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CircleK\MN\"/>
    </mc:Choice>
  </mc:AlternateContent>
  <bookViews>
    <workbookView xWindow="-120" yWindow="-120" windowWidth="24270" windowHeight="13020"/>
  </bookViews>
  <sheets>
    <sheet name="Công nợ" sheetId="1" r:id="rId1"/>
    <sheet name="T2,3,4" sheetId="2" r:id="rId2"/>
    <sheet name="T5" sheetId="3" r:id="rId3"/>
    <sheet name="CTTT T6" sheetId="5" r:id="rId4"/>
    <sheet name="T6" sheetId="4" r:id="rId5"/>
    <sheet name="CTTT T7" sheetId="6" r:id="rId6"/>
    <sheet name="Sheet6" sheetId="10" r:id="rId7"/>
    <sheet name="T7" sheetId="11" r:id="rId8"/>
    <sheet name="CTTT T8" sheetId="12" r:id="rId9"/>
    <sheet name="T8" sheetId="14" r:id="rId10"/>
    <sheet name="CTTT T9" sheetId="13" r:id="rId11"/>
    <sheet name="T9" sheetId="15" r:id="rId12"/>
    <sheet name="T10" sheetId="16" r:id="rId13"/>
    <sheet name="T11" sheetId="17" r:id="rId14"/>
    <sheet name="T12" sheetId="18" r:id="rId15"/>
  </sheets>
  <externalReferences>
    <externalReference r:id="rId16"/>
  </externalReferences>
  <definedNames>
    <definedName name="_xlnm._FilterDatabase" localSheetId="3" hidden="1">'CTTT T6'!$A$2:$J$411</definedName>
    <definedName name="_xlnm._FilterDatabase" localSheetId="5" hidden="1">'CTTT T7'!$A$2:$M$417</definedName>
    <definedName name="_xlnm._FilterDatabase" localSheetId="8" hidden="1">'CTTT T8'!$A$2:$H$65</definedName>
    <definedName name="_xlnm._FilterDatabase" localSheetId="10" hidden="1">'CTTT T9'!$A$2:$J$36</definedName>
    <definedName name="_xlnm._FilterDatabase" localSheetId="6" hidden="1">Sheet6!$A$3:$I$363</definedName>
    <definedName name="_xlnm._FilterDatabase" localSheetId="13" hidden="1">'T11'!$A$4:$J$99</definedName>
    <definedName name="_xlnm._FilterDatabase" localSheetId="1" hidden="1">'T2,3,4'!$A$4:$O$366</definedName>
    <definedName name="_xlnm._FilterDatabase" localSheetId="2" hidden="1">'T5'!$A$4:$P$432</definedName>
    <definedName name="_xlnm._FilterDatabase" localSheetId="4" hidden="1">'T6'!$A$4:$V$89</definedName>
    <definedName name="_xlnm._FilterDatabase" localSheetId="7" hidden="1">'T7'!$A$5:$P$37</definedName>
    <definedName name="_xlnm._FilterDatabase" localSheetId="9" hidden="1">'T8'!$A$3:$N$9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F23" i="1" s="1"/>
  <c r="G7" i="1"/>
  <c r="G6" i="1"/>
  <c r="G21" i="1"/>
  <c r="E41" i="1"/>
  <c r="D30" i="1"/>
  <c r="J99" i="17"/>
  <c r="E42" i="1" l="1"/>
  <c r="F14" i="1"/>
  <c r="K5" i="15"/>
  <c r="K6" i="15"/>
  <c r="K7" i="15"/>
  <c r="K8" i="15"/>
  <c r="K9" i="15"/>
  <c r="K10" i="15"/>
  <c r="K11" i="15"/>
  <c r="K12" i="15"/>
  <c r="K13" i="15"/>
  <c r="K4" i="15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F12" i="1"/>
  <c r="K2" i="14"/>
  <c r="M4" i="14"/>
  <c r="N36" i="11"/>
  <c r="N37" i="11"/>
  <c r="I35" i="13"/>
  <c r="I36" i="13"/>
  <c r="I34" i="13"/>
  <c r="I5" i="13"/>
  <c r="I6" i="13"/>
  <c r="I7" i="13"/>
  <c r="I8" i="13"/>
  <c r="I17" i="13"/>
  <c r="I18" i="13"/>
  <c r="I19" i="13"/>
  <c r="I20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" i="13"/>
  <c r="H4" i="13"/>
  <c r="I4" i="13" s="1"/>
  <c r="H5" i="13"/>
  <c r="H6" i="13"/>
  <c r="H7" i="13"/>
  <c r="H8" i="13"/>
  <c r="H9" i="13"/>
  <c r="I9" i="13" s="1"/>
  <c r="H10" i="13"/>
  <c r="I10" i="13" s="1"/>
  <c r="H11" i="13"/>
  <c r="I11" i="13" s="1"/>
  <c r="H12" i="13"/>
  <c r="I12" i="13" s="1"/>
  <c r="H13" i="13"/>
  <c r="I13" i="13" s="1"/>
  <c r="H14" i="13"/>
  <c r="I14" i="13" s="1"/>
  <c r="H15" i="13"/>
  <c r="I15" i="13" s="1"/>
  <c r="H16" i="13"/>
  <c r="I16" i="13" s="1"/>
  <c r="H17" i="13"/>
  <c r="H18" i="13"/>
  <c r="H19" i="13"/>
  <c r="H20" i="13"/>
  <c r="H21" i="13"/>
  <c r="I21" i="13" s="1"/>
  <c r="H22" i="13"/>
  <c r="I22" i="13" s="1"/>
  <c r="H23" i="13"/>
  <c r="I23" i="13" s="1"/>
  <c r="H24" i="13"/>
  <c r="I24" i="13" s="1"/>
  <c r="H25" i="13"/>
  <c r="I25" i="13" s="1"/>
  <c r="H26" i="13"/>
  <c r="H27" i="13"/>
  <c r="H28" i="13"/>
  <c r="H29" i="13"/>
  <c r="H30" i="13"/>
  <c r="H31" i="13"/>
  <c r="H32" i="13"/>
  <c r="H33" i="13"/>
  <c r="H3" i="13"/>
  <c r="I3" i="13" s="1"/>
  <c r="K4" i="11"/>
  <c r="I4" i="11"/>
  <c r="J4" i="11"/>
  <c r="M82" i="4"/>
  <c r="N82" i="4" s="1"/>
  <c r="M83" i="4"/>
  <c r="N83" i="4" s="1"/>
  <c r="M80" i="4"/>
  <c r="N80" i="4" s="1"/>
  <c r="L5" i="4"/>
  <c r="J3" i="12"/>
  <c r="J4" i="12"/>
  <c r="J5" i="12"/>
  <c r="J6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7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I56" i="12"/>
  <c r="I57" i="12"/>
  <c r="I58" i="12"/>
  <c r="I59" i="12"/>
  <c r="M81" i="4" s="1"/>
  <c r="N81" i="4" s="1"/>
  <c r="I60" i="12"/>
  <c r="I61" i="12"/>
  <c r="I62" i="12"/>
  <c r="I63" i="12"/>
  <c r="I64" i="12"/>
  <c r="I65" i="12"/>
  <c r="K3" i="12"/>
  <c r="L6" i="4"/>
  <c r="M6" i="4" s="1"/>
  <c r="L7" i="4"/>
  <c r="L8" i="4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L16" i="4"/>
  <c r="L17" i="4"/>
  <c r="M17" i="4" s="1"/>
  <c r="L18" i="4"/>
  <c r="L19" i="4"/>
  <c r="L20" i="4"/>
  <c r="L21" i="4"/>
  <c r="L22" i="4"/>
  <c r="L23" i="4"/>
  <c r="L24" i="4"/>
  <c r="L25" i="4"/>
  <c r="L26" i="4"/>
  <c r="L27" i="4"/>
  <c r="L28" i="4"/>
  <c r="L29" i="4"/>
  <c r="M29" i="4" s="1"/>
  <c r="L30" i="4"/>
  <c r="L31" i="4"/>
  <c r="L32" i="4"/>
  <c r="L33" i="4"/>
  <c r="L34" i="4"/>
  <c r="L35" i="4"/>
  <c r="L31" i="11"/>
  <c r="M31" i="11" s="1"/>
  <c r="N31" i="11" s="1"/>
  <c r="L32" i="11"/>
  <c r="M32" i="11" s="1"/>
  <c r="N32" i="11" s="1"/>
  <c r="L33" i="11"/>
  <c r="M33" i="11" s="1"/>
  <c r="N33" i="11" s="1"/>
  <c r="L34" i="11"/>
  <c r="M34" i="11" s="1"/>
  <c r="N34" i="11" s="1"/>
  <c r="L35" i="11"/>
  <c r="M35" i="11" s="1"/>
  <c r="N35" i="11" s="1"/>
  <c r="L36" i="11"/>
  <c r="L37" i="11"/>
  <c r="L30" i="11"/>
  <c r="M30" i="11" s="1"/>
  <c r="N30" i="11" s="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6" i="11"/>
  <c r="H4" i="11"/>
  <c r="M16" i="11" l="1"/>
  <c r="N16" i="11" s="1"/>
  <c r="M13" i="11"/>
  <c r="N13" i="11" s="1"/>
  <c r="M11" i="11"/>
  <c r="N11" i="11" s="1"/>
  <c r="M34" i="4"/>
  <c r="M8" i="11"/>
  <c r="N8" i="11" s="1"/>
  <c r="M19" i="11"/>
  <c r="N19" i="11" s="1"/>
  <c r="M7" i="11"/>
  <c r="N7" i="11" s="1"/>
  <c r="M32" i="4"/>
  <c r="M20" i="4"/>
  <c r="M8" i="4"/>
  <c r="M26" i="11"/>
  <c r="N26" i="11" s="1"/>
  <c r="M23" i="11"/>
  <c r="N23" i="11" s="1"/>
  <c r="M35" i="4"/>
  <c r="M22" i="4"/>
  <c r="M33" i="4"/>
  <c r="M6" i="11"/>
  <c r="N6" i="11" s="1"/>
  <c r="M18" i="11"/>
  <c r="N18" i="11" s="1"/>
  <c r="M31" i="4"/>
  <c r="M19" i="4"/>
  <c r="M7" i="4"/>
  <c r="M14" i="11"/>
  <c r="N14" i="11" s="1"/>
  <c r="M12" i="11"/>
  <c r="N12" i="11" s="1"/>
  <c r="M10" i="11"/>
  <c r="N10" i="11" s="1"/>
  <c r="M20" i="11"/>
  <c r="N20" i="11" s="1"/>
  <c r="M21" i="4"/>
  <c r="M29" i="11"/>
  <c r="N29" i="11" s="1"/>
  <c r="M17" i="11"/>
  <c r="N17" i="11" s="1"/>
  <c r="M30" i="4"/>
  <c r="M18" i="4"/>
  <c r="M27" i="11"/>
  <c r="N27" i="11" s="1"/>
  <c r="M15" i="11"/>
  <c r="N15" i="11" s="1"/>
  <c r="M28" i="4"/>
  <c r="M16" i="4"/>
  <c r="M27" i="4"/>
  <c r="M15" i="4"/>
  <c r="M26" i="4"/>
  <c r="M5" i="4"/>
  <c r="M25" i="4"/>
  <c r="M24" i="4"/>
  <c r="M28" i="11"/>
  <c r="N28" i="11" s="1"/>
  <c r="M25" i="11"/>
  <c r="N25" i="11" s="1"/>
  <c r="M22" i="11"/>
  <c r="N22" i="11" s="1"/>
  <c r="M23" i="4"/>
  <c r="M24" i="11"/>
  <c r="N24" i="11" s="1"/>
  <c r="M21" i="11"/>
  <c r="N21" i="11" s="1"/>
  <c r="F17" i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5" i="2"/>
  <c r="H3" i="4" l="1"/>
  <c r="I3" i="4"/>
  <c r="J3" i="4"/>
  <c r="K6" i="4"/>
  <c r="N6" i="4" s="1"/>
  <c r="K7" i="4"/>
  <c r="N7" i="4" s="1"/>
  <c r="K8" i="4"/>
  <c r="N8" i="4" s="1"/>
  <c r="K9" i="4"/>
  <c r="N9" i="4" s="1"/>
  <c r="K10" i="4"/>
  <c r="N10" i="4" s="1"/>
  <c r="K11" i="4"/>
  <c r="N11" i="4" s="1"/>
  <c r="K12" i="4"/>
  <c r="N12" i="4" s="1"/>
  <c r="K13" i="4"/>
  <c r="N13" i="4" s="1"/>
  <c r="K14" i="4"/>
  <c r="N14" i="4" s="1"/>
  <c r="K15" i="4"/>
  <c r="N15" i="4" s="1"/>
  <c r="K16" i="4"/>
  <c r="N16" i="4" s="1"/>
  <c r="K17" i="4"/>
  <c r="N17" i="4" s="1"/>
  <c r="K18" i="4"/>
  <c r="N18" i="4" s="1"/>
  <c r="K19" i="4"/>
  <c r="N19" i="4" s="1"/>
  <c r="K20" i="4"/>
  <c r="N20" i="4" s="1"/>
  <c r="K21" i="4"/>
  <c r="N21" i="4" s="1"/>
  <c r="K22" i="4"/>
  <c r="N22" i="4" s="1"/>
  <c r="K23" i="4"/>
  <c r="N23" i="4" s="1"/>
  <c r="K24" i="4"/>
  <c r="N24" i="4" s="1"/>
  <c r="K25" i="4"/>
  <c r="N25" i="4" s="1"/>
  <c r="K26" i="4"/>
  <c r="N26" i="4" s="1"/>
  <c r="K27" i="4"/>
  <c r="N27" i="4" s="1"/>
  <c r="K28" i="4"/>
  <c r="N28" i="4" s="1"/>
  <c r="K29" i="4"/>
  <c r="N29" i="4" s="1"/>
  <c r="K30" i="4"/>
  <c r="N30" i="4" s="1"/>
  <c r="K31" i="4"/>
  <c r="N31" i="4" s="1"/>
  <c r="K32" i="4"/>
  <c r="N32" i="4" s="1"/>
  <c r="K33" i="4"/>
  <c r="N33" i="4" s="1"/>
  <c r="K34" i="4"/>
  <c r="N34" i="4" s="1"/>
  <c r="K35" i="4"/>
  <c r="N35" i="4" s="1"/>
  <c r="K5" i="4"/>
  <c r="J85" i="4"/>
  <c r="K85" i="4" s="1"/>
  <c r="J86" i="4"/>
  <c r="K86" i="4" s="1"/>
  <c r="J87" i="4"/>
  <c r="K87" i="4" s="1"/>
  <c r="J88" i="4"/>
  <c r="K88" i="4" s="1"/>
  <c r="J89" i="4"/>
  <c r="K89" i="4" s="1"/>
  <c r="J84" i="4"/>
  <c r="K84" i="4" s="1"/>
  <c r="K428" i="3"/>
  <c r="L428" i="3" s="1"/>
  <c r="K431" i="3"/>
  <c r="L431" i="3" s="1"/>
  <c r="K430" i="3"/>
  <c r="L430" i="3" s="1"/>
  <c r="K429" i="3"/>
  <c r="L429" i="3" s="1"/>
  <c r="K432" i="3"/>
  <c r="L432" i="3" s="1"/>
  <c r="D431" i="3"/>
  <c r="D430" i="3"/>
  <c r="D432" i="3"/>
  <c r="D429" i="3"/>
  <c r="D428" i="3"/>
  <c r="I261" i="3"/>
  <c r="K261" i="3" s="1"/>
  <c r="L261" i="3" s="1"/>
  <c r="I262" i="3"/>
  <c r="K262" i="3" s="1"/>
  <c r="L262" i="3" s="1"/>
  <c r="I260" i="3"/>
  <c r="K260" i="3" s="1"/>
  <c r="L260" i="3" s="1"/>
  <c r="D261" i="3"/>
  <c r="D262" i="3"/>
  <c r="D260" i="3"/>
  <c r="E2" i="10"/>
  <c r="B362" i="10"/>
  <c r="B361" i="10"/>
  <c r="B360" i="10"/>
  <c r="B359" i="10"/>
  <c r="B358" i="10"/>
  <c r="B357" i="10"/>
  <c r="B356" i="10"/>
  <c r="B355" i="10"/>
  <c r="B354" i="10"/>
  <c r="B353" i="10"/>
  <c r="B352" i="10"/>
  <c r="B351" i="10"/>
  <c r="B350" i="10"/>
  <c r="B349" i="10"/>
  <c r="B348" i="10"/>
  <c r="B347" i="10"/>
  <c r="B346" i="10"/>
  <c r="B345" i="10"/>
  <c r="B344" i="10"/>
  <c r="B343" i="10"/>
  <c r="B342" i="10"/>
  <c r="B341" i="10"/>
  <c r="B340" i="10"/>
  <c r="B339" i="10"/>
  <c r="B338" i="10"/>
  <c r="B337" i="10"/>
  <c r="B336" i="10"/>
  <c r="B335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4" i="10"/>
  <c r="B183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K3" i="4" l="1"/>
  <c r="N5" i="4"/>
  <c r="M410" i="6"/>
  <c r="M408" i="6"/>
  <c r="M405" i="6"/>
  <c r="M404" i="6"/>
  <c r="M400" i="6"/>
  <c r="M399" i="6"/>
  <c r="M398" i="6"/>
  <c r="M397" i="6"/>
  <c r="M396" i="6"/>
  <c r="M395" i="6"/>
  <c r="M394" i="6"/>
  <c r="M393" i="6"/>
  <c r="M392" i="6"/>
  <c r="M391" i="6"/>
  <c r="M390" i="6"/>
  <c r="M388" i="6"/>
  <c r="M387" i="6"/>
  <c r="M385" i="6"/>
  <c r="M383" i="6"/>
  <c r="M382" i="6"/>
  <c r="M381" i="6"/>
  <c r="M380" i="6"/>
  <c r="M379" i="6"/>
  <c r="M378" i="6"/>
  <c r="M377" i="6"/>
  <c r="M376" i="6"/>
  <c r="M375" i="6"/>
  <c r="M374" i="6"/>
  <c r="M373" i="6"/>
  <c r="M372" i="6"/>
  <c r="M370" i="6"/>
  <c r="M369" i="6"/>
  <c r="M368" i="6"/>
  <c r="M367" i="6"/>
  <c r="M366" i="6"/>
  <c r="M365" i="6"/>
  <c r="M364" i="6"/>
  <c r="M363" i="6"/>
  <c r="M362" i="6"/>
  <c r="M361" i="6"/>
  <c r="M360" i="6"/>
  <c r="M359" i="6"/>
  <c r="M358" i="6"/>
  <c r="M357" i="6"/>
  <c r="M356" i="6"/>
  <c r="M355" i="6"/>
  <c r="M354" i="6"/>
  <c r="M353" i="6"/>
  <c r="M352" i="6"/>
  <c r="M351" i="6"/>
  <c r="M350" i="6"/>
  <c r="M349" i="6"/>
  <c r="M348" i="6"/>
  <c r="M347" i="6"/>
  <c r="M346" i="6"/>
  <c r="M345" i="6"/>
  <c r="M344" i="6"/>
  <c r="M343" i="6"/>
  <c r="M342" i="6"/>
  <c r="M341" i="6"/>
  <c r="M340" i="6"/>
  <c r="M339" i="6"/>
  <c r="M338" i="6"/>
  <c r="M337" i="6"/>
  <c r="M336" i="6"/>
  <c r="M335" i="6"/>
  <c r="M334" i="6"/>
  <c r="M333" i="6"/>
  <c r="M332" i="6"/>
  <c r="M331" i="6"/>
  <c r="M330" i="6"/>
  <c r="M329" i="6"/>
  <c r="M328" i="6"/>
  <c r="M327" i="6"/>
  <c r="M326" i="6"/>
  <c r="M325" i="6"/>
  <c r="M324" i="6"/>
  <c r="M323" i="6"/>
  <c r="M322" i="6"/>
  <c r="M321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6" i="6"/>
  <c r="M305" i="6"/>
  <c r="M304" i="6"/>
  <c r="M303" i="6"/>
  <c r="M302" i="6"/>
  <c r="M301" i="6"/>
  <c r="M300" i="6"/>
  <c r="M299" i="6"/>
  <c r="M298" i="6"/>
  <c r="M297" i="6"/>
  <c r="M296" i="6"/>
  <c r="M295" i="6"/>
  <c r="M294" i="6"/>
  <c r="M293" i="6"/>
  <c r="M291" i="6"/>
  <c r="M290" i="6"/>
  <c r="M289" i="6"/>
  <c r="M288" i="6"/>
  <c r="M285" i="6"/>
  <c r="M284" i="6"/>
  <c r="M283" i="6"/>
  <c r="M282" i="6"/>
  <c r="M281" i="6"/>
  <c r="M280" i="6"/>
  <c r="M279" i="6"/>
  <c r="M278" i="6"/>
  <c r="M277" i="6"/>
  <c r="M276" i="6"/>
  <c r="M275" i="6"/>
  <c r="M274" i="6"/>
  <c r="M273" i="6"/>
  <c r="M272" i="6"/>
  <c r="M271" i="6"/>
  <c r="M270" i="6"/>
  <c r="M269" i="6"/>
  <c r="M268" i="6"/>
  <c r="M267" i="6"/>
  <c r="M265" i="6"/>
  <c r="N36" i="4"/>
  <c r="N37" i="4"/>
  <c r="N38" i="4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264" i="6"/>
  <c r="N57" i="4"/>
  <c r="N58" i="4"/>
  <c r="N66" i="4"/>
  <c r="N67" i="4"/>
  <c r="N68" i="4"/>
  <c r="N71" i="4"/>
  <c r="N72" i="4"/>
  <c r="N73" i="4"/>
  <c r="N74" i="4"/>
  <c r="N75" i="4"/>
  <c r="N76" i="4"/>
  <c r="N77" i="4"/>
  <c r="N78" i="4"/>
  <c r="N79" i="4"/>
  <c r="I270" i="6"/>
  <c r="K270" i="6" s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K264" i="6" s="1"/>
  <c r="I265" i="6"/>
  <c r="K265" i="6" s="1"/>
  <c r="I266" i="6"/>
  <c r="K266" i="6" s="1"/>
  <c r="I267" i="6"/>
  <c r="K267" i="6" s="1"/>
  <c r="I268" i="6"/>
  <c r="K268" i="6" s="1"/>
  <c r="I269" i="6"/>
  <c r="K269" i="6" s="1"/>
  <c r="I271" i="6"/>
  <c r="K271" i="6" s="1"/>
  <c r="I272" i="6"/>
  <c r="K272" i="6" s="1"/>
  <c r="I273" i="6"/>
  <c r="K273" i="6" s="1"/>
  <c r="I274" i="6"/>
  <c r="K274" i="6" s="1"/>
  <c r="I275" i="6"/>
  <c r="K275" i="6" s="1"/>
  <c r="I276" i="6"/>
  <c r="K276" i="6" s="1"/>
  <c r="I277" i="6"/>
  <c r="K277" i="6" s="1"/>
  <c r="I278" i="6"/>
  <c r="K278" i="6" s="1"/>
  <c r="I279" i="6"/>
  <c r="K279" i="6" s="1"/>
  <c r="I280" i="6"/>
  <c r="K280" i="6" s="1"/>
  <c r="I281" i="6"/>
  <c r="K281" i="6" s="1"/>
  <c r="I282" i="6"/>
  <c r="K282" i="6" s="1"/>
  <c r="I283" i="6"/>
  <c r="K283" i="6" s="1"/>
  <c r="I284" i="6"/>
  <c r="K284" i="6" s="1"/>
  <c r="I285" i="6"/>
  <c r="K285" i="6" s="1"/>
  <c r="I286" i="6"/>
  <c r="K286" i="6" s="1"/>
  <c r="I287" i="6"/>
  <c r="K287" i="6" s="1"/>
  <c r="I288" i="6"/>
  <c r="K288" i="6" s="1"/>
  <c r="I289" i="6"/>
  <c r="K289" i="6" s="1"/>
  <c r="I290" i="6"/>
  <c r="K290" i="6" s="1"/>
  <c r="I291" i="6"/>
  <c r="K291" i="6" s="1"/>
  <c r="I292" i="6"/>
  <c r="K292" i="6" s="1"/>
  <c r="I293" i="6"/>
  <c r="K293" i="6" s="1"/>
  <c r="I294" i="6"/>
  <c r="K294" i="6" s="1"/>
  <c r="I295" i="6"/>
  <c r="K295" i="6" s="1"/>
  <c r="I296" i="6"/>
  <c r="K296" i="6" s="1"/>
  <c r="I297" i="6"/>
  <c r="K297" i="6" s="1"/>
  <c r="I298" i="6"/>
  <c r="K298" i="6" s="1"/>
  <c r="I299" i="6"/>
  <c r="K299" i="6" s="1"/>
  <c r="I300" i="6"/>
  <c r="K300" i="6" s="1"/>
  <c r="I301" i="6"/>
  <c r="K301" i="6" s="1"/>
  <c r="I302" i="6"/>
  <c r="K302" i="6" s="1"/>
  <c r="I303" i="6"/>
  <c r="K303" i="6" s="1"/>
  <c r="I304" i="6"/>
  <c r="K304" i="6" s="1"/>
  <c r="I305" i="6"/>
  <c r="K305" i="6" s="1"/>
  <c r="I306" i="6"/>
  <c r="K306" i="6" s="1"/>
  <c r="I307" i="6"/>
  <c r="K307" i="6" s="1"/>
  <c r="I308" i="6"/>
  <c r="K308" i="6" s="1"/>
  <c r="I309" i="6"/>
  <c r="K309" i="6" s="1"/>
  <c r="I310" i="6"/>
  <c r="K310" i="6" s="1"/>
  <c r="I311" i="6"/>
  <c r="K311" i="6" s="1"/>
  <c r="I312" i="6"/>
  <c r="K312" i="6" s="1"/>
  <c r="I313" i="6"/>
  <c r="K313" i="6" s="1"/>
  <c r="I314" i="6"/>
  <c r="K314" i="6" s="1"/>
  <c r="I315" i="6"/>
  <c r="K315" i="6" s="1"/>
  <c r="I316" i="6"/>
  <c r="K316" i="6" s="1"/>
  <c r="I317" i="6"/>
  <c r="K317" i="6" s="1"/>
  <c r="I318" i="6"/>
  <c r="K318" i="6" s="1"/>
  <c r="I319" i="6"/>
  <c r="K319" i="6" s="1"/>
  <c r="I320" i="6"/>
  <c r="K320" i="6" s="1"/>
  <c r="I321" i="6"/>
  <c r="K321" i="6" s="1"/>
  <c r="I322" i="6"/>
  <c r="K322" i="6" s="1"/>
  <c r="I323" i="6"/>
  <c r="K323" i="6" s="1"/>
  <c r="I324" i="6"/>
  <c r="K324" i="6" s="1"/>
  <c r="I325" i="6"/>
  <c r="K325" i="6" s="1"/>
  <c r="I326" i="6"/>
  <c r="K326" i="6" s="1"/>
  <c r="I327" i="6"/>
  <c r="K327" i="6" s="1"/>
  <c r="I328" i="6"/>
  <c r="K328" i="6" s="1"/>
  <c r="I329" i="6"/>
  <c r="K329" i="6" s="1"/>
  <c r="I330" i="6"/>
  <c r="K330" i="6" s="1"/>
  <c r="I331" i="6"/>
  <c r="K331" i="6" s="1"/>
  <c r="I332" i="6"/>
  <c r="K332" i="6" s="1"/>
  <c r="I333" i="6"/>
  <c r="K333" i="6" s="1"/>
  <c r="I334" i="6"/>
  <c r="K334" i="6" s="1"/>
  <c r="I335" i="6"/>
  <c r="K335" i="6" s="1"/>
  <c r="I336" i="6"/>
  <c r="K336" i="6" s="1"/>
  <c r="I337" i="6"/>
  <c r="K337" i="6" s="1"/>
  <c r="I338" i="6"/>
  <c r="K338" i="6" s="1"/>
  <c r="I339" i="6"/>
  <c r="K339" i="6" s="1"/>
  <c r="I340" i="6"/>
  <c r="K340" i="6" s="1"/>
  <c r="I341" i="6"/>
  <c r="K341" i="6" s="1"/>
  <c r="I342" i="6"/>
  <c r="K342" i="6" s="1"/>
  <c r="I343" i="6"/>
  <c r="K343" i="6" s="1"/>
  <c r="I344" i="6"/>
  <c r="K344" i="6" s="1"/>
  <c r="I345" i="6"/>
  <c r="K345" i="6" s="1"/>
  <c r="I346" i="6"/>
  <c r="K346" i="6" s="1"/>
  <c r="I347" i="6"/>
  <c r="K347" i="6" s="1"/>
  <c r="I348" i="6"/>
  <c r="K348" i="6" s="1"/>
  <c r="I349" i="6"/>
  <c r="K349" i="6" s="1"/>
  <c r="I350" i="6"/>
  <c r="K350" i="6" s="1"/>
  <c r="I351" i="6"/>
  <c r="K351" i="6" s="1"/>
  <c r="I352" i="6"/>
  <c r="K352" i="6" s="1"/>
  <c r="I353" i="6"/>
  <c r="K353" i="6" s="1"/>
  <c r="I354" i="6"/>
  <c r="K354" i="6" s="1"/>
  <c r="I355" i="6"/>
  <c r="K355" i="6" s="1"/>
  <c r="I356" i="6"/>
  <c r="K356" i="6" s="1"/>
  <c r="I357" i="6"/>
  <c r="K357" i="6" s="1"/>
  <c r="I358" i="6"/>
  <c r="K358" i="6" s="1"/>
  <c r="I359" i="6"/>
  <c r="K359" i="6" s="1"/>
  <c r="I360" i="6"/>
  <c r="K360" i="6" s="1"/>
  <c r="I361" i="6"/>
  <c r="K361" i="6" s="1"/>
  <c r="I362" i="6"/>
  <c r="K362" i="6" s="1"/>
  <c r="I363" i="6"/>
  <c r="K363" i="6" s="1"/>
  <c r="I364" i="6"/>
  <c r="K364" i="6" s="1"/>
  <c r="I365" i="6"/>
  <c r="K365" i="6" s="1"/>
  <c r="I366" i="6"/>
  <c r="K366" i="6" s="1"/>
  <c r="I367" i="6"/>
  <c r="K367" i="6" s="1"/>
  <c r="I368" i="6"/>
  <c r="K368" i="6" s="1"/>
  <c r="I369" i="6"/>
  <c r="K369" i="6" s="1"/>
  <c r="I370" i="6"/>
  <c r="K370" i="6" s="1"/>
  <c r="I371" i="6"/>
  <c r="K371" i="6" s="1"/>
  <c r="I372" i="6"/>
  <c r="K372" i="6" s="1"/>
  <c r="I373" i="6"/>
  <c r="K373" i="6" s="1"/>
  <c r="I374" i="6"/>
  <c r="K374" i="6" s="1"/>
  <c r="I375" i="6"/>
  <c r="K375" i="6" s="1"/>
  <c r="I376" i="6"/>
  <c r="K376" i="6" s="1"/>
  <c r="I377" i="6"/>
  <c r="K377" i="6" s="1"/>
  <c r="I378" i="6"/>
  <c r="K378" i="6" s="1"/>
  <c r="I379" i="6"/>
  <c r="K379" i="6" s="1"/>
  <c r="I380" i="6"/>
  <c r="K380" i="6" s="1"/>
  <c r="I381" i="6"/>
  <c r="K381" i="6" s="1"/>
  <c r="I382" i="6"/>
  <c r="K382" i="6" s="1"/>
  <c r="I383" i="6"/>
  <c r="K383" i="6" s="1"/>
  <c r="I384" i="6"/>
  <c r="K384" i="6" s="1"/>
  <c r="I385" i="6"/>
  <c r="K385" i="6" s="1"/>
  <c r="I386" i="6"/>
  <c r="K386" i="6" s="1"/>
  <c r="I387" i="6"/>
  <c r="K387" i="6" s="1"/>
  <c r="I388" i="6"/>
  <c r="K388" i="6" s="1"/>
  <c r="I389" i="6"/>
  <c r="K389" i="6" s="1"/>
  <c r="I390" i="6"/>
  <c r="K390" i="6" s="1"/>
  <c r="I391" i="6"/>
  <c r="K391" i="6" s="1"/>
  <c r="I392" i="6"/>
  <c r="K392" i="6" s="1"/>
  <c r="I393" i="6"/>
  <c r="K393" i="6" s="1"/>
  <c r="I394" i="6"/>
  <c r="K394" i="6" s="1"/>
  <c r="I395" i="6"/>
  <c r="K395" i="6" s="1"/>
  <c r="I396" i="6"/>
  <c r="K396" i="6" s="1"/>
  <c r="I397" i="6"/>
  <c r="K397" i="6" s="1"/>
  <c r="I398" i="6"/>
  <c r="K398" i="6" s="1"/>
  <c r="I399" i="6"/>
  <c r="K399" i="6" s="1"/>
  <c r="I400" i="6"/>
  <c r="K400" i="6" s="1"/>
  <c r="I401" i="6"/>
  <c r="K401" i="6" s="1"/>
  <c r="I402" i="6"/>
  <c r="K402" i="6" s="1"/>
  <c r="I403" i="6"/>
  <c r="K403" i="6" s="1"/>
  <c r="I404" i="6"/>
  <c r="K404" i="6" s="1"/>
  <c r="I405" i="6"/>
  <c r="K405" i="6" s="1"/>
  <c r="I406" i="6"/>
  <c r="K406" i="6" s="1"/>
  <c r="I407" i="6"/>
  <c r="K407" i="6" s="1"/>
  <c r="I408" i="6"/>
  <c r="K408" i="6" s="1"/>
  <c r="I409" i="6"/>
  <c r="K409" i="6" s="1"/>
  <c r="I410" i="6"/>
  <c r="K410" i="6" s="1"/>
  <c r="I411" i="6"/>
  <c r="K411" i="6" s="1"/>
  <c r="I412" i="6"/>
  <c r="K412" i="6" s="1"/>
  <c r="I413" i="6"/>
  <c r="K413" i="6" s="1"/>
  <c r="I414" i="6"/>
  <c r="K414" i="6" s="1"/>
  <c r="I415" i="6"/>
  <c r="K415" i="6" s="1"/>
  <c r="I416" i="6"/>
  <c r="K416" i="6" s="1"/>
  <c r="I417" i="6"/>
  <c r="K417" i="6" s="1"/>
  <c r="I3" i="6"/>
  <c r="F1" i="6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F1" i="5"/>
  <c r="H264" i="2"/>
  <c r="J264" i="2" s="1"/>
  <c r="H265" i="2"/>
  <c r="J265" i="2" s="1"/>
  <c r="H263" i="2"/>
  <c r="J263" i="2" s="1"/>
  <c r="L264" i="2"/>
  <c r="L265" i="2"/>
  <c r="L263" i="2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H353" i="5"/>
  <c r="I353" i="5" s="1"/>
  <c r="H352" i="5"/>
  <c r="I352" i="5" s="1"/>
  <c r="H351" i="5"/>
  <c r="I351" i="5" s="1"/>
  <c r="H350" i="5"/>
  <c r="I350" i="5" s="1"/>
  <c r="H349" i="5"/>
  <c r="I349" i="5" s="1"/>
  <c r="H348" i="5"/>
  <c r="I348" i="5" s="1"/>
  <c r="H347" i="5"/>
  <c r="I347" i="5" s="1"/>
  <c r="H346" i="5"/>
  <c r="I346" i="5" s="1"/>
  <c r="H345" i="5"/>
  <c r="I345" i="5" s="1"/>
  <c r="H344" i="5"/>
  <c r="I344" i="5" s="1"/>
  <c r="H343" i="5"/>
  <c r="I343" i="5" s="1"/>
  <c r="H342" i="5"/>
  <c r="I342" i="5" s="1"/>
  <c r="H341" i="5"/>
  <c r="I341" i="5" s="1"/>
  <c r="H340" i="5"/>
  <c r="I340" i="5" s="1"/>
  <c r="H339" i="5"/>
  <c r="I339" i="5" s="1"/>
  <c r="H338" i="5"/>
  <c r="I338" i="5" s="1"/>
  <c r="H337" i="5"/>
  <c r="I337" i="5" s="1"/>
  <c r="H336" i="5"/>
  <c r="I336" i="5" s="1"/>
  <c r="H335" i="5"/>
  <c r="I335" i="5" s="1"/>
  <c r="H334" i="5"/>
  <c r="I334" i="5" s="1"/>
  <c r="H333" i="5"/>
  <c r="I333" i="5" s="1"/>
  <c r="H332" i="5"/>
  <c r="I332" i="5" s="1"/>
  <c r="H331" i="5"/>
  <c r="I331" i="5" s="1"/>
  <c r="H330" i="5"/>
  <c r="I330" i="5" s="1"/>
  <c r="H329" i="5"/>
  <c r="I329" i="5" s="1"/>
  <c r="H328" i="5"/>
  <c r="I328" i="5" s="1"/>
  <c r="H327" i="5"/>
  <c r="I327" i="5" s="1"/>
  <c r="H326" i="5"/>
  <c r="I326" i="5" s="1"/>
  <c r="H325" i="5"/>
  <c r="I325" i="5" s="1"/>
  <c r="H324" i="5"/>
  <c r="I324" i="5" s="1"/>
  <c r="H323" i="5"/>
  <c r="I323" i="5" s="1"/>
  <c r="H322" i="5"/>
  <c r="I322" i="5" s="1"/>
  <c r="H321" i="5"/>
  <c r="I321" i="5" s="1"/>
  <c r="H320" i="5"/>
  <c r="I320" i="5" s="1"/>
  <c r="H319" i="5"/>
  <c r="I319" i="5" s="1"/>
  <c r="H318" i="5"/>
  <c r="I318" i="5" s="1"/>
  <c r="H317" i="5"/>
  <c r="I317" i="5" s="1"/>
  <c r="H316" i="5"/>
  <c r="I316" i="5" s="1"/>
  <c r="H315" i="5"/>
  <c r="I315" i="5" s="1"/>
  <c r="H314" i="5"/>
  <c r="I314" i="5" s="1"/>
  <c r="H313" i="5"/>
  <c r="I313" i="5" s="1"/>
  <c r="H312" i="5"/>
  <c r="I312" i="5" s="1"/>
  <c r="H311" i="5"/>
  <c r="I311" i="5" s="1"/>
  <c r="H310" i="5"/>
  <c r="I310" i="5" s="1"/>
  <c r="H309" i="5"/>
  <c r="I309" i="5" s="1"/>
  <c r="H308" i="5"/>
  <c r="I308" i="5" s="1"/>
  <c r="H307" i="5"/>
  <c r="I307" i="5" s="1"/>
  <c r="H306" i="5"/>
  <c r="I306" i="5" s="1"/>
  <c r="H305" i="5"/>
  <c r="I305" i="5" s="1"/>
  <c r="H304" i="5"/>
  <c r="I304" i="5" s="1"/>
  <c r="H303" i="5"/>
  <c r="I303" i="5" s="1"/>
  <c r="H302" i="5"/>
  <c r="I302" i="5" s="1"/>
  <c r="H301" i="5"/>
  <c r="I301" i="5" s="1"/>
  <c r="H300" i="5"/>
  <c r="I300" i="5" s="1"/>
  <c r="H299" i="5"/>
  <c r="I299" i="5" s="1"/>
  <c r="H298" i="5"/>
  <c r="I298" i="5" s="1"/>
  <c r="H297" i="5"/>
  <c r="I297" i="5" s="1"/>
  <c r="H296" i="5"/>
  <c r="I296" i="5" s="1"/>
  <c r="H295" i="5"/>
  <c r="I295" i="5" s="1"/>
  <c r="H294" i="5"/>
  <c r="I294" i="5" s="1"/>
  <c r="H293" i="5"/>
  <c r="I293" i="5" s="1"/>
  <c r="H292" i="5"/>
  <c r="I292" i="5" s="1"/>
  <c r="H291" i="5"/>
  <c r="I291" i="5" s="1"/>
  <c r="H290" i="5"/>
  <c r="I290" i="5" s="1"/>
  <c r="H289" i="5"/>
  <c r="I289" i="5" s="1"/>
  <c r="H288" i="5"/>
  <c r="I288" i="5" s="1"/>
  <c r="H287" i="5"/>
  <c r="I287" i="5" s="1"/>
  <c r="H286" i="5"/>
  <c r="I286" i="5" s="1"/>
  <c r="H285" i="5"/>
  <c r="I285" i="5" s="1"/>
  <c r="H284" i="5"/>
  <c r="I284" i="5" s="1"/>
  <c r="H283" i="5"/>
  <c r="I283" i="5" s="1"/>
  <c r="H282" i="5"/>
  <c r="I282" i="5" s="1"/>
  <c r="H281" i="5"/>
  <c r="I281" i="5" s="1"/>
  <c r="H280" i="5"/>
  <c r="I280" i="5" s="1"/>
  <c r="H279" i="5"/>
  <c r="I279" i="5" s="1"/>
  <c r="H278" i="5"/>
  <c r="I278" i="5" s="1"/>
  <c r="H277" i="5"/>
  <c r="I277" i="5" s="1"/>
  <c r="H276" i="5"/>
  <c r="I276" i="5" s="1"/>
  <c r="H275" i="5"/>
  <c r="I275" i="5" s="1"/>
  <c r="H274" i="5"/>
  <c r="I274" i="5" s="1"/>
  <c r="H273" i="5"/>
  <c r="I273" i="5" s="1"/>
  <c r="H272" i="5"/>
  <c r="I272" i="5" s="1"/>
  <c r="H271" i="5"/>
  <c r="I271" i="5" s="1"/>
  <c r="H270" i="5"/>
  <c r="I270" i="5" s="1"/>
  <c r="H269" i="5"/>
  <c r="I269" i="5" s="1"/>
  <c r="H268" i="5"/>
  <c r="I268" i="5" s="1"/>
  <c r="H267" i="5"/>
  <c r="I267" i="5" s="1"/>
  <c r="H266" i="5"/>
  <c r="I266" i="5" s="1"/>
  <c r="H265" i="5"/>
  <c r="I265" i="5" s="1"/>
  <c r="H264" i="5"/>
  <c r="I264" i="5" s="1"/>
  <c r="H263" i="5"/>
  <c r="I263" i="5" s="1"/>
  <c r="H262" i="5"/>
  <c r="I262" i="5" s="1"/>
  <c r="H261" i="5"/>
  <c r="I261" i="5" s="1"/>
  <c r="H260" i="5"/>
  <c r="I260" i="5" s="1"/>
  <c r="H259" i="5"/>
  <c r="I259" i="5" s="1"/>
  <c r="H258" i="5"/>
  <c r="I258" i="5" s="1"/>
  <c r="H257" i="5"/>
  <c r="I257" i="5" s="1"/>
  <c r="H256" i="5"/>
  <c r="I256" i="5" s="1"/>
  <c r="H255" i="5"/>
  <c r="I255" i="5" s="1"/>
  <c r="H254" i="5"/>
  <c r="I254" i="5" s="1"/>
  <c r="H253" i="5"/>
  <c r="I253" i="5" s="1"/>
  <c r="H252" i="5"/>
  <c r="I252" i="5" s="1"/>
  <c r="H251" i="5"/>
  <c r="I251" i="5" s="1"/>
  <c r="H250" i="5"/>
  <c r="I250" i="5" s="1"/>
  <c r="H249" i="5"/>
  <c r="I249" i="5" s="1"/>
  <c r="H248" i="5"/>
  <c r="I248" i="5" s="1"/>
  <c r="H247" i="5"/>
  <c r="I247" i="5" s="1"/>
  <c r="H246" i="5"/>
  <c r="I246" i="5" s="1"/>
  <c r="H245" i="5"/>
  <c r="I245" i="5" s="1"/>
  <c r="H244" i="5"/>
  <c r="I244" i="5" s="1"/>
  <c r="H243" i="5"/>
  <c r="I243" i="5" s="1"/>
  <c r="H242" i="5"/>
  <c r="I242" i="5" s="1"/>
  <c r="H241" i="5"/>
  <c r="I241" i="5" s="1"/>
  <c r="H240" i="5"/>
  <c r="I240" i="5" s="1"/>
  <c r="H239" i="5"/>
  <c r="I239" i="5" s="1"/>
  <c r="H238" i="5"/>
  <c r="I238" i="5" s="1"/>
  <c r="H237" i="5"/>
  <c r="I237" i="5" s="1"/>
  <c r="H236" i="5"/>
  <c r="I236" i="5" s="1"/>
  <c r="H235" i="5"/>
  <c r="I235" i="5" s="1"/>
  <c r="H234" i="5"/>
  <c r="I234" i="5" s="1"/>
  <c r="H233" i="5"/>
  <c r="I233" i="5" s="1"/>
  <c r="H232" i="5"/>
  <c r="I232" i="5" s="1"/>
  <c r="H231" i="5"/>
  <c r="I231" i="5" s="1"/>
  <c r="H230" i="5"/>
  <c r="I230" i="5" s="1"/>
  <c r="H229" i="5"/>
  <c r="I229" i="5" s="1"/>
  <c r="H228" i="5"/>
  <c r="I228" i="5" s="1"/>
  <c r="H227" i="5"/>
  <c r="I227" i="5" s="1"/>
  <c r="H226" i="5"/>
  <c r="I226" i="5" s="1"/>
  <c r="H225" i="5"/>
  <c r="I225" i="5" s="1"/>
  <c r="H224" i="5"/>
  <c r="I224" i="5" s="1"/>
  <c r="H223" i="5"/>
  <c r="I223" i="5" s="1"/>
  <c r="H222" i="5"/>
  <c r="I222" i="5" s="1"/>
  <c r="H221" i="5"/>
  <c r="I221" i="5" s="1"/>
  <c r="H220" i="5"/>
  <c r="I220" i="5" s="1"/>
  <c r="H219" i="5"/>
  <c r="I219" i="5" s="1"/>
  <c r="H218" i="5"/>
  <c r="I218" i="5" s="1"/>
  <c r="H217" i="5"/>
  <c r="I217" i="5" s="1"/>
  <c r="H216" i="5"/>
  <c r="I216" i="5" s="1"/>
  <c r="H215" i="5"/>
  <c r="I215" i="5" s="1"/>
  <c r="H214" i="5"/>
  <c r="I214" i="5" s="1"/>
  <c r="H213" i="5"/>
  <c r="I213" i="5" s="1"/>
  <c r="H212" i="5"/>
  <c r="I212" i="5" s="1"/>
  <c r="H211" i="5"/>
  <c r="I211" i="5" s="1"/>
  <c r="H210" i="5"/>
  <c r="I210" i="5" s="1"/>
  <c r="H209" i="5"/>
  <c r="I209" i="5" s="1"/>
  <c r="H208" i="5"/>
  <c r="I208" i="5" s="1"/>
  <c r="H207" i="5"/>
  <c r="I207" i="5" s="1"/>
  <c r="H206" i="5"/>
  <c r="I206" i="5" s="1"/>
  <c r="H205" i="5"/>
  <c r="I205" i="5" s="1"/>
  <c r="H204" i="5"/>
  <c r="I204" i="5" s="1"/>
  <c r="H203" i="5"/>
  <c r="I203" i="5" s="1"/>
  <c r="H202" i="5"/>
  <c r="I202" i="5" s="1"/>
  <c r="H201" i="5"/>
  <c r="I201" i="5" s="1"/>
  <c r="H200" i="5"/>
  <c r="I200" i="5" s="1"/>
  <c r="H199" i="5"/>
  <c r="I199" i="5" s="1"/>
  <c r="H198" i="5"/>
  <c r="I198" i="5" s="1"/>
  <c r="H197" i="5"/>
  <c r="I197" i="5" s="1"/>
  <c r="H196" i="5"/>
  <c r="I196" i="5" s="1"/>
  <c r="H195" i="5"/>
  <c r="I195" i="5" s="1"/>
  <c r="H194" i="5"/>
  <c r="I194" i="5" s="1"/>
  <c r="H193" i="5"/>
  <c r="I193" i="5" s="1"/>
  <c r="H192" i="5"/>
  <c r="I192" i="5" s="1"/>
  <c r="H191" i="5"/>
  <c r="I191" i="5" s="1"/>
  <c r="H190" i="5"/>
  <c r="I190" i="5" s="1"/>
  <c r="H189" i="5"/>
  <c r="I189" i="5" s="1"/>
  <c r="H188" i="5"/>
  <c r="I188" i="5" s="1"/>
  <c r="H187" i="5"/>
  <c r="I187" i="5" s="1"/>
  <c r="H186" i="5"/>
  <c r="I186" i="5" s="1"/>
  <c r="H185" i="5"/>
  <c r="I185" i="5" s="1"/>
  <c r="H184" i="5"/>
  <c r="I184" i="5" s="1"/>
  <c r="H183" i="5"/>
  <c r="I183" i="5" s="1"/>
  <c r="H182" i="5"/>
  <c r="I182" i="5" s="1"/>
  <c r="H181" i="5"/>
  <c r="I181" i="5" s="1"/>
  <c r="H180" i="5"/>
  <c r="I180" i="5" s="1"/>
  <c r="H179" i="5"/>
  <c r="I179" i="5" s="1"/>
  <c r="H178" i="5"/>
  <c r="I178" i="5" s="1"/>
  <c r="H177" i="5"/>
  <c r="I177" i="5" s="1"/>
  <c r="H176" i="5"/>
  <c r="I176" i="5" s="1"/>
  <c r="H175" i="5"/>
  <c r="I175" i="5" s="1"/>
  <c r="H174" i="5"/>
  <c r="I174" i="5" s="1"/>
  <c r="H173" i="5"/>
  <c r="I173" i="5" s="1"/>
  <c r="H172" i="5"/>
  <c r="I172" i="5" s="1"/>
  <c r="H171" i="5"/>
  <c r="I171" i="5" s="1"/>
  <c r="H170" i="5"/>
  <c r="I170" i="5" s="1"/>
  <c r="H169" i="5"/>
  <c r="I169" i="5" s="1"/>
  <c r="H168" i="5"/>
  <c r="I168" i="5" s="1"/>
  <c r="H167" i="5"/>
  <c r="I167" i="5" s="1"/>
  <c r="H166" i="5"/>
  <c r="I166" i="5" s="1"/>
  <c r="H165" i="5"/>
  <c r="I165" i="5" s="1"/>
  <c r="H164" i="5"/>
  <c r="I164" i="5" s="1"/>
  <c r="H163" i="5"/>
  <c r="I163" i="5" s="1"/>
  <c r="H162" i="5"/>
  <c r="I162" i="5" s="1"/>
  <c r="H161" i="5"/>
  <c r="I161" i="5" s="1"/>
  <c r="H160" i="5"/>
  <c r="I160" i="5" s="1"/>
  <c r="H159" i="5"/>
  <c r="I159" i="5" s="1"/>
  <c r="H158" i="5"/>
  <c r="I158" i="5" s="1"/>
  <c r="H157" i="5"/>
  <c r="I157" i="5" s="1"/>
  <c r="H156" i="5"/>
  <c r="I156" i="5" s="1"/>
  <c r="H155" i="5"/>
  <c r="I155" i="5" s="1"/>
  <c r="H154" i="5"/>
  <c r="I154" i="5" s="1"/>
  <c r="H153" i="5"/>
  <c r="I153" i="5" s="1"/>
  <c r="H152" i="5"/>
  <c r="I152" i="5" s="1"/>
  <c r="H151" i="5"/>
  <c r="I151" i="5" s="1"/>
  <c r="H150" i="5"/>
  <c r="I150" i="5" s="1"/>
  <c r="H149" i="5"/>
  <c r="I149" i="5" s="1"/>
  <c r="H148" i="5"/>
  <c r="I148" i="5" s="1"/>
  <c r="H147" i="5"/>
  <c r="I147" i="5" s="1"/>
  <c r="H146" i="5"/>
  <c r="I146" i="5" s="1"/>
  <c r="H145" i="5"/>
  <c r="I145" i="5" s="1"/>
  <c r="H144" i="5"/>
  <c r="I144" i="5" s="1"/>
  <c r="H143" i="5"/>
  <c r="I143" i="5" s="1"/>
  <c r="H142" i="5"/>
  <c r="I142" i="5" s="1"/>
  <c r="H141" i="5"/>
  <c r="I141" i="5" s="1"/>
  <c r="H140" i="5"/>
  <c r="I140" i="5" s="1"/>
  <c r="H139" i="5"/>
  <c r="I139" i="5" s="1"/>
  <c r="H138" i="5"/>
  <c r="I138" i="5" s="1"/>
  <c r="H137" i="5"/>
  <c r="I137" i="5" s="1"/>
  <c r="H136" i="5"/>
  <c r="I136" i="5" s="1"/>
  <c r="H135" i="5"/>
  <c r="I135" i="5" s="1"/>
  <c r="H134" i="5"/>
  <c r="I134" i="5" s="1"/>
  <c r="H133" i="5"/>
  <c r="I133" i="5" s="1"/>
  <c r="H132" i="5"/>
  <c r="I132" i="5" s="1"/>
  <c r="H131" i="5"/>
  <c r="I131" i="5" s="1"/>
  <c r="H130" i="5"/>
  <c r="I130" i="5" s="1"/>
  <c r="H129" i="5"/>
  <c r="I129" i="5" s="1"/>
  <c r="H128" i="5"/>
  <c r="I128" i="5" s="1"/>
  <c r="H127" i="5"/>
  <c r="I127" i="5" s="1"/>
  <c r="H126" i="5"/>
  <c r="I126" i="5" s="1"/>
  <c r="H125" i="5"/>
  <c r="I125" i="5" s="1"/>
  <c r="H124" i="5"/>
  <c r="I124" i="5" s="1"/>
  <c r="H123" i="5"/>
  <c r="I123" i="5" s="1"/>
  <c r="H122" i="5"/>
  <c r="I122" i="5" s="1"/>
  <c r="H121" i="5"/>
  <c r="I121" i="5" s="1"/>
  <c r="H120" i="5"/>
  <c r="I120" i="5" s="1"/>
  <c r="H119" i="5"/>
  <c r="I119" i="5" s="1"/>
  <c r="H118" i="5"/>
  <c r="I118" i="5" s="1"/>
  <c r="H117" i="5"/>
  <c r="I117" i="5" s="1"/>
  <c r="H116" i="5"/>
  <c r="I116" i="5" s="1"/>
  <c r="H115" i="5"/>
  <c r="I115" i="5" s="1"/>
  <c r="H114" i="5"/>
  <c r="I114" i="5" s="1"/>
  <c r="H113" i="5"/>
  <c r="I113" i="5" s="1"/>
  <c r="H112" i="5"/>
  <c r="I112" i="5" s="1"/>
  <c r="H111" i="5"/>
  <c r="I111" i="5" s="1"/>
  <c r="H110" i="5"/>
  <c r="I110" i="5" s="1"/>
  <c r="H109" i="5"/>
  <c r="I109" i="5" s="1"/>
  <c r="H108" i="5"/>
  <c r="I108" i="5" s="1"/>
  <c r="H107" i="5"/>
  <c r="I107" i="5" s="1"/>
  <c r="H106" i="5"/>
  <c r="I106" i="5" s="1"/>
  <c r="H105" i="5"/>
  <c r="I105" i="5" s="1"/>
  <c r="H104" i="5"/>
  <c r="I104" i="5" s="1"/>
  <c r="H103" i="5"/>
  <c r="I103" i="5" s="1"/>
  <c r="H102" i="5"/>
  <c r="I102" i="5" s="1"/>
  <c r="H101" i="5"/>
  <c r="I101" i="5" s="1"/>
  <c r="H100" i="5"/>
  <c r="I100" i="5" s="1"/>
  <c r="H99" i="5"/>
  <c r="I99" i="5" s="1"/>
  <c r="H98" i="5"/>
  <c r="I98" i="5" s="1"/>
  <c r="H97" i="5"/>
  <c r="I97" i="5" s="1"/>
  <c r="H96" i="5"/>
  <c r="I96" i="5" s="1"/>
  <c r="H95" i="5"/>
  <c r="I95" i="5" s="1"/>
  <c r="H94" i="5"/>
  <c r="I94" i="5" s="1"/>
  <c r="H93" i="5"/>
  <c r="I93" i="5" s="1"/>
  <c r="H92" i="5"/>
  <c r="I92" i="5" s="1"/>
  <c r="H91" i="5"/>
  <c r="I91" i="5" s="1"/>
  <c r="H90" i="5"/>
  <c r="I90" i="5" s="1"/>
  <c r="H89" i="5"/>
  <c r="I89" i="5" s="1"/>
  <c r="H88" i="5"/>
  <c r="I88" i="5" s="1"/>
  <c r="H87" i="5"/>
  <c r="I87" i="5" s="1"/>
  <c r="H86" i="5"/>
  <c r="I86" i="5" s="1"/>
  <c r="H85" i="5"/>
  <c r="I85" i="5" s="1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5" i="5"/>
  <c r="I5" i="5" s="1"/>
  <c r="H4" i="5"/>
  <c r="I4" i="5" s="1"/>
  <c r="H3" i="5"/>
  <c r="I3" i="5" s="1"/>
  <c r="M310" i="3" l="1"/>
  <c r="N310" i="3" s="1"/>
  <c r="M298" i="3"/>
  <c r="N298" i="3" s="1"/>
  <c r="M286" i="3"/>
  <c r="N286" i="3" s="1"/>
  <c r="M274" i="3"/>
  <c r="N274" i="3" s="1"/>
  <c r="M309" i="3"/>
  <c r="N309" i="3" s="1"/>
  <c r="M297" i="3"/>
  <c r="N297" i="3" s="1"/>
  <c r="M285" i="3"/>
  <c r="N285" i="3" s="1"/>
  <c r="M273" i="3"/>
  <c r="N273" i="3" s="1"/>
  <c r="M272" i="3"/>
  <c r="N272" i="3" s="1"/>
  <c r="M307" i="3"/>
  <c r="N307" i="3" s="1"/>
  <c r="M295" i="3"/>
  <c r="N295" i="3" s="1"/>
  <c r="M283" i="3"/>
  <c r="N283" i="3" s="1"/>
  <c r="M271" i="3"/>
  <c r="N271" i="3" s="1"/>
  <c r="M284" i="3"/>
  <c r="N284" i="3" s="1"/>
  <c r="M270" i="3"/>
  <c r="N270" i="3" s="1"/>
  <c r="M296" i="3"/>
  <c r="N296" i="3" s="1"/>
  <c r="M294" i="3"/>
  <c r="N294" i="3" s="1"/>
  <c r="M282" i="3"/>
  <c r="N282" i="3" s="1"/>
  <c r="M317" i="3"/>
  <c r="N317" i="3" s="1"/>
  <c r="M305" i="3"/>
  <c r="N305" i="3" s="1"/>
  <c r="M293" i="3"/>
  <c r="N293" i="3" s="1"/>
  <c r="M281" i="3"/>
  <c r="N281" i="3" s="1"/>
  <c r="M269" i="3"/>
  <c r="N269" i="3" s="1"/>
  <c r="M306" i="3"/>
  <c r="N306" i="3" s="1"/>
  <c r="M316" i="3"/>
  <c r="N316" i="3" s="1"/>
  <c r="M304" i="3"/>
  <c r="N304" i="3" s="1"/>
  <c r="M292" i="3"/>
  <c r="N292" i="3" s="1"/>
  <c r="M280" i="3"/>
  <c r="N280" i="3" s="1"/>
  <c r="M268" i="3"/>
  <c r="N268" i="3" s="1"/>
  <c r="M315" i="3"/>
  <c r="N315" i="3" s="1"/>
  <c r="M303" i="3"/>
  <c r="N303" i="3" s="1"/>
  <c r="M291" i="3"/>
  <c r="N291" i="3" s="1"/>
  <c r="M279" i="3"/>
  <c r="N279" i="3" s="1"/>
  <c r="M267" i="3"/>
  <c r="N267" i="3" s="1"/>
  <c r="M314" i="3"/>
  <c r="N314" i="3" s="1"/>
  <c r="M302" i="3"/>
  <c r="N302" i="3" s="1"/>
  <c r="M290" i="3"/>
  <c r="N290" i="3" s="1"/>
  <c r="M278" i="3"/>
  <c r="N278" i="3" s="1"/>
  <c r="M266" i="3"/>
  <c r="N266" i="3" s="1"/>
  <c r="M313" i="3"/>
  <c r="N313" i="3" s="1"/>
  <c r="M301" i="3"/>
  <c r="N301" i="3" s="1"/>
  <c r="M289" i="3"/>
  <c r="N289" i="3" s="1"/>
  <c r="M277" i="3"/>
  <c r="N277" i="3" s="1"/>
  <c r="M265" i="3"/>
  <c r="N265" i="3" s="1"/>
  <c r="M308" i="3"/>
  <c r="N308" i="3" s="1"/>
  <c r="M312" i="3"/>
  <c r="N312" i="3" s="1"/>
  <c r="M300" i="3"/>
  <c r="N300" i="3" s="1"/>
  <c r="M288" i="3"/>
  <c r="N288" i="3" s="1"/>
  <c r="M276" i="3"/>
  <c r="N276" i="3" s="1"/>
  <c r="M264" i="3"/>
  <c r="N264" i="3" s="1"/>
  <c r="M311" i="3"/>
  <c r="N311" i="3" s="1"/>
  <c r="M299" i="3"/>
  <c r="N299" i="3" s="1"/>
  <c r="M287" i="3"/>
  <c r="N287" i="3" s="1"/>
  <c r="M275" i="3"/>
  <c r="N275" i="3" s="1"/>
  <c r="M263" i="3"/>
  <c r="N263" i="3" s="1"/>
  <c r="M70" i="4"/>
  <c r="N70" i="4" s="1"/>
  <c r="M69" i="4"/>
  <c r="N69" i="4" s="1"/>
  <c r="M39" i="4"/>
  <c r="N39" i="4" s="1"/>
  <c r="M56" i="4"/>
  <c r="N56" i="4" s="1"/>
  <c r="M46" i="4"/>
  <c r="N46" i="4" s="1"/>
  <c r="M44" i="4"/>
  <c r="N44" i="4" s="1"/>
  <c r="M43" i="4"/>
  <c r="N43" i="4" s="1"/>
  <c r="M48" i="4"/>
  <c r="N48" i="4" s="1"/>
  <c r="M63" i="4"/>
  <c r="N63" i="4" s="1"/>
  <c r="M47" i="4"/>
  <c r="N47" i="4" s="1"/>
  <c r="M62" i="4"/>
  <c r="N62" i="4" s="1"/>
  <c r="M61" i="4"/>
  <c r="N61" i="4" s="1"/>
  <c r="M45" i="4"/>
  <c r="N45" i="4" s="1"/>
  <c r="M60" i="4"/>
  <c r="N60" i="4" s="1"/>
  <c r="M54" i="4"/>
  <c r="N54" i="4" s="1"/>
  <c r="M42" i="4"/>
  <c r="N42" i="4" s="1"/>
  <c r="M53" i="4"/>
  <c r="N53" i="4" s="1"/>
  <c r="M41" i="4"/>
  <c r="N41" i="4" s="1"/>
  <c r="M52" i="4"/>
  <c r="N52" i="4" s="1"/>
  <c r="M40" i="4"/>
  <c r="N40" i="4" s="1"/>
  <c r="M51" i="4"/>
  <c r="N51" i="4" s="1"/>
  <c r="M59" i="4"/>
  <c r="N59" i="4" s="1"/>
  <c r="M55" i="4"/>
  <c r="N55" i="4" s="1"/>
  <c r="M50" i="4"/>
  <c r="N50" i="4" s="1"/>
  <c r="M65" i="4"/>
  <c r="N65" i="4" s="1"/>
  <c r="M49" i="4"/>
  <c r="N49" i="4" s="1"/>
  <c r="M64" i="4"/>
  <c r="N64" i="4" s="1"/>
  <c r="M263" i="2"/>
  <c r="N263" i="2" s="1"/>
  <c r="M265" i="2"/>
  <c r="N265" i="2" s="1"/>
  <c r="M264" i="2"/>
  <c r="N264" i="2" s="1"/>
  <c r="M364" i="2"/>
  <c r="N364" i="2" s="1"/>
  <c r="M365" i="2"/>
  <c r="N365" i="2" s="1"/>
  <c r="M366" i="2"/>
  <c r="N366" i="2" s="1"/>
  <c r="D244" i="3"/>
  <c r="M244" i="3" s="1"/>
  <c r="N244" i="3" s="1"/>
  <c r="D245" i="3"/>
  <c r="M245" i="3" s="1"/>
  <c r="N245" i="3" s="1"/>
  <c r="D246" i="3"/>
  <c r="M246" i="3" s="1"/>
  <c r="N246" i="3" s="1"/>
  <c r="D247" i="3"/>
  <c r="M247" i="3" s="1"/>
  <c r="N247" i="3" s="1"/>
  <c r="D248" i="3"/>
  <c r="M248" i="3" s="1"/>
  <c r="N248" i="3" s="1"/>
  <c r="D249" i="3"/>
  <c r="M249" i="3" s="1"/>
  <c r="N249" i="3" s="1"/>
  <c r="D250" i="3"/>
  <c r="M250" i="3" s="1"/>
  <c r="N250" i="3" s="1"/>
  <c r="D251" i="3"/>
  <c r="M251" i="3" s="1"/>
  <c r="N251" i="3" s="1"/>
  <c r="D252" i="3"/>
  <c r="M252" i="3" s="1"/>
  <c r="N252" i="3" s="1"/>
  <c r="D253" i="3"/>
  <c r="M253" i="3" s="1"/>
  <c r="N253" i="3" s="1"/>
  <c r="D254" i="3"/>
  <c r="M254" i="3" s="1"/>
  <c r="N254" i="3" s="1"/>
  <c r="D255" i="3"/>
  <c r="M255" i="3" s="1"/>
  <c r="N255" i="3" s="1"/>
  <c r="D256" i="3"/>
  <c r="M256" i="3" s="1"/>
  <c r="N256" i="3" s="1"/>
  <c r="D257" i="3"/>
  <c r="M257" i="3" s="1"/>
  <c r="N257" i="3" s="1"/>
  <c r="D258" i="3"/>
  <c r="M258" i="3" s="1"/>
  <c r="N258" i="3" s="1"/>
  <c r="D259" i="3"/>
  <c r="M259" i="3" s="1"/>
  <c r="N259" i="3" s="1"/>
  <c r="D243" i="3"/>
  <c r="M243" i="3" s="1"/>
  <c r="N243" i="3" s="1"/>
  <c r="K3" i="3"/>
  <c r="L242" i="3"/>
  <c r="D242" i="3"/>
  <c r="M242" i="3" s="1"/>
  <c r="L241" i="3"/>
  <c r="D241" i="3"/>
  <c r="M241" i="3" s="1"/>
  <c r="L240" i="3"/>
  <c r="D240" i="3"/>
  <c r="M240" i="3" s="1"/>
  <c r="N240" i="3" s="1"/>
  <c r="L239" i="3"/>
  <c r="D239" i="3"/>
  <c r="M239" i="3" s="1"/>
  <c r="L238" i="3"/>
  <c r="D238" i="3"/>
  <c r="M238" i="3" s="1"/>
  <c r="L237" i="3"/>
  <c r="D237" i="3"/>
  <c r="M237" i="3" s="1"/>
  <c r="L236" i="3"/>
  <c r="D236" i="3"/>
  <c r="M236" i="3" s="1"/>
  <c r="L235" i="3"/>
  <c r="D235" i="3"/>
  <c r="M235" i="3" s="1"/>
  <c r="L234" i="3"/>
  <c r="D234" i="3"/>
  <c r="M234" i="3" s="1"/>
  <c r="N234" i="3" s="1"/>
  <c r="L233" i="3"/>
  <c r="D233" i="3"/>
  <c r="M233" i="3" s="1"/>
  <c r="L232" i="3"/>
  <c r="D232" i="3"/>
  <c r="M232" i="3" s="1"/>
  <c r="L231" i="3"/>
  <c r="D231" i="3"/>
  <c r="M231" i="3" s="1"/>
  <c r="L230" i="3"/>
  <c r="D230" i="3"/>
  <c r="M230" i="3" s="1"/>
  <c r="L229" i="3"/>
  <c r="D229" i="3"/>
  <c r="M229" i="3" s="1"/>
  <c r="L228" i="3"/>
  <c r="D228" i="3"/>
  <c r="M228" i="3" s="1"/>
  <c r="N228" i="3" s="1"/>
  <c r="L227" i="3"/>
  <c r="D227" i="3"/>
  <c r="M227" i="3" s="1"/>
  <c r="L226" i="3"/>
  <c r="D226" i="3"/>
  <c r="M226" i="3" s="1"/>
  <c r="L225" i="3"/>
  <c r="D225" i="3"/>
  <c r="M225" i="3" s="1"/>
  <c r="L224" i="3"/>
  <c r="D224" i="3"/>
  <c r="M224" i="3" s="1"/>
  <c r="N224" i="3" s="1"/>
  <c r="L223" i="3"/>
  <c r="D223" i="3"/>
  <c r="M223" i="3" s="1"/>
  <c r="L222" i="3"/>
  <c r="D222" i="3"/>
  <c r="M222" i="3" s="1"/>
  <c r="N222" i="3" s="1"/>
  <c r="L221" i="3"/>
  <c r="D221" i="3"/>
  <c r="M221" i="3" s="1"/>
  <c r="L220" i="3"/>
  <c r="D220" i="3"/>
  <c r="M220" i="3" s="1"/>
  <c r="L219" i="3"/>
  <c r="D219" i="3"/>
  <c r="M219" i="3" s="1"/>
  <c r="L218" i="3"/>
  <c r="D218" i="3"/>
  <c r="M218" i="3" s="1"/>
  <c r="N218" i="3" s="1"/>
  <c r="L217" i="3"/>
  <c r="D217" i="3"/>
  <c r="M217" i="3" s="1"/>
  <c r="L216" i="3"/>
  <c r="D216" i="3"/>
  <c r="M216" i="3" s="1"/>
  <c r="N216" i="3" s="1"/>
  <c r="L215" i="3"/>
  <c r="D215" i="3"/>
  <c r="M215" i="3" s="1"/>
  <c r="L214" i="3"/>
  <c r="D214" i="3"/>
  <c r="M214" i="3" s="1"/>
  <c r="L213" i="3"/>
  <c r="D213" i="3"/>
  <c r="M213" i="3" s="1"/>
  <c r="L212" i="3"/>
  <c r="D212" i="3"/>
  <c r="M212" i="3" s="1"/>
  <c r="N212" i="3" s="1"/>
  <c r="L211" i="3"/>
  <c r="D211" i="3"/>
  <c r="M211" i="3" s="1"/>
  <c r="L210" i="3"/>
  <c r="D210" i="3"/>
  <c r="M210" i="3" s="1"/>
  <c r="N210" i="3" s="1"/>
  <c r="L209" i="3"/>
  <c r="D209" i="3"/>
  <c r="M209" i="3" s="1"/>
  <c r="L208" i="3"/>
  <c r="D208" i="3"/>
  <c r="M208" i="3" s="1"/>
  <c r="L207" i="3"/>
  <c r="D207" i="3"/>
  <c r="M207" i="3" s="1"/>
  <c r="L206" i="3"/>
  <c r="D206" i="3"/>
  <c r="M206" i="3" s="1"/>
  <c r="N206" i="3" s="1"/>
  <c r="L205" i="3"/>
  <c r="D205" i="3"/>
  <c r="M205" i="3" s="1"/>
  <c r="L204" i="3"/>
  <c r="D204" i="3"/>
  <c r="M204" i="3" s="1"/>
  <c r="N204" i="3" s="1"/>
  <c r="L203" i="3"/>
  <c r="D203" i="3"/>
  <c r="M203" i="3" s="1"/>
  <c r="L202" i="3"/>
  <c r="D202" i="3"/>
  <c r="M202" i="3" s="1"/>
  <c r="L201" i="3"/>
  <c r="D201" i="3"/>
  <c r="M201" i="3" s="1"/>
  <c r="L200" i="3"/>
  <c r="D200" i="3"/>
  <c r="M200" i="3" s="1"/>
  <c r="N200" i="3" s="1"/>
  <c r="L199" i="3"/>
  <c r="D199" i="3"/>
  <c r="M199" i="3" s="1"/>
  <c r="L198" i="3"/>
  <c r="D198" i="3"/>
  <c r="M198" i="3" s="1"/>
  <c r="N198" i="3" s="1"/>
  <c r="L197" i="3"/>
  <c r="D197" i="3"/>
  <c r="M197" i="3" s="1"/>
  <c r="L196" i="3"/>
  <c r="D196" i="3"/>
  <c r="M196" i="3" s="1"/>
  <c r="L195" i="3"/>
  <c r="D195" i="3"/>
  <c r="M195" i="3" s="1"/>
  <c r="L194" i="3"/>
  <c r="D194" i="3"/>
  <c r="M194" i="3" s="1"/>
  <c r="N194" i="3" s="1"/>
  <c r="L193" i="3"/>
  <c r="D193" i="3"/>
  <c r="M193" i="3" s="1"/>
  <c r="L192" i="3"/>
  <c r="D192" i="3"/>
  <c r="M192" i="3" s="1"/>
  <c r="N192" i="3" s="1"/>
  <c r="L191" i="3"/>
  <c r="D191" i="3"/>
  <c r="M191" i="3" s="1"/>
  <c r="L190" i="3"/>
  <c r="D190" i="3"/>
  <c r="M190" i="3" s="1"/>
  <c r="L189" i="3"/>
  <c r="D189" i="3"/>
  <c r="M189" i="3" s="1"/>
  <c r="L188" i="3"/>
  <c r="D188" i="3"/>
  <c r="M188" i="3" s="1"/>
  <c r="N188" i="3" s="1"/>
  <c r="L187" i="3"/>
  <c r="D187" i="3"/>
  <c r="M187" i="3" s="1"/>
  <c r="L186" i="3"/>
  <c r="D186" i="3"/>
  <c r="M186" i="3" s="1"/>
  <c r="N186" i="3" s="1"/>
  <c r="L185" i="3"/>
  <c r="D185" i="3"/>
  <c r="M185" i="3" s="1"/>
  <c r="L184" i="3"/>
  <c r="D184" i="3"/>
  <c r="M184" i="3" s="1"/>
  <c r="L183" i="3"/>
  <c r="D183" i="3"/>
  <c r="M183" i="3" s="1"/>
  <c r="L182" i="3"/>
  <c r="D182" i="3"/>
  <c r="M182" i="3" s="1"/>
  <c r="N182" i="3" s="1"/>
  <c r="L181" i="3"/>
  <c r="D181" i="3"/>
  <c r="M181" i="3" s="1"/>
  <c r="L180" i="3"/>
  <c r="D180" i="3"/>
  <c r="M180" i="3" s="1"/>
  <c r="N180" i="3" s="1"/>
  <c r="L179" i="3"/>
  <c r="D179" i="3"/>
  <c r="M179" i="3" s="1"/>
  <c r="L178" i="3"/>
  <c r="D178" i="3"/>
  <c r="M178" i="3" s="1"/>
  <c r="L177" i="3"/>
  <c r="D177" i="3"/>
  <c r="M177" i="3" s="1"/>
  <c r="L176" i="3"/>
  <c r="D176" i="3"/>
  <c r="M176" i="3" s="1"/>
  <c r="N176" i="3" s="1"/>
  <c r="L175" i="3"/>
  <c r="D175" i="3"/>
  <c r="M175" i="3" s="1"/>
  <c r="L174" i="3"/>
  <c r="D174" i="3"/>
  <c r="M174" i="3" s="1"/>
  <c r="N174" i="3" s="1"/>
  <c r="L173" i="3"/>
  <c r="D173" i="3"/>
  <c r="M173" i="3" s="1"/>
  <c r="L172" i="3"/>
  <c r="D172" i="3"/>
  <c r="M172" i="3" s="1"/>
  <c r="L171" i="3"/>
  <c r="D171" i="3"/>
  <c r="M171" i="3" s="1"/>
  <c r="L170" i="3"/>
  <c r="D170" i="3"/>
  <c r="M170" i="3" s="1"/>
  <c r="N170" i="3" s="1"/>
  <c r="L169" i="3"/>
  <c r="D169" i="3"/>
  <c r="M169" i="3" s="1"/>
  <c r="L168" i="3"/>
  <c r="D168" i="3"/>
  <c r="M168" i="3" s="1"/>
  <c r="N168" i="3" s="1"/>
  <c r="L167" i="3"/>
  <c r="D167" i="3"/>
  <c r="M167" i="3" s="1"/>
  <c r="L166" i="3"/>
  <c r="D166" i="3"/>
  <c r="M166" i="3" s="1"/>
  <c r="L165" i="3"/>
  <c r="D165" i="3"/>
  <c r="M165" i="3" s="1"/>
  <c r="L164" i="3"/>
  <c r="D164" i="3"/>
  <c r="M164" i="3" s="1"/>
  <c r="N164" i="3" s="1"/>
  <c r="L163" i="3"/>
  <c r="D163" i="3"/>
  <c r="M163" i="3" s="1"/>
  <c r="L162" i="3"/>
  <c r="D162" i="3"/>
  <c r="M162" i="3" s="1"/>
  <c r="N162" i="3" s="1"/>
  <c r="L161" i="3"/>
  <c r="D161" i="3"/>
  <c r="M161" i="3" s="1"/>
  <c r="N161" i="3" s="1"/>
  <c r="L160" i="3"/>
  <c r="D160" i="3"/>
  <c r="M160" i="3" s="1"/>
  <c r="L159" i="3"/>
  <c r="D159" i="3"/>
  <c r="M159" i="3" s="1"/>
  <c r="L158" i="3"/>
  <c r="D158" i="3"/>
  <c r="M158" i="3" s="1"/>
  <c r="N158" i="3" s="1"/>
  <c r="L157" i="3"/>
  <c r="D157" i="3"/>
  <c r="M157" i="3" s="1"/>
  <c r="L156" i="3"/>
  <c r="D156" i="3"/>
  <c r="M156" i="3" s="1"/>
  <c r="N156" i="3" s="1"/>
  <c r="L155" i="3"/>
  <c r="D155" i="3"/>
  <c r="M155" i="3" s="1"/>
  <c r="N155" i="3" s="1"/>
  <c r="L154" i="3"/>
  <c r="D154" i="3"/>
  <c r="M154" i="3" s="1"/>
  <c r="L153" i="3"/>
  <c r="D153" i="3"/>
  <c r="M153" i="3" s="1"/>
  <c r="L152" i="3"/>
  <c r="D152" i="3"/>
  <c r="M152" i="3" s="1"/>
  <c r="N152" i="3" s="1"/>
  <c r="L151" i="3"/>
  <c r="D151" i="3"/>
  <c r="M151" i="3" s="1"/>
  <c r="L150" i="3"/>
  <c r="D150" i="3"/>
  <c r="M150" i="3" s="1"/>
  <c r="N150" i="3" s="1"/>
  <c r="L149" i="3"/>
  <c r="D149" i="3"/>
  <c r="M149" i="3" s="1"/>
  <c r="N149" i="3" s="1"/>
  <c r="L148" i="3"/>
  <c r="D148" i="3"/>
  <c r="M148" i="3" s="1"/>
  <c r="L147" i="3"/>
  <c r="D147" i="3"/>
  <c r="M147" i="3" s="1"/>
  <c r="L146" i="3"/>
  <c r="D146" i="3"/>
  <c r="M146" i="3" s="1"/>
  <c r="N146" i="3" s="1"/>
  <c r="L145" i="3"/>
  <c r="D145" i="3"/>
  <c r="M145" i="3" s="1"/>
  <c r="L144" i="3"/>
  <c r="D144" i="3"/>
  <c r="M144" i="3" s="1"/>
  <c r="N144" i="3" s="1"/>
  <c r="L143" i="3"/>
  <c r="D143" i="3"/>
  <c r="M143" i="3" s="1"/>
  <c r="N143" i="3" s="1"/>
  <c r="L142" i="3"/>
  <c r="D142" i="3"/>
  <c r="M142" i="3" s="1"/>
  <c r="L141" i="3"/>
  <c r="D141" i="3"/>
  <c r="M141" i="3" s="1"/>
  <c r="L140" i="3"/>
  <c r="D140" i="3"/>
  <c r="M140" i="3" s="1"/>
  <c r="N140" i="3" s="1"/>
  <c r="L139" i="3"/>
  <c r="D139" i="3"/>
  <c r="M139" i="3" s="1"/>
  <c r="L138" i="3"/>
  <c r="D138" i="3"/>
  <c r="M138" i="3" s="1"/>
  <c r="N138" i="3" s="1"/>
  <c r="L137" i="3"/>
  <c r="D137" i="3"/>
  <c r="M137" i="3" s="1"/>
  <c r="N137" i="3" s="1"/>
  <c r="L136" i="3"/>
  <c r="D136" i="3"/>
  <c r="M136" i="3" s="1"/>
  <c r="L135" i="3"/>
  <c r="D135" i="3"/>
  <c r="M135" i="3" s="1"/>
  <c r="L134" i="3"/>
  <c r="D134" i="3"/>
  <c r="M134" i="3" s="1"/>
  <c r="N134" i="3" s="1"/>
  <c r="L133" i="3"/>
  <c r="D133" i="3"/>
  <c r="M133" i="3" s="1"/>
  <c r="L132" i="3"/>
  <c r="D132" i="3"/>
  <c r="M132" i="3" s="1"/>
  <c r="N132" i="3" s="1"/>
  <c r="L131" i="3"/>
  <c r="D131" i="3"/>
  <c r="M131" i="3" s="1"/>
  <c r="N131" i="3" s="1"/>
  <c r="L130" i="3"/>
  <c r="D130" i="3"/>
  <c r="M130" i="3" s="1"/>
  <c r="L129" i="3"/>
  <c r="D129" i="3"/>
  <c r="M129" i="3" s="1"/>
  <c r="L128" i="3"/>
  <c r="D128" i="3"/>
  <c r="M128" i="3" s="1"/>
  <c r="N128" i="3" s="1"/>
  <c r="L127" i="3"/>
  <c r="D127" i="3"/>
  <c r="M127" i="3" s="1"/>
  <c r="L126" i="3"/>
  <c r="D126" i="3"/>
  <c r="M126" i="3" s="1"/>
  <c r="N126" i="3" s="1"/>
  <c r="L125" i="3"/>
  <c r="D125" i="3"/>
  <c r="M125" i="3" s="1"/>
  <c r="N125" i="3" s="1"/>
  <c r="L124" i="3"/>
  <c r="D124" i="3"/>
  <c r="M124" i="3" s="1"/>
  <c r="L123" i="3"/>
  <c r="D123" i="3"/>
  <c r="M123" i="3" s="1"/>
  <c r="L122" i="3"/>
  <c r="D122" i="3"/>
  <c r="M122" i="3" s="1"/>
  <c r="N122" i="3" s="1"/>
  <c r="L121" i="3"/>
  <c r="D121" i="3"/>
  <c r="M121" i="3" s="1"/>
  <c r="L120" i="3"/>
  <c r="D120" i="3"/>
  <c r="M120" i="3" s="1"/>
  <c r="N120" i="3" s="1"/>
  <c r="L119" i="3"/>
  <c r="D119" i="3"/>
  <c r="M119" i="3" s="1"/>
  <c r="N119" i="3" s="1"/>
  <c r="L118" i="3"/>
  <c r="D118" i="3"/>
  <c r="M118" i="3" s="1"/>
  <c r="L117" i="3"/>
  <c r="D117" i="3"/>
  <c r="M117" i="3" s="1"/>
  <c r="L116" i="3"/>
  <c r="D116" i="3"/>
  <c r="M116" i="3" s="1"/>
  <c r="N116" i="3" s="1"/>
  <c r="L115" i="3"/>
  <c r="D115" i="3"/>
  <c r="M115" i="3" s="1"/>
  <c r="L114" i="3"/>
  <c r="D114" i="3"/>
  <c r="M114" i="3" s="1"/>
  <c r="N114" i="3" s="1"/>
  <c r="L113" i="3"/>
  <c r="D113" i="3"/>
  <c r="M113" i="3" s="1"/>
  <c r="N113" i="3" s="1"/>
  <c r="L112" i="3"/>
  <c r="D112" i="3"/>
  <c r="M112" i="3" s="1"/>
  <c r="L111" i="3"/>
  <c r="D111" i="3"/>
  <c r="M111" i="3" s="1"/>
  <c r="L110" i="3"/>
  <c r="D110" i="3"/>
  <c r="M110" i="3" s="1"/>
  <c r="N110" i="3" s="1"/>
  <c r="L109" i="3"/>
  <c r="D109" i="3"/>
  <c r="M109" i="3" s="1"/>
  <c r="L108" i="3"/>
  <c r="D108" i="3"/>
  <c r="M108" i="3" s="1"/>
  <c r="N108" i="3" s="1"/>
  <c r="L107" i="3"/>
  <c r="D107" i="3"/>
  <c r="M107" i="3" s="1"/>
  <c r="N107" i="3" s="1"/>
  <c r="L106" i="3"/>
  <c r="D106" i="3"/>
  <c r="M106" i="3" s="1"/>
  <c r="L105" i="3"/>
  <c r="D105" i="3"/>
  <c r="M105" i="3" s="1"/>
  <c r="L104" i="3"/>
  <c r="D104" i="3"/>
  <c r="M104" i="3" s="1"/>
  <c r="N104" i="3" s="1"/>
  <c r="L103" i="3"/>
  <c r="D103" i="3"/>
  <c r="M103" i="3" s="1"/>
  <c r="L102" i="3"/>
  <c r="D102" i="3"/>
  <c r="M102" i="3" s="1"/>
  <c r="N102" i="3" s="1"/>
  <c r="L101" i="3"/>
  <c r="D101" i="3"/>
  <c r="M101" i="3" s="1"/>
  <c r="N101" i="3" s="1"/>
  <c r="L100" i="3"/>
  <c r="D100" i="3"/>
  <c r="M100" i="3" s="1"/>
  <c r="L99" i="3"/>
  <c r="D99" i="3"/>
  <c r="M99" i="3" s="1"/>
  <c r="L98" i="3"/>
  <c r="D98" i="3"/>
  <c r="M98" i="3" s="1"/>
  <c r="N98" i="3" s="1"/>
  <c r="L97" i="3"/>
  <c r="D97" i="3"/>
  <c r="M97" i="3" s="1"/>
  <c r="L96" i="3"/>
  <c r="D96" i="3"/>
  <c r="M96" i="3" s="1"/>
  <c r="N96" i="3" s="1"/>
  <c r="L95" i="3"/>
  <c r="D95" i="3"/>
  <c r="M95" i="3" s="1"/>
  <c r="N95" i="3" s="1"/>
  <c r="L94" i="3"/>
  <c r="D94" i="3"/>
  <c r="M94" i="3" s="1"/>
  <c r="L93" i="3"/>
  <c r="D93" i="3"/>
  <c r="M93" i="3" s="1"/>
  <c r="N93" i="3" s="1"/>
  <c r="L92" i="3"/>
  <c r="D92" i="3"/>
  <c r="M92" i="3" s="1"/>
  <c r="N92" i="3" s="1"/>
  <c r="L91" i="3"/>
  <c r="D91" i="3"/>
  <c r="M91" i="3" s="1"/>
  <c r="L90" i="3"/>
  <c r="D90" i="3"/>
  <c r="M90" i="3" s="1"/>
  <c r="N90" i="3" s="1"/>
  <c r="L89" i="3"/>
  <c r="D89" i="3"/>
  <c r="M89" i="3" s="1"/>
  <c r="N89" i="3" s="1"/>
  <c r="L88" i="3"/>
  <c r="D88" i="3"/>
  <c r="M88" i="3" s="1"/>
  <c r="L87" i="3"/>
  <c r="D87" i="3"/>
  <c r="M87" i="3" s="1"/>
  <c r="N87" i="3" s="1"/>
  <c r="L86" i="3"/>
  <c r="D86" i="3"/>
  <c r="M86" i="3" s="1"/>
  <c r="N86" i="3" s="1"/>
  <c r="L85" i="3"/>
  <c r="D85" i="3"/>
  <c r="M85" i="3" s="1"/>
  <c r="L84" i="3"/>
  <c r="D84" i="3"/>
  <c r="M84" i="3" s="1"/>
  <c r="N84" i="3" s="1"/>
  <c r="L83" i="3"/>
  <c r="D83" i="3"/>
  <c r="M83" i="3" s="1"/>
  <c r="N83" i="3" s="1"/>
  <c r="L82" i="3"/>
  <c r="D82" i="3"/>
  <c r="M82" i="3" s="1"/>
  <c r="L81" i="3"/>
  <c r="D81" i="3"/>
  <c r="M81" i="3" s="1"/>
  <c r="N81" i="3" s="1"/>
  <c r="L80" i="3"/>
  <c r="D80" i="3"/>
  <c r="M80" i="3" s="1"/>
  <c r="N80" i="3" s="1"/>
  <c r="L79" i="3"/>
  <c r="D79" i="3"/>
  <c r="M79" i="3" s="1"/>
  <c r="L78" i="3"/>
  <c r="D78" i="3"/>
  <c r="M78" i="3" s="1"/>
  <c r="N78" i="3" s="1"/>
  <c r="L77" i="3"/>
  <c r="D77" i="3"/>
  <c r="M77" i="3" s="1"/>
  <c r="N77" i="3" s="1"/>
  <c r="L76" i="3"/>
  <c r="D76" i="3"/>
  <c r="M76" i="3" s="1"/>
  <c r="L75" i="3"/>
  <c r="D75" i="3"/>
  <c r="M75" i="3" s="1"/>
  <c r="N75" i="3" s="1"/>
  <c r="L74" i="3"/>
  <c r="D74" i="3"/>
  <c r="M74" i="3" s="1"/>
  <c r="N74" i="3" s="1"/>
  <c r="L73" i="3"/>
  <c r="D73" i="3"/>
  <c r="M73" i="3" s="1"/>
  <c r="L72" i="3"/>
  <c r="D72" i="3"/>
  <c r="M72" i="3" s="1"/>
  <c r="N72" i="3" s="1"/>
  <c r="L71" i="3"/>
  <c r="D71" i="3"/>
  <c r="M71" i="3" s="1"/>
  <c r="N71" i="3" s="1"/>
  <c r="L70" i="3"/>
  <c r="D70" i="3"/>
  <c r="M70" i="3" s="1"/>
  <c r="L69" i="3"/>
  <c r="D69" i="3"/>
  <c r="M69" i="3" s="1"/>
  <c r="N69" i="3" s="1"/>
  <c r="L68" i="3"/>
  <c r="D68" i="3"/>
  <c r="M68" i="3" s="1"/>
  <c r="N68" i="3" s="1"/>
  <c r="L67" i="3"/>
  <c r="D67" i="3"/>
  <c r="M67" i="3" s="1"/>
  <c r="L66" i="3"/>
  <c r="D66" i="3"/>
  <c r="M66" i="3" s="1"/>
  <c r="N66" i="3" s="1"/>
  <c r="L65" i="3"/>
  <c r="D65" i="3"/>
  <c r="M65" i="3" s="1"/>
  <c r="N65" i="3" s="1"/>
  <c r="L64" i="3"/>
  <c r="D64" i="3"/>
  <c r="M64" i="3" s="1"/>
  <c r="L63" i="3"/>
  <c r="D63" i="3"/>
  <c r="M63" i="3" s="1"/>
  <c r="N63" i="3" s="1"/>
  <c r="L62" i="3"/>
  <c r="D62" i="3"/>
  <c r="M62" i="3" s="1"/>
  <c r="N62" i="3" s="1"/>
  <c r="L61" i="3"/>
  <c r="D61" i="3"/>
  <c r="M61" i="3" s="1"/>
  <c r="L60" i="3"/>
  <c r="D60" i="3"/>
  <c r="M60" i="3" s="1"/>
  <c r="N60" i="3" s="1"/>
  <c r="L59" i="3"/>
  <c r="D59" i="3"/>
  <c r="M59" i="3" s="1"/>
  <c r="N59" i="3" s="1"/>
  <c r="L58" i="3"/>
  <c r="D58" i="3"/>
  <c r="M58" i="3" s="1"/>
  <c r="L57" i="3"/>
  <c r="D57" i="3"/>
  <c r="M57" i="3" s="1"/>
  <c r="N57" i="3" s="1"/>
  <c r="L56" i="3"/>
  <c r="D56" i="3"/>
  <c r="M56" i="3" s="1"/>
  <c r="N56" i="3" s="1"/>
  <c r="L55" i="3"/>
  <c r="D55" i="3"/>
  <c r="M55" i="3" s="1"/>
  <c r="L54" i="3"/>
  <c r="D54" i="3"/>
  <c r="M54" i="3" s="1"/>
  <c r="N54" i="3" s="1"/>
  <c r="L53" i="3"/>
  <c r="D53" i="3"/>
  <c r="M53" i="3" s="1"/>
  <c r="N53" i="3" s="1"/>
  <c r="L52" i="3"/>
  <c r="D52" i="3"/>
  <c r="M52" i="3" s="1"/>
  <c r="L51" i="3"/>
  <c r="D51" i="3"/>
  <c r="M51" i="3" s="1"/>
  <c r="N51" i="3" s="1"/>
  <c r="L50" i="3"/>
  <c r="D50" i="3"/>
  <c r="M50" i="3" s="1"/>
  <c r="N50" i="3" s="1"/>
  <c r="L49" i="3"/>
  <c r="D49" i="3"/>
  <c r="M49" i="3" s="1"/>
  <c r="L48" i="3"/>
  <c r="D48" i="3"/>
  <c r="M48" i="3" s="1"/>
  <c r="N48" i="3" s="1"/>
  <c r="L47" i="3"/>
  <c r="D47" i="3"/>
  <c r="M47" i="3" s="1"/>
  <c r="N47" i="3" s="1"/>
  <c r="L46" i="3"/>
  <c r="D46" i="3"/>
  <c r="M46" i="3" s="1"/>
  <c r="L45" i="3"/>
  <c r="D45" i="3"/>
  <c r="M45" i="3" s="1"/>
  <c r="N45" i="3" s="1"/>
  <c r="L44" i="3"/>
  <c r="D44" i="3"/>
  <c r="M44" i="3" s="1"/>
  <c r="N44" i="3" s="1"/>
  <c r="L43" i="3"/>
  <c r="D43" i="3"/>
  <c r="M43" i="3" s="1"/>
  <c r="L42" i="3"/>
  <c r="D42" i="3"/>
  <c r="M42" i="3" s="1"/>
  <c r="N42" i="3" s="1"/>
  <c r="L41" i="3"/>
  <c r="D41" i="3"/>
  <c r="M41" i="3" s="1"/>
  <c r="N41" i="3" s="1"/>
  <c r="L40" i="3"/>
  <c r="D40" i="3"/>
  <c r="M40" i="3" s="1"/>
  <c r="L39" i="3"/>
  <c r="D39" i="3"/>
  <c r="M39" i="3" s="1"/>
  <c r="N39" i="3" s="1"/>
  <c r="L38" i="3"/>
  <c r="D38" i="3"/>
  <c r="M38" i="3" s="1"/>
  <c r="N38" i="3" s="1"/>
  <c r="L37" i="3"/>
  <c r="D37" i="3"/>
  <c r="M37" i="3" s="1"/>
  <c r="L36" i="3"/>
  <c r="D36" i="3"/>
  <c r="M36" i="3" s="1"/>
  <c r="N36" i="3" s="1"/>
  <c r="L35" i="3"/>
  <c r="D35" i="3"/>
  <c r="M35" i="3" s="1"/>
  <c r="N35" i="3" s="1"/>
  <c r="L34" i="3"/>
  <c r="D34" i="3"/>
  <c r="M34" i="3" s="1"/>
  <c r="L33" i="3"/>
  <c r="D33" i="3"/>
  <c r="M33" i="3" s="1"/>
  <c r="N33" i="3" s="1"/>
  <c r="L32" i="3"/>
  <c r="D32" i="3"/>
  <c r="M32" i="3" s="1"/>
  <c r="N32" i="3" s="1"/>
  <c r="L31" i="3"/>
  <c r="D31" i="3"/>
  <c r="M31" i="3" s="1"/>
  <c r="L30" i="3"/>
  <c r="D30" i="3"/>
  <c r="M30" i="3" s="1"/>
  <c r="N30" i="3" s="1"/>
  <c r="L29" i="3"/>
  <c r="D29" i="3"/>
  <c r="M29" i="3" s="1"/>
  <c r="N29" i="3" s="1"/>
  <c r="L28" i="3"/>
  <c r="D28" i="3"/>
  <c r="M28" i="3" s="1"/>
  <c r="L27" i="3"/>
  <c r="D27" i="3"/>
  <c r="M27" i="3" s="1"/>
  <c r="N27" i="3" s="1"/>
  <c r="L26" i="3"/>
  <c r="D26" i="3"/>
  <c r="M26" i="3" s="1"/>
  <c r="N26" i="3" s="1"/>
  <c r="L25" i="3"/>
  <c r="D25" i="3"/>
  <c r="M25" i="3" s="1"/>
  <c r="L24" i="3"/>
  <c r="D24" i="3"/>
  <c r="M24" i="3" s="1"/>
  <c r="N24" i="3" s="1"/>
  <c r="L23" i="3"/>
  <c r="D23" i="3"/>
  <c r="M23" i="3" s="1"/>
  <c r="N23" i="3" s="1"/>
  <c r="L22" i="3"/>
  <c r="D22" i="3"/>
  <c r="M22" i="3" s="1"/>
  <c r="L21" i="3"/>
  <c r="D21" i="3"/>
  <c r="M21" i="3" s="1"/>
  <c r="N21" i="3" s="1"/>
  <c r="L20" i="3"/>
  <c r="D20" i="3"/>
  <c r="M20" i="3" s="1"/>
  <c r="N20" i="3" s="1"/>
  <c r="L19" i="3"/>
  <c r="D19" i="3"/>
  <c r="M19" i="3" s="1"/>
  <c r="L18" i="3"/>
  <c r="D18" i="3"/>
  <c r="M18" i="3" s="1"/>
  <c r="N18" i="3" s="1"/>
  <c r="L17" i="3"/>
  <c r="D17" i="3"/>
  <c r="M17" i="3" s="1"/>
  <c r="N17" i="3" s="1"/>
  <c r="L16" i="3"/>
  <c r="D16" i="3"/>
  <c r="M16" i="3" s="1"/>
  <c r="L15" i="3"/>
  <c r="D15" i="3"/>
  <c r="M15" i="3" s="1"/>
  <c r="N15" i="3" s="1"/>
  <c r="L14" i="3"/>
  <c r="D14" i="3"/>
  <c r="M14" i="3" s="1"/>
  <c r="N14" i="3" s="1"/>
  <c r="L13" i="3"/>
  <c r="D13" i="3"/>
  <c r="M13" i="3" s="1"/>
  <c r="L12" i="3"/>
  <c r="D12" i="3"/>
  <c r="M12" i="3" s="1"/>
  <c r="N12" i="3" s="1"/>
  <c r="L11" i="3"/>
  <c r="D11" i="3"/>
  <c r="M11" i="3" s="1"/>
  <c r="N11" i="3" s="1"/>
  <c r="L10" i="3"/>
  <c r="D10" i="3"/>
  <c r="M10" i="3" s="1"/>
  <c r="L9" i="3"/>
  <c r="D9" i="3"/>
  <c r="M9" i="3" s="1"/>
  <c r="N9" i="3" s="1"/>
  <c r="L8" i="3"/>
  <c r="D8" i="3"/>
  <c r="M8" i="3" s="1"/>
  <c r="N8" i="3" s="1"/>
  <c r="L7" i="3"/>
  <c r="D7" i="3"/>
  <c r="M7" i="3" s="1"/>
  <c r="L6" i="3"/>
  <c r="D6" i="3"/>
  <c r="M6" i="3" s="1"/>
  <c r="N6" i="3" s="1"/>
  <c r="L5" i="3"/>
  <c r="D5" i="3"/>
  <c r="M5" i="3" s="1"/>
  <c r="N5" i="3" s="1"/>
  <c r="J3" i="3"/>
  <c r="I3" i="3"/>
  <c r="L363" i="2"/>
  <c r="M363" i="2" s="1"/>
  <c r="K363" i="2"/>
  <c r="L362" i="2"/>
  <c r="M362" i="2" s="1"/>
  <c r="K362" i="2"/>
  <c r="L361" i="2"/>
  <c r="M361" i="2" s="1"/>
  <c r="K361" i="2"/>
  <c r="L360" i="2"/>
  <c r="M360" i="2" s="1"/>
  <c r="K360" i="2"/>
  <c r="L359" i="2"/>
  <c r="M359" i="2" s="1"/>
  <c r="K359" i="2"/>
  <c r="L358" i="2"/>
  <c r="M358" i="2" s="1"/>
  <c r="K358" i="2"/>
  <c r="L357" i="2"/>
  <c r="M357" i="2" s="1"/>
  <c r="K357" i="2"/>
  <c r="L356" i="2"/>
  <c r="M356" i="2" s="1"/>
  <c r="K356" i="2"/>
  <c r="L355" i="2"/>
  <c r="M355" i="2" s="1"/>
  <c r="K355" i="2"/>
  <c r="L354" i="2"/>
  <c r="M354" i="2" s="1"/>
  <c r="K354" i="2"/>
  <c r="L353" i="2"/>
  <c r="M353" i="2" s="1"/>
  <c r="K353" i="2"/>
  <c r="L352" i="2"/>
  <c r="M352" i="2" s="1"/>
  <c r="K352" i="2"/>
  <c r="L351" i="2"/>
  <c r="M351" i="2" s="1"/>
  <c r="K351" i="2"/>
  <c r="L350" i="2"/>
  <c r="M350" i="2" s="1"/>
  <c r="K350" i="2"/>
  <c r="L349" i="2"/>
  <c r="M349" i="2" s="1"/>
  <c r="K349" i="2"/>
  <c r="L348" i="2"/>
  <c r="M348" i="2" s="1"/>
  <c r="K348" i="2"/>
  <c r="L347" i="2"/>
  <c r="M347" i="2" s="1"/>
  <c r="K347" i="2"/>
  <c r="L346" i="2"/>
  <c r="M346" i="2" s="1"/>
  <c r="K346" i="2"/>
  <c r="L345" i="2"/>
  <c r="M345" i="2" s="1"/>
  <c r="K345" i="2"/>
  <c r="L344" i="2"/>
  <c r="M344" i="2" s="1"/>
  <c r="K344" i="2"/>
  <c r="L343" i="2"/>
  <c r="M343" i="2" s="1"/>
  <c r="K343" i="2"/>
  <c r="L342" i="2"/>
  <c r="M342" i="2" s="1"/>
  <c r="K342" i="2"/>
  <c r="L341" i="2"/>
  <c r="M341" i="2" s="1"/>
  <c r="K341" i="2"/>
  <c r="L340" i="2"/>
  <c r="M340" i="2" s="1"/>
  <c r="K340" i="2"/>
  <c r="L339" i="2"/>
  <c r="M339" i="2" s="1"/>
  <c r="K339" i="2"/>
  <c r="L338" i="2"/>
  <c r="M338" i="2" s="1"/>
  <c r="K338" i="2"/>
  <c r="L337" i="2"/>
  <c r="M337" i="2" s="1"/>
  <c r="K337" i="2"/>
  <c r="L336" i="2"/>
  <c r="M336" i="2" s="1"/>
  <c r="K336" i="2"/>
  <c r="L335" i="2"/>
  <c r="M335" i="2" s="1"/>
  <c r="K335" i="2"/>
  <c r="L334" i="2"/>
  <c r="M334" i="2" s="1"/>
  <c r="K334" i="2"/>
  <c r="L333" i="2"/>
  <c r="M333" i="2" s="1"/>
  <c r="K333" i="2"/>
  <c r="L332" i="2"/>
  <c r="M332" i="2" s="1"/>
  <c r="K332" i="2"/>
  <c r="L331" i="2"/>
  <c r="M331" i="2" s="1"/>
  <c r="K331" i="2"/>
  <c r="L330" i="2"/>
  <c r="M330" i="2" s="1"/>
  <c r="K330" i="2"/>
  <c r="L329" i="2"/>
  <c r="M329" i="2" s="1"/>
  <c r="K329" i="2"/>
  <c r="L328" i="2"/>
  <c r="M328" i="2" s="1"/>
  <c r="K328" i="2"/>
  <c r="L327" i="2"/>
  <c r="M327" i="2" s="1"/>
  <c r="K327" i="2"/>
  <c r="L326" i="2"/>
  <c r="M326" i="2" s="1"/>
  <c r="K326" i="2"/>
  <c r="L325" i="2"/>
  <c r="M325" i="2" s="1"/>
  <c r="K325" i="2"/>
  <c r="L324" i="2"/>
  <c r="M324" i="2" s="1"/>
  <c r="K324" i="2"/>
  <c r="L323" i="2"/>
  <c r="M323" i="2" s="1"/>
  <c r="K323" i="2"/>
  <c r="L322" i="2"/>
  <c r="M322" i="2" s="1"/>
  <c r="K322" i="2"/>
  <c r="L321" i="2"/>
  <c r="M321" i="2" s="1"/>
  <c r="K321" i="2"/>
  <c r="L320" i="2"/>
  <c r="M320" i="2" s="1"/>
  <c r="K320" i="2"/>
  <c r="L319" i="2"/>
  <c r="M319" i="2" s="1"/>
  <c r="K319" i="2"/>
  <c r="L318" i="2"/>
  <c r="M318" i="2" s="1"/>
  <c r="K318" i="2"/>
  <c r="L317" i="2"/>
  <c r="M317" i="2" s="1"/>
  <c r="K317" i="2"/>
  <c r="L316" i="2"/>
  <c r="M316" i="2" s="1"/>
  <c r="K316" i="2"/>
  <c r="L315" i="2"/>
  <c r="M315" i="2" s="1"/>
  <c r="K315" i="2"/>
  <c r="L314" i="2"/>
  <c r="M314" i="2" s="1"/>
  <c r="K314" i="2"/>
  <c r="L313" i="2"/>
  <c r="M313" i="2" s="1"/>
  <c r="K313" i="2"/>
  <c r="L312" i="2"/>
  <c r="M312" i="2" s="1"/>
  <c r="K312" i="2"/>
  <c r="L311" i="2"/>
  <c r="M311" i="2" s="1"/>
  <c r="K311" i="2"/>
  <c r="L310" i="2"/>
  <c r="M310" i="2" s="1"/>
  <c r="K310" i="2"/>
  <c r="L309" i="2"/>
  <c r="M309" i="2" s="1"/>
  <c r="K309" i="2"/>
  <c r="L308" i="2"/>
  <c r="M308" i="2" s="1"/>
  <c r="K308" i="2"/>
  <c r="L307" i="2"/>
  <c r="M307" i="2" s="1"/>
  <c r="K307" i="2"/>
  <c r="L306" i="2"/>
  <c r="M306" i="2" s="1"/>
  <c r="K306" i="2"/>
  <c r="L305" i="2"/>
  <c r="M305" i="2" s="1"/>
  <c r="K305" i="2"/>
  <c r="L304" i="2"/>
  <c r="M304" i="2" s="1"/>
  <c r="K304" i="2"/>
  <c r="L303" i="2"/>
  <c r="M303" i="2" s="1"/>
  <c r="K303" i="2"/>
  <c r="L302" i="2"/>
  <c r="M302" i="2" s="1"/>
  <c r="K302" i="2"/>
  <c r="L301" i="2"/>
  <c r="M301" i="2" s="1"/>
  <c r="K301" i="2"/>
  <c r="L300" i="2"/>
  <c r="M300" i="2" s="1"/>
  <c r="K300" i="2"/>
  <c r="L299" i="2"/>
  <c r="M299" i="2" s="1"/>
  <c r="K299" i="2"/>
  <c r="L298" i="2"/>
  <c r="M298" i="2" s="1"/>
  <c r="K298" i="2"/>
  <c r="L297" i="2"/>
  <c r="M297" i="2" s="1"/>
  <c r="K297" i="2"/>
  <c r="L296" i="2"/>
  <c r="M296" i="2" s="1"/>
  <c r="K296" i="2"/>
  <c r="L295" i="2"/>
  <c r="M295" i="2" s="1"/>
  <c r="K295" i="2"/>
  <c r="L294" i="2"/>
  <c r="M294" i="2" s="1"/>
  <c r="K294" i="2"/>
  <c r="L293" i="2"/>
  <c r="M293" i="2" s="1"/>
  <c r="K293" i="2"/>
  <c r="L292" i="2"/>
  <c r="M292" i="2" s="1"/>
  <c r="K292" i="2"/>
  <c r="L291" i="2"/>
  <c r="M291" i="2" s="1"/>
  <c r="K291" i="2"/>
  <c r="L290" i="2"/>
  <c r="M290" i="2" s="1"/>
  <c r="K290" i="2"/>
  <c r="L289" i="2"/>
  <c r="M289" i="2" s="1"/>
  <c r="K289" i="2"/>
  <c r="L288" i="2"/>
  <c r="M288" i="2" s="1"/>
  <c r="K288" i="2"/>
  <c r="L287" i="2"/>
  <c r="M287" i="2" s="1"/>
  <c r="K287" i="2"/>
  <c r="L286" i="2"/>
  <c r="M286" i="2" s="1"/>
  <c r="K286" i="2"/>
  <c r="L285" i="2"/>
  <c r="M285" i="2" s="1"/>
  <c r="K285" i="2"/>
  <c r="L284" i="2"/>
  <c r="M284" i="2" s="1"/>
  <c r="K284" i="2"/>
  <c r="L283" i="2"/>
  <c r="M283" i="2" s="1"/>
  <c r="K283" i="2"/>
  <c r="L282" i="2"/>
  <c r="M282" i="2" s="1"/>
  <c r="K282" i="2"/>
  <c r="L281" i="2"/>
  <c r="M281" i="2" s="1"/>
  <c r="K281" i="2"/>
  <c r="L280" i="2"/>
  <c r="M280" i="2" s="1"/>
  <c r="K280" i="2"/>
  <c r="L279" i="2"/>
  <c r="M279" i="2" s="1"/>
  <c r="K279" i="2"/>
  <c r="L278" i="2"/>
  <c r="M278" i="2" s="1"/>
  <c r="K278" i="2"/>
  <c r="L277" i="2"/>
  <c r="M277" i="2" s="1"/>
  <c r="K277" i="2"/>
  <c r="L276" i="2"/>
  <c r="M276" i="2" s="1"/>
  <c r="K276" i="2"/>
  <c r="L275" i="2"/>
  <c r="M275" i="2" s="1"/>
  <c r="K275" i="2"/>
  <c r="L274" i="2"/>
  <c r="M274" i="2" s="1"/>
  <c r="K274" i="2"/>
  <c r="L273" i="2"/>
  <c r="M273" i="2" s="1"/>
  <c r="K273" i="2"/>
  <c r="L272" i="2"/>
  <c r="M272" i="2" s="1"/>
  <c r="K272" i="2"/>
  <c r="L271" i="2"/>
  <c r="M271" i="2" s="1"/>
  <c r="K271" i="2"/>
  <c r="L270" i="2"/>
  <c r="M270" i="2" s="1"/>
  <c r="K270" i="2"/>
  <c r="L269" i="2"/>
  <c r="M269" i="2" s="1"/>
  <c r="K269" i="2"/>
  <c r="L268" i="2"/>
  <c r="M268" i="2" s="1"/>
  <c r="K268" i="2"/>
  <c r="L267" i="2"/>
  <c r="M267" i="2" s="1"/>
  <c r="K267" i="2"/>
  <c r="L266" i="2"/>
  <c r="M266" i="2" s="1"/>
  <c r="K266" i="2"/>
  <c r="L262" i="2"/>
  <c r="M262" i="2" s="1"/>
  <c r="K262" i="2"/>
  <c r="L261" i="2"/>
  <c r="M261" i="2" s="1"/>
  <c r="K261" i="2"/>
  <c r="L260" i="2"/>
  <c r="M260" i="2" s="1"/>
  <c r="K260" i="2"/>
  <c r="L259" i="2"/>
  <c r="M259" i="2" s="1"/>
  <c r="K259" i="2"/>
  <c r="L258" i="2"/>
  <c r="M258" i="2" s="1"/>
  <c r="K258" i="2"/>
  <c r="L257" i="2"/>
  <c r="M257" i="2" s="1"/>
  <c r="K257" i="2"/>
  <c r="L256" i="2"/>
  <c r="M256" i="2" s="1"/>
  <c r="K256" i="2"/>
  <c r="L255" i="2"/>
  <c r="M255" i="2" s="1"/>
  <c r="K255" i="2"/>
  <c r="L254" i="2"/>
  <c r="M254" i="2" s="1"/>
  <c r="K254" i="2"/>
  <c r="L253" i="2"/>
  <c r="M253" i="2" s="1"/>
  <c r="K253" i="2"/>
  <c r="L252" i="2"/>
  <c r="M252" i="2" s="1"/>
  <c r="K252" i="2"/>
  <c r="L251" i="2"/>
  <c r="M251" i="2" s="1"/>
  <c r="K251" i="2"/>
  <c r="L250" i="2"/>
  <c r="M250" i="2" s="1"/>
  <c r="K250" i="2"/>
  <c r="L249" i="2"/>
  <c r="M249" i="2" s="1"/>
  <c r="K249" i="2"/>
  <c r="L248" i="2"/>
  <c r="M248" i="2" s="1"/>
  <c r="K248" i="2"/>
  <c r="L247" i="2"/>
  <c r="M247" i="2" s="1"/>
  <c r="K247" i="2"/>
  <c r="L246" i="2"/>
  <c r="M246" i="2" s="1"/>
  <c r="K246" i="2"/>
  <c r="L245" i="2"/>
  <c r="M245" i="2" s="1"/>
  <c r="K245" i="2"/>
  <c r="L244" i="2"/>
  <c r="M244" i="2" s="1"/>
  <c r="K244" i="2"/>
  <c r="L243" i="2"/>
  <c r="M243" i="2" s="1"/>
  <c r="K243" i="2"/>
  <c r="L242" i="2"/>
  <c r="M242" i="2" s="1"/>
  <c r="K242" i="2"/>
  <c r="L241" i="2"/>
  <c r="M241" i="2" s="1"/>
  <c r="K241" i="2"/>
  <c r="L240" i="2"/>
  <c r="M240" i="2" s="1"/>
  <c r="K240" i="2"/>
  <c r="L239" i="2"/>
  <c r="M239" i="2" s="1"/>
  <c r="K239" i="2"/>
  <c r="L238" i="2"/>
  <c r="M238" i="2" s="1"/>
  <c r="K238" i="2"/>
  <c r="L237" i="2"/>
  <c r="M237" i="2" s="1"/>
  <c r="K237" i="2"/>
  <c r="L236" i="2"/>
  <c r="M236" i="2" s="1"/>
  <c r="K236" i="2"/>
  <c r="L235" i="2"/>
  <c r="M235" i="2" s="1"/>
  <c r="K235" i="2"/>
  <c r="L234" i="2"/>
  <c r="M234" i="2" s="1"/>
  <c r="K234" i="2"/>
  <c r="L233" i="2"/>
  <c r="M233" i="2" s="1"/>
  <c r="K233" i="2"/>
  <c r="L232" i="2"/>
  <c r="M232" i="2" s="1"/>
  <c r="K232" i="2"/>
  <c r="L231" i="2"/>
  <c r="M231" i="2" s="1"/>
  <c r="K231" i="2"/>
  <c r="L230" i="2"/>
  <c r="M230" i="2" s="1"/>
  <c r="K230" i="2"/>
  <c r="L229" i="2"/>
  <c r="M229" i="2" s="1"/>
  <c r="K229" i="2"/>
  <c r="L228" i="2"/>
  <c r="M228" i="2" s="1"/>
  <c r="K228" i="2"/>
  <c r="L227" i="2"/>
  <c r="M227" i="2" s="1"/>
  <c r="K227" i="2"/>
  <c r="L226" i="2"/>
  <c r="M226" i="2" s="1"/>
  <c r="K226" i="2"/>
  <c r="L225" i="2"/>
  <c r="M225" i="2" s="1"/>
  <c r="K225" i="2"/>
  <c r="L224" i="2"/>
  <c r="M224" i="2" s="1"/>
  <c r="K224" i="2"/>
  <c r="L223" i="2"/>
  <c r="M223" i="2" s="1"/>
  <c r="K223" i="2"/>
  <c r="L222" i="2"/>
  <c r="M222" i="2" s="1"/>
  <c r="K222" i="2"/>
  <c r="L221" i="2"/>
  <c r="M221" i="2" s="1"/>
  <c r="K221" i="2"/>
  <c r="L220" i="2"/>
  <c r="M220" i="2" s="1"/>
  <c r="K220" i="2"/>
  <c r="L219" i="2"/>
  <c r="M219" i="2" s="1"/>
  <c r="K219" i="2"/>
  <c r="L218" i="2"/>
  <c r="M218" i="2" s="1"/>
  <c r="K218" i="2"/>
  <c r="L217" i="2"/>
  <c r="M217" i="2" s="1"/>
  <c r="K217" i="2"/>
  <c r="L216" i="2"/>
  <c r="M216" i="2" s="1"/>
  <c r="K216" i="2"/>
  <c r="L215" i="2"/>
  <c r="M215" i="2" s="1"/>
  <c r="K215" i="2"/>
  <c r="L214" i="2"/>
  <c r="M214" i="2" s="1"/>
  <c r="K214" i="2"/>
  <c r="L213" i="2"/>
  <c r="M213" i="2" s="1"/>
  <c r="K213" i="2"/>
  <c r="L212" i="2"/>
  <c r="M212" i="2" s="1"/>
  <c r="K212" i="2"/>
  <c r="L211" i="2"/>
  <c r="M211" i="2" s="1"/>
  <c r="K211" i="2"/>
  <c r="L210" i="2"/>
  <c r="M210" i="2" s="1"/>
  <c r="K210" i="2"/>
  <c r="L209" i="2"/>
  <c r="M209" i="2" s="1"/>
  <c r="K209" i="2"/>
  <c r="L208" i="2"/>
  <c r="M208" i="2" s="1"/>
  <c r="K208" i="2"/>
  <c r="L207" i="2"/>
  <c r="M207" i="2" s="1"/>
  <c r="K207" i="2"/>
  <c r="L206" i="2"/>
  <c r="M206" i="2" s="1"/>
  <c r="K206" i="2"/>
  <c r="L205" i="2"/>
  <c r="M205" i="2" s="1"/>
  <c r="K205" i="2"/>
  <c r="L204" i="2"/>
  <c r="M204" i="2" s="1"/>
  <c r="K204" i="2"/>
  <c r="L203" i="2"/>
  <c r="M203" i="2" s="1"/>
  <c r="K203" i="2"/>
  <c r="L202" i="2"/>
  <c r="M202" i="2" s="1"/>
  <c r="K202" i="2"/>
  <c r="L201" i="2"/>
  <c r="M201" i="2" s="1"/>
  <c r="K201" i="2"/>
  <c r="L200" i="2"/>
  <c r="M200" i="2" s="1"/>
  <c r="K200" i="2"/>
  <c r="L199" i="2"/>
  <c r="M199" i="2" s="1"/>
  <c r="K199" i="2"/>
  <c r="L198" i="2"/>
  <c r="M198" i="2" s="1"/>
  <c r="K198" i="2"/>
  <c r="L197" i="2"/>
  <c r="M197" i="2" s="1"/>
  <c r="K197" i="2"/>
  <c r="L196" i="2"/>
  <c r="M196" i="2" s="1"/>
  <c r="K196" i="2"/>
  <c r="L195" i="2"/>
  <c r="M195" i="2" s="1"/>
  <c r="K195" i="2"/>
  <c r="L194" i="2"/>
  <c r="M194" i="2" s="1"/>
  <c r="K194" i="2"/>
  <c r="L193" i="2"/>
  <c r="M193" i="2" s="1"/>
  <c r="K193" i="2"/>
  <c r="L192" i="2"/>
  <c r="M192" i="2" s="1"/>
  <c r="K192" i="2"/>
  <c r="L191" i="2"/>
  <c r="M191" i="2" s="1"/>
  <c r="K191" i="2"/>
  <c r="L190" i="2"/>
  <c r="M190" i="2" s="1"/>
  <c r="K190" i="2"/>
  <c r="L189" i="2"/>
  <c r="M189" i="2" s="1"/>
  <c r="K189" i="2"/>
  <c r="L188" i="2"/>
  <c r="M188" i="2" s="1"/>
  <c r="K188" i="2"/>
  <c r="L187" i="2"/>
  <c r="M187" i="2" s="1"/>
  <c r="K187" i="2"/>
  <c r="L186" i="2"/>
  <c r="M186" i="2" s="1"/>
  <c r="K186" i="2"/>
  <c r="L185" i="2"/>
  <c r="M185" i="2" s="1"/>
  <c r="K185" i="2"/>
  <c r="L184" i="2"/>
  <c r="M184" i="2" s="1"/>
  <c r="K184" i="2"/>
  <c r="L183" i="2"/>
  <c r="M183" i="2" s="1"/>
  <c r="K183" i="2"/>
  <c r="L182" i="2"/>
  <c r="M182" i="2" s="1"/>
  <c r="K182" i="2"/>
  <c r="L181" i="2"/>
  <c r="M181" i="2" s="1"/>
  <c r="K181" i="2"/>
  <c r="L180" i="2"/>
  <c r="M180" i="2" s="1"/>
  <c r="K180" i="2"/>
  <c r="L179" i="2"/>
  <c r="M179" i="2" s="1"/>
  <c r="K179" i="2"/>
  <c r="L178" i="2"/>
  <c r="M178" i="2" s="1"/>
  <c r="K178" i="2"/>
  <c r="L177" i="2"/>
  <c r="M177" i="2" s="1"/>
  <c r="K177" i="2"/>
  <c r="L176" i="2"/>
  <c r="M176" i="2" s="1"/>
  <c r="K176" i="2"/>
  <c r="L175" i="2"/>
  <c r="M175" i="2" s="1"/>
  <c r="K175" i="2"/>
  <c r="L174" i="2"/>
  <c r="M174" i="2" s="1"/>
  <c r="K174" i="2"/>
  <c r="L173" i="2"/>
  <c r="M173" i="2" s="1"/>
  <c r="K173" i="2"/>
  <c r="L172" i="2"/>
  <c r="M172" i="2" s="1"/>
  <c r="K172" i="2"/>
  <c r="L171" i="2"/>
  <c r="M171" i="2" s="1"/>
  <c r="K171" i="2"/>
  <c r="L170" i="2"/>
  <c r="M170" i="2" s="1"/>
  <c r="K170" i="2"/>
  <c r="L169" i="2"/>
  <c r="M169" i="2" s="1"/>
  <c r="K169" i="2"/>
  <c r="L168" i="2"/>
  <c r="M168" i="2" s="1"/>
  <c r="K168" i="2"/>
  <c r="L167" i="2"/>
  <c r="M167" i="2" s="1"/>
  <c r="K167" i="2"/>
  <c r="L166" i="2"/>
  <c r="M166" i="2" s="1"/>
  <c r="K166" i="2"/>
  <c r="L165" i="2"/>
  <c r="M165" i="2" s="1"/>
  <c r="K165" i="2"/>
  <c r="L164" i="2"/>
  <c r="M164" i="2" s="1"/>
  <c r="K164" i="2"/>
  <c r="L163" i="2"/>
  <c r="M163" i="2" s="1"/>
  <c r="K163" i="2"/>
  <c r="L162" i="2"/>
  <c r="M162" i="2" s="1"/>
  <c r="K162" i="2"/>
  <c r="L161" i="2"/>
  <c r="M161" i="2" s="1"/>
  <c r="K161" i="2"/>
  <c r="L160" i="2"/>
  <c r="M160" i="2" s="1"/>
  <c r="K160" i="2"/>
  <c r="L159" i="2"/>
  <c r="M159" i="2" s="1"/>
  <c r="K159" i="2"/>
  <c r="L158" i="2"/>
  <c r="M158" i="2" s="1"/>
  <c r="K158" i="2"/>
  <c r="L157" i="2"/>
  <c r="M157" i="2" s="1"/>
  <c r="K157" i="2"/>
  <c r="L156" i="2"/>
  <c r="M156" i="2" s="1"/>
  <c r="K156" i="2"/>
  <c r="L155" i="2"/>
  <c r="M155" i="2" s="1"/>
  <c r="K155" i="2"/>
  <c r="L154" i="2"/>
  <c r="M154" i="2" s="1"/>
  <c r="K154" i="2"/>
  <c r="L153" i="2"/>
  <c r="M153" i="2" s="1"/>
  <c r="K153" i="2"/>
  <c r="L152" i="2"/>
  <c r="M152" i="2" s="1"/>
  <c r="K152" i="2"/>
  <c r="L151" i="2"/>
  <c r="M151" i="2" s="1"/>
  <c r="K151" i="2"/>
  <c r="L150" i="2"/>
  <c r="M150" i="2" s="1"/>
  <c r="K150" i="2"/>
  <c r="L149" i="2"/>
  <c r="M149" i="2" s="1"/>
  <c r="K149" i="2"/>
  <c r="L148" i="2"/>
  <c r="M148" i="2" s="1"/>
  <c r="K148" i="2"/>
  <c r="L147" i="2"/>
  <c r="M147" i="2" s="1"/>
  <c r="K147" i="2"/>
  <c r="L146" i="2"/>
  <c r="M146" i="2" s="1"/>
  <c r="K146" i="2"/>
  <c r="L145" i="2"/>
  <c r="M145" i="2" s="1"/>
  <c r="K145" i="2"/>
  <c r="L144" i="2"/>
  <c r="M144" i="2" s="1"/>
  <c r="K144" i="2"/>
  <c r="L143" i="2"/>
  <c r="M143" i="2" s="1"/>
  <c r="K143" i="2"/>
  <c r="L142" i="2"/>
  <c r="M142" i="2" s="1"/>
  <c r="K142" i="2"/>
  <c r="L141" i="2"/>
  <c r="M141" i="2" s="1"/>
  <c r="K141" i="2"/>
  <c r="L140" i="2"/>
  <c r="M140" i="2" s="1"/>
  <c r="K140" i="2"/>
  <c r="L139" i="2"/>
  <c r="M139" i="2" s="1"/>
  <c r="K139" i="2"/>
  <c r="L138" i="2"/>
  <c r="M138" i="2" s="1"/>
  <c r="K138" i="2"/>
  <c r="L137" i="2"/>
  <c r="M137" i="2" s="1"/>
  <c r="K137" i="2"/>
  <c r="L136" i="2"/>
  <c r="M136" i="2" s="1"/>
  <c r="K136" i="2"/>
  <c r="L135" i="2"/>
  <c r="M135" i="2" s="1"/>
  <c r="K135" i="2"/>
  <c r="L134" i="2"/>
  <c r="M134" i="2" s="1"/>
  <c r="K134" i="2"/>
  <c r="L133" i="2"/>
  <c r="M133" i="2" s="1"/>
  <c r="K133" i="2"/>
  <c r="L132" i="2"/>
  <c r="M132" i="2" s="1"/>
  <c r="K132" i="2"/>
  <c r="L131" i="2"/>
  <c r="M131" i="2" s="1"/>
  <c r="K131" i="2"/>
  <c r="L130" i="2"/>
  <c r="M130" i="2" s="1"/>
  <c r="K130" i="2"/>
  <c r="L129" i="2"/>
  <c r="M129" i="2" s="1"/>
  <c r="K129" i="2"/>
  <c r="L128" i="2"/>
  <c r="M128" i="2" s="1"/>
  <c r="K128" i="2"/>
  <c r="L127" i="2"/>
  <c r="M127" i="2" s="1"/>
  <c r="K127" i="2"/>
  <c r="L126" i="2"/>
  <c r="M126" i="2" s="1"/>
  <c r="K126" i="2"/>
  <c r="L125" i="2"/>
  <c r="M125" i="2" s="1"/>
  <c r="K125" i="2"/>
  <c r="L124" i="2"/>
  <c r="M124" i="2" s="1"/>
  <c r="K124" i="2"/>
  <c r="L123" i="2"/>
  <c r="M123" i="2" s="1"/>
  <c r="K123" i="2"/>
  <c r="L122" i="2"/>
  <c r="M122" i="2" s="1"/>
  <c r="K122" i="2"/>
  <c r="L121" i="2"/>
  <c r="M121" i="2" s="1"/>
  <c r="K121" i="2"/>
  <c r="L120" i="2"/>
  <c r="M120" i="2" s="1"/>
  <c r="K120" i="2"/>
  <c r="L119" i="2"/>
  <c r="M119" i="2" s="1"/>
  <c r="K119" i="2"/>
  <c r="L118" i="2"/>
  <c r="M118" i="2" s="1"/>
  <c r="K118" i="2"/>
  <c r="L117" i="2"/>
  <c r="M117" i="2" s="1"/>
  <c r="K117" i="2"/>
  <c r="L116" i="2"/>
  <c r="M116" i="2" s="1"/>
  <c r="K116" i="2"/>
  <c r="L115" i="2"/>
  <c r="M115" i="2" s="1"/>
  <c r="K115" i="2"/>
  <c r="L114" i="2"/>
  <c r="M114" i="2" s="1"/>
  <c r="K114" i="2"/>
  <c r="L113" i="2"/>
  <c r="M113" i="2" s="1"/>
  <c r="K113" i="2"/>
  <c r="L112" i="2"/>
  <c r="M112" i="2" s="1"/>
  <c r="K112" i="2"/>
  <c r="L111" i="2"/>
  <c r="M111" i="2" s="1"/>
  <c r="K111" i="2"/>
  <c r="L110" i="2"/>
  <c r="M110" i="2" s="1"/>
  <c r="K110" i="2"/>
  <c r="L109" i="2"/>
  <c r="M109" i="2" s="1"/>
  <c r="K109" i="2"/>
  <c r="L108" i="2"/>
  <c r="M108" i="2" s="1"/>
  <c r="K108" i="2"/>
  <c r="L107" i="2"/>
  <c r="M107" i="2" s="1"/>
  <c r="K107" i="2"/>
  <c r="L106" i="2"/>
  <c r="M106" i="2" s="1"/>
  <c r="K106" i="2"/>
  <c r="L105" i="2"/>
  <c r="M105" i="2" s="1"/>
  <c r="K105" i="2"/>
  <c r="L104" i="2"/>
  <c r="M104" i="2" s="1"/>
  <c r="K104" i="2"/>
  <c r="L103" i="2"/>
  <c r="M103" i="2" s="1"/>
  <c r="K103" i="2"/>
  <c r="L102" i="2"/>
  <c r="M102" i="2" s="1"/>
  <c r="K102" i="2"/>
  <c r="L101" i="2"/>
  <c r="M101" i="2" s="1"/>
  <c r="K101" i="2"/>
  <c r="L100" i="2"/>
  <c r="M100" i="2" s="1"/>
  <c r="K100" i="2"/>
  <c r="L99" i="2"/>
  <c r="M99" i="2" s="1"/>
  <c r="K99" i="2"/>
  <c r="L98" i="2"/>
  <c r="M98" i="2" s="1"/>
  <c r="K98" i="2"/>
  <c r="L97" i="2"/>
  <c r="M97" i="2" s="1"/>
  <c r="K97" i="2"/>
  <c r="L96" i="2"/>
  <c r="M96" i="2" s="1"/>
  <c r="K96" i="2"/>
  <c r="L95" i="2"/>
  <c r="M95" i="2" s="1"/>
  <c r="K95" i="2"/>
  <c r="L94" i="2"/>
  <c r="M94" i="2" s="1"/>
  <c r="K94" i="2"/>
  <c r="L93" i="2"/>
  <c r="M93" i="2" s="1"/>
  <c r="K93" i="2"/>
  <c r="L92" i="2"/>
  <c r="M92" i="2" s="1"/>
  <c r="K92" i="2"/>
  <c r="L91" i="2"/>
  <c r="M91" i="2" s="1"/>
  <c r="K91" i="2"/>
  <c r="L90" i="2"/>
  <c r="M90" i="2" s="1"/>
  <c r="K90" i="2"/>
  <c r="L89" i="2"/>
  <c r="M89" i="2" s="1"/>
  <c r="K89" i="2"/>
  <c r="L88" i="2"/>
  <c r="M88" i="2" s="1"/>
  <c r="K88" i="2"/>
  <c r="L87" i="2"/>
  <c r="M87" i="2" s="1"/>
  <c r="K87" i="2"/>
  <c r="L86" i="2"/>
  <c r="M86" i="2" s="1"/>
  <c r="K86" i="2"/>
  <c r="L85" i="2"/>
  <c r="M85" i="2" s="1"/>
  <c r="K85" i="2"/>
  <c r="L84" i="2"/>
  <c r="M84" i="2" s="1"/>
  <c r="K84" i="2"/>
  <c r="L83" i="2"/>
  <c r="M83" i="2" s="1"/>
  <c r="K83" i="2"/>
  <c r="L82" i="2"/>
  <c r="M82" i="2" s="1"/>
  <c r="K82" i="2"/>
  <c r="L81" i="2"/>
  <c r="M81" i="2" s="1"/>
  <c r="K81" i="2"/>
  <c r="L80" i="2"/>
  <c r="M80" i="2" s="1"/>
  <c r="K80" i="2"/>
  <c r="L79" i="2"/>
  <c r="M79" i="2" s="1"/>
  <c r="K79" i="2"/>
  <c r="L78" i="2"/>
  <c r="M78" i="2" s="1"/>
  <c r="K78" i="2"/>
  <c r="L77" i="2"/>
  <c r="M77" i="2" s="1"/>
  <c r="K77" i="2"/>
  <c r="L76" i="2"/>
  <c r="M76" i="2" s="1"/>
  <c r="K76" i="2"/>
  <c r="L75" i="2"/>
  <c r="M75" i="2" s="1"/>
  <c r="K75" i="2"/>
  <c r="L74" i="2"/>
  <c r="M74" i="2" s="1"/>
  <c r="K74" i="2"/>
  <c r="L73" i="2"/>
  <c r="M73" i="2" s="1"/>
  <c r="K73" i="2"/>
  <c r="L72" i="2"/>
  <c r="M72" i="2" s="1"/>
  <c r="K72" i="2"/>
  <c r="L71" i="2"/>
  <c r="M71" i="2" s="1"/>
  <c r="K71" i="2"/>
  <c r="L70" i="2"/>
  <c r="M70" i="2" s="1"/>
  <c r="K70" i="2"/>
  <c r="L69" i="2"/>
  <c r="M69" i="2" s="1"/>
  <c r="K69" i="2"/>
  <c r="L68" i="2"/>
  <c r="M68" i="2" s="1"/>
  <c r="K68" i="2"/>
  <c r="L67" i="2"/>
  <c r="M67" i="2" s="1"/>
  <c r="K67" i="2"/>
  <c r="L66" i="2"/>
  <c r="M66" i="2" s="1"/>
  <c r="K66" i="2"/>
  <c r="L65" i="2"/>
  <c r="M65" i="2" s="1"/>
  <c r="K65" i="2"/>
  <c r="L64" i="2"/>
  <c r="M64" i="2" s="1"/>
  <c r="K64" i="2"/>
  <c r="L63" i="2"/>
  <c r="M63" i="2" s="1"/>
  <c r="K63" i="2"/>
  <c r="L62" i="2"/>
  <c r="M62" i="2" s="1"/>
  <c r="K62" i="2"/>
  <c r="L61" i="2"/>
  <c r="M61" i="2" s="1"/>
  <c r="K61" i="2"/>
  <c r="L60" i="2"/>
  <c r="M60" i="2" s="1"/>
  <c r="K60" i="2"/>
  <c r="L59" i="2"/>
  <c r="M59" i="2" s="1"/>
  <c r="K59" i="2"/>
  <c r="L58" i="2"/>
  <c r="M58" i="2" s="1"/>
  <c r="K58" i="2"/>
  <c r="L57" i="2"/>
  <c r="M57" i="2" s="1"/>
  <c r="K57" i="2"/>
  <c r="L56" i="2"/>
  <c r="M56" i="2" s="1"/>
  <c r="K56" i="2"/>
  <c r="L55" i="2"/>
  <c r="M55" i="2" s="1"/>
  <c r="K55" i="2"/>
  <c r="L54" i="2"/>
  <c r="M54" i="2" s="1"/>
  <c r="K54" i="2"/>
  <c r="L53" i="2"/>
  <c r="M53" i="2" s="1"/>
  <c r="K53" i="2"/>
  <c r="L52" i="2"/>
  <c r="M52" i="2" s="1"/>
  <c r="K52" i="2"/>
  <c r="L51" i="2"/>
  <c r="M51" i="2" s="1"/>
  <c r="K51" i="2"/>
  <c r="L50" i="2"/>
  <c r="M50" i="2" s="1"/>
  <c r="K50" i="2"/>
  <c r="L49" i="2"/>
  <c r="M49" i="2" s="1"/>
  <c r="K49" i="2"/>
  <c r="L48" i="2"/>
  <c r="M48" i="2" s="1"/>
  <c r="K48" i="2"/>
  <c r="L47" i="2"/>
  <c r="M47" i="2" s="1"/>
  <c r="K47" i="2"/>
  <c r="L46" i="2"/>
  <c r="M46" i="2" s="1"/>
  <c r="K46" i="2"/>
  <c r="L45" i="2"/>
  <c r="M45" i="2" s="1"/>
  <c r="K45" i="2"/>
  <c r="L44" i="2"/>
  <c r="M44" i="2" s="1"/>
  <c r="K44" i="2"/>
  <c r="L43" i="2"/>
  <c r="M43" i="2" s="1"/>
  <c r="K43" i="2"/>
  <c r="L42" i="2"/>
  <c r="M42" i="2" s="1"/>
  <c r="K42" i="2"/>
  <c r="L41" i="2"/>
  <c r="M41" i="2" s="1"/>
  <c r="K41" i="2"/>
  <c r="L40" i="2"/>
  <c r="M40" i="2" s="1"/>
  <c r="K40" i="2"/>
  <c r="L39" i="2"/>
  <c r="M39" i="2" s="1"/>
  <c r="K39" i="2"/>
  <c r="L38" i="2"/>
  <c r="M38" i="2" s="1"/>
  <c r="K38" i="2"/>
  <c r="L37" i="2"/>
  <c r="M37" i="2" s="1"/>
  <c r="K37" i="2"/>
  <c r="L36" i="2"/>
  <c r="M36" i="2" s="1"/>
  <c r="K36" i="2"/>
  <c r="L35" i="2"/>
  <c r="M35" i="2" s="1"/>
  <c r="K35" i="2"/>
  <c r="L34" i="2"/>
  <c r="M34" i="2" s="1"/>
  <c r="K34" i="2"/>
  <c r="L33" i="2"/>
  <c r="M33" i="2" s="1"/>
  <c r="K33" i="2"/>
  <c r="L32" i="2"/>
  <c r="M32" i="2" s="1"/>
  <c r="K32" i="2"/>
  <c r="L31" i="2"/>
  <c r="M31" i="2" s="1"/>
  <c r="K31" i="2"/>
  <c r="L30" i="2"/>
  <c r="M30" i="2" s="1"/>
  <c r="K30" i="2"/>
  <c r="L29" i="2"/>
  <c r="M29" i="2" s="1"/>
  <c r="K29" i="2"/>
  <c r="L28" i="2"/>
  <c r="M28" i="2" s="1"/>
  <c r="K28" i="2"/>
  <c r="L27" i="2"/>
  <c r="M27" i="2" s="1"/>
  <c r="K27" i="2"/>
  <c r="L26" i="2"/>
  <c r="M26" i="2" s="1"/>
  <c r="K26" i="2"/>
  <c r="L25" i="2"/>
  <c r="M25" i="2" s="1"/>
  <c r="K25" i="2"/>
  <c r="L24" i="2"/>
  <c r="M24" i="2" s="1"/>
  <c r="K24" i="2"/>
  <c r="L23" i="2"/>
  <c r="M23" i="2" s="1"/>
  <c r="K23" i="2"/>
  <c r="L22" i="2"/>
  <c r="M22" i="2" s="1"/>
  <c r="K22" i="2"/>
  <c r="L21" i="2"/>
  <c r="M21" i="2" s="1"/>
  <c r="K21" i="2"/>
  <c r="L20" i="2"/>
  <c r="M20" i="2" s="1"/>
  <c r="K20" i="2"/>
  <c r="L19" i="2"/>
  <c r="M19" i="2" s="1"/>
  <c r="K19" i="2"/>
  <c r="L18" i="2"/>
  <c r="M18" i="2" s="1"/>
  <c r="K18" i="2"/>
  <c r="L17" i="2"/>
  <c r="M17" i="2" s="1"/>
  <c r="K17" i="2"/>
  <c r="L16" i="2"/>
  <c r="M16" i="2" s="1"/>
  <c r="K16" i="2"/>
  <c r="L15" i="2"/>
  <c r="M15" i="2" s="1"/>
  <c r="K15" i="2"/>
  <c r="L14" i="2"/>
  <c r="M14" i="2" s="1"/>
  <c r="K14" i="2"/>
  <c r="L13" i="2"/>
  <c r="M13" i="2" s="1"/>
  <c r="K13" i="2"/>
  <c r="L12" i="2"/>
  <c r="M12" i="2" s="1"/>
  <c r="K12" i="2"/>
  <c r="L11" i="2"/>
  <c r="M11" i="2" s="1"/>
  <c r="K11" i="2"/>
  <c r="L10" i="2"/>
  <c r="M10" i="2" s="1"/>
  <c r="K10" i="2"/>
  <c r="L9" i="2"/>
  <c r="M9" i="2" s="1"/>
  <c r="K9" i="2"/>
  <c r="L8" i="2"/>
  <c r="M8" i="2" s="1"/>
  <c r="K8" i="2"/>
  <c r="L7" i="2"/>
  <c r="M7" i="2" s="1"/>
  <c r="K7" i="2"/>
  <c r="L6" i="2"/>
  <c r="M6" i="2" s="1"/>
  <c r="K6" i="2"/>
  <c r="L5" i="2"/>
  <c r="M5" i="2" s="1"/>
  <c r="K5" i="2"/>
  <c r="J3" i="2"/>
  <c r="I3" i="2"/>
  <c r="H3" i="2"/>
  <c r="N99" i="3" l="1"/>
  <c r="N105" i="3"/>
  <c r="N111" i="3"/>
  <c r="N117" i="3"/>
  <c r="N123" i="3"/>
  <c r="N129" i="3"/>
  <c r="N135" i="3"/>
  <c r="N141" i="3"/>
  <c r="N147" i="3"/>
  <c r="N153" i="3"/>
  <c r="N159" i="3"/>
  <c r="N165" i="3"/>
  <c r="N171" i="3"/>
  <c r="N177" i="3"/>
  <c r="N183" i="3"/>
  <c r="N189" i="3"/>
  <c r="N195" i="3"/>
  <c r="N201" i="3"/>
  <c r="N207" i="3"/>
  <c r="N213" i="3"/>
  <c r="N219" i="3"/>
  <c r="N225" i="3"/>
  <c r="N231" i="3"/>
  <c r="N237" i="3"/>
  <c r="N230" i="3"/>
  <c r="N236" i="3"/>
  <c r="N242" i="3"/>
  <c r="N167" i="3"/>
  <c r="N173" i="3"/>
  <c r="N179" i="3"/>
  <c r="N185" i="3"/>
  <c r="N191" i="3"/>
  <c r="N197" i="3"/>
  <c r="N203" i="3"/>
  <c r="N209" i="3"/>
  <c r="N215" i="3"/>
  <c r="N221" i="3"/>
  <c r="N227" i="3"/>
  <c r="N233" i="3"/>
  <c r="N239" i="3"/>
  <c r="N7" i="3"/>
  <c r="N13" i="3"/>
  <c r="N19" i="3"/>
  <c r="N25" i="3"/>
  <c r="N31" i="3"/>
  <c r="N37" i="3"/>
  <c r="N43" i="3"/>
  <c r="N49" i="3"/>
  <c r="N55" i="3"/>
  <c r="N61" i="3"/>
  <c r="N67" i="3"/>
  <c r="N73" i="3"/>
  <c r="N79" i="3"/>
  <c r="N85" i="3"/>
  <c r="N91" i="3"/>
  <c r="N97" i="3"/>
  <c r="N103" i="3"/>
  <c r="N109" i="3"/>
  <c r="N115" i="3"/>
  <c r="N121" i="3"/>
  <c r="N127" i="3"/>
  <c r="N133" i="3"/>
  <c r="N139" i="3"/>
  <c r="N145" i="3"/>
  <c r="N151" i="3"/>
  <c r="N157" i="3"/>
  <c r="N163" i="3"/>
  <c r="N169" i="3"/>
  <c r="N175" i="3"/>
  <c r="N181" i="3"/>
  <c r="N187" i="3"/>
  <c r="N193" i="3"/>
  <c r="N199" i="3"/>
  <c r="N205" i="3"/>
  <c r="N211" i="3"/>
  <c r="N217" i="3"/>
  <c r="N223" i="3"/>
  <c r="N229" i="3"/>
  <c r="N235" i="3"/>
  <c r="N241" i="3"/>
  <c r="N10" i="3"/>
  <c r="N16" i="3"/>
  <c r="N22" i="3"/>
  <c r="N28" i="3"/>
  <c r="N34" i="3"/>
  <c r="N40" i="3"/>
  <c r="N46" i="3"/>
  <c r="N52" i="3"/>
  <c r="N58" i="3"/>
  <c r="N64" i="3"/>
  <c r="N70" i="3"/>
  <c r="N76" i="3"/>
  <c r="N82" i="3"/>
  <c r="N88" i="3"/>
  <c r="N94" i="3"/>
  <c r="N100" i="3"/>
  <c r="N106" i="3"/>
  <c r="N112" i="3"/>
  <c r="N118" i="3"/>
  <c r="N124" i="3"/>
  <c r="N130" i="3"/>
  <c r="N136" i="3"/>
  <c r="N142" i="3"/>
  <c r="N148" i="3"/>
  <c r="N154" i="3"/>
  <c r="N160" i="3"/>
  <c r="N166" i="3"/>
  <c r="N172" i="3"/>
  <c r="N178" i="3"/>
  <c r="N184" i="3"/>
  <c r="N190" i="3"/>
  <c r="N196" i="3"/>
  <c r="N202" i="3"/>
  <c r="N208" i="3"/>
  <c r="N214" i="3"/>
  <c r="N220" i="3"/>
  <c r="N226" i="3"/>
  <c r="N232" i="3"/>
  <c r="N238" i="3"/>
  <c r="L3" i="3"/>
  <c r="N353" i="2"/>
  <c r="N342" i="2"/>
  <c r="N350" i="2"/>
  <c r="N362" i="2"/>
  <c r="N356" i="2"/>
  <c r="N22" i="2"/>
  <c r="N46" i="2"/>
  <c r="N82" i="2"/>
  <c r="N112" i="2"/>
  <c r="N148" i="2"/>
  <c r="N178" i="2"/>
  <c r="N214" i="2"/>
  <c r="N244" i="2"/>
  <c r="N250" i="2"/>
  <c r="N256" i="2"/>
  <c r="N262" i="2"/>
  <c r="N271" i="2"/>
  <c r="N277" i="2"/>
  <c r="N283" i="2"/>
  <c r="N289" i="2"/>
  <c r="N295" i="2"/>
  <c r="N301" i="2"/>
  <c r="N307" i="2"/>
  <c r="N313" i="2"/>
  <c r="N319" i="2"/>
  <c r="N325" i="2"/>
  <c r="N331" i="2"/>
  <c r="N337" i="2"/>
  <c r="N343" i="2"/>
  <c r="N349" i="2"/>
  <c r="N355" i="2"/>
  <c r="N361" i="2"/>
  <c r="N64" i="2"/>
  <c r="N100" i="2"/>
  <c r="N130" i="2"/>
  <c r="N172" i="2"/>
  <c r="N196" i="2"/>
  <c r="N220" i="2"/>
  <c r="N16" i="2"/>
  <c r="N40" i="2"/>
  <c r="N58" i="2"/>
  <c r="N94" i="2"/>
  <c r="N136" i="2"/>
  <c r="N160" i="2"/>
  <c r="N190" i="2"/>
  <c r="N226" i="2"/>
  <c r="N10" i="2"/>
  <c r="N34" i="2"/>
  <c r="N70" i="2"/>
  <c r="N106" i="2"/>
  <c r="N124" i="2"/>
  <c r="N166" i="2"/>
  <c r="N202" i="2"/>
  <c r="N238" i="2"/>
  <c r="N28" i="2"/>
  <c r="N52" i="2"/>
  <c r="N76" i="2"/>
  <c r="N88" i="2"/>
  <c r="N118" i="2"/>
  <c r="N142" i="2"/>
  <c r="N154" i="2"/>
  <c r="N184" i="2"/>
  <c r="N208" i="2"/>
  <c r="N232" i="2"/>
  <c r="N346" i="2"/>
  <c r="N18" i="2"/>
  <c r="N30" i="2"/>
  <c r="N42" i="2"/>
  <c r="N48" i="2"/>
  <c r="N60" i="2"/>
  <c r="N72" i="2"/>
  <c r="N78" i="2"/>
  <c r="N90" i="2"/>
  <c r="N102" i="2"/>
  <c r="N108" i="2"/>
  <c r="N120" i="2"/>
  <c r="N132" i="2"/>
  <c r="N144" i="2"/>
  <c r="N150" i="2"/>
  <c r="N162" i="2"/>
  <c r="N174" i="2"/>
  <c r="N180" i="2"/>
  <c r="N192" i="2"/>
  <c r="N198" i="2"/>
  <c r="N210" i="2"/>
  <c r="N222" i="2"/>
  <c r="N234" i="2"/>
  <c r="N246" i="2"/>
  <c r="N258" i="2"/>
  <c r="N267" i="2"/>
  <c r="N279" i="2"/>
  <c r="N291" i="2"/>
  <c r="N303" i="2"/>
  <c r="N327" i="2"/>
  <c r="N333" i="2"/>
  <c r="N339" i="2"/>
  <c r="N351" i="2"/>
  <c r="N357" i="2"/>
  <c r="N363" i="2"/>
  <c r="N6" i="2"/>
  <c r="N24" i="2"/>
  <c r="N36" i="2"/>
  <c r="N54" i="2"/>
  <c r="N66" i="2"/>
  <c r="N84" i="2"/>
  <c r="N96" i="2"/>
  <c r="N114" i="2"/>
  <c r="N126" i="2"/>
  <c r="N138" i="2"/>
  <c r="N156" i="2"/>
  <c r="N168" i="2"/>
  <c r="N186" i="2"/>
  <c r="N204" i="2"/>
  <c r="N216" i="2"/>
  <c r="N228" i="2"/>
  <c r="N240" i="2"/>
  <c r="N252" i="2"/>
  <c r="N273" i="2"/>
  <c r="N285" i="2"/>
  <c r="N297" i="2"/>
  <c r="N309" i="2"/>
  <c r="N315" i="2"/>
  <c r="N321" i="2"/>
  <c r="N345" i="2"/>
  <c r="N12" i="2"/>
  <c r="N8" i="2"/>
  <c r="N20" i="2"/>
  <c r="N38" i="2"/>
  <c r="N50" i="2"/>
  <c r="N62" i="2"/>
  <c r="N74" i="2"/>
  <c r="N92" i="2"/>
  <c r="N104" i="2"/>
  <c r="N110" i="2"/>
  <c r="N122" i="2"/>
  <c r="N140" i="2"/>
  <c r="N152" i="2"/>
  <c r="N164" i="2"/>
  <c r="N176" i="2"/>
  <c r="N188" i="2"/>
  <c r="N200" i="2"/>
  <c r="N212" i="2"/>
  <c r="N224" i="2"/>
  <c r="N236" i="2"/>
  <c r="N248" i="2"/>
  <c r="N260" i="2"/>
  <c r="N275" i="2"/>
  <c r="N293" i="2"/>
  <c r="N305" i="2"/>
  <c r="N317" i="2"/>
  <c r="N329" i="2"/>
  <c r="N341" i="2"/>
  <c r="N347" i="2"/>
  <c r="N14" i="2"/>
  <c r="N26" i="2"/>
  <c r="N44" i="2"/>
  <c r="N56" i="2"/>
  <c r="N68" i="2"/>
  <c r="N80" i="2"/>
  <c r="N86" i="2"/>
  <c r="N98" i="2"/>
  <c r="N116" i="2"/>
  <c r="N128" i="2"/>
  <c r="N134" i="2"/>
  <c r="N146" i="2"/>
  <c r="N158" i="2"/>
  <c r="N170" i="2"/>
  <c r="N182" i="2"/>
  <c r="N194" i="2"/>
  <c r="N206" i="2"/>
  <c r="N218" i="2"/>
  <c r="N230" i="2"/>
  <c r="N242" i="2"/>
  <c r="N254" i="2"/>
  <c r="N269" i="2"/>
  <c r="N281" i="2"/>
  <c r="N287" i="2"/>
  <c r="N299" i="2"/>
  <c r="N311" i="2"/>
  <c r="N323" i="2"/>
  <c r="N335" i="2"/>
  <c r="N32" i="2"/>
  <c r="K3" i="2"/>
  <c r="N359" i="2"/>
  <c r="N35" i="2"/>
  <c r="N71" i="2"/>
  <c r="N83" i="2"/>
  <c r="N95" i="2"/>
  <c r="N107" i="2"/>
  <c r="N119" i="2"/>
  <c r="N131" i="2"/>
  <c r="N143" i="2"/>
  <c r="N155" i="2"/>
  <c r="N167" i="2"/>
  <c r="N179" i="2"/>
  <c r="N191" i="2"/>
  <c r="N203" i="2"/>
  <c r="N215" i="2"/>
  <c r="N227" i="2"/>
  <c r="N239" i="2"/>
  <c r="N251" i="2"/>
  <c r="N266" i="2"/>
  <c r="N278" i="2"/>
  <c r="N296" i="2"/>
  <c r="N302" i="2"/>
  <c r="N332" i="2"/>
  <c r="N344" i="2"/>
  <c r="N5" i="2"/>
  <c r="N41" i="2"/>
  <c r="N77" i="2"/>
  <c r="N89" i="2"/>
  <c r="N101" i="2"/>
  <c r="N113" i="2"/>
  <c r="N125" i="2"/>
  <c r="N137" i="2"/>
  <c r="N149" i="2"/>
  <c r="N161" i="2"/>
  <c r="N173" i="2"/>
  <c r="N185" i="2"/>
  <c r="N197" i="2"/>
  <c r="N209" i="2"/>
  <c r="N221" i="2"/>
  <c r="N233" i="2"/>
  <c r="N245" i="2"/>
  <c r="N257" i="2"/>
  <c r="N272" i="2"/>
  <c r="N284" i="2"/>
  <c r="N290" i="2"/>
  <c r="N308" i="2"/>
  <c r="N314" i="2"/>
  <c r="N320" i="2"/>
  <c r="N326" i="2"/>
  <c r="N338" i="2"/>
  <c r="N29" i="2"/>
  <c r="N53" i="2"/>
  <c r="N23" i="2"/>
  <c r="N65" i="2"/>
  <c r="N17" i="2"/>
  <c r="N47" i="2"/>
  <c r="N11" i="2"/>
  <c r="N59" i="2"/>
  <c r="N7" i="2"/>
  <c r="N19" i="2"/>
  <c r="N37" i="2"/>
  <c r="N49" i="2"/>
  <c r="N55" i="2"/>
  <c r="N67" i="2"/>
  <c r="N85" i="2"/>
  <c r="N97" i="2"/>
  <c r="N109" i="2"/>
  <c r="N115" i="2"/>
  <c r="N127" i="2"/>
  <c r="N139" i="2"/>
  <c r="N157" i="2"/>
  <c r="N163" i="2"/>
  <c r="N181" i="2"/>
  <c r="N187" i="2"/>
  <c r="N199" i="2"/>
  <c r="N217" i="2"/>
  <c r="N229" i="2"/>
  <c r="N241" i="2"/>
  <c r="N247" i="2"/>
  <c r="N259" i="2"/>
  <c r="N274" i="2"/>
  <c r="N286" i="2"/>
  <c r="N304" i="2"/>
  <c r="N310" i="2"/>
  <c r="N316" i="2"/>
  <c r="N322" i="2"/>
  <c r="N328" i="2"/>
  <c r="N334" i="2"/>
  <c r="N340" i="2"/>
  <c r="N352" i="2"/>
  <c r="N358" i="2"/>
  <c r="N13" i="2"/>
  <c r="N25" i="2"/>
  <c r="N31" i="2"/>
  <c r="N43" i="2"/>
  <c r="N61" i="2"/>
  <c r="N73" i="2"/>
  <c r="N79" i="2"/>
  <c r="N91" i="2"/>
  <c r="N103" i="2"/>
  <c r="N121" i="2"/>
  <c r="N133" i="2"/>
  <c r="N145" i="2"/>
  <c r="N151" i="2"/>
  <c r="N169" i="2"/>
  <c r="N175" i="2"/>
  <c r="N193" i="2"/>
  <c r="N205" i="2"/>
  <c r="N211" i="2"/>
  <c r="N223" i="2"/>
  <c r="N235" i="2"/>
  <c r="N253" i="2"/>
  <c r="N268" i="2"/>
  <c r="N280" i="2"/>
  <c r="N292" i="2"/>
  <c r="N298" i="2"/>
  <c r="N9" i="2"/>
  <c r="N39" i="2"/>
  <c r="N117" i="2"/>
  <c r="N159" i="2"/>
  <c r="N195" i="2"/>
  <c r="N15" i="2"/>
  <c r="N33" i="2"/>
  <c r="N93" i="2"/>
  <c r="N171" i="2"/>
  <c r="N219" i="2"/>
  <c r="N45" i="2"/>
  <c r="N81" i="2"/>
  <c r="N135" i="2"/>
  <c r="N183" i="2"/>
  <c r="N69" i="2"/>
  <c r="N123" i="2"/>
  <c r="N177" i="2"/>
  <c r="N213" i="2"/>
  <c r="N231" i="2"/>
  <c r="N237" i="2"/>
  <c r="N243" i="2"/>
  <c r="N249" i="2"/>
  <c r="N255" i="2"/>
  <c r="N261" i="2"/>
  <c r="N270" i="2"/>
  <c r="N276" i="2"/>
  <c r="N282" i="2"/>
  <c r="N288" i="2"/>
  <c r="N294" i="2"/>
  <c r="N300" i="2"/>
  <c r="N306" i="2"/>
  <c r="N312" i="2"/>
  <c r="N318" i="2"/>
  <c r="N324" i="2"/>
  <c r="N330" i="2"/>
  <c r="N336" i="2"/>
  <c r="N348" i="2"/>
  <c r="N354" i="2"/>
  <c r="N360" i="2"/>
  <c r="N21" i="2"/>
  <c r="N51" i="2"/>
  <c r="N87" i="2"/>
  <c r="N141" i="2"/>
  <c r="N189" i="2"/>
  <c r="N27" i="2"/>
  <c r="N105" i="2"/>
  <c r="N147" i="2"/>
  <c r="N207" i="2"/>
  <c r="N57" i="2"/>
  <c r="N99" i="2"/>
  <c r="N153" i="2"/>
  <c r="N201" i="2"/>
  <c r="N63" i="2"/>
  <c r="N111" i="2"/>
  <c r="N165" i="2"/>
  <c r="N225" i="2"/>
  <c r="N75" i="2"/>
  <c r="N129" i="2"/>
  <c r="B74" i="3" l="1"/>
</calcChain>
</file>

<file path=xl/sharedStrings.xml><?xml version="1.0" encoding="utf-8"?>
<sst xmlns="http://schemas.openxmlformats.org/spreadsheetml/2006/main" count="15235" uniqueCount="4461">
  <si>
    <t>THEO DÕI CÔNG NỢ / CTY TNHH Vòng tròn đỏ Miền Nam</t>
  </si>
  <si>
    <t>Ngày tháng</t>
  </si>
  <si>
    <t>Nội dung</t>
  </si>
  <si>
    <t>Số tiền bán hàng (+VAT)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</si>
  <si>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</si>
  <si>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</si>
  <si>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</si>
  <si>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</si>
  <si>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</si>
  <si>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</si>
  <si>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Tổng bán hàng</t>
  </si>
  <si>
    <t>Hàng trả tháng 1</t>
  </si>
  <si>
    <t>Hàng trả tháng 2</t>
  </si>
  <si>
    <t>Hàng trả tháng 3</t>
  </si>
  <si>
    <t>Hàng trả tháng 4</t>
  </si>
  <si>
    <t>Tổng hàng trả</t>
  </si>
  <si>
    <t>Thanh toán tháng 1</t>
  </si>
  <si>
    <t>Thanh toán tháng 2</t>
  </si>
  <si>
    <t>Thanh toán tháng 3</t>
  </si>
  <si>
    <t>Thanh toán tháng 4</t>
  </si>
  <si>
    <t>Tổng đã thanh toán</t>
  </si>
  <si>
    <t xml:space="preserve">Dư nợ phải thu </t>
  </si>
  <si>
    <t xml:space="preserve">Giảm trừ </t>
  </si>
  <si>
    <t>Bảng kê hóa đơn tháng 5</t>
  </si>
  <si>
    <t>Hàng trả tháng 5</t>
  </si>
  <si>
    <t>Thanh toán tháng 5</t>
  </si>
  <si>
    <t>BẢNG KÊ HÓA ĐƠN, CHỨNG TỪ HÀNG HÓA, DỊCH VỤ BÁN RA (MẪU QUẢN TRỊ)</t>
  </si>
  <si>
    <t>Từ ngày 01/02/2023 đến ngày 30/4/2023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</si>
  <si>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</si>
  <si>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</si>
  <si>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</si>
  <si>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</si>
  <si>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</si>
  <si>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</si>
  <si>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</si>
  <si>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</si>
  <si>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</si>
  <si>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</si>
  <si>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00004131</t>
  </si>
  <si>
    <t>1C23TNN</t>
  </si>
  <si>
    <t>Bán hàng CÔNG TY TNHH VÒNG TRÒN ĐỎ theo hóa đơn 00004131</t>
  </si>
  <si>
    <t>CÔNG TY TNHH VÒNG TRÒN ĐỎ</t>
  </si>
  <si>
    <t>0306182043</t>
  </si>
  <si>
    <t>10%</t>
  </si>
  <si>
    <t>00004132</t>
  </si>
  <si>
    <t>Bán hàng CÔNG TY TNHH VÒNG TRÒN ĐỎ theo hóa đơn 00004132</t>
  </si>
  <si>
    <t>00004147</t>
  </si>
  <si>
    <t>Bán hàng CÔNG TY TNHH VÒNG TRÒN ĐỎ theo hóa đơn 00004147</t>
  </si>
  <si>
    <t>00004149</t>
  </si>
  <si>
    <t>Bán hàng CÔNG TY TNHH VÒNG TRÒN ĐỎ theo hóa đơn 00004149</t>
  </si>
  <si>
    <t>00004150</t>
  </si>
  <si>
    <t>Bán hàng CÔNG TY TNHH VÒNG TRÒN ĐỎ theo hóa đơn 00004150</t>
  </si>
  <si>
    <t>00004151</t>
  </si>
  <si>
    <t>Bán hàng CÔNG TY TNHH VÒNG TRÒN ĐỎ theo hóa đơn 00004151</t>
  </si>
  <si>
    <t>00004152</t>
  </si>
  <si>
    <t>Bán hàng CÔNG TY TNHH VÒNG TRÒN ĐỎ theo hóa đơn 00004152</t>
  </si>
  <si>
    <t>00004153</t>
  </si>
  <si>
    <t>Bán hàng CÔNG TY TNHH VÒNG TRÒN ĐỎ theo hóa đơn 00004153</t>
  </si>
  <si>
    <t>00004154</t>
  </si>
  <si>
    <t>Bán hàng CÔNG TY TNHH VÒNG TRÒN ĐỎ theo hóa đơn 00004154</t>
  </si>
  <si>
    <t>00004155</t>
  </si>
  <si>
    <t>Bán hàng CÔNG TY TNHH VÒNG TRÒN ĐỎ theo hóa đơn 00004155</t>
  </si>
  <si>
    <t>00004156</t>
  </si>
  <si>
    <t>Bán hàng CÔNG TY TNHH VÒNG TRÒN ĐỎ theo hóa đơn 00004156</t>
  </si>
  <si>
    <t>00004157</t>
  </si>
  <si>
    <t>Bán hàng CÔNG TY TNHH VÒNG TRÒN ĐỎ theo hóa đơn 00004157</t>
  </si>
  <si>
    <t>00004158</t>
  </si>
  <si>
    <t>Bán hàng CÔNG TY TNHH VÒNG TRÒN ĐỎ theo hóa đơn 00004158</t>
  </si>
  <si>
    <t>00004159</t>
  </si>
  <si>
    <t>Bán hàng CÔNG TY TNHH VÒNG TRÒN ĐỎ theo hóa đơn 00004159</t>
  </si>
  <si>
    <t>00004160</t>
  </si>
  <si>
    <t>PR-000-SG0112-148.2 - CircleK 702 Nguyễn Văn Linh</t>
  </si>
  <si>
    <t>00004161</t>
  </si>
  <si>
    <t>Bán hàng CÔNG TY TNHH VÒNG TRÒN ĐỎ theo hóa đơn 00004161</t>
  </si>
  <si>
    <t>00004162</t>
  </si>
  <si>
    <t>Bán hàng CÔNG TY TNHH VÒNG TRÒN ĐỎ theo hóa đơn 00004162</t>
  </si>
  <si>
    <t>00004163</t>
  </si>
  <si>
    <t>Bán hàng CÔNG TY TNHH VÒNG TRÒN ĐỎ theo hóa đơn 00004163</t>
  </si>
  <si>
    <t>00004164</t>
  </si>
  <si>
    <t>Bán hàng CÔNG TY TNHH VÒNG TRÒN ĐỎ theo hóa đơn 00004164</t>
  </si>
  <si>
    <t>00004165</t>
  </si>
  <si>
    <t>Bán hàng CÔNG TY TNHH VÒNG TRÒN ĐỎ theo hóa đơn 00004165</t>
  </si>
  <si>
    <t>00004166</t>
  </si>
  <si>
    <t>Bán hàng CÔNG TY TNHH VÒNG TRÒN ĐỎ theo hóa đơn 00004166</t>
  </si>
  <si>
    <t>00004167</t>
  </si>
  <si>
    <t>PR-000-SG0289-200.3 - CircleK 126 Đường Số 15</t>
  </si>
  <si>
    <t>00004168</t>
  </si>
  <si>
    <t>PR-000-SG0114-191.2 - CircleK 42 Đường C</t>
  </si>
  <si>
    <t>00004169</t>
  </si>
  <si>
    <t>Bán hàng CÔNG TY TNHH VÒNG TRÒN ĐỎ theo hóa đơn 00004169</t>
  </si>
  <si>
    <t>00004170</t>
  </si>
  <si>
    <t>Bán hàng CÔNG TY TNHH VÒNG TRÒN ĐỎ theo hóa đơn 00004170</t>
  </si>
  <si>
    <t>00004171</t>
  </si>
  <si>
    <t>Bán hàng CÔNG TY TNHH VÒNG TRÒN ĐỎ theo hóa đơn 00004171</t>
  </si>
  <si>
    <t>00004172</t>
  </si>
  <si>
    <t>Bán hàng CÔNG TY TNHH VÒNG TRÒN ĐỎ theo hóa đơn 00004172</t>
  </si>
  <si>
    <t>00004173</t>
  </si>
  <si>
    <t>Bán hàng CÔNG TY TNHH VÒNG TRÒN ĐỎ theo hóa đơn 00004173</t>
  </si>
  <si>
    <t>00004174</t>
  </si>
  <si>
    <t>Bán hàng CÔNG TY TNHH VÒNG TRÒN ĐỎ theo hóa đơn 00004174</t>
  </si>
  <si>
    <t>00004175</t>
  </si>
  <si>
    <t>Bán hàng CÔNG TY TNHH VÒNG TRÒN ĐỎ theo hóa đơn 00004175</t>
  </si>
  <si>
    <t>00004176</t>
  </si>
  <si>
    <t>Bán hàng CÔNG TY TNHH VÒNG TRÒN ĐỎ theo hóa đơn 00004176</t>
  </si>
  <si>
    <t>00004177</t>
  </si>
  <si>
    <t>Bán hàng CÔNG TY TNHH VÒNG TRÒN ĐỎ theo hóa đơn 00004177</t>
  </si>
  <si>
    <t>00004178</t>
  </si>
  <si>
    <t>Bán hàng CÔNG TY TNHH VÒNG TRÒN ĐỎ theo hóa đơn 00004178</t>
  </si>
  <si>
    <t>00004179</t>
  </si>
  <si>
    <t>Bán hàng CÔNG TY TNHH VÒNG TRÒN ĐỎ theo hóa đơn 00004179</t>
  </si>
  <si>
    <t>00004180</t>
  </si>
  <si>
    <t>Bán hàng CÔNG TY TNHH VÒNG TRÒN ĐỎ theo hóa đơn 00004180</t>
  </si>
  <si>
    <t>00004181</t>
  </si>
  <si>
    <t>Bán hàng CÔNG TY TNHH VÒNG TRÒN ĐỎ theo hóa đơn 00004181</t>
  </si>
  <si>
    <t>00004182</t>
  </si>
  <si>
    <t>Bán hàng CÔNG TY TNHH VÒNG TRÒN ĐỎ theo hóa đơn 00004182</t>
  </si>
  <si>
    <t>00004183</t>
  </si>
  <si>
    <t>Bán hàng CÔNG TY TNHH VÒNG TRÒN ĐỎ theo hóa đơn 00004183</t>
  </si>
  <si>
    <t>00004184</t>
  </si>
  <si>
    <t>Bán hàng CHI NHÁNH TẠI BÌNH DƯƠNG CÔNG TY TNHH VÒNG TRÒN ĐỎ theo hóa đơn 00004184</t>
  </si>
  <si>
    <t>CHI NHÁNH TẠI BÌNH DƯƠNG CÔNG TY TNHH VÒNG TRÒN ĐỎ</t>
  </si>
  <si>
    <t>0306182043-011</t>
  </si>
  <si>
    <t>00004185</t>
  </si>
  <si>
    <t>Bán hàng CHI NHÁNH TẠI BÌNH DƯƠNG CÔNG TY TNHH VÒNG TRÒN ĐỎ theo hóa đơn 00004185</t>
  </si>
  <si>
    <t>00004186</t>
  </si>
  <si>
    <t>Bán hàng CHI NHÁNH TẠI BÌNH DƯƠNG CÔNG TY TNHH VÒNG TRÒN ĐỎ theo hóa đơn 00004186</t>
  </si>
  <si>
    <t>00004187</t>
  </si>
  <si>
    <t>Bán hàng CHI NHÁNH TẠI BÌNH DƯƠNG CÔNG TY TNHH VÒNG TRÒN ĐỎ theo hóa đơn 00004187</t>
  </si>
  <si>
    <t>00004499</t>
  </si>
  <si>
    <t>PR-000-SG0042-211.2</t>
  </si>
  <si>
    <t>00004521</t>
  </si>
  <si>
    <t>PR-000-SG0188-200.2</t>
  </si>
  <si>
    <t>00004547</t>
  </si>
  <si>
    <t>PR-000-SG0293-203.3</t>
  </si>
  <si>
    <t>00004563</t>
  </si>
  <si>
    <t>PR-000-SG0167-205.2</t>
  </si>
  <si>
    <t>00004619</t>
  </si>
  <si>
    <t>PR-000-SG0264-203.2</t>
  </si>
  <si>
    <t>00004632</t>
  </si>
  <si>
    <t>PR-000-SG0007-181.2</t>
  </si>
  <si>
    <t>00004672</t>
  </si>
  <si>
    <t>PR-000-SG0252-198.2</t>
  </si>
  <si>
    <t>00004688</t>
  </si>
  <si>
    <t>PR-000-SG0206-208.2</t>
  </si>
  <si>
    <t>00004743</t>
  </si>
  <si>
    <t>PR-000-SG0297-193.3</t>
  </si>
  <si>
    <t>00004781</t>
  </si>
  <si>
    <t>PR-000-SG0139-189.3</t>
  </si>
  <si>
    <t>00004803</t>
  </si>
  <si>
    <t>PR-000-SG0272-209.3</t>
  </si>
  <si>
    <t>00004817</t>
  </si>
  <si>
    <t>PR-000-SG0101-172.2</t>
  </si>
  <si>
    <t>00004830</t>
  </si>
  <si>
    <t>PR-000-SG0176-192.2</t>
  </si>
  <si>
    <t>00004842</t>
  </si>
  <si>
    <t>PR-000-SG0117-179.3</t>
  </si>
  <si>
    <t>00004855</t>
  </si>
  <si>
    <t>PR-000-SG0129-222.3</t>
  </si>
  <si>
    <t>00004857</t>
  </si>
  <si>
    <t>PR-000-SG0306-192.3</t>
  </si>
  <si>
    <t>00004869</t>
  </si>
  <si>
    <t>PR-000-SG0313-151.3</t>
  </si>
  <si>
    <t>00004881</t>
  </si>
  <si>
    <t>PR-000-SG0320-27.3</t>
  </si>
  <si>
    <t>00004894</t>
  </si>
  <si>
    <t>PR-000-SG0314-101.3</t>
  </si>
  <si>
    <t>00004895</t>
  </si>
  <si>
    <t>PR-000-SG0254-210.3</t>
  </si>
  <si>
    <t>00004911</t>
  </si>
  <si>
    <t>PR-000-SG0309-157.2</t>
  </si>
  <si>
    <t>00004939</t>
  </si>
  <si>
    <t>PR-000-SG0310-162.3</t>
  </si>
  <si>
    <t>00004940</t>
  </si>
  <si>
    <t>PR-000-SG0085-189.2</t>
  </si>
  <si>
    <t>00004941</t>
  </si>
  <si>
    <t>PR-000-SG0277-194.3</t>
  </si>
  <si>
    <t>00004942</t>
  </si>
  <si>
    <t>PR-000-SG0220-186.3</t>
  </si>
  <si>
    <t>00004943</t>
  </si>
  <si>
    <t>PR-000-SG0248-175.2</t>
  </si>
  <si>
    <t>00004955</t>
  </si>
  <si>
    <t>PR-000-SG0090-178.2</t>
  </si>
  <si>
    <t>00004970</t>
  </si>
  <si>
    <t>PR-000-SG0086-208.3</t>
  </si>
  <si>
    <t>00004982</t>
  </si>
  <si>
    <t>PR-000-SG0163-194.3</t>
  </si>
  <si>
    <t>00004994</t>
  </si>
  <si>
    <t>PR-000-SG0103-180.2</t>
  </si>
  <si>
    <t>00004995</t>
  </si>
  <si>
    <t>PR-000-SG0223-184.2</t>
  </si>
  <si>
    <t>00004996</t>
  </si>
  <si>
    <t>PR-000-SG0243-184.2</t>
  </si>
  <si>
    <t>00004997</t>
  </si>
  <si>
    <t>PR-000-SG0285-217.3</t>
  </si>
  <si>
    <t>00004998</t>
  </si>
  <si>
    <t>PR-000-SG0265-210.3</t>
  </si>
  <si>
    <t>00005000</t>
  </si>
  <si>
    <t>PR-000-SG0318-29.3</t>
  </si>
  <si>
    <t>00005001</t>
  </si>
  <si>
    <t>PR-000-SG0183-197.2</t>
  </si>
  <si>
    <t>00005002</t>
  </si>
  <si>
    <t>PR-000-SG0255-224.3</t>
  </si>
  <si>
    <t>00005003</t>
  </si>
  <si>
    <t>PR-000-SG0232-200.3</t>
  </si>
  <si>
    <t>00005004</t>
  </si>
  <si>
    <t>PR-000-SG0128-170.2</t>
  </si>
  <si>
    <t>00005005</t>
  </si>
  <si>
    <t>PR-000-SG0130-183.3</t>
  </si>
  <si>
    <t>00005006</t>
  </si>
  <si>
    <t>PR-000-SG0315-51.2</t>
  </si>
  <si>
    <t>00005007</t>
  </si>
  <si>
    <t>PR-000-SG0400-210.2</t>
  </si>
  <si>
    <t>00005011</t>
  </si>
  <si>
    <t>PR-000-SG0160-193.2</t>
  </si>
  <si>
    <t>00005012</t>
  </si>
  <si>
    <t>PR-000-SG0237-211.3 - CircleK 2 Trần Khắc Chân</t>
  </si>
  <si>
    <t>00005013</t>
  </si>
  <si>
    <t>PR-000-SG0228-215.3 - CircleK 165-167 Lê Thánh Tôn</t>
  </si>
  <si>
    <t>00005014</t>
  </si>
  <si>
    <t>PR-000-SG0218-135.2</t>
  </si>
  <si>
    <t>00005015</t>
  </si>
  <si>
    <t>PR-000-SG0227-194.3</t>
  </si>
  <si>
    <t>00005016</t>
  </si>
  <si>
    <t>PR-000-SG0258-190.2 - CircleK 15C Nguyễn Thị Minh Khai</t>
  </si>
  <si>
    <t>00005017</t>
  </si>
  <si>
    <t>PR-000-SG0262-196.2</t>
  </si>
  <si>
    <t>00005018</t>
  </si>
  <si>
    <t>PR-000-SG0278-196.3</t>
  </si>
  <si>
    <t>00005019</t>
  </si>
  <si>
    <t>PR-4187510-SG0100</t>
  </si>
  <si>
    <t>00005020</t>
  </si>
  <si>
    <t>PR-000-SG0233-185.2 - CircleK 32 Nguyễn Hữu Cầu</t>
  </si>
  <si>
    <t>00005034</t>
  </si>
  <si>
    <t>PR-000-SG0251-195.3</t>
  </si>
  <si>
    <t>00005035</t>
  </si>
  <si>
    <t>PR-000-SG0250-188.2</t>
  </si>
  <si>
    <t>00005036</t>
  </si>
  <si>
    <t>PR-000-SG0201-194.2</t>
  </si>
  <si>
    <t>00005037</t>
  </si>
  <si>
    <t>PR-000-SG0211-157.2</t>
  </si>
  <si>
    <t>00005038</t>
  </si>
  <si>
    <t>PR-000-SG0204-177.2</t>
  </si>
  <si>
    <t>00005052</t>
  </si>
  <si>
    <t>PR-000-SG0012-186.3</t>
  </si>
  <si>
    <t>00005053</t>
  </si>
  <si>
    <t>PR-000-SG0001-165.2</t>
  </si>
  <si>
    <t>00005065</t>
  </si>
  <si>
    <t>PR-000-SG0239-208.3</t>
  </si>
  <si>
    <t>00005078</t>
  </si>
  <si>
    <t>PR-000-SG0216-184.2</t>
  </si>
  <si>
    <t>00005091</t>
  </si>
  <si>
    <t>PR-000-SG0214-166.2</t>
  </si>
  <si>
    <t>00005183</t>
  </si>
  <si>
    <t>PR-000-SG0040-189.2</t>
  </si>
  <si>
    <t>00005196</t>
  </si>
  <si>
    <t>PR-000-SG0036-158.2 - CircleK 31 Bà Huyện Thanh Quan</t>
  </si>
  <si>
    <t>00005197</t>
  </si>
  <si>
    <t>PR-000-SG0031-180.2 - CircleK 129F/95I Bến Vân Đồn</t>
  </si>
  <si>
    <t>00005210</t>
  </si>
  <si>
    <t>PR-000-SG0026-179.2</t>
  </si>
  <si>
    <t>00005222</t>
  </si>
  <si>
    <t>PR-000-SG0087-172.2 - CircleK 8A/11D1 Thái Văn Lung</t>
  </si>
  <si>
    <t>00005236</t>
  </si>
  <si>
    <t>PR-000-SG0077-181.2</t>
  </si>
  <si>
    <t>00005238</t>
  </si>
  <si>
    <t>PR-000-SG0073-146.2 - CircleK 12 Đông Du</t>
  </si>
  <si>
    <t>00005239</t>
  </si>
  <si>
    <t>PR-000-SG0068-192.2 - CircleK 54 Tôn Thất Thiệp</t>
  </si>
  <si>
    <t>00005265</t>
  </si>
  <si>
    <t>PR-000-SG0059-181.2 - CircleK 273 Lê Thánh Tôn</t>
  </si>
  <si>
    <t>00005266</t>
  </si>
  <si>
    <t>PR-000-SG0058-199.2 - CircleK 374 Lê Văn Sỹ</t>
  </si>
  <si>
    <t>00005295</t>
  </si>
  <si>
    <t>PR-000-SG0056-169.3 ( HỦY HĐ 00005267 XUẤT LẠI HĐ 0005295)</t>
  </si>
  <si>
    <t>00005306</t>
  </si>
  <si>
    <t>PR-000-SG0050-206.3</t>
  </si>
  <si>
    <t>00005307</t>
  </si>
  <si>
    <t>PR-000-SG0102-172.2</t>
  </si>
  <si>
    <t>00005335</t>
  </si>
  <si>
    <t>PR-000-SG0100-217.3 - CircleK 32A-32B Bùi Thị Xuân</t>
  </si>
  <si>
    <t>00005336</t>
  </si>
  <si>
    <t>PR-000-SG0091-199.2</t>
  </si>
  <si>
    <t>00005347</t>
  </si>
  <si>
    <t>PR-000-SG0106-168.2 - CircleK 43 Phạm Ngọc Thạch</t>
  </si>
  <si>
    <t>00005365</t>
  </si>
  <si>
    <t>PR-000-SG0115-166.2</t>
  </si>
  <si>
    <t>00005366</t>
  </si>
  <si>
    <t>PR-000-SG0145-199.3 - CircleK 22 Nguyễn Trường Tộ</t>
  </si>
  <si>
    <t>00005367</t>
  </si>
  <si>
    <t>PR-000-SG0194-164.2</t>
  </si>
  <si>
    <t>00005382</t>
  </si>
  <si>
    <t>PR-000-SG0240-172.2 - CircleK 62 Phạm Ngọc Thạch</t>
  </si>
  <si>
    <t>00005395</t>
  </si>
  <si>
    <t>PR-000-SG0230-182.2 - CircleK 57 Nguyễn Du</t>
  </si>
  <si>
    <t>00005396</t>
  </si>
  <si>
    <t>PR-000-SG0144-211.3</t>
  </si>
  <si>
    <t>00005406</t>
  </si>
  <si>
    <t>PR-000-SG0051-167.2</t>
  </si>
  <si>
    <t>00005420</t>
  </si>
  <si>
    <t>PR-000-SG0212-162.2</t>
  </si>
  <si>
    <t>00005421</t>
  </si>
  <si>
    <t>PR-000-SG0226-195.2</t>
  </si>
  <si>
    <t>00005445</t>
  </si>
  <si>
    <t>PR-000-SG0319-26.3</t>
  </si>
  <si>
    <t>00005475</t>
  </si>
  <si>
    <t>PR-000-SG0157-195.3</t>
  </si>
  <si>
    <t>00005476</t>
  </si>
  <si>
    <t>PR-000-SG0300-191.2</t>
  </si>
  <si>
    <t>00005477</t>
  </si>
  <si>
    <t>PR-000-SG0235-193.2</t>
  </si>
  <si>
    <t>00005478</t>
  </si>
  <si>
    <t>PR-000-SG0225-191.2</t>
  </si>
  <si>
    <t>00005479</t>
  </si>
  <si>
    <t>PR-000-SG0205-198.2</t>
  </si>
  <si>
    <t>00005480</t>
  </si>
  <si>
    <t>PR-000-SG0275-207.3</t>
  </si>
  <si>
    <t>00005483</t>
  </si>
  <si>
    <t>PR-000-SG0095-197.3</t>
  </si>
  <si>
    <t>00005484</t>
  </si>
  <si>
    <t>PR-000-SG0097-189.2</t>
  </si>
  <si>
    <t>00005485</t>
  </si>
  <si>
    <t>PR-000-SG0236-188.2</t>
  </si>
  <si>
    <t>00005486</t>
  </si>
  <si>
    <t>PR-000-SG0294-187.3</t>
  </si>
  <si>
    <t>00005488</t>
  </si>
  <si>
    <t>PR-000-SG0127-161.2</t>
  </si>
  <si>
    <t>00005489</t>
  </si>
  <si>
    <t>PR-000-SG0137-173.3</t>
  </si>
  <si>
    <t>00005490</t>
  </si>
  <si>
    <t>PR-000-SG0219-203.3</t>
  </si>
  <si>
    <t>00005491</t>
  </si>
  <si>
    <t>PR-000-SG0279-207.3</t>
  </si>
  <si>
    <t>00005503</t>
  </si>
  <si>
    <t>PR-000-SG0034-174.2</t>
  </si>
  <si>
    <t>00005504</t>
  </si>
  <si>
    <t>PR-000-SG0267-179.2</t>
  </si>
  <si>
    <t>00005505</t>
  </si>
  <si>
    <t>PR-000-SG0168-191.2</t>
  </si>
  <si>
    <t>00005506</t>
  </si>
  <si>
    <t>PR-000-SG0197-184.2</t>
  </si>
  <si>
    <t>00005507</t>
  </si>
  <si>
    <t>PR-000-SG0035-211.4</t>
  </si>
  <si>
    <t>00005508</t>
  </si>
  <si>
    <t>PR-000-SG0284-206.3</t>
  </si>
  <si>
    <t>00005509</t>
  </si>
  <si>
    <t>PR-000-SG0305-177.2</t>
  </si>
  <si>
    <t>00005510</t>
  </si>
  <si>
    <t>PR-000-SG0062-184.2</t>
  </si>
  <si>
    <t>00005512</t>
  </si>
  <si>
    <t>PR-000-SG0006-170.2</t>
  </si>
  <si>
    <t>00005513</t>
  </si>
  <si>
    <t>PR-000-SG0222-199.3 - CircleK 529 Sư Vạn Hạnh</t>
  </si>
  <si>
    <t>00005514</t>
  </si>
  <si>
    <t>PR-000-SG0229-193.2 - CircleK 306 Cao Thắng</t>
  </si>
  <si>
    <t>00005515</t>
  </si>
  <si>
    <t>PR-000-SG0287-191.3 - CircleK 311 Nguyễn Tri Phương</t>
  </si>
  <si>
    <t>00005516</t>
  </si>
  <si>
    <t>PR-000-SG0312-138.2 - CircleK 319 Lý Thường Kiệt</t>
  </si>
  <si>
    <t>00005517</t>
  </si>
  <si>
    <t>PR-000-SG0109-119.2 - CircleK 268 Lý Thường Kiệt</t>
  </si>
  <si>
    <t>00005518</t>
  </si>
  <si>
    <t>PR-000-SG0122-197.4 - CircleK 58 Lữ Gia</t>
  </si>
  <si>
    <t>00005519</t>
  </si>
  <si>
    <t>PR-000-SG0181-169.2 - CircleK 77B Đường Số 2</t>
  </si>
  <si>
    <t>00005520</t>
  </si>
  <si>
    <t>PR-000-SG0298-182.3 - CircleK 17H-17K Dương Đình Nghệ</t>
  </si>
  <si>
    <t>00006379</t>
  </si>
  <si>
    <t>PR-000-SG0177-189.2</t>
  </si>
  <si>
    <t>00006381</t>
  </si>
  <si>
    <t>PR-000-SG0164-199.3</t>
  </si>
  <si>
    <t>00006382</t>
  </si>
  <si>
    <t>PR-000-SG0283-177.2</t>
  </si>
  <si>
    <t>00006385</t>
  </si>
  <si>
    <t>PR-000-SG0195-185.2</t>
  </si>
  <si>
    <t>00006392</t>
  </si>
  <si>
    <t>PR-000-SG0299-208.3</t>
  </si>
  <si>
    <t>00006397</t>
  </si>
  <si>
    <t>PR-000-BD7009-31.2</t>
  </si>
  <si>
    <t>CHI NHÁNH CÔNG TY TNHH VÒNG TRÒN ĐỎ TẠI ĐỒNG NAI</t>
  </si>
  <si>
    <t>0306182043-021</t>
  </si>
  <si>
    <t>00006398</t>
  </si>
  <si>
    <t>PR-000-BD7007-56.2</t>
  </si>
  <si>
    <t>00006399</t>
  </si>
  <si>
    <t>PR-000-BD7004-66.2</t>
  </si>
  <si>
    <t>00006400</t>
  </si>
  <si>
    <t>PR-000-BD7008-30.2</t>
  </si>
  <si>
    <t>00006401</t>
  </si>
  <si>
    <t>PR-000-SG0304-204.3</t>
  </si>
  <si>
    <t>00006404</t>
  </si>
  <si>
    <t>PR-000-SG0302-187.3</t>
  </si>
  <si>
    <t>00006419</t>
  </si>
  <si>
    <t>PR-000-SG0207-214.3</t>
  </si>
  <si>
    <t>00006449</t>
  </si>
  <si>
    <t>PR-000-SG0296-189.2</t>
  </si>
  <si>
    <t>00006568</t>
  </si>
  <si>
    <t>PR-000-SG0162-189.2</t>
  </si>
  <si>
    <t>00006570</t>
  </si>
  <si>
    <t>PR-000-SG0138-87.2</t>
  </si>
  <si>
    <t>00006658</t>
  </si>
  <si>
    <t>PR-000-SG0184-192.2 ( HỦY HĐ 00004565 XUẤT LẠI HĐ 00006658)</t>
  </si>
  <si>
    <t>00006663</t>
  </si>
  <si>
    <t>PR-4204051-SG0275</t>
  </si>
  <si>
    <t>00006665</t>
  </si>
  <si>
    <t>PR-000-SG0131-215.3</t>
  </si>
  <si>
    <t>00006666</t>
  </si>
  <si>
    <t>PR-000-SG0217-171.2</t>
  </si>
  <si>
    <t>00006676</t>
  </si>
  <si>
    <t>PR-000-SG0281-191.3</t>
  </si>
  <si>
    <t>00006677</t>
  </si>
  <si>
    <t>PR-000-SG0234-189.3</t>
  </si>
  <si>
    <t>00006678</t>
  </si>
  <si>
    <t>PR-000-SG0054-199.2</t>
  </si>
  <si>
    <t>00006680</t>
  </si>
  <si>
    <t>PR-000-SG0259-196.2</t>
  </si>
  <si>
    <t>00006682</t>
  </si>
  <si>
    <t>PR-000-SG0198-185.2</t>
  </si>
  <si>
    <t>00006683</t>
  </si>
  <si>
    <t>PR-000-SG0125-190.3</t>
  </si>
  <si>
    <t>00006684</t>
  </si>
  <si>
    <t>PR-000-SG0148-198.2</t>
  </si>
  <si>
    <t>00006685</t>
  </si>
  <si>
    <t>PR-000-SG0146-193.2</t>
  </si>
  <si>
    <t>00006686</t>
  </si>
  <si>
    <t>PR-000-SG0295-183.2</t>
  </si>
  <si>
    <t>00006690</t>
  </si>
  <si>
    <t>PR-000-SG0288-199.3</t>
  </si>
  <si>
    <t>00006691</t>
  </si>
  <si>
    <t>PR-000-SG0154-202.2</t>
  </si>
  <si>
    <t>00006692</t>
  </si>
  <si>
    <t>PR-000-SG0033-179.2</t>
  </si>
  <si>
    <t>00006694</t>
  </si>
  <si>
    <t>PR-000-SG0175-201.2</t>
  </si>
  <si>
    <t>00006765</t>
  </si>
  <si>
    <t>PR-4200337-SG0250</t>
  </si>
  <si>
    <t>00006792</t>
  </si>
  <si>
    <t>PR-000-SG0316-45.2</t>
  </si>
  <si>
    <t>00006849</t>
  </si>
  <si>
    <t>PR-4226856-SG0042</t>
  </si>
  <si>
    <t>00007308</t>
  </si>
  <si>
    <t>PR-4235493-SG0129</t>
  </si>
  <si>
    <t>00007353</t>
  </si>
  <si>
    <t>PR-4237139-SG0320</t>
  </si>
  <si>
    <t>00009089</t>
  </si>
  <si>
    <t>PR-4263947-SG0131 - CircleK 197A-199 Điện Biên Phủ</t>
  </si>
  <si>
    <t>00009109</t>
  </si>
  <si>
    <t>PR-4271526-SG0194 - CircleK 15 Đỗ Quang Đẩu</t>
  </si>
  <si>
    <t>00009110</t>
  </si>
  <si>
    <t>PR-4271098-SG0143 - CircleK 12 Phạm Văn Nghị</t>
  </si>
  <si>
    <t>00009126</t>
  </si>
  <si>
    <t>PR-4271960-SG0231 - CircleK 259 Đường số 7</t>
  </si>
  <si>
    <t>00010592</t>
  </si>
  <si>
    <t>PR-4292262-SG0265 - CircleK L1-02 Tầng 1 Cao ốc Chung Cư SaiGon Mia, Đường số 9A Chung Cư Cụm 3,4 - Khu Dân Cư Trung Sơn</t>
  </si>
  <si>
    <t>00010610</t>
  </si>
  <si>
    <t>PR-4292384-SG0278 - CircleK 160 Bùi Thị Xuân</t>
  </si>
  <si>
    <t>00010999</t>
  </si>
  <si>
    <t>PR-4291878-SG0223 - CircleK 26 Nguyễn Thái Bình</t>
  </si>
  <si>
    <t>00011245</t>
  </si>
  <si>
    <t>PR-4292464-SG0283 - CircleK D2.01.01-TM, Tại Tầng 01 và Tầng 02 Tháp D2, Cao Ốc Safira, Số 454 Võ Chí Công</t>
  </si>
  <si>
    <t>00011305</t>
  </si>
  <si>
    <t>PR-4300918-SG0266 - CircleK 103 Trần Huy Liệu</t>
  </si>
  <si>
    <t>00011308</t>
  </si>
  <si>
    <t>PR-4300378-SG0197 - CircleK 525 Tô Hiến Thành</t>
  </si>
  <si>
    <t>00011319</t>
  </si>
  <si>
    <t>PR-4296567-SG0256 - CircleK A1.09 Sunrise City View - Khu Phức Hợp Căn Hộ Nhật Hoa, 33 Nguyễn Hữu Thọ</t>
  </si>
  <si>
    <t>00011320</t>
  </si>
  <si>
    <t>PR-4295555-SG0072 - CircleK 45 Tân Mỹ</t>
  </si>
  <si>
    <t>00011322</t>
  </si>
  <si>
    <t>PR-4299934-SG0134 - CircleK 58 Phạm Văn Nghị, Khu Sky Garden 2-Phú Mỹ Hưng</t>
  </si>
  <si>
    <t>00011353</t>
  </si>
  <si>
    <t>PR-4304445-SG0102 - CircleK 325-327 Phạm Ngũ Lão</t>
  </si>
  <si>
    <t>00011361</t>
  </si>
  <si>
    <t>PR-4304557-SG0123 - CircleK 15 Bùi Bằng Đoàn</t>
  </si>
  <si>
    <t>00011438</t>
  </si>
  <si>
    <t>PR-000-CT5001-110.1 - 128 Hai Bà Trưng</t>
  </si>
  <si>
    <t>CHI NHÁNH CÔNG TY TNHH VÒNG TRÒN ĐỎ TẠI CẦN THƠ</t>
  </si>
  <si>
    <t>0306182043-017</t>
  </si>
  <si>
    <t>00011439</t>
  </si>
  <si>
    <t>PR-000-CT5004-127.1 - 3-5 Lý Tự Trọng</t>
  </si>
  <si>
    <t>00011440</t>
  </si>
  <si>
    <t>PR-000-CT5005-109.1 - 129 Trần Văn Khéo</t>
  </si>
  <si>
    <t>00011441</t>
  </si>
  <si>
    <t>PR-000-CT5006-126.1 - 376 Đường 30/4</t>
  </si>
  <si>
    <t>00011442</t>
  </si>
  <si>
    <t>PR-000-CT5007-113.1 - Số 17 và 17/19 Đường 30/04</t>
  </si>
  <si>
    <t>00011443</t>
  </si>
  <si>
    <t>PR-000-CT5008-119.1 - 118 Đường 3/2</t>
  </si>
  <si>
    <t>00011444</t>
  </si>
  <si>
    <t>PR-000-CT5009-123.1 - 89 Trần Việt Châu</t>
  </si>
  <si>
    <t>00011445</t>
  </si>
  <si>
    <t>PR-000-CT5010-110.1 - 59 Nguyễn Văn Cừ</t>
  </si>
  <si>
    <t>00011446</t>
  </si>
  <si>
    <t>PR-000-CT5011-122.1 - 59 Ngô Văn Sở</t>
  </si>
  <si>
    <t>00011450</t>
  </si>
  <si>
    <t>PR-000-CT5015-50.1 - 110 Nguyễn Việt Hồng</t>
  </si>
  <si>
    <t>00011451</t>
  </si>
  <si>
    <t>PR-000-CT5016-45.1 - Số 80C Trần Chiên, Khu Vực Thạnh Mỹ</t>
  </si>
  <si>
    <t>00011452</t>
  </si>
  <si>
    <t>PR-000-CT5017-24.1- 166 Đường 3/2</t>
  </si>
  <si>
    <t>00011453</t>
  </si>
  <si>
    <t>PR-000-CT5018-24.1 - Tầng Trệt Khối Nhà A, Lô số 20 Đường Võ Nguyên Giáp, Khu Dân Cư Phú An, Khu Đô Thị Mới Nam Sông Cần Thơ</t>
  </si>
  <si>
    <t>00011454</t>
  </si>
  <si>
    <t>PR-000-CT5019-20.1 - 134A Đường 3/2</t>
  </si>
  <si>
    <t>00011455</t>
  </si>
  <si>
    <t>PR-000-VT3003-170.1 - 1001 Bình Giã</t>
  </si>
  <si>
    <t>CHI NHÁNH CÔNG TY TNHH VÒNG TRÒN ĐỎ</t>
  </si>
  <si>
    <t>0306182043-012</t>
  </si>
  <si>
    <t>00011456</t>
  </si>
  <si>
    <t>PR-000-VT3004-149.1 - 15 La Văn Cầu</t>
  </si>
  <si>
    <t>00011457</t>
  </si>
  <si>
    <t>PR-000-VT3006-155.1 - 1 Thùy Vân</t>
  </si>
  <si>
    <t>00011458</t>
  </si>
  <si>
    <t>PR-000-VT3009-169.1 - 205 Nam Kỳ Khởi Nghĩa</t>
  </si>
  <si>
    <t>00011459</t>
  </si>
  <si>
    <t>PR-000-VT3011-164.1 - 6 Quang Trung</t>
  </si>
  <si>
    <t>00011460</t>
  </si>
  <si>
    <t>PR-000-VT3012-165.1 - Số 12 Nhà Dịch Vụ 15 Tầng</t>
  </si>
  <si>
    <t>00011461</t>
  </si>
  <si>
    <t>PR-000-VT3013-147.1 - 4 Lê Lợi</t>
  </si>
  <si>
    <t>00011462</t>
  </si>
  <si>
    <t>PR-000-VT3014-152.1 - 43 Thùy Vân</t>
  </si>
  <si>
    <t>00011463</t>
  </si>
  <si>
    <t>PR-000-VT3015-144.1 - 117/21 Thùy Vân</t>
  </si>
  <si>
    <t>00011464</t>
  </si>
  <si>
    <t>PR-000-VT3017-168.1 - 103 Thùy Vân</t>
  </si>
  <si>
    <t>00011465</t>
  </si>
  <si>
    <t>PR-000-VT3018-159.1 - 152 Hoàng Hoa Thám</t>
  </si>
  <si>
    <t>00011466</t>
  </si>
  <si>
    <t>PR-000-VT3019-160.1 - Tầng Trệt Chung Cư Vũng Tàu Gold Sea - 172 Hoàng Hoa Thám</t>
  </si>
  <si>
    <t>00011467</t>
  </si>
  <si>
    <t>PR-000-VT3020-155.1 - 18 Nguyễn Trường Tộ</t>
  </si>
  <si>
    <t>00011468</t>
  </si>
  <si>
    <t>PR-000-VT3021-129.1 - 78 Trần Hưng Đạo</t>
  </si>
  <si>
    <t>00011472</t>
  </si>
  <si>
    <t>PR-4317562-SG0250 - CircleK 271 Phạm Ngũ Lão</t>
  </si>
  <si>
    <t>00011476</t>
  </si>
  <si>
    <t>PR-4316410-SG0131 - CircleK 197A-199 Điện Biên Phủ</t>
  </si>
  <si>
    <t>00011496</t>
  </si>
  <si>
    <t>PR-4317838-SG0268 - CircleK Phú Mỹ Hưng - 12 Tân Trào</t>
  </si>
  <si>
    <t>00011510</t>
  </si>
  <si>
    <t>PR-4311788-SG0256 - CircleK A1.09 Sunrise City View - Khu Phức Hợp Căn Hộ Nhật Hoa, 33 Nguyễn Hữu Thọ</t>
  </si>
  <si>
    <t>00011827</t>
  </si>
  <si>
    <t>PR-4311330-SG0219 - CircleK 74 Đường Số 1</t>
  </si>
  <si>
    <t>00011862</t>
  </si>
  <si>
    <t>PR-4325122-SG0026 - CircleK 50 Bùi Viện</t>
  </si>
  <si>
    <t>00012560</t>
  </si>
  <si>
    <t>PR-4330854-SG0264 - CircleK 83 Đường Số 3, Khu Phố 4</t>
  </si>
  <si>
    <t>00012623</t>
  </si>
  <si>
    <t>PR-4326584-SG0277 - CircleK 36-38 Trần Thái Tông</t>
  </si>
  <si>
    <t>00013452</t>
  </si>
  <si>
    <t>PR-4343160-SG0320 - CircleK 190 Lê Văn Thọ</t>
  </si>
  <si>
    <t>00013529</t>
  </si>
  <si>
    <t>PR-4365874-SG0218 - CircleK 1 Bùi Viện</t>
  </si>
  <si>
    <t>00013548</t>
  </si>
  <si>
    <t>PR-4360351-SG0229 - CircleK 306 Cao Thắng</t>
  </si>
  <si>
    <t>00013557</t>
  </si>
  <si>
    <t>PR-4364504-SG0085 - CircleK 180 Nguyễn Hồng Đào</t>
  </si>
  <si>
    <t>00013571</t>
  </si>
  <si>
    <t>PR-4356185-BD7005 - CircleK 105 Lê Trọng Tấn, Khu Phố Bình Đường 2</t>
  </si>
  <si>
    <t>00013626</t>
  </si>
  <si>
    <t>PR-4360411-SG0231 - CircleK 259 Đường số 7</t>
  </si>
  <si>
    <t>00013875</t>
  </si>
  <si>
    <t>PR-4385031-SG0285 - CircleK Citizen Apartment, Trung Son Residential quarter</t>
  </si>
  <si>
    <t>00013892</t>
  </si>
  <si>
    <t>PR-4384335-SG0222 - CircleK 529 Sư Vạn Hạnh</t>
  </si>
  <si>
    <t>00013909</t>
  </si>
  <si>
    <t>PR-4384781-SG0265 - CircleK L1-02 Tầng 1 Cao ốc Chung Cư SaiGon Mia, Đường số 9A Chung Cư Cụm 3,4 - Khu Dân Cư Trung Sơn</t>
  </si>
  <si>
    <t>00001852</t>
  </si>
  <si>
    <t>1C23TSD</t>
  </si>
  <si>
    <t>Hàng trả - phiếu MH000135</t>
  </si>
  <si>
    <t>00015594</t>
  </si>
  <si>
    <t>PR-4389192-SG0206 - CircleK T2,00.01 Toà Nhà Krista 537 Nguyễn Duy Trinh</t>
  </si>
  <si>
    <t>00015607</t>
  </si>
  <si>
    <t>PR-4382643-SG0036 - CircleK 31 Bà Huyện Thanh Quan</t>
  </si>
  <si>
    <t>00015614</t>
  </si>
  <si>
    <t>PR-4385824-BD7006 - Clek.cK 355 Lý Thường Kiệt, Khu phố Thống Nhất 1</t>
  </si>
  <si>
    <t>00015629</t>
  </si>
  <si>
    <t>PR-4378850-SG0123 - CircleK 15 Bùi Bằng Đoàn</t>
  </si>
  <si>
    <t>00015632</t>
  </si>
  <si>
    <t>PR-4388238-SG0056 - CircleK 27Bis Tôn Thất Tùng</t>
  </si>
  <si>
    <t>00015635</t>
  </si>
  <si>
    <t>PR-4393134-SG0300 - CircleK Số 27 Nguyễn Gia Trí</t>
  </si>
  <si>
    <t>00015661</t>
  </si>
  <si>
    <t>PR-4396138-SG0102 - CircleK 325-327 Phạm Ngũ Lão</t>
  </si>
  <si>
    <t>00015663</t>
  </si>
  <si>
    <t>PR-4399926-SG0112 - CircleK 702 Nguyễn Văn Linh</t>
  </si>
  <si>
    <t>00015667</t>
  </si>
  <si>
    <t>PR-4399856-SG0091 - CircleK 162 Nguyễn Công Trứ</t>
  </si>
  <si>
    <t>00015696</t>
  </si>
  <si>
    <t>PR-4400622-SG0277 - CircleK 36-38 Trần Thái Tông</t>
  </si>
  <si>
    <t>00015737</t>
  </si>
  <si>
    <t>PR-4404152-SG0205 - CircleK 609 Xô Viết Nghệ Tĩnh</t>
  </si>
  <si>
    <t>00015748</t>
  </si>
  <si>
    <t>PR-4393370-BD7003 - CircleK 174 Trần Văn Ơn</t>
  </si>
  <si>
    <t>00015804</t>
  </si>
  <si>
    <t>PR-4411351-BD7002 - CircleK 508 Cách Mạng Tháng 8</t>
  </si>
  <si>
    <t>00015815</t>
  </si>
  <si>
    <t>PR-4410922-SG0277 - CircleK 36-38 Trần Thái Tông</t>
  </si>
  <si>
    <t>00015825</t>
  </si>
  <si>
    <t>PR-4407860-SG0061 - CircleK S34-2 Sky Garden 3 - Phú Mỹ Hưng, Đại Lộ Nguyễn Văn Linh</t>
  </si>
  <si>
    <t>00015826</t>
  </si>
  <si>
    <t>PR-4407854-SG0256 - CircleK A1.09 Sunrise City View - Khu Phức Hợp Căn Hộ Nhật Hoa, 33 Nguyễn Hữu Thọ</t>
  </si>
  <si>
    <t>00015878</t>
  </si>
  <si>
    <t>PR-4406728-SG0231 - CircleK 259 Đường số 7</t>
  </si>
  <si>
    <t>00015884</t>
  </si>
  <si>
    <t>PR-4406060-SG0232 - CircleK 139-141 Âu Dương Lân</t>
  </si>
  <si>
    <t>00015885</t>
  </si>
  <si>
    <t>PR-4414605-SG0130 - CircleK 172 Nguyễn Thị Tần</t>
  </si>
  <si>
    <t>00015895</t>
  </si>
  <si>
    <t>PR-4424053-SG0223 - CircleK 26 Nguyễn Thái Bình</t>
  </si>
  <si>
    <t>00016225</t>
  </si>
  <si>
    <t>PR-4429185-SG0279 - CircleK Kiot Khu Vực Mặt Tiền Kinh Dương Vương - 395 Kinh Dương Vương</t>
  </si>
  <si>
    <t>00016262</t>
  </si>
  <si>
    <t>PR-4431732-SG0042 - CircleK 13 Tôn Đản</t>
  </si>
  <si>
    <t>00016265</t>
  </si>
  <si>
    <t>PR-4429107-SG0256 - CircleK A1.09 Sunrise City View - Khu Phức Hợp Căn Hộ Nhật Hoa, 33 Nguyễn Hữu Thọ</t>
  </si>
  <si>
    <t>00017442</t>
  </si>
  <si>
    <t>PR-4437039-SG0163 - CircleK 50 Nhất Chi Mai</t>
  </si>
  <si>
    <t>00017445</t>
  </si>
  <si>
    <t>PR-4436841-SG0143 - CircleK 12 Phạm Văn Nghị</t>
  </si>
  <si>
    <t>00017447</t>
  </si>
  <si>
    <t>PR-4438367-SG0315 - CircleK Tầng Trệt Số 264-266 Âu Dương Lân</t>
  </si>
  <si>
    <t>00017460</t>
  </si>
  <si>
    <t>PR-4441188-SG0222 - CircleK 529 Sư Vạn Hạnh</t>
  </si>
  <si>
    <t>00017461</t>
  </si>
  <si>
    <t>PR-4441056-SG0197 - CircleK 525 Tô Hiến Thành</t>
  </si>
  <si>
    <t>00017465</t>
  </si>
  <si>
    <t>PR-4445396-SG0183 - CircleK 277 Âu Dương Lân</t>
  </si>
  <si>
    <t>00017477</t>
  </si>
  <si>
    <t>PR-4448790-SG0102 - CircleK 325-327 Phạm Ngũ Lão</t>
  </si>
  <si>
    <t>00017482</t>
  </si>
  <si>
    <t>PR-4449648-SG0252 - CircleK SAV.3-00.27 Toà Nhà The Sun Avenue, Tầng Trệt, Tháp S3, Số 28 Mai Chí Thọ</t>
  </si>
  <si>
    <t>00017483</t>
  </si>
  <si>
    <t>PR-4448960-SG0131 - CircleK 197A-199 Điện Biên Phủ</t>
  </si>
  <si>
    <t>00017497</t>
  </si>
  <si>
    <t>PR-4440986-SG0190 - CircleK 58-60 Hoa Cúc</t>
  </si>
  <si>
    <t>00017526</t>
  </si>
  <si>
    <t>PR-4453229-SG0129 - CircleK 184 Lê Đức Thọ</t>
  </si>
  <si>
    <t>00017549</t>
  </si>
  <si>
    <t>PR-4452789-SG0072 - CircleK 45 Tân Mỹ</t>
  </si>
  <si>
    <t>00017677</t>
  </si>
  <si>
    <t>PR-4464981-SG0214 - CircleK 103 Trương Định</t>
  </si>
  <si>
    <t>00017682</t>
  </si>
  <si>
    <t>PR-4457012-SG0256 - CircleK A1.09 Sunrise City View - Khu Phức Hợp Căn Hộ Nhật Hoa, 33 Nguyễn Hữu Thọ</t>
  </si>
  <si>
    <t>00017705</t>
  </si>
  <si>
    <t>PR-4457978-SG0291 - CircleK 135-137 Lê Văn Sỹ</t>
  </si>
  <si>
    <t>00017738</t>
  </si>
  <si>
    <t>PR-4469454-SG0085 - CircleK 180 Nguyễn Hồng Đào</t>
  </si>
  <si>
    <t>00017752</t>
  </si>
  <si>
    <t>PR-4470982-SG0275 - CircleK 184A-184B Nguyễn Xí</t>
  </si>
  <si>
    <t>00017764</t>
  </si>
  <si>
    <t>PR-4473113-SG0036 - CircleK 31 Bà Huyện Thanh Quan</t>
  </si>
  <si>
    <t>00017803</t>
  </si>
  <si>
    <t>PR-4465643-SG0264 - CircleK 83 Đường Số 3, Khu Phố 4</t>
  </si>
  <si>
    <t>00017811</t>
  </si>
  <si>
    <t>PR-4474523-SG0283 - CircleK D2.01.01-TM, Tại Tầng 01 và Tầng 02 Tháp D2, Cao Ốc Safira, Số 454 Võ Chí Công</t>
  </si>
  <si>
    <t>00018749</t>
  </si>
  <si>
    <t>PR -4489938-SG0134 - CircleK 58 Phạm Văn Nghị, Khu Sky Garden 2-Phú Mỹ Hưng</t>
  </si>
  <si>
    <t>00019071</t>
  </si>
  <si>
    <t>PR-4494504-SG0188 - CircleK 73-75 Trần Trọng Cung</t>
  </si>
  <si>
    <t>00019072</t>
  </si>
  <si>
    <t>PR-4494110-SG0123 - CircleK 15 Bùi Bằng Đoàn</t>
  </si>
  <si>
    <t>00019073</t>
  </si>
  <si>
    <t>PR-4493878-SG0100 - CircleK 32A-32B Bùi Thị Xuân</t>
  </si>
  <si>
    <t>00019074</t>
  </si>
  <si>
    <t>PR-4494294-SG0160 - CircleK 17 Cao Thắng</t>
  </si>
  <si>
    <t>00019213</t>
  </si>
  <si>
    <t>PR-4513838-SG0205 - CircleK 609 Xô Viết Nghệ Tĩnh</t>
  </si>
  <si>
    <t>00019224</t>
  </si>
  <si>
    <t>PR-4503413-SG0269 - CircleK 285 Cách Mạng Tháng Tám</t>
  </si>
  <si>
    <t>00019237</t>
  </si>
  <si>
    <t>PR-4512828-SG0136 - CircleK 21 Thạch Lam</t>
  </si>
  <si>
    <t>00019238</t>
  </si>
  <si>
    <t>PR-4513810-SG0201 - CircleK 45 Cao Thắng</t>
  </si>
  <si>
    <t>00019240</t>
  </si>
  <si>
    <t>PR-4506233-SG0112 - CircleK 702 Nguyễn Văn Linh</t>
  </si>
  <si>
    <t>00019241</t>
  </si>
  <si>
    <t>PR-4502177-SG0143 - CircleK 12 Phạm Văn Nghị</t>
  </si>
  <si>
    <t>00019566</t>
  </si>
  <si>
    <t>PR-4521465-SG0311 - CircleK 44 Huỳnh Văn Bánh</t>
  </si>
  <si>
    <t>00020401</t>
  </si>
  <si>
    <t>PR-4543464-SG0400 - CircleK A10/7 Ấp 2</t>
  </si>
  <si>
    <t>00020418</t>
  </si>
  <si>
    <t>PR-4538104-SG0143 - CircleK 12 Phạm Văn Nghị</t>
  </si>
  <si>
    <t>00020419</t>
  </si>
  <si>
    <t>PR-4542882-SG0268 - CircleK Phú Mỹ Hưng - 12 Tân Trào</t>
  </si>
  <si>
    <t>00020454</t>
  </si>
  <si>
    <t>PR-4551721-SG0265 - CircleK L1-02 Tầng 1 Cao ốc Chung Cư SaiGon Mia, Đường số 9A Chung Cư Cụm 3,4 - Khu Dân Cư Trung Sơn</t>
  </si>
  <si>
    <t>00020456</t>
  </si>
  <si>
    <t>PR-4551905-SG0285 - CircleK Citizen Apartment, Trung Son Residential quarter</t>
  </si>
  <si>
    <t>00020465</t>
  </si>
  <si>
    <t>PR-4546036-SG0101 - CircleK 47-49 Nguyễn Văn Bảo</t>
  </si>
  <si>
    <t>00020568</t>
  </si>
  <si>
    <t>PR-4562851-SG0281 - CircleK 273 Trần Bình Trọng</t>
  </si>
  <si>
    <t>00020583</t>
  </si>
  <si>
    <t>PR-4561849-SG0190 - CircleK 58-60 Hoa Cúc</t>
  </si>
  <si>
    <t>00020621</t>
  </si>
  <si>
    <t>PR-4561177-SG0129 - CircleK 184 Lê Đức Thọ</t>
  </si>
  <si>
    <t>00020659</t>
  </si>
  <si>
    <t>PR-4573127-SG0182 - CircleK 15B Nguyễn Lương Bằng (nối dài)</t>
  </si>
  <si>
    <t>00020660</t>
  </si>
  <si>
    <t>PR-4571881-SG0072 - CircleK 45 Tân Mỹ</t>
  </si>
  <si>
    <t>00020696</t>
  </si>
  <si>
    <t>PR-4583493-SG0272 - CircleK 14 Nguyễn Văn Bảo</t>
  </si>
  <si>
    <t>00020712</t>
  </si>
  <si>
    <t>PR-4582061-SG0061 - CircleK S34-2 Sky Garden 3 - Phú Mỹ Hưng, Đại Lộ Nguyễn Văn Linh</t>
  </si>
  <si>
    <t>00020732</t>
  </si>
  <si>
    <t>PR-4580127-VT3006 - 1 Thùy Vân</t>
  </si>
  <si>
    <t>00020748</t>
  </si>
  <si>
    <t>PR-4575235-VT3017</t>
  </si>
  <si>
    <t>00022125</t>
  </si>
  <si>
    <t>PR-4596909-SG0256 - CircleK A1.09 Sunrise City View - Khu Phức Hợp Căn Hộ Nhật Hoa, 33 Nguyễn Hữu Thọ</t>
  </si>
  <si>
    <t>00022128</t>
  </si>
  <si>
    <t>PR-4596597-SG0218 - CircleK 1 Bùi Viện</t>
  </si>
  <si>
    <t>00022129</t>
  </si>
  <si>
    <t>PR-4595853-SG0102 - CircleK 325-327 Phạm Ngũ Lão</t>
  </si>
  <si>
    <t>00022188</t>
  </si>
  <si>
    <t>PR-4607422-SG0091</t>
  </si>
  <si>
    <t>00022189</t>
  </si>
  <si>
    <t>PR-4607682-SG0134 - CircleK 58 Phạm Văn Nghị, Khu Sky Garden 2-Phú Mỹ Hưng</t>
  </si>
  <si>
    <t>00022344</t>
  </si>
  <si>
    <t>PR-4618954-SG0266</t>
  </si>
  <si>
    <t>00022393</t>
  </si>
  <si>
    <t>PR-4630658-SG0293 - CircleK 485 Huỳnh Tấn Phát</t>
  </si>
  <si>
    <t>00022415</t>
  </si>
  <si>
    <t>PR-4614468-BD7005 - CircleK 105 Lê Trọng Tấn, Khu Phố Bình Đường 2</t>
  </si>
  <si>
    <t>00022429</t>
  </si>
  <si>
    <t>PR-4630208-SG0229 - CircleK 306 Cao Thắng</t>
  </si>
  <si>
    <t>00022601</t>
  </si>
  <si>
    <t>PR-4639811-CT5006 - 376 Đường 30/4</t>
  </si>
  <si>
    <t>00022634</t>
  </si>
  <si>
    <t>PR-4637469-SG0035 - CircleK 704 Sư Vạn Hạnh</t>
  </si>
  <si>
    <t>00023448</t>
  </si>
  <si>
    <t>PR-4642571-SG0130 - CircleK 172 Nguyễn Thị Tần</t>
  </si>
  <si>
    <t>00023462</t>
  </si>
  <si>
    <t>PR-4647750-SG0256 - CircleK A1.09 Sunrise City View - Khu Phức Hợp Căn Hộ Nhật Hoa, 33 Nguyễn Hữu Thọ</t>
  </si>
  <si>
    <t>00023543</t>
  </si>
  <si>
    <t>PR-4646768-SG0100 - CircleK 32A-32B Bùi Thị Xuân</t>
  </si>
  <si>
    <t>00023553</t>
  </si>
  <si>
    <t>PR-4651154-SG0206 - CircleK T2,00.01 Toà Nhà Krista 537 Nguyễn Duy Trinh</t>
  </si>
  <si>
    <t>00023564</t>
  </si>
  <si>
    <t>PR-4659224-SG0223 - CircleK 26 Nguyễn Thái Bình</t>
  </si>
  <si>
    <t>00023720</t>
  </si>
  <si>
    <t>PR-4652146-VT3006 - 1 Thùy Vân</t>
  </si>
  <si>
    <t>00023734</t>
  </si>
  <si>
    <t>PR-4668783-SG0143 - CircleK 12 Phạm Văn Nghị</t>
  </si>
  <si>
    <t>00023735</t>
  </si>
  <si>
    <t>PR-4669825-SG0159 - CircleK 402 Hà Huy Tập</t>
  </si>
  <si>
    <t>00023742</t>
  </si>
  <si>
    <t>PR-4676441-SG0201 - CircleK 45 Cao Thắng</t>
  </si>
  <si>
    <t>00024253</t>
  </si>
  <si>
    <t>PR-4685957-SG0056 - CircleK 27Bis Tôn Thất Tùng</t>
  </si>
  <si>
    <t>00024484</t>
  </si>
  <si>
    <t>PR-4665262-SG0311 - CircleK 44 Huỳnh Văn Bánh</t>
  </si>
  <si>
    <t>00024527</t>
  </si>
  <si>
    <t>PR-4663964-SG0205 - CircleK 609 Xô Viết Nghệ Tĩnh</t>
  </si>
  <si>
    <t>00025008</t>
  </si>
  <si>
    <t>PR-4691914-SG0256 - CircleK A1.09 Sunrise City View - Khu Phức Hợp Căn Hộ Nhật Hoa, 33 Nguyễn Hữu Thọ</t>
  </si>
  <si>
    <t>00025020</t>
  </si>
  <si>
    <t>PR-4695095-SG0131 - CircleK 197A-199 Điện Biên Phủ  ( Đã giao hàng kho chưa lấy HD về)</t>
  </si>
  <si>
    <t>00025021</t>
  </si>
  <si>
    <t>PR-4692210-SG0291 - CircleK 135-137 Lê Văn Sỹ</t>
  </si>
  <si>
    <t>00025030</t>
  </si>
  <si>
    <t>PR-4690668-SG0117 - CircleK 67 Lê Đức Thọ</t>
  </si>
  <si>
    <t>00025031</t>
  </si>
  <si>
    <t>PR-4688033-SG0320 - CircleK 190 Lê Văn Thọ</t>
  </si>
  <si>
    <t>00000037</t>
  </si>
  <si>
    <t>1C23TAD</t>
  </si>
  <si>
    <t>Hàng trả</t>
  </si>
  <si>
    <t>CHI NHÁNH CÔNG TY TNHH VÒNG TRÒN ĐỎ TẠI AN GIANG</t>
  </si>
  <si>
    <t>0306182043-020</t>
  </si>
  <si>
    <t>00000124</t>
  </si>
  <si>
    <t>1C23TVD</t>
  </si>
  <si>
    <t>Hàng trả - phiếu MH000667</t>
  </si>
  <si>
    <t>Tháng 5 năm 2023</t>
  </si>
  <si>
    <t>00025336</t>
  </si>
  <si>
    <t>PR-4711893-SG0187 - CircleK Vườn Lài</t>
  </si>
  <si>
    <t>00025425</t>
  </si>
  <si>
    <t>PR-4722712-SG0321 - CircleK 47 Nguyễn Huệ</t>
  </si>
  <si>
    <t>00025508</t>
  </si>
  <si>
    <t>PR-4721494-SG0247 - CircleK 720A Điện Biên Phủ</t>
  </si>
  <si>
    <t>00025513</t>
  </si>
  <si>
    <t>PR-4726606-SG0250 - CircleK 271 Phạm Ngũ Lão</t>
  </si>
  <si>
    <t>00025521</t>
  </si>
  <si>
    <t>PR-4722394-SG0301 - CircleK 135 Nguyễn Cửu Đàm</t>
  </si>
  <si>
    <t>00025523</t>
  </si>
  <si>
    <t>PR-4722178-SG0290 - CircleK 264 Độc Lập</t>
  </si>
  <si>
    <t>00025748</t>
  </si>
  <si>
    <t>PR-000-SG0051-213.4 - CircleK 87 Trần Nguyên Đán</t>
  </si>
  <si>
    <t>00025749</t>
  </si>
  <si>
    <t>PR-000-SG0050-258.3 - CircleK 45 Lý Tự Trọng</t>
  </si>
  <si>
    <t>00025750</t>
  </si>
  <si>
    <t>PR-000-SG0044-222.1 - CircleK 118 Độc Lập</t>
  </si>
  <si>
    <t>00025751</t>
  </si>
  <si>
    <t>PR-000-SG0042-254.2 - CircleK 13 Tôn Đản</t>
  </si>
  <si>
    <t>00025752</t>
  </si>
  <si>
    <t>PR-000-SG0040-233.2 - CircleK 65C Nguyễn Thái Học</t>
  </si>
  <si>
    <t>00025753</t>
  </si>
  <si>
    <t>PR-000-SG0036-196.1 - CircleK 31 Bà Huyện Thanh Quan</t>
  </si>
  <si>
    <t>00025754</t>
  </si>
  <si>
    <t>PR-000-SG0035-262.3 - CircleK 704 Sư Vạn Hạnh</t>
  </si>
  <si>
    <t>00025755</t>
  </si>
  <si>
    <t>PR-000-SG0034-214.2 - CircleK 70 Đường Đồng Nai</t>
  </si>
  <si>
    <t>00025756</t>
  </si>
  <si>
    <t>PR-000-SG0033-221.1 - CircleK 366 Võ Văn Ngân</t>
  </si>
  <si>
    <t>00025757</t>
  </si>
  <si>
    <t>PR-000-SG0031-222.2 - CircleK 129F/95I Bến Vân Đồn</t>
  </si>
  <si>
    <t>00025758</t>
  </si>
  <si>
    <t>PR-000-SG0026-216.1 - CircleK 50 Bùi Viện</t>
  </si>
  <si>
    <t>00025759</t>
  </si>
  <si>
    <t>PR-000-SG0014-251.3 - CircleK Lô CR2-12, Số 107 Đại Lộ Tôn Dật Tiên, Khu A, Phú Mỹ Hưng</t>
  </si>
  <si>
    <t>00025760</t>
  </si>
  <si>
    <t>PR-000-SG0012-234.1 - CircleK 69 Hồ Tùng Mậu</t>
  </si>
  <si>
    <t>00025761</t>
  </si>
  <si>
    <t>PR-000-SG0007-220.1 - CircleK 6 Thảo Điền</t>
  </si>
  <si>
    <t>00025762</t>
  </si>
  <si>
    <t>PR-000-SG0006-212.1 - CircleK 75 Thành Thái</t>
  </si>
  <si>
    <t>00025763</t>
  </si>
  <si>
    <t>PR-000-SG0001-203.2 - CircleK 36 Hai Bà Trưng</t>
  </si>
  <si>
    <t>00025765</t>
  </si>
  <si>
    <t>PR-4741800-SG0272 - CircleK 14 Nguyễn Văn Bảo</t>
  </si>
  <si>
    <t>00025766</t>
  </si>
  <si>
    <t>PR-000-SG0290-221.1 - CircleK 264 Độc Lập</t>
  </si>
  <si>
    <t>00025768</t>
  </si>
  <si>
    <t>PR-000-SG0289-251.4 - CircleK 126 Đường Số 15</t>
  </si>
  <si>
    <t>00025769</t>
  </si>
  <si>
    <t>PR-000-SG0288-244.1 - CircleK 223 Đặng Văn Bi</t>
  </si>
  <si>
    <t>00025770</t>
  </si>
  <si>
    <t>PR-000-SG0287-239.4 - CircleK 311 Nguyễn Tri Phương</t>
  </si>
  <si>
    <t>00025771</t>
  </si>
  <si>
    <t>PR-000-SG0286-242.1 - CircleK 402 Nguyễn Thị Thập</t>
  </si>
  <si>
    <t>00025772</t>
  </si>
  <si>
    <t>PR-000-SG0285-264.3 - CircleK Citizen Apartment, Trung Son Residential quarter</t>
  </si>
  <si>
    <t>00025773</t>
  </si>
  <si>
    <t>PR-000-SG0284-253.2 - CircleK 2H Trần Nhân Tôn</t>
  </si>
  <si>
    <t>00025774</t>
  </si>
  <si>
    <t>PR-000-SG0283-220.2 - CircleK D2.01.01-TM, Tại Tầng 01 và Tầng 02 Tháp D2, Cao Ốc Safira, Số 454 Võ Chí Công</t>
  </si>
  <si>
    <t>00025775</t>
  </si>
  <si>
    <t>PR-000-SG0282-227.1 - CircleK 139 Nguyễn Đức Cảnh Khu Phố Mỹ Phát - H29-2</t>
  </si>
  <si>
    <t>00025776</t>
  </si>
  <si>
    <t>PR-000-SG0281-243.3 - CircleK 273 Trần Bình Trọng</t>
  </si>
  <si>
    <t>00025777</t>
  </si>
  <si>
    <t>PR-000-SG0279-254.1 - CircleK Kiot Khu Vực Mặt Tiền Kinh Dương Vương - 395 Kinh Dương Vương</t>
  </si>
  <si>
    <t>00025778</t>
  </si>
  <si>
    <t>PR-000-SG0278-245.4 - CircleK 160 Bùi Thị Xuân</t>
  </si>
  <si>
    <t>00025779</t>
  </si>
  <si>
    <t>PR-000-SG0277-245.3 - CircleK 36-38 Trần Thái Tông</t>
  </si>
  <si>
    <t>00025780</t>
  </si>
  <si>
    <t>PR-000-SG0275-258.4 - CircleK 184A-184B Nguyễn Xí</t>
  </si>
  <si>
    <t>00025781</t>
  </si>
  <si>
    <t>PR-000-SG0274-236.1 - CircleK 144 - 146 Lâm Văn Bền</t>
  </si>
  <si>
    <t>00025782</t>
  </si>
  <si>
    <t>PR-000-SG0273-273.3 - CircleK 60 Lâm Văn Bền</t>
  </si>
  <si>
    <t>00025783</t>
  </si>
  <si>
    <t>PR-000-SG0272-257.1 - CircleK 14 Nguyễn Văn Bảo</t>
  </si>
  <si>
    <t>00025785</t>
  </si>
  <si>
    <t>PR-000-SG0268-225.1 - CircleK Phú Mỹ Hưng - 12 Tân Trào</t>
  </si>
  <si>
    <t>00025786</t>
  </si>
  <si>
    <t>PR-000-SG0267-220.2 - CircleK 87 Cửu Long</t>
  </si>
  <si>
    <t>00025787</t>
  </si>
  <si>
    <t>PR-000-SG0266-239.1 - CircleK 103 Trần Huy Liệu</t>
  </si>
  <si>
    <t>00025788</t>
  </si>
  <si>
    <t>PR-000-SG0265-261.3 - CircleK L1-02 Tầng 1 Cao ốc Chung Cư SaiGon Mia, Đường số 9A Chung Cư Cụm 3,4 - Khu Dân Cư Trung Sơn</t>
  </si>
  <si>
    <t>00025789</t>
  </si>
  <si>
    <t>PR-000-SG0264-247.2 - CircleK 83 Đường Số 3, Khu Phố 4</t>
  </si>
  <si>
    <t>00025790</t>
  </si>
  <si>
    <t>PR-000-SG0262-243.4 - CircleK 69 Nguyễn Khắc Nhu</t>
  </si>
  <si>
    <t>00025791</t>
  </si>
  <si>
    <t>PR-000-SG0259-238.1 - CircleK 37C Thuận Kiều</t>
  </si>
  <si>
    <t>00025792</t>
  </si>
  <si>
    <t>PR-000-SG0258-228.1 - CircleK 15C Nguyễn Thị Minh Khai</t>
  </si>
  <si>
    <t>00025793</t>
  </si>
  <si>
    <t>PR-000-SG0256-223.1 - CircleK A1.09 Sunrise City View - Khu Phức Hợp Căn Hộ Nhật Hoa, 33 Nguyễn Hữu Thọ</t>
  </si>
  <si>
    <t>00025794</t>
  </si>
  <si>
    <t>PR-000-SG0255-273.4 - CircleK 809B – 811 Tạ Quang Bửu</t>
  </si>
  <si>
    <t>00025795</t>
  </si>
  <si>
    <t>PR-000-SG0254-255.1 - CircleK 27 Phạm Văn Chiêu</t>
  </si>
  <si>
    <t>00025796</t>
  </si>
  <si>
    <t>PR-000-SG0252-241.2 - CircleK SAV.3-00.27 Toà Nhà The Sun Avenue, Tầng Trệt, Tháp S3, Số 28 Mai Chí Thọ</t>
  </si>
  <si>
    <t>00025797</t>
  </si>
  <si>
    <t>PR-000-SG0251-246.3 - CircleK 188 Nguyễn Thị Minh Khai</t>
  </si>
  <si>
    <t>00025798</t>
  </si>
  <si>
    <t>PR-000-SG0250-235.4 - CircleK 271 Phạm Ngũ Lão</t>
  </si>
  <si>
    <t>00025799</t>
  </si>
  <si>
    <t>PR-000-SG0248-218.1 - CircleK 33 Hoàng Hoa Thám</t>
  </si>
  <si>
    <t>00025800</t>
  </si>
  <si>
    <t>PR-000-SG0243-225.1 - CircleK 369 Nguyễn Thái Bình</t>
  </si>
  <si>
    <t>00025801</t>
  </si>
  <si>
    <t>PR-000-SG0240-218.3 - CircleK 62 Phạm Ngọc Thạch</t>
  </si>
  <si>
    <t>00025802</t>
  </si>
  <si>
    <t>PR-000-SG0239-253.1 - CircleK 69B Phạm Văn Hai</t>
  </si>
  <si>
    <t>00025803</t>
  </si>
  <si>
    <t>PR-000-SG0237-256.2 - CircleK 2 Trần Khắc Chân</t>
  </si>
  <si>
    <t>00025804</t>
  </si>
  <si>
    <t>PR-000-SG0236-233.3 - CircleK RS3 06-07, Richstar Residence, 239 - 241 &amp; 278 Hòa Bình</t>
  </si>
  <si>
    <t>00025805</t>
  </si>
  <si>
    <t>PR-000-SG0235-234.1 - CircleK 113 Nguyễn Gia Trí</t>
  </si>
  <si>
    <t>00025806</t>
  </si>
  <si>
    <t>PR-000-SG0234-238.2 - CircleK 81 Trần Bình Trọng</t>
  </si>
  <si>
    <t>00025807</t>
  </si>
  <si>
    <t>PR-000-SG0233-225.2 - CircleK 32 Nguyễn Hữu Cầu</t>
  </si>
  <si>
    <t>00025808</t>
  </si>
  <si>
    <t>PR-000-SG0232-245.1 - CircleK 139-141 Âu Dương Lân</t>
  </si>
  <si>
    <t>00025809</t>
  </si>
  <si>
    <t>PR-000-SG0231-263.3 - CircleK 259 Đường số 7</t>
  </si>
  <si>
    <t>00025810</t>
  </si>
  <si>
    <t>PR-000-SG0230-224.2 - CircleK 57 Nguyễn Du</t>
  </si>
  <si>
    <t>00025811</t>
  </si>
  <si>
    <t>PR-000-SG0229-233.2 - CircleK 306 Cao Thắng</t>
  </si>
  <si>
    <t>00025812</t>
  </si>
  <si>
    <t>PR-000-SG0228-262.1 - CircleK 165-167 Lê Thánh Tôn</t>
  </si>
  <si>
    <t>00025813</t>
  </si>
  <si>
    <t>PR-000-SG0227-237.2 - CircleK 131 Trần Đình Xu</t>
  </si>
  <si>
    <t>00025814</t>
  </si>
  <si>
    <t>PR-000-SG0226-242.3 - CircleK L3-SH01 Toà nhà Landmart 3, Vinhomes Central Park, 720A Điện Biên Phủ</t>
  </si>
  <si>
    <t>00025815</t>
  </si>
  <si>
    <t>PR-000-SG0225-231.2 - CircleK Số 74 Nguyễn Văn Thương</t>
  </si>
  <si>
    <t>00025817</t>
  </si>
  <si>
    <t>PR-4749236-SG0277 - CircleK 36-38 Trần Thái Tông</t>
  </si>
  <si>
    <t>00025818</t>
  </si>
  <si>
    <t>PR-4748032-SG0195 - CircleK 62 Man Thiện</t>
  </si>
  <si>
    <t>00025819</t>
  </si>
  <si>
    <t>PR-4749306-SG0279 - CircleK Kiot Khu Vực Mặt Tiền Kinh Dương Vương - 395 Kinh Dương Vương</t>
  </si>
  <si>
    <t>00025820</t>
  </si>
  <si>
    <t>PR-4749378-SG0285 - CircleK Citizen Apartment, Trung Son Residential quarter</t>
  </si>
  <si>
    <t>00025821</t>
  </si>
  <si>
    <t>PR-000-SG0217-213.1 - CircleK 475 Điện Biên Phủ</t>
  </si>
  <si>
    <t>00025824</t>
  </si>
  <si>
    <t>PR-000-SG0195-226.1 - CircleK 62 Man Thiện</t>
  </si>
  <si>
    <t>00025825</t>
  </si>
  <si>
    <t>PR-000-SG0164-250.3 - CircleK 18A15 Tăng Nhơn Phú</t>
  </si>
  <si>
    <t>00025826</t>
  </si>
  <si>
    <t>PR-000-SG0156-217.3 - CircleK 295 Đỗ Xuân Hợp, khu phố 4</t>
  </si>
  <si>
    <t>00025827</t>
  </si>
  <si>
    <t>PR-000-SG0131-264.3 - CircleK 197A-199 Điện Biên Phủ</t>
  </si>
  <si>
    <t>00025828</t>
  </si>
  <si>
    <t>PR-000-SG0299-261.3 - CircleK 04 Phổ Quang</t>
  </si>
  <si>
    <t>00025832</t>
  </si>
  <si>
    <t>PR-000-SG0154-247.1 - CircleK 45 Thống Nhất</t>
  </si>
  <si>
    <t>00025833</t>
  </si>
  <si>
    <t>PR-000-SG0175-245.1 - CircleK 66C Hoàng Diệu 2</t>
  </si>
  <si>
    <t>00025834</t>
  </si>
  <si>
    <t>PR-000-SG0206-253.1 - CircleK T2,00.01 Toà Nhà Krista 537 Nguyễn Duy Trinh</t>
  </si>
  <si>
    <t>00025836</t>
  </si>
  <si>
    <t>PR-000-SG0295-223.1 - CircleK 18 Tân Hòa Đông</t>
  </si>
  <si>
    <t>00025837</t>
  </si>
  <si>
    <t>PR-000-SG0054-242.1 - CircleK 9 Nguyễn Kim</t>
  </si>
  <si>
    <t>00025838</t>
  </si>
  <si>
    <t>PR-000-SG0125-237.1 - CircleK 4-6 Đường Số 10</t>
  </si>
  <si>
    <t>00025839</t>
  </si>
  <si>
    <t>PR-000-SG0198-228.1 - CircleK 92 Hậu Giang</t>
  </si>
  <si>
    <t>00025840</t>
  </si>
  <si>
    <t>PR-000-SG0148-239.1 - CircleK 5A Đường Chợ Lớn</t>
  </si>
  <si>
    <t>00025841</t>
  </si>
  <si>
    <t>PR-000-SG0146-235.1 - CircleK 18 Bình Phú</t>
  </si>
  <si>
    <t>00025842</t>
  </si>
  <si>
    <t>PR-000-BD7005-99.2 - CircleK 105 Lê Trọng Tấn, Khu Phố Bình Đường 2</t>
  </si>
  <si>
    <t>00025844</t>
  </si>
  <si>
    <t>PR-000-BD7006-98.2 - Clek.cK 355 Lý Thường Kiệt, Khu phố Thống Nhất 1</t>
  </si>
  <si>
    <t>00025845</t>
  </si>
  <si>
    <t>PR-000-BD7003-223.2 - CircleK 174 Trần Văn Ơn</t>
  </si>
  <si>
    <t>00025846</t>
  </si>
  <si>
    <t>PR-000-BD7002-221.2 - CircleK 508 Cách Mạng Tháng 8</t>
  </si>
  <si>
    <t>00025847</t>
  </si>
  <si>
    <t>PR-000-SG0298-232.3 - CircleK 17H-17K Dương Đình Nghệ</t>
  </si>
  <si>
    <t>00025848</t>
  </si>
  <si>
    <t>PR-000-SG0122-246.1 - CircleK 58 Lữ Gia</t>
  </si>
  <si>
    <t>00025849</t>
  </si>
  <si>
    <t>PR-000-SG0181-209.1 - CircleK 77B Đường Số 2</t>
  </si>
  <si>
    <t>00025850</t>
  </si>
  <si>
    <t>PR-000-SG0312-178.1 - CircleK 319 Lý Thường Kiệt</t>
  </si>
  <si>
    <t>00025851</t>
  </si>
  <si>
    <t>PR-000-SG0109-155.1 - CircleK 268 Lý Thường Kiệt</t>
  </si>
  <si>
    <t>00025852</t>
  </si>
  <si>
    <t>PR-000-SG0062-224.2 - CircleK 178A Nguyễn Chí Thanh</t>
  </si>
  <si>
    <t>00025853</t>
  </si>
  <si>
    <t>PR-000-SG0305-215.1 - CircleK 297 Nguyễn Duy Dương</t>
  </si>
  <si>
    <t>00025855</t>
  </si>
  <si>
    <t>PR-000-SG0222-248.4 - CircleK 529 Sư Vạn Hạnh</t>
  </si>
  <si>
    <t>00025857</t>
  </si>
  <si>
    <t>PR-000-SG0197-232.4 - CircleK 525 Tô Hiến Thành</t>
  </si>
  <si>
    <t>00025858</t>
  </si>
  <si>
    <t>PR-000-SG0168-232.1 - CircleK 44 Cửu Long</t>
  </si>
  <si>
    <t>00025859</t>
  </si>
  <si>
    <t>PR-000-SG0057-236.1 - CircleK 199 - 201 Đường Số 17</t>
  </si>
  <si>
    <t>00025860</t>
  </si>
  <si>
    <t>PR-000-SG0072-231.1 - CircleK 45 Tân Mỹ</t>
  </si>
  <si>
    <t>00025861</t>
  </si>
  <si>
    <t>PR-000-SG0177-229.2 - CircleK Số 15-17 Đường Số 3 Khu Dân Cư Phú Mỹ</t>
  </si>
  <si>
    <t>00025862</t>
  </si>
  <si>
    <t>PR-000-SG0317-90.3 - CircleK Tầng Trệt - Số 167 Phạm Hữu Lầu, Tổ 17, Khu Phố 1</t>
  </si>
  <si>
    <t>00025863</t>
  </si>
  <si>
    <t>PR-000-SG0182-245.4 - CircleK EA3-01-01 Tòa nhà Era Town</t>
  </si>
  <si>
    <t>00025864</t>
  </si>
  <si>
    <t>PR-000-SG0114-232.2 - CircleK 42 Đường C</t>
  </si>
  <si>
    <t>00025865</t>
  </si>
  <si>
    <t>PR-000-SG0150-251.3 - CircleK 2 Nguyễn Khắc Viện</t>
  </si>
  <si>
    <t>00025866</t>
  </si>
  <si>
    <t>PR-000-SG0133-229.1 - CircleK Số C0.02, Kp Mỹ Phước (H6-1) Phú Mỹ Hưng</t>
  </si>
  <si>
    <t>00025867</t>
  </si>
  <si>
    <t>PR-000-SG0159-229.2 - CircleK 402 Hà Huy Tập</t>
  </si>
  <si>
    <t>00025868</t>
  </si>
  <si>
    <t>PR-000-SG0123-232.2 - CircleK 15 Bùi Bằng Đoàn</t>
  </si>
  <si>
    <t>00025869</t>
  </si>
  <si>
    <t>PR-000-SG0134-226.2 - CircleK 58 Phạm Văn Nghị, Khu Sky Garden 2-Phú Mỹ Hưng</t>
  </si>
  <si>
    <t>00025870</t>
  </si>
  <si>
    <t>PR-000-SG0102-208.1 - CircleK 325-327 Phạm Ngũ Lão</t>
  </si>
  <si>
    <t>00025871</t>
  </si>
  <si>
    <t>PR-000-SG0115-208.1 - CircleK 257A Nguyễn Trãi</t>
  </si>
  <si>
    <t>00025872</t>
  </si>
  <si>
    <t>PR-000-SG0204-217.1 - CircleK A67 Nguyễn Trãi</t>
  </si>
  <si>
    <t>00025873</t>
  </si>
  <si>
    <t>PR-000-SG0100-270.4 - CircleK 32A-32B Bùi Thị Xuân</t>
  </si>
  <si>
    <t>00025874</t>
  </si>
  <si>
    <t>PR-000-SG0056-215.1 - CircleK 27Bis Tôn Thất Tùng</t>
  </si>
  <si>
    <t>00025875</t>
  </si>
  <si>
    <t>PR-000-SG0201-233.1 - CircleK 45 Cao Thắng</t>
  </si>
  <si>
    <t>00025877</t>
  </si>
  <si>
    <t>PR-000-SG0160-230.1 - CircleK 17 Cao Thắng</t>
  </si>
  <si>
    <t>00025878</t>
  </si>
  <si>
    <t>PR-000-SG0055-172.1 - CircleK 459/8A Nguyễn Thị Thập</t>
  </si>
  <si>
    <t>00025879</t>
  </si>
  <si>
    <t>PR-000-SG0184-240.3 - CircleK A24 Đường Số 4</t>
  </si>
  <si>
    <t>00025880</t>
  </si>
  <si>
    <t>PR-000-SG0093-196.2 - CircleK 62 Nguyễn Khoái</t>
  </si>
  <si>
    <t>00025881</t>
  </si>
  <si>
    <t>PR-000-SG0218-175.1 - CircleK 1 Bùi Viện</t>
  </si>
  <si>
    <t>00025882</t>
  </si>
  <si>
    <t>PR-000-SG0194-202.2 - CircleK 15 Đỗ Quang Đẩu</t>
  </si>
  <si>
    <t>00025883</t>
  </si>
  <si>
    <t>PR-000-SG0143-213.4 - CircleK 12 Phạm Văn Nghị</t>
  </si>
  <si>
    <t>00025884</t>
  </si>
  <si>
    <t>PR-000-SG0061-218.1 - CircleK S34-2 Sky Garden 3 - Phú Mỹ Hưng, Đại Lộ Nguyễn Văn Linh</t>
  </si>
  <si>
    <t>00025885</t>
  </si>
  <si>
    <t>PR-000-SG0167-249.2 - CircleK 621 Nguyễn Thị Thập</t>
  </si>
  <si>
    <t>00025886</t>
  </si>
  <si>
    <t>PR-000-SG0081-207.1 - CircleK 290C An Dương Vương</t>
  </si>
  <si>
    <t>00025887</t>
  </si>
  <si>
    <t>PR-000-SG0124-169.1 - CircleK 217A Nguyễn Văn Cừ</t>
  </si>
  <si>
    <t>00025888</t>
  </si>
  <si>
    <t>PR-000-SG0315-93.3 - CircleK Tầng Trệt Số 264-266 Âu Dương Lân</t>
  </si>
  <si>
    <t>00025890</t>
  </si>
  <si>
    <t>PR-000-SG0318-77.1 - CircleK Tầng trệt số 210 - 212 Cao Lỗ</t>
  </si>
  <si>
    <t>00025891</t>
  </si>
  <si>
    <t>PR-000-SG0189-186.2 - CircleK 42 Đường Phạm Như Tăng</t>
  </si>
  <si>
    <t>00025892</t>
  </si>
  <si>
    <t>PR-000-SG0183-237.1 - CircleK 277 Âu Dương Lân</t>
  </si>
  <si>
    <t>00025893</t>
  </si>
  <si>
    <t>PR-000-SG0130-230.1 - CircleK 172 Nguyễn Thị Tần</t>
  </si>
  <si>
    <t>00025894</t>
  </si>
  <si>
    <t>PR-000-SG0128-211.1 - CircleK 91 Đường Nguyễn Thị Mười</t>
  </si>
  <si>
    <t>00025895</t>
  </si>
  <si>
    <t>PR-000-SG0296-230.1 - CircleK 619 Lê Đức Thọ</t>
  </si>
  <si>
    <t>00025896</t>
  </si>
  <si>
    <t>PR-000-SG0306-240.1 - CircleK 469 Thống Nhất</t>
  </si>
  <si>
    <t>00025897</t>
  </si>
  <si>
    <t>PR-000-SG0309-193.1 - CircleK 416 Phan Huy Ích</t>
  </si>
  <si>
    <t>00025898</t>
  </si>
  <si>
    <t>PR-000-SG0313-198.3 - CircleK 271 Lê Văn Thọ</t>
  </si>
  <si>
    <t>00025899</t>
  </si>
  <si>
    <t>PR-000-SG0314-149.3 - CircleK 309 Nguyễn Văn Khối</t>
  </si>
  <si>
    <t>00025900</t>
  </si>
  <si>
    <t>PR-000-SG0320-78.3 - CircleK 190 Lê Văn Thọ</t>
  </si>
  <si>
    <t>00025901</t>
  </si>
  <si>
    <t>PR-000-SG0101-215.1 - CircleK 47-49 Nguyễn Văn Bảo</t>
  </si>
  <si>
    <t>00025902</t>
  </si>
  <si>
    <t>PR-000-SG0117-226.1 - CircleK 67 Lê Đức Thọ</t>
  </si>
  <si>
    <t>00025903</t>
  </si>
  <si>
    <t>PR-000-SG0129-274.3 - CircleK 184 Lê Đức Thọ</t>
  </si>
  <si>
    <t>00025904</t>
  </si>
  <si>
    <t>PR-000-SG0139-241.3 - CircleK 29 Lê Lợi</t>
  </si>
  <si>
    <t>00025905</t>
  </si>
  <si>
    <t>PR-000-SG0176-237.1 - CircleK 1 Đường Số 1</t>
  </si>
  <si>
    <t>00025906</t>
  </si>
  <si>
    <t>PR-000-SG0207-266.3 - CircleK 371 Nguyễn Kiệm</t>
  </si>
  <si>
    <t>00025907</t>
  </si>
  <si>
    <t>PR-000-SG0300-232.1 - CircleK Số 27 Nguyễn Gia Trí</t>
  </si>
  <si>
    <t>00025908</t>
  </si>
  <si>
    <t>PR-000-SG0291-267.2 - CircleK 135-137 Lê Văn Sỹ</t>
  </si>
  <si>
    <t>00025909</t>
  </si>
  <si>
    <t>PR-000-SG0311-204.2 - CircleK 44 Huỳnh Văn Bánh</t>
  </si>
  <si>
    <t>00025910</t>
  </si>
  <si>
    <t>PR-000-SG0308-210.2 - CircleK 22 Phan Xích Long</t>
  </si>
  <si>
    <t>00025911</t>
  </si>
  <si>
    <t>PR-000-SG0205-244.3 - CircleK 609 Xô Viết Nghệ Tĩnh</t>
  </si>
  <si>
    <t>00025914</t>
  </si>
  <si>
    <t>PR-000-SG0060-237.2 - CircleK 220 Nguyễn Trọng Tuyển</t>
  </si>
  <si>
    <t>00025919</t>
  </si>
  <si>
    <t>PR-000-SG0053-167.2 - CircleK Số 1 Công Trường Tự Do</t>
  </si>
  <si>
    <t>00025920</t>
  </si>
  <si>
    <t>PR-000-SG0097-232.2 - CircleK 315B Bùi Hữu Nghĩa</t>
  </si>
  <si>
    <t>00025921</t>
  </si>
  <si>
    <t>PR-000-SG0095-248.3 - CircleK 190B Phan Văn Trị</t>
  </si>
  <si>
    <t>00025922</t>
  </si>
  <si>
    <t>PR-000-SG0088-248.1 - CircleK 124 Phổ Quang</t>
  </si>
  <si>
    <t>00025923</t>
  </si>
  <si>
    <t>PR-000-SG0157-236.1 - CircleK 15 Đường D2 Khu Dân Cư Phức Hợp Sông Sài Gòn, 92 Nguyễn Hữu Cảnh</t>
  </si>
  <si>
    <t>00025924</t>
  </si>
  <si>
    <t>PR-000-SG0190-225.2 - CircleK 58-60 Hoa Cúc</t>
  </si>
  <si>
    <t>00025925</t>
  </si>
  <si>
    <t>PR-000-SG0224-223.1 - CircleK 243 Phan Đình Phùng</t>
  </si>
  <si>
    <t>00025926</t>
  </si>
  <si>
    <t>PR-000-SG0212-199.1 - CircleK 292 Điện Biên Phủ</t>
  </si>
  <si>
    <t>00025927</t>
  </si>
  <si>
    <t>PR-000-SG0294-236.1 - CircleK 633 Tỉnh Lộ 10</t>
  </si>
  <si>
    <t>00025929</t>
  </si>
  <si>
    <t>PR-000-SG0219-256.3 - CircleK 74 Đường Số 1</t>
  </si>
  <si>
    <t>00025930</t>
  </si>
  <si>
    <t>PR-000-SG0137-224.3 - CircleK 193 Đường Số 1</t>
  </si>
  <si>
    <t>00025931</t>
  </si>
  <si>
    <t>PR-000-SG0127-205.1 - CircleK 160 Đường Số 19</t>
  </si>
  <si>
    <t>00025932</t>
  </si>
  <si>
    <t>PR-000-SG0136-194.1 - CircleK 21 Thạch Lam</t>
  </si>
  <si>
    <t>00025933</t>
  </si>
  <si>
    <t>PR-000-SG0141-218.1 - CircleK 29 Trịnh Đình Thảo</t>
  </si>
  <si>
    <t>00025934</t>
  </si>
  <si>
    <t>PR-000-SG0303-223.3 - CircleK Thương Mại Dịch Vụ SH01, Cao Ốc Thoại Ngọc Hầu (Resgreen Tower) - 7A Thoại Ngọc Hầu</t>
  </si>
  <si>
    <t>00025935</t>
  </si>
  <si>
    <t>PR-000-SG0058-245.3 - CircleK 374 Lê Văn Sỹ</t>
  </si>
  <si>
    <t>00025936</t>
  </si>
  <si>
    <t>PR-000-SG0106-213.3 - CircleK 43 Phạm Ngọc Thạch</t>
  </si>
  <si>
    <t>00025937</t>
  </si>
  <si>
    <t>PR-000-SG0059-220.2 - CircleK 273 Lê Thánh Tôn</t>
  </si>
  <si>
    <t>00025938</t>
  </si>
  <si>
    <t>PR-000-SG0073-179.1 - CircleK 12 Đông Du</t>
  </si>
  <si>
    <t>00025939</t>
  </si>
  <si>
    <t>PR-000-SG0087-209.2 - CircleK 8A/11D1 Thái Văn Lung</t>
  </si>
  <si>
    <t>00025940</t>
  </si>
  <si>
    <t>PR-000-SG0091-244.3 - CircleK 162 Nguyễn Công Trứ</t>
  </si>
  <si>
    <t>00025947</t>
  </si>
  <si>
    <t>PR-000-SG0068-234.2 - CircleK 54 Tôn Thất Thiệp</t>
  </si>
  <si>
    <t>00025948</t>
  </si>
  <si>
    <t>PR-000-SG0216-228.1 - CircleK 55 Phạm Viết Chánh</t>
  </si>
  <si>
    <t>00025950</t>
  </si>
  <si>
    <t>PR-000-SG0293-251.4 - CircleK 485 Huỳnh Tấn Phát</t>
  </si>
  <si>
    <t>00025951</t>
  </si>
  <si>
    <t>PR-000-SG0169-186.2 - CircleK 59 Đông Du</t>
  </si>
  <si>
    <t>00025952</t>
  </si>
  <si>
    <t>PR-000-SG0321-3.1 - CircleK 47 Nguyễn Huệ</t>
  </si>
  <si>
    <t>00025953</t>
  </si>
  <si>
    <t>PR-000-SG0211-199.1 - CircleK Số 264 Nguyễn Đình Chiểu</t>
  </si>
  <si>
    <t>00025954</t>
  </si>
  <si>
    <t>PR-000-SG0145-252.4 - CircleK 22 Nguyễn Trường Tộ</t>
  </si>
  <si>
    <t>00025955</t>
  </si>
  <si>
    <t>PR-000-SG0188-244.2 - CircleK 73-75 Trần Trọng Cung</t>
  </si>
  <si>
    <t>00025956</t>
  </si>
  <si>
    <t>PR-000-SG0214-203.1 - CircleK 103 Trương Định</t>
  </si>
  <si>
    <t>00025958</t>
  </si>
  <si>
    <t>PR-000-SG0112-190.2 - CircleK 702 Nguyễn Văn Linh</t>
  </si>
  <si>
    <t>00025959</t>
  </si>
  <si>
    <t>PR-000-SG0103-224.2 - CircleK 06 Quách Văn Tuấn</t>
  </si>
  <si>
    <t>00025960</t>
  </si>
  <si>
    <t>PR-000-SG0158-191.2 - CircleK 42 Lê Trung Nghĩa</t>
  </si>
  <si>
    <t>00025961</t>
  </si>
  <si>
    <t>PR-000-SG0163-243.4 - CircleK 50 Nhất Chi Mai</t>
  </si>
  <si>
    <t>00025963</t>
  </si>
  <si>
    <t>PR-000-SG0223-230.3 - CircleK 26 Nguyễn Thái Bình</t>
  </si>
  <si>
    <t>00025964</t>
  </si>
  <si>
    <t>PR-000-SG0086-259.3 - CircleK 225A Hoàng Hoa Thám</t>
  </si>
  <si>
    <t>00025965</t>
  </si>
  <si>
    <t>PR-000-SG0090-222.1 - CircleK 171B Hoàng Hoa Thám</t>
  </si>
  <si>
    <t>00025966</t>
  </si>
  <si>
    <t>PR-000-SG0085-230.1 - CircleK 180 Nguyễn Hồng Đào</t>
  </si>
  <si>
    <t>00025967</t>
  </si>
  <si>
    <t>PR-000-SG0316-85.1 - CircleK 88 Phước Thiện</t>
  </si>
  <si>
    <t>00025968</t>
  </si>
  <si>
    <t>PR-000-SG0297-248.4 - CircleK Căn Số A1-00.04 Tháp A1, Khu Chung Cư Phức Hợp Lô M1 74 Nguyễn Cơ Thạch</t>
  </si>
  <si>
    <t>00026003</t>
  </si>
  <si>
    <t>PR-000-SG0174-209.1 - CircleK 683A Âu Cơ</t>
  </si>
  <si>
    <t>00026004</t>
  </si>
  <si>
    <t>PR-000-SG0161-221.1 - CircleK 353A Tân Sơn Nhì</t>
  </si>
  <si>
    <t>00026005</t>
  </si>
  <si>
    <t>PR-000-SG0155-262.3 - CircleK 144 Lê Trọng Tấn</t>
  </si>
  <si>
    <t>00026006</t>
  </si>
  <si>
    <t>PR-000-SG0307-237.3 - CircleK 55 Đường S11</t>
  </si>
  <si>
    <t>00026007</t>
  </si>
  <si>
    <t>PR-000-SG0301-229.3 - CircleK 135 Nguyễn Cửu Đàm</t>
  </si>
  <si>
    <t>00026009</t>
  </si>
  <si>
    <t>PR-000-SG0302-233.3 - CircleK 474 Trần Thị Năm</t>
  </si>
  <si>
    <t>00026010</t>
  </si>
  <si>
    <t>PR-000-SG0304-246.1 - CircleK 144/5 Nguyễn Ảnh Thủ</t>
  </si>
  <si>
    <t>00026011</t>
  </si>
  <si>
    <t>PR-4742826-VT3017 - 103 Thùy Vân</t>
  </si>
  <si>
    <t>00026015</t>
  </si>
  <si>
    <t>PR-4743094-CT5008 - 118 Đường 3/2</t>
  </si>
  <si>
    <t>00026035</t>
  </si>
  <si>
    <t>PR-000-SG0400-260.3 - CircleK A10/7 Ấp 2</t>
  </si>
  <si>
    <t>00028149</t>
  </si>
  <si>
    <t>PR-4772259-SG0273 - CircleK 60 Lâm Văn Bền</t>
  </si>
  <si>
    <t>00028156</t>
  </si>
  <si>
    <t>PR-000-BD7009-63.1 - CircleK Tầng trệt - Tầng 1 Số 216 Hà Huy Giáp khu phố 1</t>
  </si>
  <si>
    <t>00028157</t>
  </si>
  <si>
    <t>PR-000-BD7004-100.1 - CircleK Số 1347 Đường Nguyễn Ái Quốc, Khu Phố 6</t>
  </si>
  <si>
    <t>00028158</t>
  </si>
  <si>
    <t>PR-000-BD7007-90.1 - CircleK 144 Đường Phan Trung, Khu phố 7</t>
  </si>
  <si>
    <t>00028172</t>
  </si>
  <si>
    <t>PR-4772749-SG0400 - CircleK A10/7 Ấp 2</t>
  </si>
  <si>
    <t>00028175</t>
  </si>
  <si>
    <t>PR-4775660-SG0265 - CircleK L1-02 Tầng 1 Cao ốc Chung Cư SaiGon Mia, Đường số 9A Chung Cư Cụm 3,4 - Khu Dân Cư Trung Sơn</t>
  </si>
  <si>
    <t>00028182</t>
  </si>
  <si>
    <t>Xuất hóa đơn mới thay thế cho hóa đơn số 5492</t>
  </si>
  <si>
    <t>00028506</t>
  </si>
  <si>
    <t>PR-4808907-SG0101 - CircleK 47-49 Nguyễn Văn Bảo</t>
  </si>
  <si>
    <t>00028565</t>
  </si>
  <si>
    <t>PR-4805129-SG0156 - CircleK 295 Đỗ Xuân Hợp, khu phố 4</t>
  </si>
  <si>
    <t>00029673</t>
  </si>
  <si>
    <t>PR-4813668-SG0182 - CircleK EA3-01-01 Tòa nhà Era Town</t>
  </si>
  <si>
    <t>00029674</t>
  </si>
  <si>
    <t>PR-4813520-SG0159 - CircleK 402 Hà Huy Tập</t>
  </si>
  <si>
    <t>00029743</t>
  </si>
  <si>
    <t>PR-4827337-SG0275 - CircleK 184A-184B Nguyễn Xí</t>
  </si>
  <si>
    <t>00029802</t>
  </si>
  <si>
    <t>Xuất hóa đơn cho CHI NHÁNH CÔNG TY TNHH VÒNG TRÒN ĐỎ TẠI AN GIANG</t>
  </si>
  <si>
    <t>00029817</t>
  </si>
  <si>
    <t>00029818</t>
  </si>
  <si>
    <t>00029855</t>
  </si>
  <si>
    <t>PR-4830301-SG0134 - CircleK 58 Phạm Văn Nghị, Khu Sky Garden 2-Phú Mỹ Hưng</t>
  </si>
  <si>
    <t>00029862</t>
  </si>
  <si>
    <t>PR-4835540-SG0190 - CircleK 58-60 Hoa Cúc</t>
  </si>
  <si>
    <t>00029863</t>
  </si>
  <si>
    <t>PR-4831207-SG0247 - CircleK 720A Điện Biên Phủ</t>
  </si>
  <si>
    <t>00029865</t>
  </si>
  <si>
    <t>PR-4830841-SG0205 - CircleK 609 Xô Viết Nghệ Tĩnh</t>
  </si>
  <si>
    <t>00030026</t>
  </si>
  <si>
    <t>PR-4850921-SG0091 - CircleK 162 Nguyễn Công Trứ</t>
  </si>
  <si>
    <t>00030072</t>
  </si>
  <si>
    <t>PR-4856938-SG0145 - CircleK 22 Nguyễn Trường Tộ</t>
  </si>
  <si>
    <t>00030100</t>
  </si>
  <si>
    <t>PR-4854044-BD7005 - CircleK 105 Lê Trọng Tấn, Khu Phố Bình Đường 2</t>
  </si>
  <si>
    <t>00030960</t>
  </si>
  <si>
    <t>PR-4869965-SG0061 - CircleK S34-2 Sky Garden 3 - Phú Mỹ Hưng, Đại Lộ Nguyễn Văn Linh</t>
  </si>
  <si>
    <t>00030962</t>
  </si>
  <si>
    <t>PR-4852927-SG0268 - CircleK Phú Mỹ Hưng - 12 Tân Trào</t>
  </si>
  <si>
    <t>00031265</t>
  </si>
  <si>
    <t>PR-4878552-SG0131 ( CHẠY KM TAI HEO VÀ BÒ 200G X 15% TỪ NGÀY 25-05-2023) - CircleK 197A-199 Điện Biên Phủ</t>
  </si>
  <si>
    <t>00031266</t>
  </si>
  <si>
    <t>PR-4872327-CT5007 - Số 17 và 17/19 Đường 30/04</t>
  </si>
  <si>
    <t>00031291</t>
  </si>
  <si>
    <t>PR-4879652-SG0265 - CircleK L1-02 Tầng 1 Cao ốc Chung Cư SaiGon Mia, Đường số 9A Chung Cư Cụm 3,4 - Khu Dân Cư Trung Sơn</t>
  </si>
  <si>
    <t>00031292</t>
  </si>
  <si>
    <t>PR-4875217-SG0227 - CircleK 131 Trần Đình Xu</t>
  </si>
  <si>
    <t>00031513</t>
  </si>
  <si>
    <t>HỦY HĐ 31267 XUẤT LẠI HĐ 31513 (DO GIAO THIẾU SP)-  PR-4867535-CT5018 ( ĐƠN HK KM VÌ ĐƠN ĐẶT NGÀY 24-5-2023) - Tầng Trệt Khối Nhà A, Lô số 20 Đường Võ Nguyên Giáp, Khu Dân Cư Phú An, Khu Đô Thị Mới Nam Sông Cần Thơ</t>
  </si>
  <si>
    <t>00031612</t>
  </si>
  <si>
    <t>PR-4896248-SG0256 - CircleK A1.09 Sunrise City View - Khu Phức Hợp Căn Hộ Nhật Hoa, 33 Nguyễn Hữu Thọ</t>
  </si>
  <si>
    <t>00031613</t>
  </si>
  <si>
    <t>PR-4903027-SG0100 - CircleK 32A-32B Bùi Thị Xuân</t>
  </si>
  <si>
    <t>00031614</t>
  </si>
  <si>
    <t>PR-4902721-SG0072 - CircleK 45 Tân Mỹ</t>
  </si>
  <si>
    <t>00000172</t>
  </si>
  <si>
    <t>1C23TCD</t>
  </si>
  <si>
    <t>00004390</t>
  </si>
  <si>
    <t>00004391</t>
  </si>
  <si>
    <t>00004392</t>
  </si>
  <si>
    <t>00004393</t>
  </si>
  <si>
    <t>00004397</t>
  </si>
  <si>
    <t>00000143</t>
  </si>
  <si>
    <t>Hàng trả - CircleK Vũng Tàu</t>
  </si>
  <si>
    <t>00004421</t>
  </si>
  <si>
    <t>00004437</t>
  </si>
  <si>
    <t>00004438</t>
  </si>
  <si>
    <t>00004439</t>
  </si>
  <si>
    <t>00004440</t>
  </si>
  <si>
    <t>00004441</t>
  </si>
  <si>
    <t>00004442</t>
  </si>
  <si>
    <t>00004443</t>
  </si>
  <si>
    <t>00004444</t>
  </si>
  <si>
    <t>00004445</t>
  </si>
  <si>
    <t>00004446</t>
  </si>
  <si>
    <t>00004447</t>
  </si>
  <si>
    <t>00004448</t>
  </si>
  <si>
    <t>00004449</t>
  </si>
  <si>
    <t>00004450</t>
  </si>
  <si>
    <t>00004451</t>
  </si>
  <si>
    <t>00004452</t>
  </si>
  <si>
    <t>00004453</t>
  </si>
  <si>
    <t>00004454</t>
  </si>
  <si>
    <t>00004455</t>
  </si>
  <si>
    <t>00004456</t>
  </si>
  <si>
    <t>00004484</t>
  </si>
  <si>
    <t>00004504</t>
  </si>
  <si>
    <t>00004505</t>
  </si>
  <si>
    <t>00000043</t>
  </si>
  <si>
    <t>00000044</t>
  </si>
  <si>
    <t>00000070</t>
  </si>
  <si>
    <t>1C23TDD</t>
  </si>
  <si>
    <t>00000071</t>
  </si>
  <si>
    <t>00000190</t>
  </si>
  <si>
    <t>00000191</t>
  </si>
  <si>
    <t>00000192</t>
  </si>
  <si>
    <t>00000193</t>
  </si>
  <si>
    <t>00004561</t>
  </si>
  <si>
    <t>00004562</t>
  </si>
  <si>
    <t>00004564</t>
  </si>
  <si>
    <t>00004565</t>
  </si>
  <si>
    <t>00004566</t>
  </si>
  <si>
    <t>00004567</t>
  </si>
  <si>
    <t>00004568</t>
  </si>
  <si>
    <t>00004569</t>
  </si>
  <si>
    <t>00004570</t>
  </si>
  <si>
    <t>00004571</t>
  </si>
  <si>
    <t>00004572</t>
  </si>
  <si>
    <t>00004573</t>
  </si>
  <si>
    <t>00004574</t>
  </si>
  <si>
    <t>00004575</t>
  </si>
  <si>
    <t>00004576</t>
  </si>
  <si>
    <t>00000054</t>
  </si>
  <si>
    <t>00000074</t>
  </si>
  <si>
    <t>00000165</t>
  </si>
  <si>
    <t>00000205</t>
  </si>
  <si>
    <t>00000210</t>
  </si>
  <si>
    <t>00000211</t>
  </si>
  <si>
    <t>00004756</t>
  </si>
  <si>
    <t>00004757</t>
  </si>
  <si>
    <t>00004758</t>
  </si>
  <si>
    <t>00004759</t>
  </si>
  <si>
    <t>00004760</t>
  </si>
  <si>
    <t>00004761</t>
  </si>
  <si>
    <t>00004762</t>
  </si>
  <si>
    <t>00004763</t>
  </si>
  <si>
    <t>00004764</t>
  </si>
  <si>
    <t>00004765</t>
  </si>
  <si>
    <t>00004766</t>
  </si>
  <si>
    <t>00004767</t>
  </si>
  <si>
    <t>00004768</t>
  </si>
  <si>
    <t>00004769</t>
  </si>
  <si>
    <t>00004770</t>
  </si>
  <si>
    <t>00004771</t>
  </si>
  <si>
    <t>00004772</t>
  </si>
  <si>
    <t>00004773</t>
  </si>
  <si>
    <t>00004774</t>
  </si>
  <si>
    <t>00004775</t>
  </si>
  <si>
    <t>00004776</t>
  </si>
  <si>
    <t>00004777</t>
  </si>
  <si>
    <t>00004778</t>
  </si>
  <si>
    <t>00004779</t>
  </si>
  <si>
    <t>00004780</t>
  </si>
  <si>
    <t>00004782</t>
  </si>
  <si>
    <t>00004783</t>
  </si>
  <si>
    <t>00004784</t>
  </si>
  <si>
    <t>00004785</t>
  </si>
  <si>
    <t>00004786</t>
  </si>
  <si>
    <t>00004787</t>
  </si>
  <si>
    <t>00004788</t>
  </si>
  <si>
    <t>00004789</t>
  </si>
  <si>
    <t>00004790</t>
  </si>
  <si>
    <t>00004791</t>
  </si>
  <si>
    <t>00004792</t>
  </si>
  <si>
    <t>00004793</t>
  </si>
  <si>
    <t>00004794</t>
  </si>
  <si>
    <t>00004795</t>
  </si>
  <si>
    <t>00004796</t>
  </si>
  <si>
    <t>00004797</t>
  </si>
  <si>
    <t>00004798</t>
  </si>
  <si>
    <t>00004799</t>
  </si>
  <si>
    <t>00004800</t>
  </si>
  <si>
    <t>00004801</t>
  </si>
  <si>
    <t>00004802</t>
  </si>
  <si>
    <t>00004804</t>
  </si>
  <si>
    <t>00004805</t>
  </si>
  <si>
    <t>00004806</t>
  </si>
  <si>
    <t>00004807</t>
  </si>
  <si>
    <t>00004808</t>
  </si>
  <si>
    <t>00004809</t>
  </si>
  <si>
    <t>00004810</t>
  </si>
  <si>
    <t>00004811</t>
  </si>
  <si>
    <t>00005300</t>
  </si>
  <si>
    <t>00005334</t>
  </si>
  <si>
    <t>00005337</t>
  </si>
  <si>
    <t>00005338</t>
  </si>
  <si>
    <t>00005339</t>
  </si>
  <si>
    <t>00005340</t>
  </si>
  <si>
    <t>00005341</t>
  </si>
  <si>
    <t>00005342</t>
  </si>
  <si>
    <t>00005343</t>
  </si>
  <si>
    <t>00005344</t>
  </si>
  <si>
    <t>00005345</t>
  </si>
  <si>
    <t>00005346</t>
  </si>
  <si>
    <t>00005348</t>
  </si>
  <si>
    <t>00005349</t>
  </si>
  <si>
    <t>00005350</t>
  </si>
  <si>
    <t>00005351</t>
  </si>
  <si>
    <t>00005352</t>
  </si>
  <si>
    <t>00005353</t>
  </si>
  <si>
    <t>00005354</t>
  </si>
  <si>
    <t>00005355</t>
  </si>
  <si>
    <t>00005356</t>
  </si>
  <si>
    <t>00005357</t>
  </si>
  <si>
    <t>00005358</t>
  </si>
  <si>
    <t>00005359</t>
  </si>
  <si>
    <t>00005360</t>
  </si>
  <si>
    <t>00005361</t>
  </si>
  <si>
    <t>00005362</t>
  </si>
  <si>
    <t>00005363</t>
  </si>
  <si>
    <t>00005364</t>
  </si>
  <si>
    <t>00005368</t>
  </si>
  <si>
    <t>00005369</t>
  </si>
  <si>
    <t>00005370</t>
  </si>
  <si>
    <t>00005371</t>
  </si>
  <si>
    <t>00005372</t>
  </si>
  <si>
    <t>00005373</t>
  </si>
  <si>
    <t>00005374</t>
  </si>
  <si>
    <t>00005375</t>
  </si>
  <si>
    <t>00005376</t>
  </si>
  <si>
    <t>00005377</t>
  </si>
  <si>
    <t>00005378</t>
  </si>
  <si>
    <t>00005379</t>
  </si>
  <si>
    <t>00005380</t>
  </si>
  <si>
    <t>00025747</t>
  </si>
  <si>
    <t>PR-000-SG0144-258.4 - CircleK 82 Nguyễn Huệ</t>
  </si>
  <si>
    <t>00025912</t>
  </si>
  <si>
    <t>PR-4735561-SG0205 - CircleK 609 Xô Viết Nghệ Tĩnh</t>
  </si>
  <si>
    <t>00025913</t>
  </si>
  <si>
    <t>PR-000-SG0319-68.1 - CircleK 14 Ung Văn Khiêm</t>
  </si>
  <si>
    <t>00025916</t>
  </si>
  <si>
    <t>PR-000-SG0162-229.2 - CircleK 41 Yên Thế</t>
  </si>
  <si>
    <t>00025917</t>
  </si>
  <si>
    <t>PR-000-SG0220-238.4 - CircleK 16 Ấp Bắc</t>
  </si>
  <si>
    <t>00025918</t>
  </si>
  <si>
    <t>PR-000-SG0310-208.4 - CircleK 78-80 Đồng Đen</t>
  </si>
  <si>
    <t>00025949</t>
  </si>
  <si>
    <t>PR-000-SG0200-215.4 - CircleK 02 Đường Nội Khu Hưng Gia IV</t>
  </si>
  <si>
    <t>00025957</t>
  </si>
  <si>
    <t>PR-000-SG0077-223.2 - CircleK 11 Nguyễn Văn Tráng</t>
  </si>
  <si>
    <t>00028379</t>
  </si>
  <si>
    <t>PR-4778300-SG0031 - CircleK 129F/95I Bến Vân Đồn</t>
  </si>
  <si>
    <t>00028380</t>
  </si>
  <si>
    <t>PR-4784040-SG0201 - CircleK 45 Cao Thắng</t>
  </si>
  <si>
    <t>00028381</t>
  </si>
  <si>
    <t>PR-4782980-SG0042 - CircleK 13 Tôn Đản</t>
  </si>
  <si>
    <t>00028382</t>
  </si>
  <si>
    <t>PR-4795022-SG0256 - CircleK A1.09 Sunrise City View - Khu Phức Hợp Căn Hộ Nhật Hoa, 33 Nguyễn Hữu Thọ</t>
  </si>
  <si>
    <t>00028396</t>
  </si>
  <si>
    <t>PR-4794814-SG0232 - CircleK 139-141 Âu Dương Lân</t>
  </si>
  <si>
    <t>00028397</t>
  </si>
  <si>
    <t>PR-4800238-SG0183 - CircleK 277 Âu Dương Lân</t>
  </si>
  <si>
    <t>00028398</t>
  </si>
  <si>
    <t>PR-4773030-CT5006 - 376 Đường 30/4</t>
  </si>
  <si>
    <t>00028399</t>
  </si>
  <si>
    <t>PR-4759256-CT5019 - 134A Đường 3/2</t>
  </si>
  <si>
    <t>00028401</t>
  </si>
  <si>
    <t>PR-4759206-CT5011 - 59 Ngô Văn Sở</t>
  </si>
  <si>
    <t>Ghi nhận tháng 6</t>
  </si>
  <si>
    <t>Bảng kê hóa đơn tháng 6</t>
  </si>
  <si>
    <t>Tháng 6 năm 2023</t>
  </si>
  <si>
    <t>00032852</t>
  </si>
  <si>
    <t>00033003</t>
  </si>
  <si>
    <t>00033028</t>
  </si>
  <si>
    <t>00033031</t>
  </si>
  <si>
    <t>00033165</t>
  </si>
  <si>
    <t>00033166</t>
  </si>
  <si>
    <t>00033167</t>
  </si>
  <si>
    <t>00033237</t>
  </si>
  <si>
    <t>00033238</t>
  </si>
  <si>
    <t>00033243</t>
  </si>
  <si>
    <t>00034663</t>
  </si>
  <si>
    <t>00034677</t>
  </si>
  <si>
    <t>00034678</t>
  </si>
  <si>
    <t>00034706</t>
  </si>
  <si>
    <t>00034750</t>
  </si>
  <si>
    <t>00035809</t>
  </si>
  <si>
    <t>00035859</t>
  </si>
  <si>
    <t>00036282</t>
  </si>
  <si>
    <t>00036290</t>
  </si>
  <si>
    <t>00036293</t>
  </si>
  <si>
    <t>00036306</t>
  </si>
  <si>
    <t>00036380</t>
  </si>
  <si>
    <t>00037603</t>
  </si>
  <si>
    <t>00037771</t>
  </si>
  <si>
    <t>00037800</t>
  </si>
  <si>
    <t>00037804</t>
  </si>
  <si>
    <t>00037844</t>
  </si>
  <si>
    <t>00037878</t>
  </si>
  <si>
    <t>00037927</t>
  </si>
  <si>
    <t>00000056</t>
  </si>
  <si>
    <t>Hàng trả - phiếu MH001456 - RRS20230602510CT5012</t>
  </si>
  <si>
    <t>00000093</t>
  </si>
  <si>
    <t>1C23TBD</t>
  </si>
  <si>
    <t>Hàng trả - phiếu MH001560 - RRS20230608857BD7005</t>
  </si>
  <si>
    <t>00000094</t>
  </si>
  <si>
    <t>Hàng trả - phiếu MH001561 - RRS20230608883BD7003</t>
  </si>
  <si>
    <t>00005438</t>
  </si>
  <si>
    <t>Hàng trả - phiếu MH001556 - RRS20230606734SG0295</t>
  </si>
  <si>
    <t>00005446</t>
  </si>
  <si>
    <t>Hàng trả - phiếu MH001444 - RRS20230603603SG0222</t>
  </si>
  <si>
    <t>00005447</t>
  </si>
  <si>
    <t>Hàng trả - phiếu MH001449 - RRS20230529367SG0259</t>
  </si>
  <si>
    <t>00005448</t>
  </si>
  <si>
    <t>Hàng trả - phiếu MH001445 - RRS20230603604SG0229</t>
  </si>
  <si>
    <t>00005449</t>
  </si>
  <si>
    <t>Hàng trả - phiếu MH001448 - RRS20230603606SG0034</t>
  </si>
  <si>
    <t>00005450</t>
  </si>
  <si>
    <t>Hàng trả - phiếu MH001442 - RRS20230602563SG0304</t>
  </si>
  <si>
    <t>00005451</t>
  </si>
  <si>
    <t>Hàng trả - phiếu MH001441 - RRS20230602565SG0302</t>
  </si>
  <si>
    <t>00005452</t>
  </si>
  <si>
    <t>Hàng trả - phiếu MH001568 - RRS20230602518SG0284</t>
  </si>
  <si>
    <t>00005453</t>
  </si>
  <si>
    <t>Hàng trả - phiếu MH001563 - RRS20230603591SG0154</t>
  </si>
  <si>
    <t>00005454</t>
  </si>
  <si>
    <t>Hàng trả - phiếu MH001565 - RRS20230602585SG0175</t>
  </si>
  <si>
    <t>00005455</t>
  </si>
  <si>
    <t>Hàng trả - phiếu MH001435 - RRS20230601482SG0287</t>
  </si>
  <si>
    <t>00005456</t>
  </si>
  <si>
    <t>Hàng trả - phiếu MH001432 - RRS20230601494SG0266</t>
  </si>
  <si>
    <t>00005457</t>
  </si>
  <si>
    <t>Hàng trả - phiếu MH001439 - RRS20230601477SG0006</t>
  </si>
  <si>
    <t>00005458</t>
  </si>
  <si>
    <t>Hàng trả - phiếu MH001567 - RRS20230601486SG0109</t>
  </si>
  <si>
    <t>00005459</t>
  </si>
  <si>
    <t>Hàng trả - phiếu MH001433 - RRS20230601495SG0224</t>
  </si>
  <si>
    <t>00005460</t>
  </si>
  <si>
    <t>Hàng trả - phiếu MH001558 - RRS20230606735SG0198</t>
  </si>
  <si>
    <t>00005461</t>
  </si>
  <si>
    <t>Hàng trả - phiếu MH001555 - RRS20230526277SG0125</t>
  </si>
  <si>
    <t>Hàng trả - phiếu MH001447 - RRS20230603607SG0168</t>
  </si>
  <si>
    <t>00000095</t>
  </si>
  <si>
    <t>Hàng trả - phiếu MH001559 - RRS20230524115BD7006</t>
  </si>
  <si>
    <t>00000225</t>
  </si>
  <si>
    <t>Hàng trả - phiếu MH001457 - RRS20230602574CT5006</t>
  </si>
  <si>
    <t>00005499</t>
  </si>
  <si>
    <t>Hàng trả - phiếu MH001566 - RRS20230612051SG0167</t>
  </si>
  <si>
    <t>00005511</t>
  </si>
  <si>
    <t>Hàng trả - phiếu MH001446 - RRS20230603600SG0035</t>
  </si>
  <si>
    <t>Hàng trả - phiếu MH001443 - RRS20230603608SG0267</t>
  </si>
  <si>
    <t>Hàng trả - phiếu MH001564 - RRS20230608889SG0288</t>
  </si>
  <si>
    <t>Hàng trả - phiếu MH001562 - RRS20230608890SG0033</t>
  </si>
  <si>
    <t>Hàng trả - phiếu MH001436 - RRS20230601488SG0305</t>
  </si>
  <si>
    <t>Hàng trả - phiếu MH001438 - RRS20230525152SG0062</t>
  </si>
  <si>
    <t>00000096</t>
  </si>
  <si>
    <t>Hàng trả - phiếu MH001573 - RRS20230608880BD7002</t>
  </si>
  <si>
    <t>00000167</t>
  </si>
  <si>
    <t>Hàng trả - phiếu MH001458 - RRS20230602527VT3015</t>
  </si>
  <si>
    <t>00000229</t>
  </si>
  <si>
    <t>Hàng trả - phiếu MH001571 - RRS20230609961CT5006</t>
  </si>
  <si>
    <t>00006096</t>
  </si>
  <si>
    <t>Hàng trả - RRS20230619508SG0054</t>
  </si>
  <si>
    <t>00006127</t>
  </si>
  <si>
    <t>Hàng trả - phiếu MH001557 - RRS20230603596SG0148</t>
  </si>
  <si>
    <t>00000249</t>
  </si>
  <si>
    <t>Hàng trả - RRS20230619516CT5005</t>
  </si>
  <si>
    <t>00000250</t>
  </si>
  <si>
    <t>Hàng trả - RRS20230619526CT5006</t>
  </si>
  <si>
    <t>00000251</t>
  </si>
  <si>
    <t>Hàng trả - RRS20230619507CT5001</t>
  </si>
  <si>
    <t>00000252</t>
  </si>
  <si>
    <t>Hàng trả - RRS20230619510CT5009</t>
  </si>
  <si>
    <t>00000253</t>
  </si>
  <si>
    <t>Hàng trả - RRS20230619509CT5004</t>
  </si>
  <si>
    <t>00000254</t>
  </si>
  <si>
    <t>Hàng trả - RRS20230619514CT5017</t>
  </si>
  <si>
    <t>00000255</t>
  </si>
  <si>
    <t>Hàng trả - RRS20230619518CT5010</t>
  </si>
  <si>
    <t>00000256</t>
  </si>
  <si>
    <t>Hàng trả - phiếu MH001736 - RRS20230623693CT5001</t>
  </si>
  <si>
    <t>00000257</t>
  </si>
  <si>
    <t>Hàng trả - RRS20230608898CT5018</t>
  </si>
  <si>
    <t>00000264</t>
  </si>
  <si>
    <t>Hàng trả - RRS20230601502CT5004</t>
  </si>
  <si>
    <t>00000265</t>
  </si>
  <si>
    <t>Hàng trả - RRS20230623736CT5008</t>
  </si>
  <si>
    <t>00006281</t>
  </si>
  <si>
    <t>Hàng trả - RRS20230619540SG0312</t>
  </si>
  <si>
    <t>00006282</t>
  </si>
  <si>
    <t>Hàng trả - RRS20230620548SG0243</t>
  </si>
  <si>
    <t>Hàng trả tháng 6</t>
  </si>
  <si>
    <t>Thanh toán tháng 6</t>
  </si>
  <si>
    <t>STT No.</t>
  </si>
  <si>
    <t xml:space="preserve">Mã nhà cung cấp </t>
  </si>
  <si>
    <t>Tên người thụ hưởng</t>
  </si>
  <si>
    <t>Số TK</t>
  </si>
  <si>
    <t>Ngân hàng thụ hưởng</t>
  </si>
  <si>
    <t>Số tiền</t>
  </si>
  <si>
    <t>11994</t>
  </si>
  <si>
    <t>C2217</t>
  </si>
  <si>
    <t>CONG TY TNHH MTV THUONG MAI VA DICH VU NGOC THOM</t>
  </si>
  <si>
    <t>102 734 9624</t>
  </si>
  <si>
    <t>VIETCOMBANK - CN DONG DONG NAI</t>
  </si>
  <si>
    <t>Payment for invoice(s) 06/04/2023.C23TNN.00019566 - Purchasing invoice C23TNN.00019566</t>
  </si>
  <si>
    <t>11995</t>
  </si>
  <si>
    <t>Payment for invoice(s) 07/04/2023.C23TNN.00020419 - Purchasing invoice C23TNN.00020419</t>
  </si>
  <si>
    <t>11996</t>
  </si>
  <si>
    <t>Payment for invoice(s) 08/04/2023.C23TNN.00019071 - Purchasing invoice C23TNN.00019071</t>
  </si>
  <si>
    <t>11997</t>
  </si>
  <si>
    <t>Payment for invoice(s) 08/04/2023.C23TNN.00019072 - Purchasing invoice C23TNN.00019072</t>
  </si>
  <si>
    <t>11998</t>
  </si>
  <si>
    <t>Payment for invoice(s) 08/04/2023.C23TNN.00019073 - Purchasing invoice C23TNN.00019073</t>
  </si>
  <si>
    <t>11999</t>
  </si>
  <si>
    <t>Payment for invoice(s) 08/04/2023.C23TNN.00019074 - Purchasing invoice C23TNN.00019074</t>
  </si>
  <si>
    <t>12000</t>
  </si>
  <si>
    <t>Payment for invoice(s) 08/04/2023.C23TNN.00019213 - Purchasing invoice C23TNN.00019213</t>
  </si>
  <si>
    <t>12001</t>
  </si>
  <si>
    <t>Payment for invoice(s) 08/04/2023.C23TNN.00019224 - Purchasing invoice C23TNN.00019224</t>
  </si>
  <si>
    <t>12002</t>
  </si>
  <si>
    <t>Payment for invoice(s) 08/04/2023.C23TNN.00019237 - Purchasing invoice C23TNN.00019237</t>
  </si>
  <si>
    <t>12003</t>
  </si>
  <si>
    <t>Payment for invoice(s) 08/04/2023.C23TNN.00019238 - Purchasing invoice C23TNN.00019238</t>
  </si>
  <si>
    <t>12004</t>
  </si>
  <si>
    <t>Payment for invoice(s) 08/04/2023.C23TNN.00019240 - Purchasing invoice C23TNN.00019240</t>
  </si>
  <si>
    <t>12005</t>
  </si>
  <si>
    <t>Payment for invoice(s) 08/04/2023.C23TNN.00019241 - Purchasing invoice C23TNN.00019241</t>
  </si>
  <si>
    <t>12006</t>
  </si>
  <si>
    <t>Payment for invoice(s) 08/04/2023.C23TNN.00020401 - Purchasing invoice C23TNN.00020401</t>
  </si>
  <si>
    <t>12007</t>
  </si>
  <si>
    <t>Payment for invoice(s) 08/04/2023.C23TNN.00020418 - Purchasing invoice C23TNN.00020418</t>
  </si>
  <si>
    <t>12008</t>
  </si>
  <si>
    <t>Payment for invoice(s) 08/04/2023.C23TNN.00020454 - Purchasing invoice C23TNN.00020454</t>
  </si>
  <si>
    <t>12009</t>
  </si>
  <si>
    <t>Payment for invoice(s) 08/04/2023.C23TNN.00020456 - Purchasing invoice C23TNN.00020456</t>
  </si>
  <si>
    <t>12010</t>
  </si>
  <si>
    <t>Payment for invoice(s) 08/04/2023.C23TNN.00020465 - Purchasing invoice C23TNN.00020465</t>
  </si>
  <si>
    <t>12011</t>
  </si>
  <si>
    <t>Payment for invoice(s) 11/04/2023.C23TNN.00020583 - Purchasing invoice C23TNN.00020583</t>
  </si>
  <si>
    <t>12012</t>
  </si>
  <si>
    <t>Payment for invoice(s) 11/04/2023.C23TNN.00020621 - Purchasing invoice C23TNN.00020621</t>
  </si>
  <si>
    <t>12013</t>
  </si>
  <si>
    <t>Payment for invoice(s) 11/04/2023.C23TNN.00020659 - Purchasing invoice C23TNN.00020659</t>
  </si>
  <si>
    <t>12014</t>
  </si>
  <si>
    <t>Payment for invoice(s) 11/04/2023.C23TNN.00020660 - Purchasing invoice C23TNN.00020660</t>
  </si>
  <si>
    <t>12015</t>
  </si>
  <si>
    <t>Payment for invoice(s) 12/04/2023.C23TNN.00020712 - Purchasing invoice C23TNN.00020712</t>
  </si>
  <si>
    <t>12016</t>
  </si>
  <si>
    <t>Payment for invoice(s) 13/04/2023.C23TNN.00020732 - Purchasing invoice C23TNN.00020732</t>
  </si>
  <si>
    <t>12017</t>
  </si>
  <si>
    <t>Payment for invoice(s) 13/04/2023.C23TNN.00020748 - Purchasing invoice C23TNN.00020748</t>
  </si>
  <si>
    <t>12018</t>
  </si>
  <si>
    <t>Payment for invoice(s) 14/04/2023.C23TNN.00022125 - Purchasing invoice C23TNN.00022125</t>
  </si>
  <si>
    <t>12019</t>
  </si>
  <si>
    <t>Payment for invoice(s) 14/04/2023.C23TNN.00022128 - Purchasing invoice C23TNN.00022128</t>
  </si>
  <si>
    <t>12020</t>
  </si>
  <si>
    <t>Payment for invoice(s) 14/04/2023.C23TNN.00022129 - Purchasing invoice C23TNN.00022129</t>
  </si>
  <si>
    <t>12021</t>
  </si>
  <si>
    <t>Payment for invoice(s) 14/04/2023.C23TNN.00022188 - Purchasing invoice C23TNN.00022188</t>
  </si>
  <si>
    <t>12022</t>
  </si>
  <si>
    <t>Payment for invoice(s) 14/04/2023.C23TNN.00022189 - Purchasing invoice C23TNN.00022189</t>
  </si>
  <si>
    <t>12023</t>
  </si>
  <si>
    <t>Payment for invoice(s) 17/04/2023.C23TNN.00004131 - Purchasing invoice C23TNN.00004131</t>
  </si>
  <si>
    <t>12024</t>
  </si>
  <si>
    <t>Payment for invoice(s) 17/04/2023.C23TNN.00004132 - Purchasing invoice C23TNN.00004132</t>
  </si>
  <si>
    <t>12025</t>
  </si>
  <si>
    <t>Payment for invoice(s) 17/04/2023.C23TNN.00004147 - Purchasing invoice C23TNN.00004147</t>
  </si>
  <si>
    <t>12026</t>
  </si>
  <si>
    <t>Payment for invoice(s) 17/04/2023.C23TNN.00004149 - Purchasing invoice C23TNN.00004149</t>
  </si>
  <si>
    <t>12027</t>
  </si>
  <si>
    <t>Payment for invoice(s) 17/04/2023.C23TNN.00004150 - Purchasing invoice C23TNN.00004150</t>
  </si>
  <si>
    <t>12028</t>
  </si>
  <si>
    <t>Payment for invoice(s) 17/04/2023.C23TNN.00004151 - Purchasing invoice C23TNN.00004151</t>
  </si>
  <si>
    <t>12029</t>
  </si>
  <si>
    <t>Payment for invoice(s) 17/04/2023.C23TNN.00004152 - Purchasing invoice C23TNN.00004152</t>
  </si>
  <si>
    <t>12030</t>
  </si>
  <si>
    <t>Payment for invoice(s) 17/04/2023.C23TNN.00004153 - Purchasing invoice C23TNN.00004153</t>
  </si>
  <si>
    <t>12031</t>
  </si>
  <si>
    <t>Payment for invoice(s) 17/04/2023.C23TNN.00004154 - Purchasing invoice C23TNN.00004154</t>
  </si>
  <si>
    <t>12032</t>
  </si>
  <si>
    <t>Payment for invoice(s) 17/04/2023.C23TNN.00004155 - Purchasing invoice C23TNN.00004155</t>
  </si>
  <si>
    <t>12033</t>
  </si>
  <si>
    <t>Payment for invoice(s) 17/04/2023.C23TNN.00004156 - Purchasing invoice C23TNN.00004156</t>
  </si>
  <si>
    <t>12034</t>
  </si>
  <si>
    <t>Payment for invoice(s) 17/04/2023.C23TNN.00004157 - Purchasing invoice C23TNN.00004157</t>
  </si>
  <si>
    <t>12035</t>
  </si>
  <si>
    <t>Payment for invoice(s) 17/04/2023.C23TNN.00004158 - Purchasing invoice C23TNN.00004158</t>
  </si>
  <si>
    <t>12036</t>
  </si>
  <si>
    <t>Payment for invoice(s) 17/04/2023.C23TNN.00004159 - Purchasing invoice C23TNN.00004159</t>
  </si>
  <si>
    <t>12037</t>
  </si>
  <si>
    <t>Payment for invoice(s) 17/04/2023.C23TNN.00004160 - Purchasing invoice C23TNN.00004160</t>
  </si>
  <si>
    <t>12038</t>
  </si>
  <si>
    <t>Payment for invoice(s) 17/04/2023.C23TNN.00004161 - Purchasing invoice C23TNN.00004161</t>
  </si>
  <si>
    <t>12039</t>
  </si>
  <si>
    <t>Payment for invoice(s) 17/04/2023.C23TNN.00004162 - Purchasing invoice C23TNN.00004162</t>
  </si>
  <si>
    <t>12040</t>
  </si>
  <si>
    <t>Payment for invoice(s) 17/04/2023.C23TNN.00004163 - Purchasing invoice C23TNN.00004163</t>
  </si>
  <si>
    <t>12041</t>
  </si>
  <si>
    <t>Payment for invoice(s) 17/04/2023.C23TNN.00004164 - Purchasing invoice C23TNN.00004164</t>
  </si>
  <si>
    <t>12042</t>
  </si>
  <si>
    <t>Payment for invoice(s) 17/04/2023.C23TNN.00004165 - Purchasing invoice C23TNN.00004165</t>
  </si>
  <si>
    <t>12043</t>
  </si>
  <si>
    <t>Payment for invoice(s) 17/04/2023.C23TNN.00004166 - Purchasing invoice C23TNN.00004166</t>
  </si>
  <si>
    <t>12044</t>
  </si>
  <si>
    <t>Payment for invoice(s) 17/04/2023.C23TNN.00004167 - Purchasing invoice C23TNN.00004167</t>
  </si>
  <si>
    <t>12045</t>
  </si>
  <si>
    <t>Payment for invoice(s) 17/04/2023.C23TNN.00004168 - Purchasing invoice C23TNN.00004168</t>
  </si>
  <si>
    <t>12046</t>
  </si>
  <si>
    <t>Payment for invoice(s) 17/04/2023.C23TNN.00004169 - Purchasing invoice C23TNN.00004169</t>
  </si>
  <si>
    <t>12047</t>
  </si>
  <si>
    <t>Payment for invoice(s) 17/04/2023.C23TNN.00004170 - Purchasing invoice C23TNN.00004170</t>
  </si>
  <si>
    <t>12048</t>
  </si>
  <si>
    <t>Payment for invoice(s) 17/04/2023.C23TNN.00004171 - Purchasing invoice C23TNN.00004171</t>
  </si>
  <si>
    <t>12049</t>
  </si>
  <si>
    <t>Payment for invoice(s) 17/04/2023.C23TNN.00004172 - Purchasing invoice C23TNN.00004172</t>
  </si>
  <si>
    <t>12050</t>
  </si>
  <si>
    <t>Payment for invoice(s) 17/04/2023.C23TNN.00004173 - Purchasing invoice C23TNN.00004173</t>
  </si>
  <si>
    <t>12051</t>
  </si>
  <si>
    <t>Payment for invoice(s) 17/04/2023.C23TNN.00004174 - Purchasing invoice C23TNN.00004174</t>
  </si>
  <si>
    <t>12052</t>
  </si>
  <si>
    <t>Payment for invoice(s) 17/04/2023.C23TNN.00004175 - Purchasing invoice C23TNN.00004175</t>
  </si>
  <si>
    <t>12053</t>
  </si>
  <si>
    <t>Payment for invoice(s) 17/04/2023.C23TNN.00004176 - Purchasing invoice C23TNN.00004176</t>
  </si>
  <si>
    <t>12054</t>
  </si>
  <si>
    <t>Payment for invoice(s) 17/04/2023.C23TNN.00004177 - Purchasing invoice C23TNN.00004177</t>
  </si>
  <si>
    <t>12055</t>
  </si>
  <si>
    <t>Payment for invoice(s) 17/04/2023.C23TNN.00004178 - Purchasing invoice C23TNN.00004178</t>
  </si>
  <si>
    <t>12056</t>
  </si>
  <si>
    <t>Payment for invoice(s) 17/04/2023.C23TNN.00004179 - Purchasing invoice C23TNN.00004179</t>
  </si>
  <si>
    <t>12057</t>
  </si>
  <si>
    <t>Payment for invoice(s) 17/04/2023.C23TNN.00004180 - Purchasing invoice C23TNN.00004180</t>
  </si>
  <si>
    <t>12058</t>
  </si>
  <si>
    <t>Payment for invoice(s) 17/04/2023.C23TNN.00004181 - Purchasing invoice C23TNN.00004181</t>
  </si>
  <si>
    <t>12059</t>
  </si>
  <si>
    <t>Payment for invoice(s) 17/04/2023.C23TNN.00004182 - Purchasing invoice C23TNN.00004182</t>
  </si>
  <si>
    <t>12060</t>
  </si>
  <si>
    <t>Payment for invoice(s) 17/04/2023.C23TNN.00004183 - Purchasing invoice C23TNN.00004183</t>
  </si>
  <si>
    <t>12061</t>
  </si>
  <si>
    <t>Payment for invoice(s) 17/04/2023.C23TNN.00004184 - Purchasing invoice C23TNN.00004184</t>
  </si>
  <si>
    <t>12062</t>
  </si>
  <si>
    <t>Payment for invoice(s) 17/04/2023.C23TNN.00004185 - Purchasing invoice C23TNN.00004185</t>
  </si>
  <si>
    <t>12063</t>
  </si>
  <si>
    <t>Payment for invoice(s) 17/04/2023.C23TNN.00004186 - Purchasing invoice C23TNN.00004186</t>
  </si>
  <si>
    <t>12064</t>
  </si>
  <si>
    <t>Payment for invoice(s) 17/04/2023.C23TNN.00004187 - Purchasing invoice C23TNN.00004187</t>
  </si>
  <si>
    <t>12065</t>
  </si>
  <si>
    <t>Payment for invoice(s) 17/04/2023.C23TNN.00004499 - Purchasing invoice C23TNN.00004499</t>
  </si>
  <si>
    <t>12066</t>
  </si>
  <si>
    <t>Payment for invoice(s) 17/04/2023.C23TNN.00004521 - Purchasing invoice C23TNN.00004521</t>
  </si>
  <si>
    <t>12067</t>
  </si>
  <si>
    <t>Payment for invoice(s) 17/04/2023.C23TNN.00004547 - Purchasing invoice C23TNN.00004547</t>
  </si>
  <si>
    <t>12068</t>
  </si>
  <si>
    <t>Payment for invoice(s) 17/04/2023.C23TNN.00004563 - Purchasing invoice C23TNN.00004563</t>
  </si>
  <si>
    <t>12069</t>
  </si>
  <si>
    <t>Payment for invoice(s) 17/04/2023.C23TNN.00004619 - Purchasing invoice C23TNN.00004619</t>
  </si>
  <si>
    <t>12070</t>
  </si>
  <si>
    <t>Payment for invoice(s) 17/04/2023.C23TNN.00004632 - Purchasing invoice C23TNN.00004632</t>
  </si>
  <si>
    <t>12071</t>
  </si>
  <si>
    <t>Payment for invoice(s) 17/04/2023.C23TNN.00004672 - Purchasing invoice C23TNN.00004672</t>
  </si>
  <si>
    <t>12072</t>
  </si>
  <si>
    <t>Payment for invoice(s) 17/04/2023.C23TNN.00004688 - Purchasing invoice C23TNN.00004688</t>
  </si>
  <si>
    <t>12073</t>
  </si>
  <si>
    <t>Payment for invoice(s) 17/04/2023.C23TNN.00004743 - Purchasing invoice C23TNN.00004743</t>
  </si>
  <si>
    <t>12074</t>
  </si>
  <si>
    <t>Payment for invoice(s) 17/04/2023.C23TNN.00004781 - Purchasing invoice C23TNN.00004781</t>
  </si>
  <si>
    <t>12075</t>
  </si>
  <si>
    <t>Payment for invoice(s) 17/04/2023.C23TNN.00004803 - Purchasing invoice C23TNN.00004803</t>
  </si>
  <si>
    <t>12076</t>
  </si>
  <si>
    <t>Payment for invoice(s) 17/04/2023.C23TNN.00004817 - Purchasing invoice C23TNN.00004817</t>
  </si>
  <si>
    <t>12077</t>
  </si>
  <si>
    <t>Payment for invoice(s) 17/04/2023.C23TNN.00004830 - Purchasing invoice C23TNN.00004830</t>
  </si>
  <si>
    <t>12078</t>
  </si>
  <si>
    <t>Payment for invoice(s) 17/04/2023.C23TNN.00004842 - Purchasing invoice C23TNN.00004842</t>
  </si>
  <si>
    <t>12079</t>
  </si>
  <si>
    <t>Payment for invoice(s) 17/04/2023.C23TNN.00004855 - Purchasing invoice C23TNN.00004855</t>
  </si>
  <si>
    <t>12080</t>
  </si>
  <si>
    <t>Payment for invoice(s) 17/04/2023.C23TNN.00004857 - Purchasing invoice C23TNN.00004857</t>
  </si>
  <si>
    <t>12081</t>
  </si>
  <si>
    <t>Payment for invoice(s) 17/04/2023.C23TNN.00004869 - Purchasing invoice C23TNN.00004869</t>
  </si>
  <si>
    <t>12082</t>
  </si>
  <si>
    <t>Payment for invoice(s) 17/04/2023.C23TNN.00004881 - Purchasing invoice C23TNN.00004881</t>
  </si>
  <si>
    <t>12083</t>
  </si>
  <si>
    <t>Payment for invoice(s) 17/04/2023.C23TNN.00004894 - Purchasing invoice C23TNN.00004894</t>
  </si>
  <si>
    <t>12084</t>
  </si>
  <si>
    <t>Payment for invoice(s) 17/04/2023.C23TNN.00004895 - Purchasing invoice C23TNN.00004895</t>
  </si>
  <si>
    <t>12085</t>
  </si>
  <si>
    <t>Payment for invoice(s) 17/04/2023.C23TNN.00004911 - Purchasing invoice C23TNN.00004911</t>
  </si>
  <si>
    <t>12086</t>
  </si>
  <si>
    <t>Payment for invoice(s) 17/04/2023.C23TNN.00004939 - Purchasing invoice C23TNN.00004939</t>
  </si>
  <si>
    <t>12087</t>
  </si>
  <si>
    <t>Payment for invoice(s) 17/04/2023.C23TNN.00004940 - Purchasing invoice C23TNN.00004940</t>
  </si>
  <si>
    <t>12088</t>
  </si>
  <si>
    <t>Payment for invoice(s) 17/04/2023.C23TNN.00004941 - Purchasing invoice C23TNN.00004941</t>
  </si>
  <si>
    <t>12089</t>
  </si>
  <si>
    <t>Payment for invoice(s) 17/04/2023.C23TNN.00004942 - Purchasing invoice C23TNN.00004942</t>
  </si>
  <si>
    <t>12090</t>
  </si>
  <si>
    <t>Payment for invoice(s) 17/04/2023.C23TNN.00004943 - Purchasing invoice C23TNN.00004943</t>
  </si>
  <si>
    <t>12091</t>
  </si>
  <si>
    <t>Payment for invoice(s) 17/04/2023.C23TNN.00004955 - Purchasing invoice C23TNN.00004955</t>
  </si>
  <si>
    <t>12092</t>
  </si>
  <si>
    <t>Payment for invoice(s) 17/04/2023.C23TNN.00004970 - Purchasing invoice C23TNN.00004970</t>
  </si>
  <si>
    <t>12093</t>
  </si>
  <si>
    <t>Payment for invoice(s) 17/04/2023.C23TNN.00004982 - Purchasing invoice C23TNN.00004982</t>
  </si>
  <si>
    <t>12094</t>
  </si>
  <si>
    <t>Payment for invoice(s) 17/04/2023.C23TNN.00004994 - Purchasing invoice C23TNN.00004994</t>
  </si>
  <si>
    <t>12095</t>
  </si>
  <si>
    <t>Payment for invoice(s) 17/04/2023.C23TNN.00004995 - Purchasing invoice C23TNN.00004995</t>
  </si>
  <si>
    <t>12096</t>
  </si>
  <si>
    <t>Payment for invoice(s) 17/04/2023.C23TNN.00004996 - Purchasing invoice C23TNN.00004996</t>
  </si>
  <si>
    <t>12097</t>
  </si>
  <si>
    <t>Payment for invoice(s) 17/04/2023.C23TNN.00004997 - Purchasing invoice C23TNN.00004997</t>
  </si>
  <si>
    <t>12098</t>
  </si>
  <si>
    <t>Payment for invoice(s) 17/04/2023.C23TNN.00004998 - Purchasing invoice C23TNN.00004998</t>
  </si>
  <si>
    <t>12099</t>
  </si>
  <si>
    <t>Payment for invoice(s) 17/04/2023.C23TNN.00005000 - Purchasing invoice C23TNN.00005000</t>
  </si>
  <si>
    <t>12100</t>
  </si>
  <si>
    <t>Payment for invoice(s) 17/04/2023.C23TNN.00005001 - Purchasing invoice C23TNN.00005001</t>
  </si>
  <si>
    <t>12101</t>
  </si>
  <si>
    <t>Payment for invoice(s) 17/04/2023.C23TNN.00005002 - Purchasing invoice C23TNN.00005002</t>
  </si>
  <si>
    <t>12102</t>
  </si>
  <si>
    <t>Payment for invoice(s) 17/04/2023.C23TNN.00005003 - Purchasing invoice C23TNN.00005003</t>
  </si>
  <si>
    <t>12103</t>
  </si>
  <si>
    <t>Payment for invoice(s) 17/04/2023.C23TNN.00005004 - Purchasing invoice C23TNN.00005004</t>
  </si>
  <si>
    <t>12104</t>
  </si>
  <si>
    <t>Payment for invoice(s) 17/04/2023.C23TNN.00005005 - Purchasing invoice C23TNN.00005005</t>
  </si>
  <si>
    <t>12105</t>
  </si>
  <si>
    <t>Payment for invoice(s) 17/04/2023.C23TNN.00005006 - Purchasing invoice C23TNN.00005006</t>
  </si>
  <si>
    <t>12106</t>
  </si>
  <si>
    <t>Payment for invoice(s) 17/04/2023.C23TNN.00005007 - Purchasing invoice C23TNN.00005007</t>
  </si>
  <si>
    <t>12107</t>
  </si>
  <si>
    <t>Payment for invoice(s) 17/04/2023.C23TNN.00005011 - Purchasing invoice C23TNN.00005011</t>
  </si>
  <si>
    <t>12108</t>
  </si>
  <si>
    <t>Payment for invoice(s) 17/04/2023.C23TNN.00005012 - Purchasing invoice C23TNN.00005012</t>
  </si>
  <si>
    <t>12109</t>
  </si>
  <si>
    <t>Payment for invoice(s) 17/04/2023.C23TNN.00005013 - Purchasing invoice C23TNN.00005013</t>
  </si>
  <si>
    <t>12110</t>
  </si>
  <si>
    <t>Payment for invoice(s) 17/04/2023.C23TNN.00005014 - Purchasing invoice C23TNN.00005014</t>
  </si>
  <si>
    <t>12111</t>
  </si>
  <si>
    <t>Payment for invoice(s) 17/04/2023.C23TNN.00005015 - Purchasing invoice C23TNN.00005015</t>
  </si>
  <si>
    <t>12112</t>
  </si>
  <si>
    <t>Payment for invoice(s) 17/04/2023.C23TNN.00005016 - Purchasing invoice C23TNN.00005016</t>
  </si>
  <si>
    <t>12113</t>
  </si>
  <si>
    <t>Payment for invoice(s) 17/04/2023.C23TNN.00005017 - Purchasing invoice C23TNN.00005017</t>
  </si>
  <si>
    <t>12114</t>
  </si>
  <si>
    <t>Payment for invoice(s) 17/04/2023.C23TNN.00005018 - Purchasing invoice C23TNN.00005018</t>
  </si>
  <si>
    <t>12115</t>
  </si>
  <si>
    <t>Payment for invoice(s) 17/04/2023.C23TNN.00005019 - Purchasing invoice C23TNN.00005019</t>
  </si>
  <si>
    <t>12116</t>
  </si>
  <si>
    <t>Payment for invoice(s) 17/04/2023.C23TNN.00005020 - Purchasing invoice C23TNN.00005020</t>
  </si>
  <si>
    <t>12117</t>
  </si>
  <si>
    <t>Payment for invoice(s) 17/04/2023.C23TNN.00005034 - Purchasing invoice C23TNN.00005034</t>
  </si>
  <si>
    <t>12118</t>
  </si>
  <si>
    <t>Payment for invoice(s) 17/04/2023.C23TNN.00005035 - Purchasing invoice C23TNN.00005035</t>
  </si>
  <si>
    <t>12119</t>
  </si>
  <si>
    <t>Payment for invoice(s) 17/04/2023.C23TNN.00005036 - Purchasing invoice C23TNN.00005036</t>
  </si>
  <si>
    <t>12120</t>
  </si>
  <si>
    <t>Payment for invoice(s) 17/04/2023.C23TNN.00005037 - Purchasing invoice C23TNN.00005037</t>
  </si>
  <si>
    <t>12121</t>
  </si>
  <si>
    <t>Payment for invoice(s) 17/04/2023.C23TNN.00005038 - Purchasing invoice C23TNN.00005038</t>
  </si>
  <si>
    <t>12122</t>
  </si>
  <si>
    <t>Payment for invoice(s) 17/04/2023.C23TNN.00005052 - Purchasing invoice C23TNN.00005052</t>
  </si>
  <si>
    <t>12123</t>
  </si>
  <si>
    <t>Payment for invoice(s) 17/04/2023.C23TNN.00005053 - Purchasing invoice C23TNN.00005053</t>
  </si>
  <si>
    <t>12124</t>
  </si>
  <si>
    <t>Payment for invoice(s) 17/04/2023.C23TNN.00005065 - Purchasing invoice C23TNN.00005065</t>
  </si>
  <si>
    <t>12125</t>
  </si>
  <si>
    <t>Payment for invoice(s) 17/04/2023.C23TNN.00005078 - Purchasing invoice C23TNN.00005078</t>
  </si>
  <si>
    <t>12126</t>
  </si>
  <si>
    <t>Payment for invoice(s) 17/04/2023.C23TNN.00005091 - Purchasing invoice C23TNN.00005091</t>
  </si>
  <si>
    <t>12127</t>
  </si>
  <si>
    <t>Payment for invoice(s) 17/04/2023.C23TNN.00005183 - Purchasing invoice C23TNN.00005183</t>
  </si>
  <si>
    <t>12128</t>
  </si>
  <si>
    <t>Payment for invoice(s) 17/04/2023.C23TNN.00005196 - Purchasing invoice C23TNN.00005196</t>
  </si>
  <si>
    <t>12129</t>
  </si>
  <si>
    <t>Payment for invoice(s) 17/04/2023.C23TNN.00005197 - Purchasing invoice C23TNN.00005197</t>
  </si>
  <si>
    <t>12130</t>
  </si>
  <si>
    <t>Payment for invoice(s) 17/04/2023.C23TNN.00005210 - Purchasing invoice C23TNN.00005210</t>
  </si>
  <si>
    <t>12131</t>
  </si>
  <si>
    <t>Payment for invoice(s) 17/04/2023.C23TNN.00005222 - Purchasing invoice C23TNN.00005222</t>
  </si>
  <si>
    <t>12132</t>
  </si>
  <si>
    <t>Payment for invoice(s) 17/04/2023.C23TNN.00005236 - Purchasing invoice C23TNN.00005236</t>
  </si>
  <si>
    <t>12133</t>
  </si>
  <si>
    <t>Payment for invoice(s) 17/04/2023.C23TNN.00005238 - Purchasing invoice C23TNN.00005238</t>
  </si>
  <si>
    <t>12134</t>
  </si>
  <si>
    <t>Payment for invoice(s) 17/04/2023.C23TNN.00005239 - Purchasing invoice C23TNN.00005239</t>
  </si>
  <si>
    <t>12135</t>
  </si>
  <si>
    <t>Payment for invoice(s) 17/04/2023.C23TNN.00005265 - Purchasing invoice C23TNN.00005265</t>
  </si>
  <si>
    <t>12136</t>
  </si>
  <si>
    <t>Payment for invoice(s) 17/04/2023.C23TNN.00005266 - Purchasing invoice C23TNN.00005266</t>
  </si>
  <si>
    <t>12137</t>
  </si>
  <si>
    <t>Payment for invoice(s) 17/04/2023.C23TNN.00005295 - Purchasing invoice C23TNN.00005295</t>
  </si>
  <si>
    <t>12138</t>
  </si>
  <si>
    <t>Payment for invoice(s) 17/04/2023.C23TNN.00005306 - Purchasing invoice C23TNN.00005306</t>
  </si>
  <si>
    <t>12139</t>
  </si>
  <si>
    <t>Payment for invoice(s) 17/04/2023.C23TNN.00005307 - Purchasing invoice C23TNN.00005307</t>
  </si>
  <si>
    <t>12140</t>
  </si>
  <si>
    <t>Payment for invoice(s) 17/04/2023.C23TNN.00005335 - Purchasing invoice C23TNN.00005335</t>
  </si>
  <si>
    <t>12141</t>
  </si>
  <si>
    <t>Payment for invoice(s) 17/04/2023.C23TNN.00005336 - Purchasing invoice C23TNN.00005336</t>
  </si>
  <si>
    <t>12142</t>
  </si>
  <si>
    <t>Payment for invoice(s) 17/04/2023.C23TNN.00005347 - Purchasing invoice C23TNN.00005347</t>
  </si>
  <si>
    <t>12143</t>
  </si>
  <si>
    <t>Payment for invoice(s) 17/04/2023.C23TNN.00005365 - Purchasing invoice C23TNN.00005365</t>
  </si>
  <si>
    <t>12144</t>
  </si>
  <si>
    <t>Payment for invoice(s) 17/04/2023.C23TNN.00005366 - Purchasing invoice C23TNN.00005366</t>
  </si>
  <si>
    <t>12145</t>
  </si>
  <si>
    <t>Payment for invoice(s) 17/04/2023.C23TNN.00005367 - Purchasing invoice C23TNN.00005367</t>
  </si>
  <si>
    <t>12146</t>
  </si>
  <si>
    <t>Payment for invoice(s) 17/04/2023.C23TNN.00005382 - Purchasing invoice C23TNN.00005382</t>
  </si>
  <si>
    <t>12147</t>
  </si>
  <si>
    <t>Payment for invoice(s) 17/04/2023.C23TNN.00005395 - Purchasing invoice C23TNN.00005395</t>
  </si>
  <si>
    <t>12148</t>
  </si>
  <si>
    <t>Payment for invoice(s) 17/04/2023.C23TNN.00005396 - Purchasing invoice C23TNN.00005396</t>
  </si>
  <si>
    <t>12149</t>
  </si>
  <si>
    <t>Payment for invoice(s) 17/04/2023.C23TNN.00005406 - Purchasing invoice C23TNN.00005406</t>
  </si>
  <si>
    <t>12150</t>
  </si>
  <si>
    <t>Payment for invoice(s) 17/04/2023.C23TNN.00005420 - Purchasing invoice C23TNN.00005420</t>
  </si>
  <si>
    <t>12151</t>
  </si>
  <si>
    <t>Payment for invoice(s) 17/04/2023.C23TNN.00005421 - Purchasing invoice C23TNN.00005421</t>
  </si>
  <si>
    <t>12152</t>
  </si>
  <si>
    <t>Payment for invoice(s) 17/04/2023.C23TNN.00005445 - Purchasing invoice C23TNN.00005445</t>
  </si>
  <si>
    <t>12153</t>
  </si>
  <si>
    <t>Payment for invoice(s) 17/04/2023.C23TNN.00005475 - Purchasing invoice C23TNN.00005475</t>
  </si>
  <si>
    <t>12154</t>
  </si>
  <si>
    <t>Payment for invoice(s) 17/04/2023.C23TNN.00005476 - Purchasing invoice C23TNN.00005476</t>
  </si>
  <si>
    <t>12155</t>
  </si>
  <si>
    <t>Payment for invoice(s) 17/04/2023.C23TNN.00005477 - Purchasing invoice C23TNN.00005477</t>
  </si>
  <si>
    <t>12156</t>
  </si>
  <si>
    <t>Payment for invoice(s) 17/04/2023.C23TNN.00005478 - Purchasing invoice C23TNN.00005478</t>
  </si>
  <si>
    <t>12157</t>
  </si>
  <si>
    <t>Payment for invoice(s) 17/04/2023.C23TNN.00005479 - Purchasing invoice C23TNN.00005479</t>
  </si>
  <si>
    <t>12158</t>
  </si>
  <si>
    <t>Payment for invoice(s) 17/04/2023.C23TNN.00005480 - Purchasing invoice C23TNN.00005480</t>
  </si>
  <si>
    <t>12159</t>
  </si>
  <si>
    <t>Payment for invoice(s) 17/04/2023.C23TNN.00005483 - Purchasing invoice C23TNN.00005483</t>
  </si>
  <si>
    <t>12160</t>
  </si>
  <si>
    <t>Payment for invoice(s) 17/04/2023.C23TNN.00005484 - Purchasing invoice C23TNN.00005484</t>
  </si>
  <si>
    <t>12161</t>
  </si>
  <si>
    <t>Payment for invoice(s) 17/04/2023.C23TNN.00005485 - Purchasing invoice C23TNN.00005485</t>
  </si>
  <si>
    <t>12162</t>
  </si>
  <si>
    <t>Payment for invoice(s) 17/04/2023.C23TNN.00005486 - Purchasing invoice C23TNN.00005486</t>
  </si>
  <si>
    <t>12163</t>
  </si>
  <si>
    <t>Payment for invoice(s) 17/04/2023.C23TNN.00005488 - Purchasing invoice C23TNN.00005488</t>
  </si>
  <si>
    <t>12164</t>
  </si>
  <si>
    <t>Payment for invoice(s) 17/04/2023.C23TNN.00005489 - Purchasing invoice C23TNN.00005489</t>
  </si>
  <si>
    <t>12165</t>
  </si>
  <si>
    <t>Payment for invoice(s) 17/04/2023.C23TNN.00005490 - Purchasing invoice C23TNN.00005490</t>
  </si>
  <si>
    <t>12166</t>
  </si>
  <si>
    <t>Payment for invoice(s) 17/04/2023.C23TNN.00005491 - Purchasing invoice C23TNN.00005491</t>
  </si>
  <si>
    <t>12167</t>
  </si>
  <si>
    <t>Payment for invoice(s) 17/04/2023.C23TNN.00005503 - Purchasing invoice C23TNN.00005503</t>
  </si>
  <si>
    <t>12168</t>
  </si>
  <si>
    <t>Payment for invoice(s) 17/04/2023.C23TNN.00005504 - Purchasing invoice C23TNN.00005504</t>
  </si>
  <si>
    <t>12169</t>
  </si>
  <si>
    <t>Payment for invoice(s) 17/04/2023.C23TNN.00005505 - Purchasing invoice C23TNN.00005505</t>
  </si>
  <si>
    <t>12170</t>
  </si>
  <si>
    <t>Payment for invoice(s) 17/04/2023.C23TNN.00005506 - Purchasing invoice C23TNN.00005506</t>
  </si>
  <si>
    <t>12171</t>
  </si>
  <si>
    <t>Payment for invoice(s) 17/04/2023.C23TNN.00005507 - Purchasing invoice C23TNN.00005507</t>
  </si>
  <si>
    <t>12172</t>
  </si>
  <si>
    <t>Payment for invoice(s) 17/04/2023.C23TNN.00005508 - Purchasing invoice C23TNN.00005508</t>
  </si>
  <si>
    <t>12173</t>
  </si>
  <si>
    <t>Payment for invoice(s) 17/04/2023.C23TNN.00005509 - Purchasing invoice C23TNN.00005509</t>
  </si>
  <si>
    <t>12174</t>
  </si>
  <si>
    <t>Payment for invoice(s) 17/04/2023.C23TNN.00005510 - Purchasing invoice C23TNN.00005510</t>
  </si>
  <si>
    <t>12175</t>
  </si>
  <si>
    <t>Payment for invoice(s) 17/04/2023.C23TNN.00005512 - Purchasing invoice C23TNN.00005512</t>
  </si>
  <si>
    <t>12176</t>
  </si>
  <si>
    <t>Payment for invoice(s) 17/04/2023.C23TNN.00005513 - Purchasing invoice C23TNN.00005513</t>
  </si>
  <si>
    <t>12177</t>
  </si>
  <si>
    <t>Payment for invoice(s) 17/04/2023.C23TNN.00005514 - Purchasing invoice C23TNN.00005514</t>
  </si>
  <si>
    <t>12178</t>
  </si>
  <si>
    <t>Payment for invoice(s) 17/04/2023.C23TNN.00005515 - Purchasing invoice C23TNN.00005515</t>
  </si>
  <si>
    <t>12179</t>
  </si>
  <si>
    <t>Payment for invoice(s) 17/04/2023.C23TNN.00005516 - Purchasing invoice C23TNN.00005516</t>
  </si>
  <si>
    <t>12180</t>
  </si>
  <si>
    <t>Payment for invoice(s) 17/04/2023.C23TNN.00005517 - Purchasing invoice C23TNN.00005517</t>
  </si>
  <si>
    <t>12181</t>
  </si>
  <si>
    <t>Payment for invoice(s) 17/04/2023.C23TNN.00005518 - Purchasing invoice C23TNN.00005518</t>
  </si>
  <si>
    <t>12182</t>
  </si>
  <si>
    <t>Payment for invoice(s) 17/04/2023.C23TNN.00005519 - Purchasing invoice C23TNN.00005519</t>
  </si>
  <si>
    <t>12183</t>
  </si>
  <si>
    <t>Payment for invoice(s) 17/04/2023.C23TNN.00005520 - Purchasing invoice C23TNN.00005520</t>
  </si>
  <si>
    <t>12184</t>
  </si>
  <si>
    <t>Payment for invoice(s) 17/04/2023.C23TNN.00006379 - Purchasing invoice C23TNN.00006379</t>
  </si>
  <si>
    <t>12185</t>
  </si>
  <si>
    <t>Payment for invoice(s) 17/04/2023.C23TNN.00006381 - Purchasing invoice C23TNN.00006381</t>
  </si>
  <si>
    <t>12186</t>
  </si>
  <si>
    <t>Payment for invoice(s) 17/04/2023.C23TNN.00006382 - Purchasing invoice C23TNN.00006382</t>
  </si>
  <si>
    <t>12187</t>
  </si>
  <si>
    <t>Payment for invoice(s) 17/04/2023.C23TNN.00006385 - Purchasing invoice C23TNN.00006385</t>
  </si>
  <si>
    <t>12188</t>
  </si>
  <si>
    <t>Payment for invoice(s) 17/04/2023.C23TNN.00006392 - Purchasing invoice C23TNN.00006392</t>
  </si>
  <si>
    <t>12189</t>
  </si>
  <si>
    <t>Payment for invoice(s) 17/04/2023.C23TNN.00006397 - Purchasing invoice C23TNN.00006397</t>
  </si>
  <si>
    <t>12190</t>
  </si>
  <si>
    <t>Payment for invoice(s) 17/04/2023.C23TNN.00006398 - Purchasing invoice C23TNN.00006398</t>
  </si>
  <si>
    <t>12191</t>
  </si>
  <si>
    <t>Payment for invoice(s) 17/04/2023.C23TNN.00006399 - Purchasing invoice C23TNN.00006399</t>
  </si>
  <si>
    <t>12192</t>
  </si>
  <si>
    <t>Payment for invoice(s) 17/04/2023.C23TNN.00006400 - Purchasing invoice C23TNN.00006400</t>
  </si>
  <si>
    <t>12193</t>
  </si>
  <si>
    <t>Payment for invoice(s) 17/04/2023.C23TNN.00006401 - Purchasing invoice C23TNN.00006401</t>
  </si>
  <si>
    <t>12194</t>
  </si>
  <si>
    <t>Payment for invoice(s) 17/04/2023.C23TNN.00006404 - Purchasing invoice C23TNN.00006404</t>
  </si>
  <si>
    <t>12195</t>
  </si>
  <si>
    <t>Payment for invoice(s) 17/04/2023.C23TNN.00006419 - Purchasing invoice C23TNN.00006419</t>
  </si>
  <si>
    <t>12196</t>
  </si>
  <si>
    <t>Payment for invoice(s) 17/04/2023.C23TNN.00006449 - Purchasing invoice C23TNN.00006449</t>
  </si>
  <si>
    <t>12197</t>
  </si>
  <si>
    <t>Payment for invoice(s) 17/04/2023.C23TNN.00006568 - Purchasing invoice C23TNN.00006568</t>
  </si>
  <si>
    <t>12198</t>
  </si>
  <si>
    <t>Payment for invoice(s) 17/04/2023.C23TNN.00006570 - Purchasing invoice C23TNN.00006570</t>
  </si>
  <si>
    <t>12199</t>
  </si>
  <si>
    <t>Payment for invoice(s) 17/04/2023.C23TNN.00006658 - Purchasing invoice C23TNN.00006658</t>
  </si>
  <si>
    <t>12200</t>
  </si>
  <si>
    <t>Payment for invoice(s) 17/04/2023.C23TNN.00006663 - Purchasing invoice C23TNN.00006663</t>
  </si>
  <si>
    <t>12201</t>
  </si>
  <si>
    <t>Payment for invoice(s) 17/04/2023.C23TNN.00006665 - Purchasing invoice C23TNN.00006665</t>
  </si>
  <si>
    <t>12202</t>
  </si>
  <si>
    <t>Payment for invoice(s) 17/04/2023.C23TNN.00006666 - Purchasing invoice C23TNN.00006666</t>
  </si>
  <si>
    <t>12203</t>
  </si>
  <si>
    <t>Payment for invoice(s) 17/04/2023.C23TNN.00006676 - Purchasing invoice C23TNN.00006676</t>
  </si>
  <si>
    <t>12204</t>
  </si>
  <si>
    <t>Payment for invoice(s) 17/04/2023.C23TNN.00006677 - Purchasing invoice C23TNN.00006677</t>
  </si>
  <si>
    <t>12205</t>
  </si>
  <si>
    <t>Payment for invoice(s) 17/04/2023.C23TNN.00006678 - Purchasing invoice C23TNN.00006678</t>
  </si>
  <si>
    <t>12206</t>
  </si>
  <si>
    <t>Payment for invoice(s) 17/04/2023.C23TNN.00006680 - Purchasing invoice C23TNN.00006680</t>
  </si>
  <si>
    <t>12207</t>
  </si>
  <si>
    <t>Payment for invoice(s) 17/04/2023.C23TNN.00006682 - Purchasing invoice C23TNN.00006682</t>
  </si>
  <si>
    <t>12208</t>
  </si>
  <si>
    <t>Payment for invoice(s) 17/04/2023.C23TNN.00006683 - Purchasing invoice C23TNN.00006683</t>
  </si>
  <si>
    <t>12209</t>
  </si>
  <si>
    <t>Payment for invoice(s) 17/04/2023.C23TNN.00006684 - Purchasing invoice C23TNN.00006684</t>
  </si>
  <si>
    <t>12210</t>
  </si>
  <si>
    <t>Payment for invoice(s) 17/04/2023.C23TNN.00006685 - Purchasing invoice C23TNN.00006685</t>
  </si>
  <si>
    <t>12211</t>
  </si>
  <si>
    <t>Payment for invoice(s) 17/04/2023.C23TNN.00006686 - Purchasing invoice C23TNN.00006686</t>
  </si>
  <si>
    <t>12212</t>
  </si>
  <si>
    <t>Payment for invoice(s) 17/04/2023.C23TNN.00006690 - Purchasing invoice C23TNN.00006690</t>
  </si>
  <si>
    <t>12213</t>
  </si>
  <si>
    <t>Payment for invoice(s) 17/04/2023.C23TNN.00006691 - Purchasing invoice C23TNN.00006691</t>
  </si>
  <si>
    <t>12214</t>
  </si>
  <si>
    <t>Payment for invoice(s) 17/04/2023.C23TNN.00006692 - Purchasing invoice C23TNN.00006692</t>
  </si>
  <si>
    <t>12215</t>
  </si>
  <si>
    <t>Payment for invoice(s) 17/04/2023.C23TNN.00006694 - Purchasing invoice C23TNN.00006694</t>
  </si>
  <si>
    <t>12216</t>
  </si>
  <si>
    <t>Payment for invoice(s) 17/04/2023.C23TNN.00006765 - Purchasing invoice C23TNN.00006765</t>
  </si>
  <si>
    <t>12217</t>
  </si>
  <si>
    <t>Payment for invoice(s) 17/04/2023.C23TNN.00006792 - Purchasing invoice C23TNN.00006792</t>
  </si>
  <si>
    <t>12218</t>
  </si>
  <si>
    <t>Payment for invoice(s) 17/04/2023.C23TNN.00006849 - Purchasing invoice C23TNN.00006849</t>
  </si>
  <si>
    <t>12219</t>
  </si>
  <si>
    <t>Payment for invoice(s) 17/04/2023.C23TNN.00007308 - Purchasing invoice C23TNN.00007308</t>
  </si>
  <si>
    <t>12220</t>
  </si>
  <si>
    <t>Payment for invoice(s) 17/04/2023.C23TNN.00007353 - Purchasing invoice C23TNN.00007353</t>
  </si>
  <si>
    <t>12221</t>
  </si>
  <si>
    <t>Payment for invoice(s) 17/04/2023.C23TNN.00009089 - Purchasing invoice C23TNN.00009089</t>
  </si>
  <si>
    <t>12222</t>
  </si>
  <si>
    <t>Payment for invoice(s) 17/04/2023.C23TNN.00009109 - Purchasing invoice C23TNN.00009109</t>
  </si>
  <si>
    <t>12223</t>
  </si>
  <si>
    <t>Payment for invoice(s) 17/04/2023.C23TNN.00009110 - Purchasing invoice C23TNN.00009110</t>
  </si>
  <si>
    <t>12224</t>
  </si>
  <si>
    <t>Payment for invoice(s) 17/04/2023.C23TNN.00009126 - Purchasing invoice C23TNN.00009126</t>
  </si>
  <si>
    <t>12225</t>
  </si>
  <si>
    <t>Payment for invoice(s) 17/04/2023.C23TNN.00010592 - Purchasing invoice C23TNN.00010592</t>
  </si>
  <si>
    <t>12226</t>
  </si>
  <si>
    <t>Payment for invoice(s) 17/04/2023.C23TNN.00010610 - Purchasing invoice C23TNN.00010610</t>
  </si>
  <si>
    <t>12227</t>
  </si>
  <si>
    <t>Payment for invoice(s) 17/04/2023.C23TNN.00010999 - Purchasing invoice C23TNN.00010999</t>
  </si>
  <si>
    <t>12228</t>
  </si>
  <si>
    <t>Payment for invoice(s) 17/04/2023.C23TNN.00011245 - Purchasing invoice C23TNN.00011245</t>
  </si>
  <si>
    <t>12229</t>
  </si>
  <si>
    <t>Payment for invoice(s) 17/04/2023.C23TNN.00011305 - Purchasing invoice C23TNN.00011305</t>
  </si>
  <si>
    <t>12230</t>
  </si>
  <si>
    <t>Payment for invoice(s) 17/04/2023.C23TNN.00011308 - Purchasing invoice C23TNN.00011308</t>
  </si>
  <si>
    <t>12231</t>
  </si>
  <si>
    <t>Payment for invoice(s) 17/04/2023.C23TNN.00011319 - Purchasing invoice C23TNN.00011319</t>
  </si>
  <si>
    <t>12232</t>
  </si>
  <si>
    <t>Payment for invoice(s) 17/04/2023.C23TNN.00011320 - Purchasing invoice C23TNN.00011320</t>
  </si>
  <si>
    <t>12233</t>
  </si>
  <si>
    <t>Payment for invoice(s) 17/04/2023.C23TNN.00011322 - Purchasing invoice C23TNN.00011322</t>
  </si>
  <si>
    <t>12234</t>
  </si>
  <si>
    <t>Payment for invoice(s) 17/04/2023.C23TNN.00011353 - Purchasing invoice C23TNN.00011353</t>
  </si>
  <si>
    <t>12235</t>
  </si>
  <si>
    <t>Payment for invoice(s) 17/04/2023.C23TNN.00011361 - Purchasing invoice C23TNN.00011361</t>
  </si>
  <si>
    <t>12236</t>
  </si>
  <si>
    <t>Payment for invoice(s) 17/04/2023.C23TNN.00011438 - Purchasing invoice C23TNN.00011438</t>
  </si>
  <si>
    <t>12237</t>
  </si>
  <si>
    <t>Payment for invoice(s) 17/04/2023.C23TNN.00011439 - Purchasing invoice C23TNN.00011439</t>
  </si>
  <si>
    <t>12238</t>
  </si>
  <si>
    <t>Payment for invoice(s) 17/04/2023.C23TNN.00011440 - Purchasing invoice C23TNN.00011440</t>
  </si>
  <si>
    <t>12239</t>
  </si>
  <si>
    <t>Payment for invoice(s) 17/04/2023.C23TNN.00011441 - Purchasing invoice C23TNN.00011441</t>
  </si>
  <si>
    <t>12240</t>
  </si>
  <si>
    <t>Payment for invoice(s) 17/04/2023.C23TNN.00011442 - Purchasing invoice C23TNN.00011442</t>
  </si>
  <si>
    <t>12241</t>
  </si>
  <si>
    <t>Payment for invoice(s) 17/04/2023.C23TNN.00011443 - Purchasing invoice C23TNN.00011443</t>
  </si>
  <si>
    <t>12242</t>
  </si>
  <si>
    <t>Payment for invoice(s) 17/04/2023.C23TNN.00011444 - Purchasing invoice C23TNN.00011444</t>
  </si>
  <si>
    <t>12243</t>
  </si>
  <si>
    <t>Payment for invoice(s) 17/04/2023.C23TNN.00011445 - Purchasing invoice C23TNN.00011445</t>
  </si>
  <si>
    <t>12244</t>
  </si>
  <si>
    <t>Payment for invoice(s) 17/04/2023.C23TNN.00011446 - Purchasing invoice C23TNN.00011446</t>
  </si>
  <si>
    <t>12245</t>
  </si>
  <si>
    <t>Payment for invoice(s) 17/04/2023.C23TNN.00011447 - Purchasing invoice C23TNN.00011447</t>
  </si>
  <si>
    <t>12246</t>
  </si>
  <si>
    <t>Payment for invoice(s) 17/04/2023.C23TNN.00011448 - Purchasing invoice C23TNN.00011448</t>
  </si>
  <si>
    <t>12247</t>
  </si>
  <si>
    <t>Payment for invoice(s) 17/04/2023.C23TNN.00011449 - Purchasing invoice C23TNN.00011449</t>
  </si>
  <si>
    <t>12248</t>
  </si>
  <si>
    <t>Payment for invoice(s) 17/04/2023.C23TNN.00011450 - Purchasing invoice C23TNN.00011450</t>
  </si>
  <si>
    <t>12249</t>
  </si>
  <si>
    <t>Payment for invoice(s) 17/04/2023.C23TNN.00011451 - Purchasing invoice C23TNN.00011451</t>
  </si>
  <si>
    <t>12250</t>
  </si>
  <si>
    <t>Payment for invoice(s) 17/04/2023.C23TNN.00011452 - Purchasing invoice C23TNN.00011452</t>
  </si>
  <si>
    <t>12251</t>
  </si>
  <si>
    <t>Payment for invoice(s) 17/04/2023.C23TNN.00011453 - Purchasing invoice C23TNN.00011453</t>
  </si>
  <si>
    <t>12252</t>
  </si>
  <si>
    <t>Payment for invoice(s) 17/04/2023.C23TNN.00011454 - Purchasing invoice C23TNN.00011454</t>
  </si>
  <si>
    <t>12253</t>
  </si>
  <si>
    <t>Payment for invoice(s) 17/04/2023.C23TNN.00011455 - Purchasing invoice C23TNN.00011455</t>
  </si>
  <si>
    <t>12254</t>
  </si>
  <si>
    <t>Payment for invoice(s) 17/04/2023.C23TNN.00011456 - Purchasing invoice C23TNN.00011456</t>
  </si>
  <si>
    <t>12255</t>
  </si>
  <si>
    <t>Payment for invoice(s) 17/04/2023.C23TNN.00011457 - Purchasing invoice C23TNN.00011457</t>
  </si>
  <si>
    <t>12256</t>
  </si>
  <si>
    <t>Payment for invoice(s) 17/04/2023.C23TNN.00011458 - Purchasing invoice C23TNN.00011458</t>
  </si>
  <si>
    <t>12257</t>
  </si>
  <si>
    <t>Payment for invoice(s) 17/04/2023.C23TNN.00011459 - Purchasing invoice C23TNN.00011459</t>
  </si>
  <si>
    <t>12258</t>
  </si>
  <si>
    <t>Payment for invoice(s) 17/04/2023.C23TNN.00011460 - Purchasing invoice C23TNN.00011460</t>
  </si>
  <si>
    <t>12259</t>
  </si>
  <si>
    <t>Payment for invoice(s) 17/04/2023.C23TNN.00011461 - Purchasing invoice C23TNN.00011461</t>
  </si>
  <si>
    <t>12260</t>
  </si>
  <si>
    <t>Payment for invoice(s) 17/04/2023.C23TNN.00011462 - Purchasing invoice C23TNN.00011462</t>
  </si>
  <si>
    <t>12261</t>
  </si>
  <si>
    <t>Payment for invoice(s) 17/04/2023.C23TNN.00011463 - Purchasing invoice C23TNN.00011463</t>
  </si>
  <si>
    <t>12262</t>
  </si>
  <si>
    <t>Payment for invoice(s) 17/04/2023.C23TNN.00011464 - Purchasing invoice C23TNN.00011464</t>
  </si>
  <si>
    <t>12263</t>
  </si>
  <si>
    <t>Payment for invoice(s) 17/04/2023.C23TNN.00011465 - Purchasing invoice C23TNN.00011465</t>
  </si>
  <si>
    <t>12264</t>
  </si>
  <si>
    <t>Payment for invoice(s) 17/04/2023.C23TNN.00011466 - Purchasing invoice C23TNN.00011466</t>
  </si>
  <si>
    <t>12265</t>
  </si>
  <si>
    <t>Payment for invoice(s) 17/04/2023.C23TNN.00011467 - Purchasing invoice C23TNN.00011467</t>
  </si>
  <si>
    <t>12266</t>
  </si>
  <si>
    <t>Payment for invoice(s) 17/04/2023.C23TNN.00011468 - Purchasing invoice C23TNN.00011468</t>
  </si>
  <si>
    <t>12267</t>
  </si>
  <si>
    <t>Payment for invoice(s) 17/04/2023.C23TNN.00011472 - Purchasing invoice C23TNN.00011472</t>
  </si>
  <si>
    <t>12268</t>
  </si>
  <si>
    <t>Payment for invoice(s) 17/04/2023.C23TNN.00011476 - Purchasing invoice C23TNN.00011476</t>
  </si>
  <si>
    <t>12269</t>
  </si>
  <si>
    <t>Payment for invoice(s) 17/04/2023.C23TNN.00011496 - Purchasing invoice C23TNN.00011496</t>
  </si>
  <si>
    <t>12270</t>
  </si>
  <si>
    <t>Payment for invoice(s) 17/04/2023.C23TNN.00011510 - Purchasing invoice C23TNN.00011510</t>
  </si>
  <si>
    <t>12271</t>
  </si>
  <si>
    <t>Payment for invoice(s) 17/04/2023.C23TNN.00011827 - Purchasing invoice C23TNN.00011827</t>
  </si>
  <si>
    <t>12272</t>
  </si>
  <si>
    <t>Payment for invoice(s) 17/04/2023.C23TNN.00011862 - Purchasing invoice C23TNN.00011862</t>
  </si>
  <si>
    <t>12273</t>
  </si>
  <si>
    <t>Payment for invoice(s) 17/04/2023.C23TNN.00012560 - Purchasing invoice C23TNN.00012560</t>
  </si>
  <si>
    <t>12274</t>
  </si>
  <si>
    <t>Payment for invoice(s) 17/04/2023.C23TNN.00012623 - Purchasing invoice C23TNN.00012623</t>
  </si>
  <si>
    <t>12275</t>
  </si>
  <si>
    <t>Payment for invoice(s) 17/04/2023.C23TNN.00013452 - Purchasing invoice C23TNN.00013452</t>
  </si>
  <si>
    <t>12276</t>
  </si>
  <si>
    <t>Payment for invoice(s) 17/04/2023.C23TNN.00013529 - Purchasing invoice C23TNN.00013529</t>
  </si>
  <si>
    <t>12277</t>
  </si>
  <si>
    <t>Payment for invoice(s) 17/04/2023.C23TNN.00013548 - Purchasing invoice C23TNN.00013548</t>
  </si>
  <si>
    <t>12278</t>
  </si>
  <si>
    <t>Payment for invoice(s) 17/04/2023.C23TNN.00013557 - Purchasing invoice C23TNN.00013557</t>
  </si>
  <si>
    <t>12279</t>
  </si>
  <si>
    <t>Payment for invoice(s) 17/04/2023.C23TNN.00013571 - Purchasing invoice C23TNN.00013571</t>
  </si>
  <si>
    <t>12280</t>
  </si>
  <si>
    <t>Payment for invoice(s) 17/04/2023.C23TNN.00013626 - Purchasing invoice C23TNN.00013626</t>
  </si>
  <si>
    <t>12281</t>
  </si>
  <si>
    <t>Payment for invoice(s) 17/04/2023.C23TNN.00013875 - Purchasing invoice C23TNN.00013875</t>
  </si>
  <si>
    <t>12282</t>
  </si>
  <si>
    <t>Payment for invoice(s) 17/04/2023.C23TNN.00013892 - Purchasing invoice C23TNN.00013892</t>
  </si>
  <si>
    <t>12283</t>
  </si>
  <si>
    <t>Payment for invoice(s) 17/04/2023.C23TNN.00013909 - Purchasing invoice C23TNN.00013909</t>
  </si>
  <si>
    <t>12284</t>
  </si>
  <si>
    <t>Payment for invoice(s) 17/04/2023.C23TNN.00015594 - Purchasing invoice C23TNN.00015594</t>
  </si>
  <si>
    <t>12285</t>
  </si>
  <si>
    <t>Payment for invoice(s) 17/04/2023.C23TNN.00015607 - Purchasing invoice C23TNN.00015607</t>
  </si>
  <si>
    <t>12286</t>
  </si>
  <si>
    <t>Payment for invoice(s) 17/04/2023.C23TNN.00015614 - Purchasing invoice C23TNN.00015614</t>
  </si>
  <si>
    <t>12287</t>
  </si>
  <si>
    <t>Payment for invoice(s) 17/04/2023.C23TNN.00015629 - Purchasing invoice C23TNN.00015629</t>
  </si>
  <si>
    <t>12288</t>
  </si>
  <si>
    <t>Payment for invoice(s) 17/04/2023.C23TNN.00015632 - Purchasing invoice C23TNN.00015632</t>
  </si>
  <si>
    <t>12289</t>
  </si>
  <si>
    <t>Payment for invoice(s) 17/04/2023.C23TNN.00015635 - Purchasing invoice C23TNN.00015635</t>
  </si>
  <si>
    <t>12290</t>
  </si>
  <si>
    <t>Payment for invoice(s) 17/04/2023.C23TNN.00015661 - Purchasing invoice C23TNN.00015661</t>
  </si>
  <si>
    <t>12291</t>
  </si>
  <si>
    <t>Payment for invoice(s) 17/04/2023.C23TNN.00015663 - Purchasing invoice C23TNN.00015663</t>
  </si>
  <si>
    <t>12292</t>
  </si>
  <si>
    <t>Payment for invoice(s) 17/04/2023.C23TNN.00015667 - Purchasing invoice C23TNN.00015667</t>
  </si>
  <si>
    <t>12293</t>
  </si>
  <si>
    <t>Payment for invoice(s) 17/04/2023.C23TNN.00015696 - Purchasing invoice C23TNN.00015696</t>
  </si>
  <si>
    <t>12294</t>
  </si>
  <si>
    <t>Payment for invoice(s) 17/04/2023.C23TNN.00015737 - Purchasing invoice C23TNN.00015737</t>
  </si>
  <si>
    <t>12295</t>
  </si>
  <si>
    <t>Payment for invoice(s) 17/04/2023.C23TNN.00015748 - Purchasing invoice C23TNN.00015748</t>
  </si>
  <si>
    <t>12296</t>
  </si>
  <si>
    <t>Payment for invoice(s) 17/04/2023.C23TNN.00015804 - Purchasing invoice C23TNN.00015804</t>
  </si>
  <si>
    <t>12297</t>
  </si>
  <si>
    <t>Payment for invoice(s) 17/04/2023.C23TNN.00015815 - Purchasing invoice C23TNN.00015815</t>
  </si>
  <si>
    <t>12298</t>
  </si>
  <si>
    <t>Payment for invoice(s) 17/04/2023.C23TNN.00015825 - Purchasing invoice C23TNN.00015825</t>
  </si>
  <si>
    <t>12299</t>
  </si>
  <si>
    <t>Payment for invoice(s) 17/04/2023.C23TNN.00015826 - Purchasing invoice C23TNN.00015826</t>
  </si>
  <si>
    <t>12300</t>
  </si>
  <si>
    <t>Payment for invoice(s) 17/04/2023.C23TNN.00015878 - Purchasing invoice C23TNN.00015878</t>
  </si>
  <si>
    <t>12301</t>
  </si>
  <si>
    <t>Payment for invoice(s) 17/04/2023.C23TNN.00015884 - Purchasing invoice C23TNN.00015884</t>
  </si>
  <si>
    <t>12302</t>
  </si>
  <si>
    <t>Payment for invoice(s) 17/04/2023.C23TNN.00015885 - Purchasing invoice C23TNN.00015885</t>
  </si>
  <si>
    <t>12303</t>
  </si>
  <si>
    <t>Payment for invoice(s) 17/04/2023.C23TNN.00015895 - Purchasing invoice C23TNN.00015895</t>
  </si>
  <si>
    <t>12304</t>
  </si>
  <si>
    <t>Payment for invoice(s) 17/04/2023.C23TNN.00016225 - Purchasing invoice C23TNN.00016225</t>
  </si>
  <si>
    <t>12305</t>
  </si>
  <si>
    <t>Payment for invoice(s) 17/04/2023.C23TNN.00016262 - Purchasing invoice C23TNN.00016262</t>
  </si>
  <si>
    <t>12306</t>
  </si>
  <si>
    <t>Payment for invoice(s) 17/04/2023.C23TNN.00016265 - Purchasing invoice C23TNN.00016265</t>
  </si>
  <si>
    <t>12307</t>
  </si>
  <si>
    <t>Payment for invoice(s) 17/04/2023.C23TNN.00017442 - Purchasing invoice C23TNN.00017442</t>
  </si>
  <si>
    <t>12308</t>
  </si>
  <si>
    <t>Payment for invoice(s) 17/04/2023.C23TNN.00017445 - Purchasing invoice C23TNN.00017445</t>
  </si>
  <si>
    <t>12309</t>
  </si>
  <si>
    <t>Payment for invoice(s) 17/04/2023.C23TNN.00017447 - Purchasing invoice C23TNN.00017447</t>
  </si>
  <si>
    <t>12310</t>
  </si>
  <si>
    <t>Payment for invoice(s) 17/04/2023.C23TNN.00017460 - Purchasing invoice C23TNN.00017460</t>
  </si>
  <si>
    <t>12311</t>
  </si>
  <si>
    <t>Payment for invoice(s) 17/04/2023.C23TNN.00017461 - Purchasing invoice C23TNN.00017461</t>
  </si>
  <si>
    <t>12312</t>
  </si>
  <si>
    <t>Payment for invoice(s) 17/04/2023.C23TNN.00017465 - Purchasing invoice C23TNN.00017465</t>
  </si>
  <si>
    <t>12313</t>
  </si>
  <si>
    <t>Payment for invoice(s) 17/04/2023.C23TNN.00017477 - Purchasing invoice C23TNN.00017477</t>
  </si>
  <si>
    <t>12314</t>
  </si>
  <si>
    <t>Payment for invoice(s) 17/04/2023.C23TNN.00017482 - Purchasing invoice C23TNN.00017482</t>
  </si>
  <si>
    <t>12315</t>
  </si>
  <si>
    <t>Payment for invoice(s) 17/04/2023.C23TNN.00017483 - Purchasing invoice C23TNN.00017483</t>
  </si>
  <si>
    <t>12316</t>
  </si>
  <si>
    <t>Payment for invoice(s) 17/04/2023.C23TNN.00017497 - Purchasing invoice C23TNN.00017497</t>
  </si>
  <si>
    <t>12317</t>
  </si>
  <si>
    <t>Payment for invoice(s) 17/04/2023.C23TNN.00017526 - Purchasing invoice C23TNN.00017526</t>
  </si>
  <si>
    <t>12318</t>
  </si>
  <si>
    <t>Payment for invoice(s) 17/04/2023.C23TNN.00017549 - Purchasing invoice C23TNN.00017549</t>
  </si>
  <si>
    <t>12319</t>
  </si>
  <si>
    <t>Payment for invoice(s) 17/04/2023.C23TNN.00017677 - Purchasing invoice C23TNN.00017677</t>
  </si>
  <si>
    <t>12320</t>
  </si>
  <si>
    <t>Payment for invoice(s) 17/04/2023.C23TNN.00017682 - Purchasing invoice C23TNN.00017682</t>
  </si>
  <si>
    <t>12321</t>
  </si>
  <si>
    <t>Payment for invoice(s) 17/04/2023.C23TNN.00017705 - Purchasing invoice C23TNN.00017705</t>
  </si>
  <si>
    <t>12322</t>
  </si>
  <si>
    <t>Payment for invoice(s) 17/04/2023.C23TNN.00017738 - Purchasing invoice C23TNN.00017738</t>
  </si>
  <si>
    <t>12323</t>
  </si>
  <si>
    <t>Payment for invoice(s) 17/04/2023.C23TNN.00017752 - Purchasing invoice C23TNN.00017752</t>
  </si>
  <si>
    <t>12324</t>
  </si>
  <si>
    <t>Payment for invoice(s) 17/04/2023.C23TNN.00017764 - Purchasing invoice C23TNN.00017764</t>
  </si>
  <si>
    <t>12325</t>
  </si>
  <si>
    <t>Payment for invoice(s) 17/04/2023.C23TNN.00017803 - Purchasing invoice C23TNN.00017803</t>
  </si>
  <si>
    <t>12326</t>
  </si>
  <si>
    <t>Payment for invoice(s) 17/04/2023.C23TNN.00017811 - Purchasing invoice C23TNN.00017811</t>
  </si>
  <si>
    <t>12327</t>
  </si>
  <si>
    <t>Payment for invoice(s) 17/04/2023.C23TNN.00018749 - Purchasing invoice C23TNN.00018749</t>
  </si>
  <si>
    <t>12328</t>
  </si>
  <si>
    <t>Payment for invoice(s) 17/04/2023.C23TNN.00020568 - Purchasing invoice C23TNN.00020568</t>
  </si>
  <si>
    <t>12329</t>
  </si>
  <si>
    <t>Payment for invoice(s) 17/04/2023.C23TNN.00020696 - Purchasing invoice C23TNN.00020696</t>
  </si>
  <si>
    <t>12330</t>
  </si>
  <si>
    <t>Payment for invoice(s) 18/04/2023.C23TNN.00022344 - Purchasing invoice C23TNN.00022344</t>
  </si>
  <si>
    <t>12331</t>
  </si>
  <si>
    <t>Payment for invoice(s) 19/04/2023.C23TNN.00022429 - Purchasing invoice C23TNN.00022429</t>
  </si>
  <si>
    <t>12332</t>
  </si>
  <si>
    <t>Payment for invoice(s) 20/04/2023.C23TNN.00022601 - Purchasing invoice C23TNN.00022601</t>
  </si>
  <si>
    <t>12333</t>
  </si>
  <si>
    <t>Payment for invoice(s) 21/04/2023.C23TNN.00023448 - Purchasing invoice C23TNN.00023448</t>
  </si>
  <si>
    <t>12334</t>
  </si>
  <si>
    <t>Payment for invoice(s) 21/04/2023.C23TNN.00023462 - Purchasing invoice C23TNN.00023462</t>
  </si>
  <si>
    <t>12335</t>
  </si>
  <si>
    <t>Payment for invoice(s) 21/04/2023.C23TNN.00023543 - Purchasing invoice C23TNN.00023543</t>
  </si>
  <si>
    <t>12336</t>
  </si>
  <si>
    <t>Payment for invoice(s) 22/04/2023.C23TNN.00023564 - Purchasing invoice C23TNN.00023564</t>
  </si>
  <si>
    <t>12337</t>
  </si>
  <si>
    <t>Payment for invoice(s) 25/04/2023.C23TNN.00023720 - Purchasing invoice C23TNN.00023720</t>
  </si>
  <si>
    <t>12338</t>
  </si>
  <si>
    <t>Payment for invoice(s) 25/04/2023.C23TNN.00023735 - Purchasing invoice C23TNN.00023735</t>
  </si>
  <si>
    <t>12339</t>
  </si>
  <si>
    <t>Payment for invoice(s) 25/04/2023.C23TNN.00023742 - Purchasing invoice C23TNN.00023742</t>
  </si>
  <si>
    <t>12340</t>
  </si>
  <si>
    <t>Payment for invoice(s) 26/04/2023.C23TNN.00024484 - Purchasing invoice C23TNN.00024484</t>
  </si>
  <si>
    <t>12341</t>
  </si>
  <si>
    <t>Payment for invoice(s) 26/04/2023.C23TNN.00024527 - Purchasing invoice C23TNN.00024527</t>
  </si>
  <si>
    <t>12342</t>
  </si>
  <si>
    <t>Payment for invoice(s) 27/04/2023.C23TNN.00025008 - Purchasing invoice C23TNN.00025008</t>
  </si>
  <si>
    <t>12343</t>
  </si>
  <si>
    <t>Payment for invoice(s) 27/04/2023.C23TNN.00025020 - Purchasing invoice C23TNN.00025020</t>
  </si>
  <si>
    <t>12344</t>
  </si>
  <si>
    <t>Payment for invoice(s) 27/04/2023.C23TNN.00025031 - Purchasing invoice C23TNN.00025031</t>
  </si>
  <si>
    <t>12345</t>
  </si>
  <si>
    <t>Payment for invoice(s) RRS20230310134SG0290 - Invoice for goods return to supplier C2217- Store: SG0290</t>
  </si>
  <si>
    <t>1852</t>
  </si>
  <si>
    <t>12346</t>
  </si>
  <si>
    <t>Payment for invoice(s) RRS20230411631VT3014 - Invoice for goods return to supplier C2217- Store: VT3014</t>
  </si>
  <si>
    <t>124</t>
  </si>
  <si>
    <t>12347</t>
  </si>
  <si>
    <t>Payment for invoice(s) RRS20230427149CT5014 - Invoice for goods return to supplier C2217- Store: CT5014</t>
  </si>
  <si>
    <t>37</t>
  </si>
  <si>
    <t>12348</t>
  </si>
  <si>
    <t>Payment for invoice(s) RRS20230513670CT5004 - Invoice for goods return to supplier C2217- Store: CT5004</t>
  </si>
  <si>
    <t>172</t>
  </si>
  <si>
    <t>12349</t>
  </si>
  <si>
    <t>Payment for invoice(s) RRS20230515753CT5013 - Invoice for goods return to supplier C2217- Store: CT5013</t>
  </si>
  <si>
    <t>43</t>
  </si>
  <si>
    <t>12350</t>
  </si>
  <si>
    <t>Payment for invoice(s) RRS20230516791SG0014 - Invoice for goods return to supplier C2217- Store: SG0014</t>
  </si>
  <si>
    <t>4393</t>
  </si>
  <si>
    <t>12351</t>
  </si>
  <si>
    <t>Payment for invoice(s) RRS20230517826SG0134 - Invoice for goods return to supplier C2217- Store: SG0134</t>
  </si>
  <si>
    <t>4392</t>
  </si>
  <si>
    <t>12352</t>
  </si>
  <si>
    <t>Payment for invoice(s) RRS20230517838SG0061 - Invoice for goods return to supplier C2217- Store: SG0061</t>
  </si>
  <si>
    <t>4390</t>
  </si>
  <si>
    <t>12353</t>
  </si>
  <si>
    <t>Payment for invoice(s) RRS20230518878CT5016 - Invoice for goods return to supplier C2217- Store: CT5016</t>
  </si>
  <si>
    <t>190</t>
  </si>
  <si>
    <t>12354</t>
  </si>
  <si>
    <t>Payment for invoice(s) RRS20230519905SG0156 - Invoice for goods return to supplier C2217- Store: SG0156</t>
  </si>
  <si>
    <t>4561</t>
  </si>
  <si>
    <t>12355</t>
  </si>
  <si>
    <t>Payment for invoice(s) RRS20230519912SG0162 - Invoice for goods return to supplier C2217- Store: SG0162</t>
  </si>
  <si>
    <t>4565</t>
  </si>
  <si>
    <t>12356</t>
  </si>
  <si>
    <t>Payment for invoice(s) RRS20230519913SG0181 - Invoice for goods return to supplier C2217- Store: SG0181</t>
  </si>
  <si>
    <t>4437</t>
  </si>
  <si>
    <t>12357</t>
  </si>
  <si>
    <t>Payment for invoice(s) RRS20230519916SG0086 - Invoice for goods return to supplier C2217- Store: SG0086</t>
  </si>
  <si>
    <t>4391</t>
  </si>
  <si>
    <t>12358</t>
  </si>
  <si>
    <t>Payment for invoice(s) RRS20230522946SG0239 - Invoice for goods return to supplier C2217- Store: SG0239</t>
  </si>
  <si>
    <t>4564</t>
  </si>
  <si>
    <t>12359</t>
  </si>
  <si>
    <t>Payment for invoice(s) RRS20230522949SG0219 - Invoice for goods return to supplier C2217- Store: SG0219</t>
  </si>
  <si>
    <t>4397</t>
  </si>
  <si>
    <t>12360</t>
  </si>
  <si>
    <t>Payment for invoice(s) RRS20230522953SG0231 - Invoice for goods return to supplier C2217- Store: SG0231</t>
  </si>
  <si>
    <t>4455</t>
  </si>
  <si>
    <t>12361</t>
  </si>
  <si>
    <t>Payment for invoice(s) RRS20230522954SG0137 - Invoice for goods return to supplier C2217- Store: SG0137</t>
  </si>
  <si>
    <t>4445</t>
  </si>
  <si>
    <t>12362</t>
  </si>
  <si>
    <t>Payment for invoice(s) RRS20230523015BD7009 - Invoice for goods return to supplier C2217- Store: BD7009</t>
  </si>
  <si>
    <t>71</t>
  </si>
  <si>
    <t>12363</t>
  </si>
  <si>
    <t>Payment for invoice(s) RRS20230523023SG0007 - Invoice for goods return to supplier C2217- Store: SG0007</t>
  </si>
  <si>
    <t>4442</t>
  </si>
  <si>
    <t>12364</t>
  </si>
  <si>
    <t>Payment for invoice(s) RRS20230523024SG0264 - Invoice for goods return to supplier C2217- Store: SG0264</t>
  </si>
  <si>
    <t>4438</t>
  </si>
  <si>
    <t>12365</t>
  </si>
  <si>
    <t>Payment for invoice(s) RRS20230523033SG0102 - Invoice for goods return to supplier C2217- Store: SG0102</t>
  </si>
  <si>
    <t>4441</t>
  </si>
  <si>
    <t>12366</t>
  </si>
  <si>
    <t>Payment for invoice(s) RRS20230523036SG0194 - Invoice for goods return to supplier C2217- Store: SG0194</t>
  </si>
  <si>
    <t>4443</t>
  </si>
  <si>
    <t>12367</t>
  </si>
  <si>
    <t>Payment for invoice(s) RRS20230523037SG0218 - Invoice for goods return to supplier C2217- Store: SG0218</t>
  </si>
  <si>
    <t>4440</t>
  </si>
  <si>
    <t>12368</t>
  </si>
  <si>
    <t>Payment for invoice(s) RRS20230523040SG0091 - Invoice for goods return to supplier C2217- Store: SG0091</t>
  </si>
  <si>
    <t>4562</t>
  </si>
  <si>
    <t>12369</t>
  </si>
  <si>
    <t>Payment for invoice(s) RRS20230523042CT5014 - Invoice for goods return to supplier C2217- Store: CT5014</t>
  </si>
  <si>
    <t>44</t>
  </si>
  <si>
    <t>12370</t>
  </si>
  <si>
    <t>Payment for invoice(s) RRS20230523043SG0012 - Invoice for goods return to supplier C2217- Store: SG0012</t>
  </si>
  <si>
    <t>4444</t>
  </si>
  <si>
    <t>12371</t>
  </si>
  <si>
    <t>Payment for invoice(s) RRS20230523046SG0068 - Invoice for goods return to supplier C2217- Store: SG0068</t>
  </si>
  <si>
    <t>4439</t>
  </si>
  <si>
    <t>12372</t>
  </si>
  <si>
    <t>Payment for invoice(s) RRS20230523048BD7007 - Invoice for goods return to supplier C2217- Store: BD7007</t>
  </si>
  <si>
    <t>70</t>
  </si>
  <si>
    <t>12373</t>
  </si>
  <si>
    <t>Payment for invoice(s) RRS20230523996VT3014 - Invoice for goods return to supplier C2217- Store: VT3014</t>
  </si>
  <si>
    <t>143</t>
  </si>
  <si>
    <t>12374</t>
  </si>
  <si>
    <t>Payment for invoice(s) RRS20230524065SG0164 - Invoice for goods return to supplier C2217- Store: SG0164</t>
  </si>
  <si>
    <t>4453</t>
  </si>
  <si>
    <t>12375</t>
  </si>
  <si>
    <t>Payment for invoice(s) RRS20230524066SG0164 - Invoice for goods return to supplier C2217- Store: SG0164</t>
  </si>
  <si>
    <t>4454</t>
  </si>
  <si>
    <t>12376</t>
  </si>
  <si>
    <t>Payment for invoice(s) RRS20230524089SG0182 - Invoice for goods return to supplier C2217- Store: SG0182</t>
  </si>
  <si>
    <t>4421</t>
  </si>
  <si>
    <t>12377</t>
  </si>
  <si>
    <t>Payment for invoice(s) RRS20230524090SG0317 - Invoice for goods return to supplier C2217- Store: SG0317</t>
  </si>
  <si>
    <t>4450</t>
  </si>
  <si>
    <t>12378</t>
  </si>
  <si>
    <t>Payment for invoice(s) RRS20230524094SG0014 - Invoice for goods return to supplier C2217- Store: SG0014</t>
  </si>
  <si>
    <t>4505</t>
  </si>
  <si>
    <t>12379</t>
  </si>
  <si>
    <t>Payment for invoice(s) RRS20230524097SG0139 - Invoice for goods return to supplier C2217- Store: SG0139</t>
  </si>
  <si>
    <t>4447</t>
  </si>
  <si>
    <t>12380</t>
  </si>
  <si>
    <t>Payment for invoice(s) RRS20230524098SG0150 - Invoice for goods return to supplier C2217- Store: SG0150</t>
  </si>
  <si>
    <t>4449</t>
  </si>
  <si>
    <t>12381</t>
  </si>
  <si>
    <t>Payment for invoice(s) RRS20230524102SG0128 - Invoice for goods return to supplier C2217- Store: SG0128</t>
  </si>
  <si>
    <t>4448</t>
  </si>
  <si>
    <t>12382</t>
  </si>
  <si>
    <t>Payment for invoice(s) RRS20230524103SG0272 - Invoice for goods return to supplier C2217- Store: SG0272</t>
  </si>
  <si>
    <t>4456</t>
  </si>
  <si>
    <t>12383</t>
  </si>
  <si>
    <t>Payment for invoice(s) RRS20230524105SG0189 - Invoice for goods return to supplier C2217- Store: SG0189</t>
  </si>
  <si>
    <t>4451</t>
  </si>
  <si>
    <t>12384</t>
  </si>
  <si>
    <t>Payment for invoice(s) RRS20230524107SG0145 - Invoice for goods return to supplier C2217- Store: SG0145</t>
  </si>
  <si>
    <t>4446</t>
  </si>
  <si>
    <t>12385</t>
  </si>
  <si>
    <t>Payment for invoice(s) RRS20230524111SG0316 - Invoice for goods return to supplier C2217- Store: SG0316</t>
  </si>
  <si>
    <t>4452</t>
  </si>
  <si>
    <t>12386</t>
  </si>
  <si>
    <t>Payment for invoice(s) RRS20230524119SG0279 - Invoice for goods return to supplier C2217- Store: SG0279</t>
  </si>
  <si>
    <t>4566</t>
  </si>
  <si>
    <t>12387</t>
  </si>
  <si>
    <t>Payment for invoice(s) RRS20230525162CT5001 - Invoice for goods return to supplier C2217- Store: CT5001</t>
  </si>
  <si>
    <t>192</t>
  </si>
  <si>
    <t>12388</t>
  </si>
  <si>
    <t>Payment for invoice(s) RRS20230525189CT5010 - Invoice for goods return to supplier C2217- Store: CT5010</t>
  </si>
  <si>
    <t>191</t>
  </si>
  <si>
    <t>12389</t>
  </si>
  <si>
    <t>Payment for invoice(s) RRS20230525217SG0307 - Invoice for goods return to supplier C2217- Store: SG0307</t>
  </si>
  <si>
    <t>4563</t>
  </si>
  <si>
    <t>12390</t>
  </si>
  <si>
    <t>Payment for invoice(s) RRS20230525220CT5009 - Invoice for goods return to supplier C2217- Store: CT5009</t>
  </si>
  <si>
    <t>193</t>
  </si>
  <si>
    <t>12391</t>
  </si>
  <si>
    <t>Payment for invoice(s) RRS20230525223SG0188 - Invoice for goods return to supplier C2217- Store: SG0188</t>
  </si>
  <si>
    <t>4504</t>
  </si>
  <si>
    <t>12392</t>
  </si>
  <si>
    <t>Payment for invoice(s) RRS20230526252SG0217 - Invoice for goods return to supplier C2217- Store: SG0217</t>
  </si>
  <si>
    <t>4484</t>
  </si>
  <si>
    <t>12393</t>
  </si>
  <si>
    <t>Payment for invoice(s) RRS20230526258SG0319 - Invoice for goods return to supplier C2217- Store: SG0319</t>
  </si>
  <si>
    <t>4569</t>
  </si>
  <si>
    <t>12394</t>
  </si>
  <si>
    <t>Payment for invoice(s) RRS20230526263SG0174 - Invoice for goods return to supplier C2217- Store: SG0174</t>
  </si>
  <si>
    <t>4570</t>
  </si>
  <si>
    <t>12395</t>
  </si>
  <si>
    <t>Payment for invoice(s) RRS20230526286SG0225 - Invoice for goods return to supplier C2217- Store: SG0225</t>
  </si>
  <si>
    <t>4568</t>
  </si>
  <si>
    <t>12396</t>
  </si>
  <si>
    <t>Payment for invoice(s) RRS20230526295SG0122 - Invoice for goods return to supplier C2217- Store: SG0122</t>
  </si>
  <si>
    <t>4567</t>
  </si>
  <si>
    <t>12397</t>
  </si>
  <si>
    <t>Payment for invoice(s) RRS20230526306SG0228 - Invoice for goods return to supplier C2217- Store: SG0228</t>
  </si>
  <si>
    <t>4574</t>
  </si>
  <si>
    <t>12398</t>
  </si>
  <si>
    <t>Payment for invoice(s) RRS20230526309SG0214 - Invoice for goods return to supplier C2217- Store: SG0214</t>
  </si>
  <si>
    <t>4573</t>
  </si>
  <si>
    <t>12399</t>
  </si>
  <si>
    <t>Payment for invoice(s) RRS20230526310SG0251 - Invoice for goods return to supplier C2217- Store: SG0251</t>
  </si>
  <si>
    <t>4576</t>
  </si>
  <si>
    <t>12400</t>
  </si>
  <si>
    <t>Payment for invoice(s) RRS20230526311SG0211 - Invoice for goods return to supplier C2217- Store: SG0211</t>
  </si>
  <si>
    <t>4571</t>
  </si>
  <si>
    <t>12401</t>
  </si>
  <si>
    <t>Payment for invoice(s) RRS20230527314SG0058 - Invoice for goods return to supplier C2217- Store: SG0058</t>
  </si>
  <si>
    <t>4572</t>
  </si>
  <si>
    <t>12402</t>
  </si>
  <si>
    <t>Payment for invoice(s) RRS20230527320SG0106 - Invoice for goods return to supplier C2217- Store: SG0106</t>
  </si>
  <si>
    <t>4575</t>
  </si>
  <si>
    <t>10953</t>
  </si>
  <si>
    <t>Payment for invoice(s) 04/05/2023.C23TNN.00025336 - Purchasing invoice C23TNN.00025336</t>
  </si>
  <si>
    <t>10954</t>
  </si>
  <si>
    <t>Payment for invoice(s) 05/05/2023.C23TNN.00025425 - Purchasing invoice C23TNN.00025425</t>
  </si>
  <si>
    <t>10955</t>
  </si>
  <si>
    <t>Payment for invoice(s) 06/05/2023.C23TNN.00025508 - Purchasing invoice C23TNN.00025508</t>
  </si>
  <si>
    <t>10956</t>
  </si>
  <si>
    <t>Payment for invoice(s) 06/05/2023.C23TNN.00025513 - Purchasing invoice C23TNN.00025513</t>
  </si>
  <si>
    <t>10957</t>
  </si>
  <si>
    <t>Payment for invoice(s) 06/05/2023.C23TNN.00025521 - Purchasing invoice C23TNN.00025521</t>
  </si>
  <si>
    <t>10958</t>
  </si>
  <si>
    <t>Payment for invoice(s) 06/05/2023.C23TNN.00025523 - Purchasing invoice C23TNN.00025523</t>
  </si>
  <si>
    <t>10959</t>
  </si>
  <si>
    <t>Payment for invoice(s) 08/05/2023.C23TNN.00025749 - Purchasing invoice C23TNN.00025749</t>
  </si>
  <si>
    <t>10960</t>
  </si>
  <si>
    <t>Payment for invoice(s) 08/05/2023.C23TNN.00025750 - Purchasing invoice C23TNN.00025750</t>
  </si>
  <si>
    <t>10961</t>
  </si>
  <si>
    <t>Payment for invoice(s) 08/05/2023.C23TNN.00025751 - Purchasing invoice C23TNN.00025751</t>
  </si>
  <si>
    <t>10962</t>
  </si>
  <si>
    <t>Payment for invoice(s) 08/05/2023.C23TNN.00025752 - Purchasing invoice C23TNN.00025752</t>
  </si>
  <si>
    <t>10963</t>
  </si>
  <si>
    <t>Payment for invoice(s) 08/05/2023.C23TNN.00025753 - Purchasing invoice C23TNN.00025753</t>
  </si>
  <si>
    <t>10964</t>
  </si>
  <si>
    <t>Payment for invoice(s) 08/05/2023.C23TNN.00025754 - Purchasing invoice C23TNN.00025754</t>
  </si>
  <si>
    <t>10965</t>
  </si>
  <si>
    <t>Payment for invoice(s) 08/05/2023.C23TNN.00025755 - Purchasing invoice C23TNN.00025755</t>
  </si>
  <si>
    <t>10966</t>
  </si>
  <si>
    <t>Payment for invoice(s) 08/05/2023.C23TNN.00025756 - Purchasing invoice C23TNN.00025756</t>
  </si>
  <si>
    <t>10967</t>
  </si>
  <si>
    <t>Payment for invoice(s) 08/05/2023.C23TNN.00025757 - Purchasing invoice C23TNN.00025757</t>
  </si>
  <si>
    <t>10968</t>
  </si>
  <si>
    <t>Payment for invoice(s) 08/05/2023.C23TNN.00025759 - Purchasing invoice C23TNN.00025759</t>
  </si>
  <si>
    <t>10969</t>
  </si>
  <si>
    <t>Payment for invoice(s) 08/05/2023.C23TNN.00025760 - Purchasing invoice C23TNN.00025760</t>
  </si>
  <si>
    <t>10970</t>
  </si>
  <si>
    <t>Payment for invoice(s) 08/05/2023.C23TNN.00025761 - Purchasing invoice C23TNN.00025761</t>
  </si>
  <si>
    <t>10971</t>
  </si>
  <si>
    <t>Payment for invoice(s) 08/05/2023.C23TNN.00025762 - Purchasing invoice C23TNN.00025762</t>
  </si>
  <si>
    <t>10972</t>
  </si>
  <si>
    <t>Payment for invoice(s) 08/05/2023.C23TNN.00025763 - Purchasing invoice C23TNN.00025763</t>
  </si>
  <si>
    <t>10973</t>
  </si>
  <si>
    <t>Payment for invoice(s) 08/05/2023.C23TNN.00025765 - Purchasing invoice C23TNN.00025765</t>
  </si>
  <si>
    <t>10974</t>
  </si>
  <si>
    <t>Payment for invoice(s) 08/05/2023.C23TNN.00025766 - Purchasing invoice C23TNN.00025766</t>
  </si>
  <si>
    <t>10975</t>
  </si>
  <si>
    <t>Payment for invoice(s) 08/05/2023.C23TNN.00025767 - Purchasing invoice C23TNN.00025767</t>
  </si>
  <si>
    <t>10976</t>
  </si>
  <si>
    <t>Payment for invoice(s) 08/05/2023.C23TNN.00025767-CRE - Purchasing invoice C23TNN.00025767</t>
  </si>
  <si>
    <t>10977</t>
  </si>
  <si>
    <t>Payment for invoice(s) 08/05/2023.C23TNN.00025768 - Purchasing invoice C23TNN.00025768</t>
  </si>
  <si>
    <t>10978</t>
  </si>
  <si>
    <t>Payment for invoice(s) 08/05/2023.C23TNN.00025769 - Purchasing invoice C23TNN.00025769</t>
  </si>
  <si>
    <t>10979</t>
  </si>
  <si>
    <t>Payment for invoice(s) 08/05/2023.C23TNN.00025770 - Purchasing invoice C23TNN.00025770</t>
  </si>
  <si>
    <t>10980</t>
  </si>
  <si>
    <t>Payment for invoice(s) 08/05/2023.C23TNN.00025771 - Purchasing invoice C23TNN.00025771</t>
  </si>
  <si>
    <t>10981</t>
  </si>
  <si>
    <t>Payment for invoice(s) 08/05/2023.C23TNN.00025772 - Purchasing invoice C23TNN.00025772</t>
  </si>
  <si>
    <t>10982</t>
  </si>
  <si>
    <t>Payment for invoice(s) 08/05/2023.C23TNN.00025773 - Purchasing invoice C23TNN.00025773</t>
  </si>
  <si>
    <t>10983</t>
  </si>
  <si>
    <t>Payment for invoice(s) 08/05/2023.C23TNN.00025774 - Purchasing invoice C23TNN.00025774</t>
  </si>
  <si>
    <t>10984</t>
  </si>
  <si>
    <t>Payment for invoice(s) 08/05/2023.C23TNN.00025775 - Purchasing invoice C23TNN.00025775</t>
  </si>
  <si>
    <t>10985</t>
  </si>
  <si>
    <t>Payment for invoice(s) 08/05/2023.C23TNN.00025776 - Purchasing invoice C23TNN.00025776</t>
  </si>
  <si>
    <t>10986</t>
  </si>
  <si>
    <t>Payment for invoice(s) 08/05/2023.C23TNN.00025777 - Purchasing invoice C23TNN.00025777</t>
  </si>
  <si>
    <t>10987</t>
  </si>
  <si>
    <t>Payment for invoice(s) 08/05/2023.C23TNN.00025778 - Purchasing invoice C23TNN.00025778</t>
  </si>
  <si>
    <t>10988</t>
  </si>
  <si>
    <t>Payment for invoice(s) 08/05/2023.C23TNN.00025779 - Purchasing invoice C23TNN.00025779</t>
  </si>
  <si>
    <t>10989</t>
  </si>
  <si>
    <t>Payment for invoice(s) 08/05/2023.C23TNN.00025780 - Purchasing invoice C23TNN.00025780</t>
  </si>
  <si>
    <t>10990</t>
  </si>
  <si>
    <t>Payment for invoice(s) 08/05/2023.C23TNN.00025781 - Purchasing invoice C23TNN.00025781</t>
  </si>
  <si>
    <t>10991</t>
  </si>
  <si>
    <t>Payment for invoice(s) 08/05/2023.C23TNN.00025782 - Purchasing invoice C23TNN.00025782</t>
  </si>
  <si>
    <t>10992</t>
  </si>
  <si>
    <t>Payment for invoice(s) 08/05/2023.C23TNN.00025783 - Purchasing invoice C23TNN.00025783</t>
  </si>
  <si>
    <t>10993</t>
  </si>
  <si>
    <t>Payment for invoice(s) 08/05/2023.C23TNN.00025785 - Purchasing invoice C23TNN.00025785</t>
  </si>
  <si>
    <t>10994</t>
  </si>
  <si>
    <t>Payment for invoice(s) 08/05/2023.C23TNN.00025786 - Purchasing invoice C23TNN.00025786</t>
  </si>
  <si>
    <t>10995</t>
  </si>
  <si>
    <t>Payment for invoice(s) 08/05/2023.C23TNN.00025787 - Purchasing invoice C23TNN.00025787</t>
  </si>
  <si>
    <t>10996</t>
  </si>
  <si>
    <t>Payment for invoice(s) 08/05/2023.C23TNN.00025788 - Purchasing invoice C23TNN.00025788</t>
  </si>
  <si>
    <t>10997</t>
  </si>
  <si>
    <t>Payment for invoice(s) 08/05/2023.C23TNN.00025789 - Purchasing invoice C23TNN.00025789</t>
  </si>
  <si>
    <t>10998</t>
  </si>
  <si>
    <t>Payment for invoice(s) 08/05/2023.C23TNN.00025790 - Purchasing invoice C23TNN.00025790</t>
  </si>
  <si>
    <t>10999</t>
  </si>
  <si>
    <t>Payment for invoice(s) 08/05/2023.C23TNN.00025791 - Purchasing invoice C23TNN.00025791</t>
  </si>
  <si>
    <t>11000</t>
  </si>
  <si>
    <t>Payment for invoice(s) 08/05/2023.C23TNN.00025792 - Purchasing invoice C23TNN.00025792</t>
  </si>
  <si>
    <t>11001</t>
  </si>
  <si>
    <t>Payment for invoice(s) 08/05/2023.C23TNN.00025793 - Purchasing invoice C23TNN.00025793</t>
  </si>
  <si>
    <t>11002</t>
  </si>
  <si>
    <t>Payment for invoice(s) 09/05/2023.C23TNN.00025748 - Purchasing invoice C23TNN.00025748</t>
  </si>
  <si>
    <t>11003</t>
  </si>
  <si>
    <t>Payment for invoice(s) 09/05/2023.C23TNN.00025758 - Purchasing invoice C23TNN.00025758</t>
  </si>
  <si>
    <t>11004</t>
  </si>
  <si>
    <t>Payment for invoice(s) 09/05/2023.C23TNN.00025794 - Purchasing invoice C23TNN.00025794</t>
  </si>
  <si>
    <t>11005</t>
  </si>
  <si>
    <t>Payment for invoice(s) 09/05/2023.C23TNN.00025795 - Purchasing invoice C23TNN.00025795</t>
  </si>
  <si>
    <t>11006</t>
  </si>
  <si>
    <t>Payment for invoice(s) 09/05/2023.C23TNN.00025796 - Purchasing invoice C23TNN.00025796</t>
  </si>
  <si>
    <t>11007</t>
  </si>
  <si>
    <t>Payment for invoice(s) 09/05/2023.C23TNN.00025797 - Purchasing invoice C23TNN.00025797</t>
  </si>
  <si>
    <t>11008</t>
  </si>
  <si>
    <t>Payment for invoice(s) 09/05/2023.C23TNN.00025798 - Purchasing invoice C23TNN.00025798</t>
  </si>
  <si>
    <t>11009</t>
  </si>
  <si>
    <t>Payment for invoice(s) 09/05/2023.C23TNN.00025799 - Purchasing invoice C23TNN.00025799</t>
  </si>
  <si>
    <t>11010</t>
  </si>
  <si>
    <t>Payment for invoice(s) 09/05/2023.C23TNN.00025800 - Purchasing invoice C23TNN.00025800</t>
  </si>
  <si>
    <t>11011</t>
  </si>
  <si>
    <t>Payment for invoice(s) 09/05/2023.C23TNN.00025801 - Purchasing invoice C23TNN.00025801</t>
  </si>
  <si>
    <t>11012</t>
  </si>
  <si>
    <t>Payment for invoice(s) 09/05/2023.C23TNN.00025802 - Purchasing invoice C23TNN.00025802</t>
  </si>
  <si>
    <t>11013</t>
  </si>
  <si>
    <t>Payment for invoice(s) 09/05/2023.C23TNN.00025803 - Purchasing invoice C23TNN.00025803</t>
  </si>
  <si>
    <t>11014</t>
  </si>
  <si>
    <t>Payment for invoice(s) 09/05/2023.C23TNN.00025804 - Purchasing invoice C23TNN.00025804</t>
  </si>
  <si>
    <t>11015</t>
  </si>
  <si>
    <t>Payment for invoice(s) 09/05/2023.C23TNN.00025805 - Purchasing invoice C23TNN.00025805</t>
  </si>
  <si>
    <t>11016</t>
  </si>
  <si>
    <t>Payment for invoice(s) 09/05/2023.C23TNN.00025806 - Purchasing invoice C23TNN.00025806</t>
  </si>
  <si>
    <t>11017</t>
  </si>
  <si>
    <t>Payment for invoice(s) 09/05/2023.C23TNN.00025807 - Purchasing invoice C23TNN.00025807</t>
  </si>
  <si>
    <t>11018</t>
  </si>
  <si>
    <t>Payment for invoice(s) 09/05/2023.C23TNN.00025808 - Purchasing invoice C23TNN.00025808</t>
  </si>
  <si>
    <t>11019</t>
  </si>
  <si>
    <t>Payment for invoice(s) 09/05/2023.C23TNN.00025809 - Purchasing invoice C23TNN.00025809</t>
  </si>
  <si>
    <t>11020</t>
  </si>
  <si>
    <t>Payment for invoice(s) 09/05/2023.C23TNN.00025810 - Purchasing invoice C23TNN.00025810</t>
  </si>
  <si>
    <t>11021</t>
  </si>
  <si>
    <t>Payment for invoice(s) 09/05/2023.C23TNN.00025811 - Purchasing invoice C23TNN.00025811</t>
  </si>
  <si>
    <t>11022</t>
  </si>
  <si>
    <t>Payment for invoice(s) 09/05/2023.C23TNN.00025812 - Purchasing invoice C23TNN.00025812</t>
  </si>
  <si>
    <t>11023</t>
  </si>
  <si>
    <t>Payment for invoice(s) 09/05/2023.C23TNN.00025813 - Purchasing invoice C23TNN.00025813</t>
  </si>
  <si>
    <t>11024</t>
  </si>
  <si>
    <t>Payment for invoice(s) 09/05/2023.C23TNN.00025814 - Purchasing invoice C23TNN.00025814</t>
  </si>
  <si>
    <t>11025</t>
  </si>
  <si>
    <t>Payment for invoice(s) 09/05/2023.C23TNN.00025815 - Purchasing invoice C23TNN.00025815</t>
  </si>
  <si>
    <t>11026</t>
  </si>
  <si>
    <t>Payment for invoice(s) 09/05/2023.C23TNN.00025817 - Purchasing invoice C23TNN.00025817</t>
  </si>
  <si>
    <t>11027</t>
  </si>
  <si>
    <t>Payment for invoice(s) 09/05/2023.C23TNN.00025818 - Purchasing invoice C23TNN.00025818</t>
  </si>
  <si>
    <t>11028</t>
  </si>
  <si>
    <t>Payment for invoice(s) 09/05/2023.C23TNN.00025819 - Purchasing invoice C23TNN.00025819</t>
  </si>
  <si>
    <t>11029</t>
  </si>
  <si>
    <t>Payment for invoice(s) 09/05/2023.C23TNN.00025820 - Purchasing invoice C23TNN.00025820</t>
  </si>
  <si>
    <t>11030</t>
  </si>
  <si>
    <t>Payment for invoice(s) 09/05/2023.C23TNN.00025821 - Purchasing invoice C23TNN.00025821</t>
  </si>
  <si>
    <t>11031</t>
  </si>
  <si>
    <t>Payment for invoice(s) 09/05/2023.C23TNN.00025824 - Purchasing invoice C23TNN.00025824</t>
  </si>
  <si>
    <t>11032</t>
  </si>
  <si>
    <t>Payment for invoice(s) 09/05/2023.C23TNN.00025825 - Purchasing invoice C23TNN.00025825</t>
  </si>
  <si>
    <t>11033</t>
  </si>
  <si>
    <t>Payment for invoice(s) 09/05/2023.C23TNN.00025826 - Purchasing invoice C23TNN.00025826</t>
  </si>
  <si>
    <t>11034</t>
  </si>
  <si>
    <t>Payment for invoice(s) 09/05/2023.C23TNN.00025827 - Purchasing invoice C23TNN.00025827</t>
  </si>
  <si>
    <t>11035</t>
  </si>
  <si>
    <t>Payment for invoice(s) 09/05/2023.C23TNN.00025828 - Purchasing invoice C23TNN.00025828</t>
  </si>
  <si>
    <t>11036</t>
  </si>
  <si>
    <t>Payment for invoice(s) 09/05/2023.C23TNN.00025832 - Purchasing invoice C23TNN.00025832</t>
  </si>
  <si>
    <t>11037</t>
  </si>
  <si>
    <t>Payment for invoice(s) 09/05/2023.C23TNN.00025833 - Purchasing invoice C23TNN.00025833</t>
  </si>
  <si>
    <t>11038</t>
  </si>
  <si>
    <t>Payment for invoice(s) 09/05/2023.C23TNN.00025834 - Purchasing invoice C23TNN.00025834</t>
  </si>
  <si>
    <t>11039</t>
  </si>
  <si>
    <t>Payment for invoice(s) 09/05/2023.C23TNN.00025836 - Purchasing invoice C23TNN.00025836</t>
  </si>
  <si>
    <t>11040</t>
  </si>
  <si>
    <t>Payment for invoice(s) 09/05/2023.C23TNN.00025837 - Purchasing invoice C23TNN.00025837</t>
  </si>
  <si>
    <t>11041</t>
  </si>
  <si>
    <t>Payment for invoice(s) 09/05/2023.C23TNN.00025838 - Purchasing invoice C23TNN.00025838</t>
  </si>
  <si>
    <t>11042</t>
  </si>
  <si>
    <t>Payment for invoice(s) 09/05/2023.C23TNN.00025839 - Purchasing invoice C23TNN.00025839</t>
  </si>
  <si>
    <t>11043</t>
  </si>
  <si>
    <t>Payment for invoice(s) 09/05/2023.C23TNN.00025840 - Purchasing invoice C23TNN.00025840</t>
  </si>
  <si>
    <t>11044</t>
  </si>
  <si>
    <t>Payment for invoice(s) 09/05/2023.C23TNN.00025841 - Purchasing invoice C23TNN.00025841</t>
  </si>
  <si>
    <t>11045</t>
  </si>
  <si>
    <t>Payment for invoice(s) 09/05/2023.C23TNN.00025842 - Purchasing invoice C23TNN.00025842</t>
  </si>
  <si>
    <t>11046</t>
  </si>
  <si>
    <t>Payment for invoice(s) 09/05/2023.C23TNN.00025844 - Purchasing invoice C23TNN.00025844</t>
  </si>
  <si>
    <t>11047</t>
  </si>
  <si>
    <t>Payment for invoice(s) 09/05/2023.C23TNN.00025845 - Purchasing invoice C23TNN.00025845</t>
  </si>
  <si>
    <t>11048</t>
  </si>
  <si>
    <t>Payment for invoice(s) 09/05/2023.C23TNN.00025846 - Purchasing invoice C23TNN.00025846</t>
  </si>
  <si>
    <t>11049</t>
  </si>
  <si>
    <t>Payment for invoice(s) 09/05/2023.C23TNN.00025847 - Purchasing invoice C23TNN.00025847</t>
  </si>
  <si>
    <t>11050</t>
  </si>
  <si>
    <t>Payment for invoice(s) 09/05/2023.C23TNN.00025848 - Purchasing invoice C23TNN.00025848</t>
  </si>
  <si>
    <t>11051</t>
  </si>
  <si>
    <t>Payment for invoice(s) 09/05/2023.C23TNN.00025849 - Purchasing invoice C23TNN.00025849</t>
  </si>
  <si>
    <t>11052</t>
  </si>
  <si>
    <t>Payment for invoice(s) 09/05/2023.C23TNN.00025850 - Purchasing invoice C23TNN.00025850</t>
  </si>
  <si>
    <t>11053</t>
  </si>
  <si>
    <t>Payment for invoice(s) 09/05/2023.C23TNN.00025851 - Purchasing invoice C23TNN.00025851</t>
  </si>
  <si>
    <t>11054</t>
  </si>
  <si>
    <t>Payment for invoice(s) 09/05/2023.C23TNN.00025852 - Purchasing invoice C23TNN.00025852</t>
  </si>
  <si>
    <t>11055</t>
  </si>
  <si>
    <t>Payment for invoice(s) 09/05/2023.C23TNN.00025853 - Purchasing invoice C23TNN.00025853</t>
  </si>
  <si>
    <t>11056</t>
  </si>
  <si>
    <t>Payment for invoice(s) 09/05/2023.C23TNN.00025855 - Purchasing invoice C23TNN.00025855</t>
  </si>
  <si>
    <t>11057</t>
  </si>
  <si>
    <t>Payment for invoice(s) 09/05/2023.C23TNN.00025857 - Purchasing invoice C23TNN.00025857</t>
  </si>
  <si>
    <t>11058</t>
  </si>
  <si>
    <t>Payment for invoice(s) 09/05/2023.C23TNN.00025858 - Purchasing invoice C23TNN.00025858</t>
  </si>
  <si>
    <t>11059</t>
  </si>
  <si>
    <t>Payment for invoice(s) 09/05/2023.C23TNN.00025859 - Purchasing invoice C23TNN.00025859</t>
  </si>
  <si>
    <t>11060</t>
  </si>
  <si>
    <t>Payment for invoice(s) 09/05/2023.C23TNN.00025860 - Purchasing invoice C23TNN.00025860</t>
  </si>
  <si>
    <t>11061</t>
  </si>
  <si>
    <t>Payment for invoice(s) 09/05/2023.C23TNN.00025861 - Purchasing invoice C23TNN.00025861</t>
  </si>
  <si>
    <t>11062</t>
  </si>
  <si>
    <t>Payment for invoice(s) 09/05/2023.C23TNN.00025862 - Purchasing invoice C23TNN.00025862</t>
  </si>
  <si>
    <t>11063</t>
  </si>
  <si>
    <t>Payment for invoice(s) 09/05/2023.C23TNN.00025863 - Purchasing invoice C23TNN.00025863</t>
  </si>
  <si>
    <t>11064</t>
  </si>
  <si>
    <t>Payment for invoice(s) 09/05/2023.C23TNN.00025864 - Purchasing invoice C23TNN.00025864</t>
  </si>
  <si>
    <t>11065</t>
  </si>
  <si>
    <t>Payment for invoice(s) 09/05/2023.C23TNN.00025865 - Purchasing invoice C23TNN.00025865</t>
  </si>
  <si>
    <t>11066</t>
  </si>
  <si>
    <t>Payment for invoice(s) 09/05/2023.C23TNN.00025866 - Purchasing invoice C23TNN.00025866</t>
  </si>
  <si>
    <t>11067</t>
  </si>
  <si>
    <t>Payment for invoice(s) 09/05/2023.C23TNN.00025867 - Purchasing invoice C23TNN.00025867</t>
  </si>
  <si>
    <t>11068</t>
  </si>
  <si>
    <t>Payment for invoice(s) 09/05/2023.C23TNN.00025868 - Purchasing invoice C23TNN.00025868</t>
  </si>
  <si>
    <t>11069</t>
  </si>
  <si>
    <t>Payment for invoice(s) 09/05/2023.C23TNN.00025869 - Purchasing invoice C23TNN.00025869</t>
  </si>
  <si>
    <t>11070</t>
  </si>
  <si>
    <t>Payment for invoice(s) 09/05/2023.C23TNN.00025870 - Purchasing invoice C23TNN.00025870</t>
  </si>
  <si>
    <t>11071</t>
  </si>
  <si>
    <t>Payment for invoice(s) 09/05/2023.C23TNN.00025871 - Purchasing invoice C23TNN.00025871</t>
  </si>
  <si>
    <t>11072</t>
  </si>
  <si>
    <t>Payment for invoice(s) 09/05/2023.C23TNN.00025872 - Purchasing invoice C23TNN.00025872</t>
  </si>
  <si>
    <t>11073</t>
  </si>
  <si>
    <t>Payment for invoice(s) 09/05/2023.C23TNN.00025873 - Purchasing invoice C23TNN.00025873</t>
  </si>
  <si>
    <t>11074</t>
  </si>
  <si>
    <t>Payment for invoice(s) 09/05/2023.C23TNN.00025874 - Purchasing invoice C23TNN.00025874</t>
  </si>
  <si>
    <t>11075</t>
  </si>
  <si>
    <t>Payment for invoice(s) 09/05/2023.C23TNN.00025875 - Purchasing invoice C23TNN.00025875</t>
  </si>
  <si>
    <t>11076</t>
  </si>
  <si>
    <t>Payment for invoice(s) 09/05/2023.C23TNN.00025876 - Purchasing invoice C23TNN.00025876</t>
  </si>
  <si>
    <t>11077</t>
  </si>
  <si>
    <t>Payment for invoice(s) 09/05/2023.C23TNN.00025876-CRE - Purchasing invoice C23TNN.00025876</t>
  </si>
  <si>
    <t>11078</t>
  </si>
  <si>
    <t>Payment for invoice(s) 09/05/2023.C23TNN.00025877 - Purchasing invoice C23TNN.00025877</t>
  </si>
  <si>
    <t>11079</t>
  </si>
  <si>
    <t>Payment for invoice(s) 09/05/2023.C23TNN.00025878 - Purchasing invoice C23TNN.00025878</t>
  </si>
  <si>
    <t>11080</t>
  </si>
  <si>
    <t>Payment for invoice(s) 09/05/2023.C23TNN.00025879 - Purchasing invoice C23TNN.00025879</t>
  </si>
  <si>
    <t>11081</t>
  </si>
  <si>
    <t>Payment for invoice(s) 09/05/2023.C23TNN.00025880 - Purchasing invoice C23TNN.00025880</t>
  </si>
  <si>
    <t>11082</t>
  </si>
  <si>
    <t>Payment for invoice(s) 09/05/2023.C23TNN.00025881 - Purchasing invoice C23TNN.00025881</t>
  </si>
  <si>
    <t>11083</t>
  </si>
  <si>
    <t>Payment for invoice(s) 09/05/2023.C23TNN.00025882 - Purchasing invoice C23TNN.00025882</t>
  </si>
  <si>
    <t>11084</t>
  </si>
  <si>
    <t>Payment for invoice(s) 09/05/2023.C23TNN.00025883 - Purchasing invoice C23TNN.00025883</t>
  </si>
  <si>
    <t>11085</t>
  </si>
  <si>
    <t>Payment for invoice(s) 09/05/2023.C23TNN.00025884 - Purchasing invoice C23TNN.00025884</t>
  </si>
  <si>
    <t>11086</t>
  </si>
  <si>
    <t>Payment for invoice(s) 09/05/2023.C23TNN.00025885 - Purchasing invoice C23TNN.00025885</t>
  </si>
  <si>
    <t>11087</t>
  </si>
  <si>
    <t>Payment for invoice(s) 09/05/2023.C23TNN.00025886 - Purchasing invoice C23TNN.00025886</t>
  </si>
  <si>
    <t>11088</t>
  </si>
  <si>
    <t>Payment for invoice(s) 09/05/2023.C23TNN.00025887 - Purchasing invoice C23TNN.00025887</t>
  </si>
  <si>
    <t>11089</t>
  </si>
  <si>
    <t>Payment for invoice(s) 09/05/2023.C23TNN.00025888 - Purchasing invoice C23TNN.00025888</t>
  </si>
  <si>
    <t>11090</t>
  </si>
  <si>
    <t>Payment for invoice(s) 09/05/2023.C23TNN.00025890 - Purchasing invoice C23TNN.00025890</t>
  </si>
  <si>
    <t>11091</t>
  </si>
  <si>
    <t>Payment for invoice(s) 09/05/2023.C23TNN.00025891 - Purchasing invoice C23TNN.00025891</t>
  </si>
  <si>
    <t>11092</t>
  </si>
  <si>
    <t>Payment for invoice(s) 09/05/2023.C23TNN.00025892 - Purchasing invoice C23TNN.00025892</t>
  </si>
  <si>
    <t>11093</t>
  </si>
  <si>
    <t>Payment for invoice(s) 09/05/2023.C23TNN.00025893 - Purchasing invoice C23TNN.00025893</t>
  </si>
  <si>
    <t>11094</t>
  </si>
  <si>
    <t>Payment for invoice(s) 09/05/2023.C23TNN.00025894 - Purchasing invoice C23TNN.00025894</t>
  </si>
  <si>
    <t>11095</t>
  </si>
  <si>
    <t>Payment for invoice(s) 09/05/2023.C23TNN.00025895 - Purchasing invoice C23TNN.00025895</t>
  </si>
  <si>
    <t>11096</t>
  </si>
  <si>
    <t>Payment for invoice(s) 09/05/2023.C23TNN.00025896 - Purchasing invoice C23TNN.00025896</t>
  </si>
  <si>
    <t>11097</t>
  </si>
  <si>
    <t>Payment for invoice(s) 09/05/2023.C23TNN.00025897 - Purchasing invoice C23TNN.00025897</t>
  </si>
  <si>
    <t>11098</t>
  </si>
  <si>
    <t>Payment for invoice(s) 09/05/2023.C23TNN.00025898 - Purchasing invoice C23TNN.00025898</t>
  </si>
  <si>
    <t>11099</t>
  </si>
  <si>
    <t>Payment for invoice(s) 09/05/2023.C23TNN.00025899 - Purchasing invoice C23TNN.00025899</t>
  </si>
  <si>
    <t>11100</t>
  </si>
  <si>
    <t>Payment for invoice(s) 09/05/2023.C23TNN.00025900 - Purchasing invoice C23TNN.00025900</t>
  </si>
  <si>
    <t>11101</t>
  </si>
  <si>
    <t>Payment for invoice(s) 09/05/2023.C23TNN.00025901 - Purchasing invoice C23TNN.00025901</t>
  </si>
  <si>
    <t>11102</t>
  </si>
  <si>
    <t>Payment for invoice(s) 09/05/2023.C23TNN.00025902 - Purchasing invoice C23TNN.00025902</t>
  </si>
  <si>
    <t>11103</t>
  </si>
  <si>
    <t>Payment for invoice(s) 09/05/2023.C23TNN.00025903 - Purchasing invoice C23TNN.00025903</t>
  </si>
  <si>
    <t>11104</t>
  </si>
  <si>
    <t>Payment for invoice(s) 09/05/2023.C23TNN.00025904 - Purchasing invoice C23TNN.00025904</t>
  </si>
  <si>
    <t>11105</t>
  </si>
  <si>
    <t>Payment for invoice(s) 09/05/2023.C23TNN.00025905 - Purchasing invoice C23TNN.00025905</t>
  </si>
  <si>
    <t>11106</t>
  </si>
  <si>
    <t>Payment for invoice(s) 09/05/2023.C23TNN.00025906 - Purchasing invoice C23TNN.00025906</t>
  </si>
  <si>
    <t>11107</t>
  </si>
  <si>
    <t>Payment for invoice(s) 09/05/2023.C23TNN.00025907 - Purchasing invoice C23TNN.00025907</t>
  </si>
  <si>
    <t>11108</t>
  </si>
  <si>
    <t>Payment for invoice(s) 09/05/2023.C23TNN.00025908 - Purchasing invoice C23TNN.00025908</t>
  </si>
  <si>
    <t>11109</t>
  </si>
  <si>
    <t>Payment for invoice(s) 09/05/2023.C23TNN.00025909 - Purchasing invoice C23TNN.00025909</t>
  </si>
  <si>
    <t>11110</t>
  </si>
  <si>
    <t>Payment for invoice(s) 09/05/2023.C23TNN.00025910 - Purchasing invoice C23TNN.00025910</t>
  </si>
  <si>
    <t>11111</t>
  </si>
  <si>
    <t>Payment for invoice(s) 09/05/2023.C23TNN.00025911 - Purchasing invoice C23TNN.00025911</t>
  </si>
  <si>
    <t>11112</t>
  </si>
  <si>
    <t>Payment for invoice(s) 09/05/2023.C23TNN.00025914 - Purchasing invoice C23TNN.00025914</t>
  </si>
  <si>
    <t>11113</t>
  </si>
  <si>
    <t>Payment for invoice(s) 09/05/2023.C23TNN.00025919 - Purchasing invoice C23TNN.00025919</t>
  </si>
  <si>
    <t>11114</t>
  </si>
  <si>
    <t>Payment for invoice(s) 09/05/2023.C23TNN.00025920 - Purchasing invoice C23TNN.00025920</t>
  </si>
  <si>
    <t>11115</t>
  </si>
  <si>
    <t>Payment for invoice(s) 09/05/2023.C23TNN.00025921 - Purchasing invoice C23TNN.00025921</t>
  </si>
  <si>
    <t>11116</t>
  </si>
  <si>
    <t>Payment for invoice(s) 09/05/2023.C23TNN.00025922 - Purchasing invoice C23TNN.00025922</t>
  </si>
  <si>
    <t>11117</t>
  </si>
  <si>
    <t>Payment for invoice(s) 09/05/2023.C23TNN.00025923 - Purchasing invoice C23TNN.00025923</t>
  </si>
  <si>
    <t>11118</t>
  </si>
  <si>
    <t>Payment for invoice(s) 09/05/2023.C23TNN.00025924 - Purchasing invoice C23TNN.00025924</t>
  </si>
  <si>
    <t>11119</t>
  </si>
  <si>
    <t>Payment for invoice(s) 09/05/2023.C23TNN.00025925 - Purchasing invoice C23TNN.00025925</t>
  </si>
  <si>
    <t>11120</t>
  </si>
  <si>
    <t>Payment for invoice(s) 09/05/2023.C23TNN.00025926 - Purchasing invoice C23TNN.00025926</t>
  </si>
  <si>
    <t>11121</t>
  </si>
  <si>
    <t>Payment for invoice(s) 09/05/2023.C23TNN.00025927 - Purchasing invoice C23TNN.00025927</t>
  </si>
  <si>
    <t>11122</t>
  </si>
  <si>
    <t>Payment for invoice(s) 09/05/2023.C23TNN.00025929 - Purchasing invoice C23TNN.00025929</t>
  </si>
  <si>
    <t>11123</t>
  </si>
  <si>
    <t>Payment for invoice(s) 09/05/2023.C23TNN.00025930 - Purchasing invoice C23TNN.00025930</t>
  </si>
  <si>
    <t>11124</t>
  </si>
  <si>
    <t>Payment for invoice(s) 09/05/2023.C23TNN.00025931 - Purchasing invoice C23TNN.00025931</t>
  </si>
  <si>
    <t>11125</t>
  </si>
  <si>
    <t>Payment for invoice(s) 09/05/2023.C23TNN.00025932 - Purchasing invoice C23TNN.00025932</t>
  </si>
  <si>
    <t>11126</t>
  </si>
  <si>
    <t>Payment for invoice(s) 09/05/2023.C23TNN.00025933 - Purchasing invoice C23TNN.00025933</t>
  </si>
  <si>
    <t>11127</t>
  </si>
  <si>
    <t>Payment for invoice(s) 09/05/2023.C23TNN.00025934 - Purchasing invoice C23TNN.00025934</t>
  </si>
  <si>
    <t>11128</t>
  </si>
  <si>
    <t>Payment for invoice(s) 09/05/2023.C23TNN.00025935 - Purchasing invoice C23TNN.00025935</t>
  </si>
  <si>
    <t>11129</t>
  </si>
  <si>
    <t>Payment for invoice(s) 09/05/2023.C23TNN.00025936 - Purchasing invoice C23TNN.00025936</t>
  </si>
  <si>
    <t>11130</t>
  </si>
  <si>
    <t>Payment for invoice(s) 09/05/2023.C23TNN.00025937 - Purchasing invoice C23TNN.00025937</t>
  </si>
  <si>
    <t>11131</t>
  </si>
  <si>
    <t>Payment for invoice(s) 09/05/2023.C23TNN.00025938 - Purchasing invoice C23TNN.00025938</t>
  </si>
  <si>
    <t>11132</t>
  </si>
  <si>
    <t>Payment for invoice(s) 09/05/2023.C23TNN.00025939 - Purchasing invoice C23TNN.00025939</t>
  </si>
  <si>
    <t>11133</t>
  </si>
  <si>
    <t>Payment for invoice(s) 09/05/2023.C23TNN.00025940 - Purchasing invoice C23TNN.00025940</t>
  </si>
  <si>
    <t>11134</t>
  </si>
  <si>
    <t>Payment for invoice(s) 09/05/2023.C23TNN.00025947 - Purchasing invoice C23TNN.00025947</t>
  </si>
  <si>
    <t>11135</t>
  </si>
  <si>
    <t>Payment for invoice(s) 09/05/2023.C23TNN.00025948 - Purchasing invoice C23TNN.00025948</t>
  </si>
  <si>
    <t>11136</t>
  </si>
  <si>
    <t>Payment for invoice(s) 09/05/2023.C23TNN.00025950 - Purchasing invoice C23TNN.00025950</t>
  </si>
  <si>
    <t>11137</t>
  </si>
  <si>
    <t>Payment for invoice(s) 09/05/2023.C23TNN.00025951 - Purchasing invoice C23TNN.00025951</t>
  </si>
  <si>
    <t>11138</t>
  </si>
  <si>
    <t>Payment for invoice(s) 09/05/2023.C23TNN.00025952 - Purchasing invoice C23TNN.00025952</t>
  </si>
  <si>
    <t>11139</t>
  </si>
  <si>
    <t>Payment for invoice(s) 09/05/2023.C23TNN.00025953 - Purchasing invoice C23TNN.00025953</t>
  </si>
  <si>
    <t>11140</t>
  </si>
  <si>
    <t>Payment for invoice(s) 09/05/2023.C23TNN.00025954 - Purchasing invoice C23TNN.00025954</t>
  </si>
  <si>
    <t>11141</t>
  </si>
  <si>
    <t>Payment for invoice(s) 09/05/2023.C23TNN.00025955 - Purchasing invoice C23TNN.00025955</t>
  </si>
  <si>
    <t>11142</t>
  </si>
  <si>
    <t>Payment for invoice(s) 09/05/2023.C23TNN.00025956 - Purchasing invoice C23TNN.00025956</t>
  </si>
  <si>
    <t>11143</t>
  </si>
  <si>
    <t>Payment for invoice(s) 09/05/2023.C23TNN.00025958 - Purchasing invoice C23TNN.00025958</t>
  </si>
  <si>
    <t>11144</t>
  </si>
  <si>
    <t>Payment for invoice(s) 09/05/2023.C23TNN.00025959 - Purchasing invoice C23TNN.00025959</t>
  </si>
  <si>
    <t>11145</t>
  </si>
  <si>
    <t>Payment for invoice(s) 09/05/2023.C23TNN.00025960 - Purchasing invoice C23TNN.00025960</t>
  </si>
  <si>
    <t>11146</t>
  </si>
  <si>
    <t>Payment for invoice(s) 09/05/2023.C23TNN.00025961 - Purchasing invoice C23TNN.00025961</t>
  </si>
  <si>
    <t>11147</t>
  </si>
  <si>
    <t>Payment for invoice(s) 09/05/2023.C23TNN.00025963 - Purchasing invoice C23TNN.00025963</t>
  </si>
  <si>
    <t>11148</t>
  </si>
  <si>
    <t>Payment for invoice(s) 09/05/2023.C23TNN.00025964 - Purchasing invoice C23TNN.00025964</t>
  </si>
  <si>
    <t>11149</t>
  </si>
  <si>
    <t>Payment for invoice(s) 09/05/2023.C23TNN.00025965 - Purchasing invoice C23TNN.00025965</t>
  </si>
  <si>
    <t>11150</t>
  </si>
  <si>
    <t>Payment for invoice(s) 09/05/2023.C23TNN.00025966 - Purchasing invoice C23TNN.00025966</t>
  </si>
  <si>
    <t>11151</t>
  </si>
  <si>
    <t>Payment for invoice(s) 09/05/2023.C23TNN.00025967 - Purchasing invoice C23TNN.00025967</t>
  </si>
  <si>
    <t>11152</t>
  </si>
  <si>
    <t>Payment for invoice(s) 09/05/2023.C23TNN.00025968 - Purchasing invoice C23TNN.00025968</t>
  </si>
  <si>
    <t>11153</t>
  </si>
  <si>
    <t>Payment for invoice(s) 09/05/2023.C23TNN.00026003 - Purchasing invoice C23TNN.00026003</t>
  </si>
  <si>
    <t>11154</t>
  </si>
  <si>
    <t>Payment for invoice(s) 09/05/2023.C23TNN.00026004 - Purchasing invoice C23TNN.00026004</t>
  </si>
  <si>
    <t>11155</t>
  </si>
  <si>
    <t>Payment for invoice(s) 09/05/2023.C23TNN.00026005 - Purchasing invoice C23TNN.00026005</t>
  </si>
  <si>
    <t>11156</t>
  </si>
  <si>
    <t>Payment for invoice(s) 09/05/2023.C23TNN.00026006 - Purchasing invoice C23TNN.00026006</t>
  </si>
  <si>
    <t>11157</t>
  </si>
  <si>
    <t>Payment for invoice(s) 09/05/2023.C23TNN.00026007 - Purchasing invoice C23TNN.00026007</t>
  </si>
  <si>
    <t>11158</t>
  </si>
  <si>
    <t>Payment for invoice(s) 09/05/2023.C23TNN.00026010 - Purchasing invoice C23TNN.00026010</t>
  </si>
  <si>
    <t>11159</t>
  </si>
  <si>
    <t>Payment for invoice(s) 10/05/2023.C23TNN.00026009 - Purchasing invoice C23TNN.00026009</t>
  </si>
  <si>
    <t>11160</t>
  </si>
  <si>
    <t>Payment for invoice(s) 10/05/2023.C23TNN.00026011 - Purchasing invoice C23TNN.00026011</t>
  </si>
  <si>
    <t>11161</t>
  </si>
  <si>
    <t>Payment for invoice(s) 10/05/2023.C23TNN.00026015 - Purchasing invoice C23TNN.00026015</t>
  </si>
  <si>
    <t>11162</t>
  </si>
  <si>
    <t>Payment for invoice(s) 10/05/2023.C23TNN.00026035 - Purchasing invoice C23TNN.00026035</t>
  </si>
  <si>
    <t>11163</t>
  </si>
  <si>
    <t>Payment for invoice(s) 12/05/2023.C23TNN.00028149 - Purchasing invoice C23TNN.00028149</t>
  </si>
  <si>
    <t>11164</t>
  </si>
  <si>
    <t>Payment for invoice(s) 12/05/2023.C23TNN.00028156 - Purchasing invoice C23TNN.00028156</t>
  </si>
  <si>
    <t>11165</t>
  </si>
  <si>
    <t>Payment for invoice(s) 12/05/2023.C23TNN.00028157 - Purchasing invoice C23TNN.00028157</t>
  </si>
  <si>
    <t>11166</t>
  </si>
  <si>
    <t>Payment for invoice(s) 12/05/2023.C23TNN.00028158 - Purchasing invoice C23TNN.00028158</t>
  </si>
  <si>
    <t>11167</t>
  </si>
  <si>
    <t>Payment for invoice(s) 12/05/2023.C23TNN.00028172 - Purchasing invoice C23TNN.00028172</t>
  </si>
  <si>
    <t>11168</t>
  </si>
  <si>
    <t>Payment for invoice(s) 12/05/2023.C23TNN.00028175 - Purchasing invoice C23TNN.00028175</t>
  </si>
  <si>
    <t>11169</t>
  </si>
  <si>
    <t>Payment for invoice(s) 12/05/2023.C23TNN.00028182 - Purchasing invoice C23TNN.00028182</t>
  </si>
  <si>
    <t>11170</t>
  </si>
  <si>
    <t>Payment for invoice(s) 16/05/2023.C23TNN.00022393 - Purchasing invoice C23TNN.00022393</t>
  </si>
  <si>
    <t>11171</t>
  </si>
  <si>
    <t>Payment for invoice(s) 16/05/2023.C23TNN.00022415 - Purchasing invoice C23TNN.00022415</t>
  </si>
  <si>
    <t>11172</t>
  </si>
  <si>
    <t>Payment for invoice(s) 16/05/2023.C23TNN.00022634 - Purchasing invoice C23TNN.00022634</t>
  </si>
  <si>
    <t>11173</t>
  </si>
  <si>
    <t>Payment for invoice(s) 16/05/2023.C23TNN.00023553 - Purchasing invoice C23TNN.00023553</t>
  </si>
  <si>
    <t>11174</t>
  </si>
  <si>
    <t>Payment for invoice(s) 16/05/2023.C23TNN.00023734 - Purchasing invoice C23TNN.00023734</t>
  </si>
  <si>
    <t>11175</t>
  </si>
  <si>
    <t>Payment for invoice(s) 16/05/2023.C23TNN.00024253 - Purchasing invoice C23TNN.00024253</t>
  </si>
  <si>
    <t>11176</t>
  </si>
  <si>
    <t>Payment for invoice(s) 16/05/2023.C23TNN.00025021 - Purchasing invoice C23TNN.00025021</t>
  </si>
  <si>
    <t>11177</t>
  </si>
  <si>
    <t>Payment for invoice(s) 16/05/2023.C23TNN.00025030 - Purchasing invoice C23TNN.00025030</t>
  </si>
  <si>
    <t>11178</t>
  </si>
  <si>
    <t>Payment for invoice(s) 17/05/2023.C23TNN.00028506 - Purchasing invoice C23TNN.00028506</t>
  </si>
  <si>
    <t>11179</t>
  </si>
  <si>
    <t>Payment for invoice(s) 17/05/2023.C23TNN.00028565 - Purchasing invoice C23TNN.00028565</t>
  </si>
  <si>
    <t>11180</t>
  </si>
  <si>
    <t>Payment for invoice(s) 18/05/2023.C23TNN.00029673 - Purchasing invoice C23TNN.00029673</t>
  </si>
  <si>
    <t>11181</t>
  </si>
  <si>
    <t>Payment for invoice(s) 18/05/2023.C23TNN.00029674 - Purchasing invoice C23TNN.00029674</t>
  </si>
  <si>
    <t>11182</t>
  </si>
  <si>
    <t>Payment for invoice(s) 19/05/2023.C23TNN.00029743 - Purchasing invoice C23TNN.00029743</t>
  </si>
  <si>
    <t>11183</t>
  </si>
  <si>
    <t>Payment for invoice(s) 19/05/2023.C23TNN.00029802 - Purchasing invoice C23TNN.00029802</t>
  </si>
  <si>
    <t>11184</t>
  </si>
  <si>
    <t>Payment for invoice(s) 19/05/2023.C23TNN.00029817 - Purchasing invoice C23TNN.00029817</t>
  </si>
  <si>
    <t>11185</t>
  </si>
  <si>
    <t>Payment for invoice(s) 19/05/2023.C23TNN.00029818 - Purchasing invoice C23TNN.00029818</t>
  </si>
  <si>
    <t>11186</t>
  </si>
  <si>
    <t>Payment for invoice(s) 22/05/2023.C23TNN.00029855 - Purchasing invoice C23TNN.00029855</t>
  </si>
  <si>
    <t>11187</t>
  </si>
  <si>
    <t>Payment for invoice(s) 22/05/2023.C23TNN.00029862 - Purchasing invoice C23TNN.00029862</t>
  </si>
  <si>
    <t>11188</t>
  </si>
  <si>
    <t>Payment for invoice(s) 22/05/2023.C23TNN.00029863 - Purchasing invoice C23TNN.00029863</t>
  </si>
  <si>
    <t>11189</t>
  </si>
  <si>
    <t>Payment for invoice(s) 22/05/2023.C23TNN.00029865 - Purchasing invoice C23TNN.00029865</t>
  </si>
  <si>
    <t>11190</t>
  </si>
  <si>
    <t>Payment for invoice(s) 23/05/2023.C23TNN.00030026 - Purchasing invoice C23TNN.00030026</t>
  </si>
  <si>
    <t>11191</t>
  </si>
  <si>
    <t>Payment for invoice(s) 24/05/2023.C23TNN.00030072 - Purchasing invoice C23TNN.00030072</t>
  </si>
  <si>
    <t>11192</t>
  </si>
  <si>
    <t>Payment for invoice(s) 24/05/2023.C23TNN.00030100 - Purchasing invoice C23TNN.00030100</t>
  </si>
  <si>
    <t>11193</t>
  </si>
  <si>
    <t>Payment for invoice(s) 25/05/2023.C23TNN.00030960 - Purchasing invoice C23TNN.00030960</t>
  </si>
  <si>
    <t>11194</t>
  </si>
  <si>
    <t>Payment for invoice(s) 25/05/2023.C23TNN.00030962 - Purchasing invoice C23TNN.00030962</t>
  </si>
  <si>
    <t>11195</t>
  </si>
  <si>
    <t>Payment for invoice(s) 26/05/2023.C23TNN.00031265 - Purchasing invoice C23TNN.00031265</t>
  </si>
  <si>
    <t>11196</t>
  </si>
  <si>
    <t>Payment for invoice(s) 26/05/2023.C23TNN.00031266 - Purchasing invoice C23TNN.00031266</t>
  </si>
  <si>
    <t>11197</t>
  </si>
  <si>
    <t>Payment for invoice(s) 26/05/2023.C23TNN.00031291 - Purchasing invoice C23TNN.00031291</t>
  </si>
  <si>
    <t>11198</t>
  </si>
  <si>
    <t>Payment for invoice(s) 26/05/2023.C23TNN.00031292 - Purchasing invoice C23TNN.00031292</t>
  </si>
  <si>
    <t>11199</t>
  </si>
  <si>
    <t>Payment for invoice(s) 29/05/2023.C23TNN.00031513 - Purchasing invoice C23TNN.00031513</t>
  </si>
  <si>
    <t>11200</t>
  </si>
  <si>
    <t>Payment for invoice(s) 30/05/2023.C23TNN.00031612 - Purchasing invoice C23TNN.00031612</t>
  </si>
  <si>
    <t>11201</t>
  </si>
  <si>
    <t>Payment for invoice(s) 30/05/2023.C23TNN.00031613 - Purchasing invoice C23TNN.00031613</t>
  </si>
  <si>
    <t>11202</t>
  </si>
  <si>
    <t>Payment for invoice(s) 30/05/2023.C23TNN.00031614 - Purchasing invoice C23TNN.00031614</t>
  </si>
  <si>
    <t>11203</t>
  </si>
  <si>
    <t>Payment for invoice(s) CNM-C30523AN(72766)-46709 - Cấn trừ Phí hỗ trợ tiền điện tháng 04 năm 2023 tại Hồ Chí Minh</t>
  </si>
  <si>
    <t>11204</t>
  </si>
  <si>
    <t>Payment for invoice(s) CNM-C30523AN(72794)-46676 - Cấn trừ Phí hỗ trợ trao đổi dữ liệu điện tử tháng 04 năm 2023 tại Hồ Chí Minh</t>
  </si>
  <si>
    <t>11205</t>
  </si>
  <si>
    <t>Payment for invoice(s) CNM-C30523AN(72813)-46678 - Cấn trừ Phí hỗ trợ kiểm tra an toàn vệ sinh thực phẩm tháng 04 năm 2023 tại Hồ Chí Minh</t>
  </si>
  <si>
    <t>11206</t>
  </si>
  <si>
    <t>Payment for invoice(s) CNM-C30523AN(72821)-46697 - Cấn trừ Phí hỗ trợ trưng bày tháng 04 năm 2023 tại Hồ Chí Minh</t>
  </si>
  <si>
    <t>11207</t>
  </si>
  <si>
    <t>Payment for invoice(s) CNM-C30523AN(72824)-46717 - Cấn trừ Phí hỗ trợ bán hàng tháng 04 năm 2023 tại Hồ Chí Minh</t>
  </si>
  <si>
    <t>11208</t>
  </si>
  <si>
    <t>Payment for invoice(s) CNM-C30623AN(77450)-50801 - Cấn trừ Phí hỗ trợ bán hàng tháng 05 năm 2023 tại Hồ Chí Minh</t>
  </si>
  <si>
    <t>11209</t>
  </si>
  <si>
    <t>Payment for invoice(s) CNM-C30623AN(77460)-50785 - Cấn trừ Phí hỗ trợ tiền điện tháng 05 năm 2023 tại Hồ Chí Minh</t>
  </si>
  <si>
    <t>11210</t>
  </si>
  <si>
    <t>Payment for invoice(s) CNM-C30623AN(77461)-50793 - Cấn trừ Phí hỗ trợ trao đổi dữ liệu điện tử tháng 05 năm 2023 tại Hồ Chí Minh</t>
  </si>
  <si>
    <t>11211</t>
  </si>
  <si>
    <t>Payment for invoice(s) CNM-C30623AN(77464)-50795 - Cấn trừ Phí hỗ trợ khai trương cửa hàng tháng 05 năm 2023 tại Hồ Chí Minh</t>
  </si>
  <si>
    <t>11212</t>
  </si>
  <si>
    <t>Payment for invoice(s) CNM-C30623AN(77469)-50797 - Cấn trừ Phí hỗ trợ trưng bày tháng 05 năm 2023 tại Hồ Chí Minh</t>
  </si>
  <si>
    <t>11213</t>
  </si>
  <si>
    <t>Payment for invoice(s) CNM-C30623AN(77472)-50799 - Cấn trừ Phí hỗ trợ kiểm tra an toàn vệ sinh thực phẩm tháng 05 năm 2023 tại Hồ Chí Minh</t>
  </si>
  <si>
    <t>11214</t>
  </si>
  <si>
    <t>Payment for invoice(s) RRS20230519889CT5006 - Invoice for goods return to supplier C2217- Store: CT5006</t>
  </si>
  <si>
    <t>11215</t>
  </si>
  <si>
    <t>Payment for invoice(s) RRS20230519911SG0310 - Invoice for goods return to supplier C2217- Store: SG0310</t>
  </si>
  <si>
    <t>11216</t>
  </si>
  <si>
    <t>Payment for invoice(s) RRS20230523019BD7004 - Invoice for goods return to supplier C2217- Store: BD7004</t>
  </si>
  <si>
    <t>11217</t>
  </si>
  <si>
    <t>Payment for invoice(s) RRS20230523031SG0206 - Invoice for goods return to supplier C2217- Store: SG0206</t>
  </si>
  <si>
    <t>11218</t>
  </si>
  <si>
    <t>Payment for invoice(s) RRS20230523032SG0278 - Invoice for goods return to supplier C2217- Store: SG0278</t>
  </si>
  <si>
    <t>11219</t>
  </si>
  <si>
    <t>Payment for invoice(s) RRS20230523052SG0144 - Invoice for goods return to supplier C2217- Store: SG0144</t>
  </si>
  <si>
    <t>11220</t>
  </si>
  <si>
    <t>Payment for invoice(s) RRS20230524063SG0026 - Invoice for goods return to supplier C2217- Store: SG0026</t>
  </si>
  <si>
    <t>11221</t>
  </si>
  <si>
    <t>Payment for invoice(s) RRS20230524071SG0114 - Invoice for goods return to supplier C2217- Store: SG0114</t>
  </si>
  <si>
    <t>11222</t>
  </si>
  <si>
    <t>Payment for invoice(s) RRS20230524072SG0124 - Invoice for goods return to supplier C2217- Store: SG0124</t>
  </si>
  <si>
    <t>11223</t>
  </si>
  <si>
    <t>Payment for invoice(s) RRS20230524078SG0250 - Invoice for goods return to supplier C2217- Store: SG0250</t>
  </si>
  <si>
    <t>11224</t>
  </si>
  <si>
    <t>Payment for invoice(s) RRS20230524080SG0081 - Invoice for goods return to supplier C2217- Store: SG0081</t>
  </si>
  <si>
    <t>11225</t>
  </si>
  <si>
    <t>Payment for invoice(s) RRS20230524081SG0056 - Invoice for goods return to supplier C2217- Store: SG0056</t>
  </si>
  <si>
    <t>11226</t>
  </si>
  <si>
    <t>Payment for invoice(s) RRS20230524082SG0321 - Invoice for goods return to supplier C2217- Store: SG0321</t>
  </si>
  <si>
    <t>11227</t>
  </si>
  <si>
    <t>Payment for invoice(s) RRS20230524084SG0157 - Invoice for goods return to supplier C2217- Store: SG0157</t>
  </si>
  <si>
    <t>11228</t>
  </si>
  <si>
    <t>Payment for invoice(s) RRS20230524085SG0127 - Invoice for goods return to supplier C2217- Store: SG0127</t>
  </si>
  <si>
    <t>11229</t>
  </si>
  <si>
    <t>Payment for invoice(s) RRS20230524087SG0072 - Invoice for goods return to supplier C2217- Store: SG0072</t>
  </si>
  <si>
    <t>11230</t>
  </si>
  <si>
    <t>Payment for invoice(s) RRS20230524091SG0282 - Invoice for goods return to supplier C2217- Store: SG0282</t>
  </si>
  <si>
    <t>11231</t>
  </si>
  <si>
    <t>Payment for invoice(s) RRS20230524093SG0177 - Invoice for goods return to supplier C2217- Store: SG0177</t>
  </si>
  <si>
    <t>11232</t>
  </si>
  <si>
    <t>Payment for invoice(s) RRS20230524099SG0294 - Invoice for goods return to supplier C2217- Store: SG0294</t>
  </si>
  <si>
    <t>11233</t>
  </si>
  <si>
    <t>Payment for invoice(s) RRS20230524100SG0101 - Invoice for goods return to supplier C2217- Store: SG0101</t>
  </si>
  <si>
    <t>11234</t>
  </si>
  <si>
    <t>Payment for invoice(s) RRS20230524104SG0318 - Invoice for goods return to supplier C2217- Store: SG0318</t>
  </si>
  <si>
    <t>11235</t>
  </si>
  <si>
    <t>Payment for invoice(s) RRS20230524108SG0315 - Invoice for goods return to supplier C2217- Store: SG0315</t>
  </si>
  <si>
    <t>11236</t>
  </si>
  <si>
    <t>Payment for invoice(s) RRS20230524113CT5011 - Invoice for goods return to supplier C2217- Store: CT5011</t>
  </si>
  <si>
    <t>11237</t>
  </si>
  <si>
    <t>Payment for invoice(s) RRS20230524115BD7006 - Invoice for goods return to supplier C2217- Store: BD7006</t>
  </si>
  <si>
    <t>11238</t>
  </si>
  <si>
    <t>Payment for invoice(s) RRS20230524117SG0306 - Invoice for goods return to supplier C2217- Store: SG0306</t>
  </si>
  <si>
    <t>11239</t>
  </si>
  <si>
    <t>Payment for invoice(s) RRS20230524120SG0044 - Invoice for goods return to supplier C2217- Store: SG0044</t>
  </si>
  <si>
    <t>11240</t>
  </si>
  <si>
    <t>Payment for invoice(s) RRS20230524125SG0212 - Invoice for goods return to supplier C2217- Store: SG0212</t>
  </si>
  <si>
    <t>11241</t>
  </si>
  <si>
    <t>Payment for invoice(s) RRS20230525129SG0281 - Invoice for goods return to supplier C2217- Store: SG0281</t>
  </si>
  <si>
    <t>11242</t>
  </si>
  <si>
    <t>Payment for invoice(s) RRS20230525142CT5014 - Invoice for goods return to supplier C2217- Store: CT5014</t>
  </si>
  <si>
    <t>11243</t>
  </si>
  <si>
    <t>Payment for invoice(s) RRS20230525149SG0073 - Invoice for goods return to supplier C2217- Store: SG0073</t>
  </si>
  <si>
    <t>11244</t>
  </si>
  <si>
    <t>Payment for invoice(s) RRS20230525152SG0062 - Invoice for goods return to supplier C2217- Store: SG0062</t>
  </si>
  <si>
    <t>11245</t>
  </si>
  <si>
    <t>Payment for invoice(s) RRS20230525159SG0093 - Invoice for goods return to supplier C2217- Store: SG0093</t>
  </si>
  <si>
    <t>11246</t>
  </si>
  <si>
    <t>Payment for invoice(s) RRS20230525177SG0289 - Invoice for goods return to supplier C2217- Store: SG0289</t>
  </si>
  <si>
    <t>11247</t>
  </si>
  <si>
    <t>Payment for invoice(s) RRS20230525180SG0216 - Invoice for goods return to supplier C2217- Store: SG0216</t>
  </si>
  <si>
    <t>11248</t>
  </si>
  <si>
    <t>Payment for invoice(s) RRS20230525182SG0201 - Invoice for goods return to supplier C2217- Store: SG0201</t>
  </si>
  <si>
    <t>11249</t>
  </si>
  <si>
    <t>Payment for invoice(s) RRS20230525183SG0053 - Invoice for goods return to supplier C2217- Store: SG0053</t>
  </si>
  <si>
    <t>11250</t>
  </si>
  <si>
    <t>Payment for invoice(s) RRS20230525185SG0308 - Invoice for goods return to supplier C2217- Store: SG0308</t>
  </si>
  <si>
    <t>11251</t>
  </si>
  <si>
    <t>Payment for invoice(s) RRS20230525186SG0275 - Invoice for goods return to supplier C2217- Store: SG0275</t>
  </si>
  <si>
    <t>11252</t>
  </si>
  <si>
    <t>Payment for invoice(s) RRS20230525187SG0275 - Invoice for goods return to supplier C2217- Store: SG0275</t>
  </si>
  <si>
    <t>11253</t>
  </si>
  <si>
    <t>Payment for invoice(s) RRS20230525188SG0190 - Invoice for goods return to supplier C2217- Store: SG0190</t>
  </si>
  <si>
    <t>11254</t>
  </si>
  <si>
    <t>Payment for invoice(s) RRS20230525198SG0155 - Invoice for goods return to supplier C2217- Store: SG0155</t>
  </si>
  <si>
    <t>11255</t>
  </si>
  <si>
    <t>Payment for invoice(s) RRS20230525200SG0131 - Invoice for goods return to supplier C2217- Store: SG0131</t>
  </si>
  <si>
    <t>11256</t>
  </si>
  <si>
    <t>Payment for invoice(s) RRS20230525201SG0290 - Invoice for goods return to supplier C2217- Store: SG0290</t>
  </si>
  <si>
    <t>11257</t>
  </si>
  <si>
    <t>Payment for invoice(s) RRS20230525204SG0161 - Invoice for goods return to supplier C2217- Store: SG0161</t>
  </si>
  <si>
    <t>11258</t>
  </si>
  <si>
    <t>Payment for invoice(s) RRS20230525212SG0301 - Invoice for goods return to supplier C2217- Store: SG0301</t>
  </si>
  <si>
    <t>11259</t>
  </si>
  <si>
    <t>Payment for invoice(s) RRS20230525218SG0265 - Invoice for goods return to supplier C2217- Store: SG0265</t>
  </si>
  <si>
    <t>11260</t>
  </si>
  <si>
    <t>Payment for invoice(s) RRS20230526238SG0197 - Invoice for goods return to supplier C2217- Store: SG0197</t>
  </si>
  <si>
    <t>11261</t>
  </si>
  <si>
    <t>Payment for invoice(s) RRS20230526241SG0112 - Invoice for goods return to supplier C2217- Store: SG0112</t>
  </si>
  <si>
    <t>11262</t>
  </si>
  <si>
    <t>Payment for invoice(s) RRS20230526246SG0160 - Invoice for goods return to supplier C2217- Store: SG0160</t>
  </si>
  <si>
    <t>11263</t>
  </si>
  <si>
    <t>Payment for invoice(s) RRS20230526254SG0300 - Invoice for goods return to supplier C2217- Store: SG0300</t>
  </si>
  <si>
    <t>11264</t>
  </si>
  <si>
    <t>Payment for invoice(s) RRS20230526259SG0136 - Invoice for goods return to supplier C2217- Store: SG0136</t>
  </si>
  <si>
    <t>11265</t>
  </si>
  <si>
    <t>Payment for invoice(s) RRS20230526261SG0141 - Invoice for goods return to supplier C2217- Store: SG0141</t>
  </si>
  <si>
    <t>11266</t>
  </si>
  <si>
    <t>Payment for invoice(s) RRS20230526276SG0227 - Invoice for goods return to supplier C2217- Store: SG0227</t>
  </si>
  <si>
    <t>11267</t>
  </si>
  <si>
    <t>Payment for invoice(s) RRS20230526277SG0125 - Invoice for goods return to supplier C2217- Store: SG0125</t>
  </si>
  <si>
    <t>11268</t>
  </si>
  <si>
    <t>Payment for invoice(s) RRS20230526278SG0143 - Invoice for goods return to supplier C2217- Store: SG0143</t>
  </si>
  <si>
    <t>11269</t>
  </si>
  <si>
    <t>Payment for invoice(s) RRS20230526279SG0042 - Invoice for goods return to supplier C2217- Store: SG0042</t>
  </si>
  <si>
    <t>11270</t>
  </si>
  <si>
    <t>Payment for invoice(s) RRS20230526282CT5005 - Invoice for goods return to supplier C2217- Store: CT5005</t>
  </si>
  <si>
    <t>11271</t>
  </si>
  <si>
    <t>Payment for invoice(s) RRS20230526288SG0133 - Invoice for goods return to supplier C2217- Store: SG0133</t>
  </si>
  <si>
    <t>11272</t>
  </si>
  <si>
    <t>Payment for invoice(s) RRS20230526289SG0235 - Invoice for goods return to supplier C2217- Store: SG0235</t>
  </si>
  <si>
    <t>11273</t>
  </si>
  <si>
    <t>Payment for invoice(s) RRS20230526290SG0123 - Invoice for goods return to supplier C2217- Store: SG0123</t>
  </si>
  <si>
    <t>11274</t>
  </si>
  <si>
    <t>Payment for invoice(s) RRS20230526292SG0200 - Invoice for goods return to supplier C2217- Store: SG0200</t>
  </si>
  <si>
    <t>11275</t>
  </si>
  <si>
    <t>Payment for invoice(s) RRS20230526297SG0265 - Invoice for goods return to supplier C2217- Store: SG0265</t>
  </si>
  <si>
    <t>11276</t>
  </si>
  <si>
    <t>Payment for invoice(s) RRS20230526299SG0184 - Invoice for goods return to supplier C2217- Store: SG0184</t>
  </si>
  <si>
    <t>11277</t>
  </si>
  <si>
    <t>Payment for invoice(s) RRS20230526300SG0256 - Invoice for goods return to supplier C2217- Store: SG0256</t>
  </si>
  <si>
    <t>11278</t>
  </si>
  <si>
    <t>Payment for invoice(s) RRS20230526304SG0293 - Invoice for goods return to supplier C2217- Store: SG0293</t>
  </si>
  <si>
    <t>11279</t>
  </si>
  <si>
    <t>Payment for invoice(s) RRS20230526305SG0285 - Invoice for goods return to supplier C2217- Store: SG0285</t>
  </si>
  <si>
    <t>11280</t>
  </si>
  <si>
    <t>Payment for invoice(s) RRS20230526312SG0036 - Invoice for goods return to supplier C2217- Store: SG0036</t>
  </si>
  <si>
    <t>11281</t>
  </si>
  <si>
    <t>Payment for invoice(s) RRS20230527325SG0195 - Invoice for goods return to supplier C2217- Store: SG0195</t>
  </si>
  <si>
    <t>11282</t>
  </si>
  <si>
    <t>Payment for invoice(s) RRS20230529343SG0299 - Invoice for goods return to supplier C2217- Store: SG0299</t>
  </si>
  <si>
    <t>11283</t>
  </si>
  <si>
    <t>Payment for invoice(s) RRS20230529345SG0207 - Invoice for goods return to supplier C2217- Store: SG0207</t>
  </si>
  <si>
    <t>11284</t>
  </si>
  <si>
    <t>Payment for invoice(s) RRS20230529346SG0031 - Invoice for goods return to supplier C2217- Store: SG0031</t>
  </si>
  <si>
    <t>11285</t>
  </si>
  <si>
    <t>Payment for invoice(s) RRS20230529347SG0176 - Invoice for goods return to supplier C2217- Store: SG0176</t>
  </si>
  <si>
    <t>11286</t>
  </si>
  <si>
    <t>Payment for invoice(s) RRS20230529349SG0117 - Invoice for goods return to supplier C2217- Store: SG0117</t>
  </si>
  <si>
    <t>11287</t>
  </si>
  <si>
    <t>Payment for invoice(s) RRS20230529351SG0183 - Invoice for goods return to supplier C2217- Store: SG0183</t>
  </si>
  <si>
    <t>11288</t>
  </si>
  <si>
    <t>Payment for invoice(s) RRS20230529353SG0129 - Invoice for goods return to supplier C2217- Store: SG0129</t>
  </si>
  <si>
    <t>11289</t>
  </si>
  <si>
    <t>Payment for invoice(s) RRS20230529354SG0232 - Invoice for goods return to supplier C2217- Store: SG0232</t>
  </si>
  <si>
    <t>11290</t>
  </si>
  <si>
    <t>Payment for invoice(s) RRS20230529357SG0130 - Invoice for goods return to supplier C2217- Store: SG0130</t>
  </si>
  <si>
    <t>11291</t>
  </si>
  <si>
    <t>Payment for invoice(s) RRS20230529359SG0320 - Invoice for goods return to supplier C2217- Store: SG0320</t>
  </si>
  <si>
    <t>11292</t>
  </si>
  <si>
    <t>Payment for invoice(s) RRS20230529360SG0313 - Invoice for goods return to supplier C2217- Store: SG0313</t>
  </si>
  <si>
    <t>11293</t>
  </si>
  <si>
    <t>Payment for invoice(s) RRS20230529362SG0234 - Invoice for goods return to supplier C2217- Store: SG0234</t>
  </si>
  <si>
    <t>11294</t>
  </si>
  <si>
    <t>Payment for invoice(s) RRS20230529364SG0314 - Invoice for goods return to supplier C2217- Store: SG0314</t>
  </si>
  <si>
    <t>11295</t>
  </si>
  <si>
    <t>Payment for invoice(s) RRS20230529365SG0254 - Invoice for goods return to supplier C2217- Store: SG0254</t>
  </si>
  <si>
    <t>11296</t>
  </si>
  <si>
    <t>Payment for invoice(s) RRS20230529366SG0309 - Invoice for goods return to supplier C2217- Store: SG0309</t>
  </si>
  <si>
    <t>11297</t>
  </si>
  <si>
    <t>Payment for invoice(s) RRS20230529367SG0259 - Invoice for goods return to supplier C2217- Store: SG0259</t>
  </si>
  <si>
    <t>11298</t>
  </si>
  <si>
    <t>Payment for invoice(s) RRS20230529371SG0220 - Invoice for goods return to supplier C2217- Store: SG0220</t>
  </si>
  <si>
    <t>11299</t>
  </si>
  <si>
    <t>Payment for invoice(s) RRS20230529376SG0040 - Invoice for goods return to supplier C2217- Store: SG0040</t>
  </si>
  <si>
    <t>11300</t>
  </si>
  <si>
    <t>Payment for invoice(s) RRS20230529380SG0223 - Invoice for goods return to supplier C2217- Store: SG0223</t>
  </si>
  <si>
    <t>11301</t>
  </si>
  <si>
    <t>Payment for invoice(s) RRS20230529381SG0205 - Invoice for goods return to supplier C2217- Store: SG0205</t>
  </si>
  <si>
    <t>11302</t>
  </si>
  <si>
    <t>Payment for invoice(s) RRS20230529382SG0057 - Invoice for goods return to supplier C2217- Store: SG0057</t>
  </si>
  <si>
    <t>11303</t>
  </si>
  <si>
    <t>Payment for invoice(s) RRS20230529383SG0273 - Invoice for goods return to supplier C2217- Store: SG0273</t>
  </si>
  <si>
    <t>11304</t>
  </si>
  <si>
    <t>Payment for invoice(s) RRS20230529384SG0090 - Invoice for goods return to supplier C2217- Store: SG0090</t>
  </si>
  <si>
    <t>11305</t>
  </si>
  <si>
    <t>Payment for invoice(s) RRS20230529385SG0277 - Invoice for goods return to supplier C2217- Store: SG0277</t>
  </si>
  <si>
    <t>11306</t>
  </si>
  <si>
    <t>Payment for invoice(s) RRS20230529387SG0163 - Invoice for goods return to supplier C2217- Store: SG0163</t>
  </si>
  <si>
    <t>11307</t>
  </si>
  <si>
    <t>Payment for invoice(s) RRS20230529389SG0095 - Invoice for goods return to supplier C2217- Store: SG0095</t>
  </si>
  <si>
    <t>11308</t>
  </si>
  <si>
    <t>Payment for invoice(s) RRS20230529392SG0268 - Invoice for goods return to supplier C2217- Store: SG0268</t>
  </si>
  <si>
    <t>11309</t>
  </si>
  <si>
    <t>Payment for invoice(s) RRS20230529394SG0286 - Invoice for goods return to supplier C2217- Store: SG0286</t>
  </si>
  <si>
    <t>11310</t>
  </si>
  <si>
    <t>Payment for invoice(s) RRS20230529396SG0055 - Invoice for goods return to supplier C2217- Store: SG0055</t>
  </si>
  <si>
    <t>11311</t>
  </si>
  <si>
    <t>Payment for invoice(s) RRS20230529397SG0100 - Invoice for goods return to supplier C2217- Store: SG0100</t>
  </si>
  <si>
    <t>11312</t>
  </si>
  <si>
    <t>Payment for invoice(s) RRS20230529402SG0085 - Invoice for goods return to supplier C2217- Store: SG0085</t>
  </si>
  <si>
    <t>11313</t>
  </si>
  <si>
    <t>Payment for invoice(s) RRS20230530412SG0001 - Invoice for goods return to supplier C2217- Store: SG0001</t>
  </si>
  <si>
    <t>11314</t>
  </si>
  <si>
    <t>Payment for invoice(s) RRS20230530417SG0169 - Invoice for goods return to supplier C2217- Store: SG0169</t>
  </si>
  <si>
    <t>11315</t>
  </si>
  <si>
    <t>Payment for invoice(s) RRS20230530419SG0274 - Invoice for goods return to supplier C2217- Store: SG0274</t>
  </si>
  <si>
    <t>11316</t>
  </si>
  <si>
    <t>Payment for invoice(s) RRS20230530432SG0240 - Invoice for goods return to supplier C2217- Store: SG0240</t>
  </si>
  <si>
    <t>11317</t>
  </si>
  <si>
    <t>Payment for invoice(s) RRS20230530433SG0233 - Invoice for goods return to supplier C2217- Store: SG0233</t>
  </si>
  <si>
    <t>11318</t>
  </si>
  <si>
    <t>Payment for invoice(s) RRS20230530434SG0237 - Invoice for goods return to supplier C2217- Store: SG0237</t>
  </si>
  <si>
    <t>11319</t>
  </si>
  <si>
    <t>Payment for invoice(s) RRS20230530437SG0087 - Invoice for goods return to supplier C2217- Store: SG0087</t>
  </si>
  <si>
    <t>11320</t>
  </si>
  <si>
    <t>Payment for invoice(s) RRS20230531444SG0236 - Invoice for goods return to supplier C2217- Store: SG0236</t>
  </si>
  <si>
    <t>11321</t>
  </si>
  <si>
    <t>Payment for invoice(s) RRS20230531446VT3009 - Invoice for goods return to supplier C2217- Store: VT3009</t>
  </si>
  <si>
    <t>11322</t>
  </si>
  <si>
    <t>Payment for invoice(s) RRS20230531449SG0088 - Invoice for goods return to supplier C2217- Store: SG0088</t>
  </si>
  <si>
    <t>11323</t>
  </si>
  <si>
    <t>Payment for invoice(s) RRS20230531450SG0060 - Invoice for goods return to supplier C2217- Store: SG0060</t>
  </si>
  <si>
    <t>11324</t>
  </si>
  <si>
    <t>Payment for invoice(s) RRS20230531451SG0291 - Invoice for goods return to supplier C2217- Store: SG0291</t>
  </si>
  <si>
    <t>11325</t>
  </si>
  <si>
    <t>Payment for invoice(s) RRS20230531452SG0230 - Invoice for goods return to supplier C2217- Store: SG0230</t>
  </si>
  <si>
    <t>11326</t>
  </si>
  <si>
    <t>Payment for invoice(s) RRS20230531453SG0258 - Invoice for goods return to supplier C2217- Store: SG0258</t>
  </si>
  <si>
    <t>11327</t>
  </si>
  <si>
    <t>Payment for invoice(s) RRS20230531455SG0296 - Invoice for goods return to supplier C2217- Store: SG0296</t>
  </si>
  <si>
    <t>11328</t>
  </si>
  <si>
    <t>Payment for invoice(s) RRS20230601477SG0006 - Invoice for goods return to supplier C2217- Store: SG0006</t>
  </si>
  <si>
    <t>11329</t>
  </si>
  <si>
    <t>Payment for invoice(s) RRS20230601482SG0287 - Invoice for goods return to supplier C2217- Store: SG0287</t>
  </si>
  <si>
    <t>11330</t>
  </si>
  <si>
    <t>Payment for invoice(s) RRS20230601486SG0109 - Invoice for goods return to supplier C2217- Store: SG0109</t>
  </si>
  <si>
    <t>11331</t>
  </si>
  <si>
    <t>Payment for invoice(s) RRS20230601488SG0305 - Invoice for goods return to supplier C2217- Store: SG0305</t>
  </si>
  <si>
    <t>11332</t>
  </si>
  <si>
    <t>Payment for invoice(s) RRS20230601494SG0266 - Invoice for goods return to supplier C2217- Store: SG0266</t>
  </si>
  <si>
    <t>11333</t>
  </si>
  <si>
    <t>Payment for invoice(s) RRS20230601495SG0224 - Invoice for goods return to supplier C2217- Store: SG0224</t>
  </si>
  <si>
    <t>11334</t>
  </si>
  <si>
    <t>Payment for invoice(s) RRS20230602510CT5012 - Invoice for goods return to supplier C2217- Store: CT5012</t>
  </si>
  <si>
    <t>11335</t>
  </si>
  <si>
    <t>Payment for invoice(s) RRS20230602518SG0284 - Invoice for goods return to supplier C2217- Store: SG0284</t>
  </si>
  <si>
    <t>11336</t>
  </si>
  <si>
    <t>Payment for invoice(s) RRS20230602527VT3015 - Invoice for goods return to supplier C2217- Store: VT3015</t>
  </si>
  <si>
    <t>11337</t>
  </si>
  <si>
    <t>Payment for invoice(s) RRS20230602563SG0304 - Invoice for goods return to supplier C2217- Store: SG0304</t>
  </si>
  <si>
    <t>11338</t>
  </si>
  <si>
    <t>Payment for invoice(s) RRS20230602565SG0302 - Invoice for goods return to supplier C2217- Store: SG0302</t>
  </si>
  <si>
    <t>11339</t>
  </si>
  <si>
    <t>Payment for invoice(s) RRS20230602574CT5006 - Invoice for goods return to supplier C2217- Store: CT5006</t>
  </si>
  <si>
    <t>11340</t>
  </si>
  <si>
    <t>Payment for invoice(s) RRS20230602585SG0175 - Invoice for goods return to supplier C2217- Store: SG0175</t>
  </si>
  <si>
    <t>11341</t>
  </si>
  <si>
    <t>Payment for invoice(s) RRS20230603591SG0154 - Invoice for goods return to supplier C2217- Store: SG0154</t>
  </si>
  <si>
    <t>11342</t>
  </si>
  <si>
    <t>Payment for invoice(s) RRS20230603596SG0148 - Invoice for goods return to supplier C2217- Store: SG0148</t>
  </si>
  <si>
    <t>11343</t>
  </si>
  <si>
    <t>Payment for invoice(s) RRS20230603600SG0035 - Invoice for goods return to supplier C2217- Store: SG0035</t>
  </si>
  <si>
    <t>11344</t>
  </si>
  <si>
    <t>Payment for invoice(s) RRS20230603603SG0222 - Invoice for goods return to supplier C2217- Store: SG0222</t>
  </si>
  <si>
    <t>11345</t>
  </si>
  <si>
    <t>Payment for invoice(s) RRS20230603604SG0229 - Invoice for goods return to supplier C2217- Store: SG0229</t>
  </si>
  <si>
    <t>11346</t>
  </si>
  <si>
    <t>Payment for invoice(s) RRS20230603606SG0034 - Invoice for goods return to supplier C2217- Store: SG0034</t>
  </si>
  <si>
    <t>11347</t>
  </si>
  <si>
    <t>Payment for invoice(s) RRS20230603607SG0168 - Invoice for goods return to supplier C2217- Store: SG0168</t>
  </si>
  <si>
    <t>11348</t>
  </si>
  <si>
    <t>Payment for invoice(s) RRS20230603608SG0267 - Invoice for goods return to supplier C2217- Store: SG0267</t>
  </si>
  <si>
    <t>11349</t>
  </si>
  <si>
    <t>Payment for invoice(s) RRS20230606734SG0295 - Invoice for goods return to supplier C2217- Store: SG0295</t>
  </si>
  <si>
    <t>11350</t>
  </si>
  <si>
    <t>Payment for invoice(s) RRS20230606735SG0198 - Invoice for goods return to supplier C2217- Store: SG0198</t>
  </si>
  <si>
    <t>11351</t>
  </si>
  <si>
    <t>Payment for invoice(s) RRS20230608857BD7005 - Invoice for goods return to supplier C2217- Store: BD7005</t>
  </si>
  <si>
    <t>11352</t>
  </si>
  <si>
    <t>Payment for invoice(s) RRS20230608880BD7002 - Invoice for goods return to supplier C2217- Store: BD7002</t>
  </si>
  <si>
    <t>11353</t>
  </si>
  <si>
    <t>Payment for invoice(s) RRS20230608883BD7003 - Invoice for goods return to supplier C2217- Store: BD7003</t>
  </si>
  <si>
    <t>11354</t>
  </si>
  <si>
    <t>Payment for invoice(s) RRS20230608889SG0288 - Invoice for goods return to supplier C2217- Store: SG0288</t>
  </si>
  <si>
    <t>11355</t>
  </si>
  <si>
    <t>Payment for invoice(s) RRS20230608890SG0033 - Invoice for goods return to supplier C2217- Store: SG0033</t>
  </si>
  <si>
    <t>11356</t>
  </si>
  <si>
    <t>Payment for invoice(s) RRS20230608898CT5018 - Invoice for goods return to supplier C2217- Store: CT5018</t>
  </si>
  <si>
    <t>11357</t>
  </si>
  <si>
    <t>Payment for invoice(s) RRS20230609961CT5006 - Invoice for goods return to supplier C2217- Store: CT5006</t>
  </si>
  <si>
    <t>11358</t>
  </si>
  <si>
    <t>Payment for invoice(s) RRS20230612051SG0167 - Invoice for goods return to supplier C2217- Store: SG0167</t>
  </si>
  <si>
    <t>11359</t>
  </si>
  <si>
    <t>Payment for invoice(s) RRS20230619507CT5001 - Invoice for goods return to supplier C2217- Store: CT5001</t>
  </si>
  <si>
    <t>11360</t>
  </si>
  <si>
    <t>Payment for invoice(s) RRS20230619508SG0054 - Invoice for goods return to supplier C2217- Store: SG0054</t>
  </si>
  <si>
    <t>11361</t>
  </si>
  <si>
    <t>Payment for invoice(s) RRS20230619509CT5004 - Invoice for goods return to supplier C2217- Store: CT5004</t>
  </si>
  <si>
    <t>11362</t>
  </si>
  <si>
    <t>Payment for invoice(s) RRS20230619510CT5009 - Invoice for goods return to supplier C2217- Store: CT5009</t>
  </si>
  <si>
    <t>11363</t>
  </si>
  <si>
    <t>Payment for invoice(s) RRS20230619514CT5017 - Invoice for goods return to supplier C2217- Store: CT5017</t>
  </si>
  <si>
    <t>11364</t>
  </si>
  <si>
    <t>Payment for invoice(s) RRS20230619516CT5005 - Invoice for goods return to supplier C2217- Store: CT5005</t>
  </si>
  <si>
    <t>11365</t>
  </si>
  <si>
    <t>Payment for invoice(s) RRS20230619518CT5010 - Invoice for goods return to supplier C2217- Store: CT5010</t>
  </si>
  <si>
    <t>11366</t>
  </si>
  <si>
    <t>Payment for invoice(s) RRS20230619526CT5006 - Invoice for goods return to supplier C2217- Store: CT5006</t>
  </si>
  <si>
    <t>11367</t>
  </si>
  <si>
    <t>Payment for invoice(s) RRS20230623693CT5001 - Invoice for goods return to supplier C2217- Store: CT5001</t>
  </si>
  <si>
    <t>Đã TT T6</t>
  </si>
  <si>
    <t>Đã TT T7</t>
  </si>
  <si>
    <t>00011447</t>
  </si>
  <si>
    <t>00011448</t>
  </si>
  <si>
    <t>00011449</t>
  </si>
  <si>
    <t>0306182044</t>
  </si>
  <si>
    <t>0306182045</t>
  </si>
  <si>
    <t>0306182046</t>
  </si>
  <si>
    <t>RRS20230602510CT5012</t>
  </si>
  <si>
    <t>x</t>
  </si>
  <si>
    <t>X</t>
  </si>
  <si>
    <t>RRS20230606734SG0295</t>
  </si>
  <si>
    <t>RRS20230603603SG0222</t>
  </si>
  <si>
    <t>RRS20230529367SG0259</t>
  </si>
  <si>
    <t>RRS20230603604SG0229</t>
  </si>
  <si>
    <t>RRS20230603606SG0034</t>
  </si>
  <si>
    <t>RRS20230602563SG0304</t>
  </si>
  <si>
    <t>RRS20230602565SG0302</t>
  </si>
  <si>
    <t>RRS20230602518SG0284</t>
  </si>
  <si>
    <t>RRS20230603591SG0154</t>
  </si>
  <si>
    <t>RRS20230602585SG0175</t>
  </si>
  <si>
    <t>RRS20230601482SG0287</t>
  </si>
  <si>
    <t>RRS20230601494SG0266</t>
  </si>
  <si>
    <t>RRS20230601477SG0006</t>
  </si>
  <si>
    <t>RRS20230601486SG0109</t>
  </si>
  <si>
    <t>RRS20230601495SG0224</t>
  </si>
  <si>
    <t>RRS20230606735SG0198</t>
  </si>
  <si>
    <t>RRS20230526277SG0125</t>
  </si>
  <si>
    <t>RRS20230603607SG0168</t>
  </si>
  <si>
    <t>RRS20230524115BD7006</t>
  </si>
  <si>
    <t>RRS20230602574CT5006</t>
  </si>
  <si>
    <t>RRS20230612051SG0167</t>
  </si>
  <si>
    <t>RRS20230603600SG0035</t>
  </si>
  <si>
    <t>RRS20230603608SG0267</t>
  </si>
  <si>
    <t>RRS20230608889SG0288</t>
  </si>
  <si>
    <t>RRS20230608890SG0033</t>
  </si>
  <si>
    <t>RRS20230601488SG0305</t>
  </si>
  <si>
    <t>RRS20230525152SG0062</t>
  </si>
  <si>
    <t>RRS20230608880BD7002</t>
  </si>
  <si>
    <t>RRS20230602527VT3015</t>
  </si>
  <si>
    <t>RRS20230609961CT5006</t>
  </si>
  <si>
    <t>RRS20230619508SG0054</t>
  </si>
  <si>
    <t>RRS20230603596SG0148</t>
  </si>
  <si>
    <t>RRS20230619516CT5005</t>
  </si>
  <si>
    <t>RRS20230619526CT5006</t>
  </si>
  <si>
    <t>RRS20230619507CT5001</t>
  </si>
  <si>
    <t>RRS20230619510CT5009</t>
  </si>
  <si>
    <t>RRS20230619509CT5004</t>
  </si>
  <si>
    <t>RRS20230619514CT5017</t>
  </si>
  <si>
    <t>RRS20230619518CT5010</t>
  </si>
  <si>
    <t>RRS20230623693CT5001</t>
  </si>
  <si>
    <t>RRS20230608898CT5018</t>
  </si>
  <si>
    <t>RRS20230601502CT5004</t>
  </si>
  <si>
    <t>RRS20230623736CT5008</t>
  </si>
  <si>
    <t>RRS20230619540SG0312</t>
  </si>
  <si>
    <t>RRS20230620548SG0243</t>
  </si>
  <si>
    <t>RRS20230519911SG0310</t>
  </si>
  <si>
    <t>RRS20230523031SG0206</t>
  </si>
  <si>
    <t>RRS20230523032SG0278</t>
  </si>
  <si>
    <t>RRS20230523052SG0144</t>
  </si>
  <si>
    <t>RRS20230524063SG0026</t>
  </si>
  <si>
    <t>RRS20230524071SG0114</t>
  </si>
  <si>
    <t>RRS20230524072SG0124</t>
  </si>
  <si>
    <t>RRS20230524078SG0250</t>
  </si>
  <si>
    <t>RRS20230524080SG0081</t>
  </si>
  <si>
    <t>RRS20230524081SG0056</t>
  </si>
  <si>
    <t>RRS20230524082SG0321</t>
  </si>
  <si>
    <t>RRS20230524084SG0157</t>
  </si>
  <si>
    <t>RRS20230524085SG0127</t>
  </si>
  <si>
    <t>RRS20230524087SG0072</t>
  </si>
  <si>
    <t>RRS20230524091SG0282</t>
  </si>
  <si>
    <t>RRS20230524093SG0177</t>
  </si>
  <si>
    <t>RRS20230524099SG0294</t>
  </si>
  <si>
    <t>RRS20230524100SG0101</t>
  </si>
  <si>
    <t>RRS20230524104SG0318</t>
  </si>
  <si>
    <t>RRS20230524108SG0315</t>
  </si>
  <si>
    <t>RRS20230524117SG0306</t>
  </si>
  <si>
    <t>RRS20230524120SG0044</t>
  </si>
  <si>
    <t>RRS20230524125SG0212</t>
  </si>
  <si>
    <t>RRS20230525129SG0281</t>
  </si>
  <si>
    <t>RRS20230525149SG0073</t>
  </si>
  <si>
    <t>RRS20230525159SG0093</t>
  </si>
  <si>
    <t>RRS20230525177SG0289</t>
  </si>
  <si>
    <t>RRS20230525180SG0216</t>
  </si>
  <si>
    <t>RRS20230525182SG0201</t>
  </si>
  <si>
    <t>RRS20230525183SG0053</t>
  </si>
  <si>
    <t>RRS20230525185SG0308</t>
  </si>
  <si>
    <t>RRS20230525186SG0275</t>
  </si>
  <si>
    <t>RRS20230525187SG0275</t>
  </si>
  <si>
    <t>RRS20230525188SG0190</t>
  </si>
  <si>
    <t>RRS20230525198SG0155</t>
  </si>
  <si>
    <t>RRS20230525200SG0131</t>
  </si>
  <si>
    <t>RRS20230525201SG0290</t>
  </si>
  <si>
    <t>RRS20230525204SG0161</t>
  </si>
  <si>
    <t>RRS20230525212SG0301</t>
  </si>
  <si>
    <t>RRS20230525218SG0265</t>
  </si>
  <si>
    <t>RRS20230526238SG0197</t>
  </si>
  <si>
    <t>RRS20230526241SG0112</t>
  </si>
  <si>
    <t>RRS20230526246SG0160</t>
  </si>
  <si>
    <t>RRS20230526254SG0300</t>
  </si>
  <si>
    <t>RRS20230526259SG0136</t>
  </si>
  <si>
    <t>RRS20230526261SG0141</t>
  </si>
  <si>
    <t>RRS20230526276SG0227</t>
  </si>
  <si>
    <t>RRS20230526278SG0143</t>
  </si>
  <si>
    <t>RRS20230526279SG0042</t>
  </si>
  <si>
    <t>RRS20230526288SG0133</t>
  </si>
  <si>
    <t>RRS20230526289SG0235</t>
  </si>
  <si>
    <t>RRS20230526290SG0123</t>
  </si>
  <si>
    <t>RRS20230526292SG0200</t>
  </si>
  <si>
    <t>RRS20230526297SG0265</t>
  </si>
  <si>
    <t>RRS20230526299SG0184</t>
  </si>
  <si>
    <t>RRS20230526300SG0256</t>
  </si>
  <si>
    <t>RRS20230526304SG0293</t>
  </si>
  <si>
    <t>RRS20230526305SG0285</t>
  </si>
  <si>
    <t>RRS20230526312SG0036</t>
  </si>
  <si>
    <t>RRS20230527325SG0195</t>
  </si>
  <si>
    <t>RRS20230529343SG0299</t>
  </si>
  <si>
    <t>RRS20230529345SG0207</t>
  </si>
  <si>
    <t>RRS20230529346SG0031</t>
  </si>
  <si>
    <t>RRS20230529347SG0176</t>
  </si>
  <si>
    <t>RRS20230529349SG0117</t>
  </si>
  <si>
    <t>RRS20230529351SG0183</t>
  </si>
  <si>
    <t>RRS20230529353SG0129</t>
  </si>
  <si>
    <t>RRS20230529354SG0232</t>
  </si>
  <si>
    <t>RRS20230529357SG0130</t>
  </si>
  <si>
    <t>RRS20230529359SG0320</t>
  </si>
  <si>
    <t>RRS20230529360SG0313</t>
  </si>
  <si>
    <t>RRS20230529362SG0234</t>
  </si>
  <si>
    <t>RRS20230529364SG0314</t>
  </si>
  <si>
    <t>RRS20230529365SG0254</t>
  </si>
  <si>
    <t>RRS20230529366SG0309</t>
  </si>
  <si>
    <t>RRS20230529371SG0220</t>
  </si>
  <si>
    <t>RRS20230529376SG0040</t>
  </si>
  <si>
    <t>RRS20230529380SG0223</t>
  </si>
  <si>
    <t>RRS20230529381SG0205</t>
  </si>
  <si>
    <t>RRS20230529382SG0057</t>
  </si>
  <si>
    <t>RRS20230529383SG0273</t>
  </si>
  <si>
    <t>RRS20230529384SG0090</t>
  </si>
  <si>
    <t>RRS20230529385SG0277</t>
  </si>
  <si>
    <t>RRS20230529387SG0163</t>
  </si>
  <si>
    <t>RRS20230529389SG0095</t>
  </si>
  <si>
    <t>RRS20230529392SG0268</t>
  </si>
  <si>
    <t>RRS20230529394SG0286</t>
  </si>
  <si>
    <t>RRS20230529396SG0055</t>
  </si>
  <si>
    <t>RRS20230529397SG0100</t>
  </si>
  <si>
    <t>RRS20230529402SG0085</t>
  </si>
  <si>
    <t>RRS20230530412SG0001</t>
  </si>
  <si>
    <t>RRS20230530417SG0169</t>
  </si>
  <si>
    <t>RRS20230530419SG0274</t>
  </si>
  <si>
    <t>RRS20230530432SG0240</t>
  </si>
  <si>
    <t>RRS20230530433SG0233</t>
  </si>
  <si>
    <t>RRS20230530434SG0237</t>
  </si>
  <si>
    <t>RRS20230530437SG0087</t>
  </si>
  <si>
    <t>RRS20230531444SG0236</t>
  </si>
  <si>
    <t>RRS20230531449SG0088</t>
  </si>
  <si>
    <t>RRS20230531450SG0060</t>
  </si>
  <si>
    <t>RRS20230531451SG0291</t>
  </si>
  <si>
    <t>RRS20230531452SG0230</t>
  </si>
  <si>
    <t>RRS20230531453SG0258</t>
  </si>
  <si>
    <t>RRS20230531455SG0296</t>
  </si>
  <si>
    <t>RRS20230519889CT5006</t>
  </si>
  <si>
    <t>RRS20230523019BD7004</t>
  </si>
  <si>
    <t>RRS20230524113CT5011</t>
  </si>
  <si>
    <t>RRS20230525142CT5014</t>
  </si>
  <si>
    <t>RRS20230526282CT5005</t>
  </si>
  <si>
    <t>RRS20230531446VT3009</t>
  </si>
  <si>
    <t>RRS20230608857BD7005</t>
  </si>
  <si>
    <t>RRS20230608883BD7003</t>
  </si>
  <si>
    <t>Đã TT t7</t>
  </si>
  <si>
    <t>HĐ đã hủy</t>
  </si>
  <si>
    <t>HĐ đã bị điều chỉnh</t>
  </si>
  <si>
    <t>HĐ thay thế</t>
  </si>
  <si>
    <t>Hủy</t>
  </si>
  <si>
    <t>đã thu trong T4</t>
  </si>
  <si>
    <t>SYSTEM</t>
  </si>
  <si>
    <t>DATE INV</t>
  </si>
  <si>
    <t>INV NO</t>
  </si>
  <si>
    <t>Sum of AMOUNT</t>
  </si>
  <si>
    <t>Thu cả T2 +t3 =t4</t>
  </si>
  <si>
    <t>17/04/2023</t>
  </si>
  <si>
    <t>15/02/2023</t>
  </si>
  <si>
    <t>16/05/2023</t>
  </si>
  <si>
    <t>16/02/2023</t>
  </si>
  <si>
    <t>17/02/2023</t>
  </si>
  <si>
    <t>18/02/2023</t>
  </si>
  <si>
    <t>21/02/2023</t>
  </si>
  <si>
    <t>22/02/2023</t>
  </si>
  <si>
    <t>23/02/2023</t>
  </si>
  <si>
    <t>28/02/2023</t>
  </si>
  <si>
    <t>01/03/2023</t>
  </si>
  <si>
    <t>02/03/2023</t>
  </si>
  <si>
    <t>03/03/2023</t>
  </si>
  <si>
    <t>04/03/2023</t>
  </si>
  <si>
    <t>06/03/2023</t>
  </si>
  <si>
    <t>07/03/2023</t>
  </si>
  <si>
    <t>08/03/2023</t>
  </si>
  <si>
    <t>09/03/2023</t>
  </si>
  <si>
    <t>13/03/2023</t>
  </si>
  <si>
    <t>14/03/2023</t>
  </si>
  <si>
    <t>15/03/2023</t>
  </si>
  <si>
    <t>16/03/2023</t>
  </si>
  <si>
    <t>17/03/2023</t>
  </si>
  <si>
    <t>18/03/2023</t>
  </si>
  <si>
    <t>20/03/2023</t>
  </si>
  <si>
    <t>21/03/2023</t>
  </si>
  <si>
    <t>22/03/2023</t>
  </si>
  <si>
    <t>23/03/2023</t>
  </si>
  <si>
    <t>24/03/2023</t>
  </si>
  <si>
    <t>25/03/2023</t>
  </si>
  <si>
    <t>27/03/2023</t>
  </si>
  <si>
    <t>28/03/2023</t>
  </si>
  <si>
    <t>29/03/2023</t>
  </si>
  <si>
    <t>30/03/2023</t>
  </si>
  <si>
    <t>31/03/2023</t>
  </si>
  <si>
    <t>08/04/2023</t>
  </si>
  <si>
    <t>01/04/2023</t>
  </si>
  <si>
    <t>07/04/2023</t>
  </si>
  <si>
    <t>09/04/2023</t>
  </si>
  <si>
    <t>04/04/2023</t>
  </si>
  <si>
    <t>10/04/2023</t>
  </si>
  <si>
    <t>06/04/2023</t>
  </si>
  <si>
    <t>11/04/2023</t>
  </si>
  <si>
    <t>13/04/2023</t>
  </si>
  <si>
    <t>14/04/2023</t>
  </si>
  <si>
    <t>12/04/2023</t>
  </si>
  <si>
    <t>15/04/2023</t>
  </si>
  <si>
    <t>16/04/2023</t>
  </si>
  <si>
    <t>19/04/2023</t>
  </si>
  <si>
    <t>20/04/2023</t>
  </si>
  <si>
    <t>22/04/2023</t>
  </si>
  <si>
    <t>25/04/2023</t>
  </si>
  <si>
    <t>26/04/2023</t>
  </si>
  <si>
    <t>27/04/2023</t>
  </si>
  <si>
    <t>18/04/2023</t>
  </si>
  <si>
    <t>21/04/2023</t>
  </si>
  <si>
    <t>23/04/2023</t>
  </si>
  <si>
    <t>28/04/2023</t>
  </si>
  <si>
    <t>29/04/2023</t>
  </si>
  <si>
    <t>00029754</t>
  </si>
  <si>
    <t>00029755</t>
  </si>
  <si>
    <t>00029756</t>
  </si>
  <si>
    <t>0306182043-018</t>
  </si>
  <si>
    <t>0306182043-019</t>
  </si>
  <si>
    <t>00005214</t>
  </si>
  <si>
    <t>00005225</t>
  </si>
  <si>
    <t>Phí hỗ trợ trưng bày tháng 04 năm 2023 tại Hồ Chí Minh</t>
  </si>
  <si>
    <t>Phí hỗ trợ kiểm tra an toàn vệ sinh thựcphẩm tháng 04 năm 2023 tại Hồ Chí Minh</t>
  </si>
  <si>
    <t>Phí hỗ trợ bán hàng tháng 04 năm 2023 tại Hồ Chí Minh</t>
  </si>
  <si>
    <t>Phí hỗ trợ tiền điện tháng 04 năm 2023 tại HCM</t>
  </si>
  <si>
    <t>00005164</t>
  </si>
  <si>
    <t>Phí hỗ trợ trao đổi dữ liệu điện tử tháng 04-Phí hỗ trợ trao đổi dữ liệu điện tử tháng 04 năm 2023 tại Hồ Chí Minh</t>
  </si>
  <si>
    <t>00005193</t>
  </si>
  <si>
    <t>00006661</t>
  </si>
  <si>
    <t>00006668</t>
  </si>
  <si>
    <t>00006649</t>
  </si>
  <si>
    <t>00006657</t>
  </si>
  <si>
    <t xml:space="preserve">Phí hỗ trợ kiểm tra an toàn vệ sinh thực phẩm tháng 05 năm 2023 </t>
  </si>
  <si>
    <t xml:space="preserve">Phí hỗ trợ khai trương cửa hàng tháng 05/2023 </t>
  </si>
  <si>
    <t xml:space="preserve">Phí hỗ trợ trưng bày tháng 05 năm 2023 </t>
  </si>
  <si>
    <t>Phí hỗ trợ bán hàng tháng 05 năm 2023 tại TPHCM</t>
  </si>
  <si>
    <t>Phí hỗ trợ trao đổi dữ liệu điện tử tháng 05/2023</t>
  </si>
  <si>
    <t>Phí hỗ trợ tiền điện tháng 05 năm 2023</t>
  </si>
  <si>
    <t>đã thu</t>
  </si>
  <si>
    <t>GL Date</t>
  </si>
  <si>
    <t>Invoice date</t>
  </si>
  <si>
    <t>Invoice no.</t>
  </si>
  <si>
    <t xml:space="preserve">Sum of Amount </t>
  </si>
  <si>
    <t>07/05/2023</t>
  </si>
  <si>
    <t>04/05/2023</t>
  </si>
  <si>
    <t>06/05/2023</t>
  </si>
  <si>
    <t>09/05/2023</t>
  </si>
  <si>
    <t>09/06/2023</t>
  </si>
  <si>
    <t>08/05/2023</t>
  </si>
  <si>
    <t>10/05/2023</t>
  </si>
  <si>
    <t>00025767</t>
  </si>
  <si>
    <t>11/05/2023</t>
  </si>
  <si>
    <t>05/05/2023</t>
  </si>
  <si>
    <t>00025876</t>
  </si>
  <si>
    <t>12/05/2023</t>
  </si>
  <si>
    <t>13/05/2023</t>
  </si>
  <si>
    <t>14/05/2023</t>
  </si>
  <si>
    <t>14/06/2023</t>
  </si>
  <si>
    <t>15/05/2023</t>
  </si>
  <si>
    <t>17/05/2023</t>
  </si>
  <si>
    <t>18/05/2023</t>
  </si>
  <si>
    <t>19/05/2023</t>
  </si>
  <si>
    <t>4756</t>
  </si>
  <si>
    <t>20/05/2023</t>
  </si>
  <si>
    <t>210</t>
  </si>
  <si>
    <t>22/05/2023</t>
  </si>
  <si>
    <t>23/05/2023</t>
  </si>
  <si>
    <t>4757</t>
  </si>
  <si>
    <t>74</t>
  </si>
  <si>
    <t>24/05/2023</t>
  </si>
  <si>
    <t>4786</t>
  </si>
  <si>
    <t>4787</t>
  </si>
  <si>
    <t>4788</t>
  </si>
  <si>
    <t>4789</t>
  </si>
  <si>
    <t>4790</t>
  </si>
  <si>
    <t>4791</t>
  </si>
  <si>
    <t>4792</t>
  </si>
  <si>
    <t>4793</t>
  </si>
  <si>
    <t>5352</t>
  </si>
  <si>
    <t>25/05/2023</t>
  </si>
  <si>
    <t>4758</t>
  </si>
  <si>
    <t>4759</t>
  </si>
  <si>
    <t>4760</t>
  </si>
  <si>
    <t>4761</t>
  </si>
  <si>
    <t>4762</t>
  </si>
  <si>
    <t>4763</t>
  </si>
  <si>
    <t>5334</t>
  </si>
  <si>
    <t>5335</t>
  </si>
  <si>
    <t>26/05/2023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</si>
  <si>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</si>
  <si>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</si>
  <si>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</si>
  <si>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</si>
  <si>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</si>
  <si>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</si>
  <si>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</si>
  <si>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</si>
  <si>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</si>
  <si>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</si>
  <si>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</si>
  <si>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</si>
  <si>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</si>
  <si>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</si>
  <si>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</si>
  <si>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5353</t>
  </si>
  <si>
    <t>5354</t>
  </si>
  <si>
    <t>5355</t>
  </si>
  <si>
    <t>5356</t>
  </si>
  <si>
    <t>5357</t>
  </si>
  <si>
    <t>5358</t>
  </si>
  <si>
    <t>5359</t>
  </si>
  <si>
    <t>5360</t>
  </si>
  <si>
    <t>54</t>
  </si>
  <si>
    <t>27/05/2023</t>
  </si>
  <si>
    <t>5361</t>
  </si>
  <si>
    <t>5362</t>
  </si>
  <si>
    <t>5363</t>
  </si>
  <si>
    <t>28/05/2023</t>
  </si>
  <si>
    <t>29/05/2023</t>
  </si>
  <si>
    <t>205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</si>
  <si>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</si>
  <si>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</si>
  <si>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</si>
  <si>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</si>
  <si>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</si>
  <si>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</si>
  <si>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</si>
  <si>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</si>
  <si>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</si>
  <si>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</si>
  <si>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</si>
  <si>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</si>
  <si>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</si>
  <si>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</si>
  <si>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</si>
  <si>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</si>
  <si>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</si>
  <si>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</si>
  <si>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</si>
  <si>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</si>
  <si>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</si>
  <si>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</si>
  <si>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</si>
  <si>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</si>
  <si>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</si>
  <si>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</si>
  <si>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</si>
  <si>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</si>
  <si>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</si>
  <si>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</si>
  <si>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</si>
  <si>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</si>
  <si>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</si>
  <si>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</si>
  <si>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</si>
  <si>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</si>
  <si>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</si>
  <si>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</si>
  <si>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30/05/2023</t>
  </si>
  <si>
    <t>4809</t>
  </si>
  <si>
    <t>4810</t>
  </si>
  <si>
    <t>4811</t>
  </si>
  <si>
    <t>5364</t>
  </si>
  <si>
    <t>5365</t>
  </si>
  <si>
    <t>5366</t>
  </si>
  <si>
    <t>5367</t>
  </si>
  <si>
    <t>5368</t>
  </si>
  <si>
    <t>5369</t>
  </si>
  <si>
    <t>31/05/2023</t>
  </si>
  <si>
    <t>165</t>
  </si>
  <si>
    <t>211</t>
  </si>
  <si>
    <t>5300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</si>
  <si>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</si>
  <si>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</si>
  <si>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</si>
  <si>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</si>
  <si>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</si>
  <si>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</si>
  <si>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</si>
  <si>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</si>
  <si>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</si>
  <si>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</si>
  <si>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</si>
  <si>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00037965</t>
  </si>
  <si>
    <t>PR-5127953-VT3006</t>
  </si>
  <si>
    <t>00037799</t>
  </si>
  <si>
    <t>02/06/2023</t>
  </si>
  <si>
    <t>03/06/2023</t>
  </si>
  <si>
    <t>06/06/2023</t>
  </si>
  <si>
    <t>13/06/2023</t>
  </si>
  <si>
    <t>15/06/2023</t>
  </si>
  <si>
    <t>20/06/2023</t>
  </si>
  <si>
    <t>21/06/2023</t>
  </si>
  <si>
    <t>24/06/2023</t>
  </si>
  <si>
    <t>27/06/2023</t>
  </si>
  <si>
    <t>28/06/2023</t>
  </si>
  <si>
    <t>29/06/2023</t>
  </si>
  <si>
    <t>PR-4924030-SG0060</t>
  </si>
  <si>
    <t>PR-4935636-SG0317</t>
  </si>
  <si>
    <t>PR-4935761-BD7002</t>
  </si>
  <si>
    <t>PR-4930738-SG0231</t>
  </si>
  <si>
    <t>PR-4951830-VT3019</t>
  </si>
  <si>
    <t>PR-4951690-VT3006</t>
  </si>
  <si>
    <t>PR-4951796-VT3017</t>
  </si>
  <si>
    <t>PR-4950856-SG0251</t>
  </si>
  <si>
    <t>PR-4949898-SG0143</t>
  </si>
  <si>
    <t>PR-4950802-SG0247</t>
  </si>
  <si>
    <t>PR-4977337-CT5006</t>
  </si>
  <si>
    <t>PR-5010229-SG0311</t>
  </si>
  <si>
    <t>PR-4997881-SG0250</t>
  </si>
  <si>
    <t>PR-4999303-SG0077</t>
  </si>
  <si>
    <t>PR-4977365-CT5014</t>
  </si>
  <si>
    <t>PR-5018016-SG0131</t>
  </si>
  <si>
    <t>PR-5029968-SG0077</t>
  </si>
  <si>
    <t>PR-5048772-SG0266</t>
  </si>
  <si>
    <t>PR-5060799-SG0285</t>
  </si>
  <si>
    <t>PR-5060551-SG0265</t>
  </si>
  <si>
    <t>PR-5047382-SG0117</t>
  </si>
  <si>
    <t>PR-5069886-SG0277</t>
  </si>
  <si>
    <t>PR-5081902-SG0183</t>
  </si>
  <si>
    <t>PR-5099013-SG0273</t>
  </si>
  <si>
    <t>PR-5095007-CT5019</t>
  </si>
  <si>
    <t>PR-5100053-CT5007</t>
  </si>
  <si>
    <t>PR-5098403-SG0218</t>
  </si>
  <si>
    <t>PR-5114086-SG0190</t>
  </si>
  <si>
    <t>PR-5117456-SG0077</t>
  </si>
  <si>
    <t>PR-5126169-SG0072</t>
  </si>
  <si>
    <t>Trạng thái hóa đơn</t>
  </si>
  <si>
    <t>Tháng 7 năm 2023</t>
  </si>
  <si>
    <t>00039247</t>
  </si>
  <si>
    <t>PR-5137385-SG0035 - CircleK 704 Sư Vạn Hạnh</t>
  </si>
  <si>
    <t>8%</t>
  </si>
  <si>
    <t>00039304</t>
  </si>
  <si>
    <t>PR-5131891-CT5020 ( ĐƠN KHAI TRƯƠNG CK 20% MỖI SẢN PHẨM) - CircleK 108A-108B Đường Mậu Thân</t>
  </si>
  <si>
    <t>00039305</t>
  </si>
  <si>
    <t>PR-5119429-CT5021 ( ĐƠN KHAI TRƯƠNG CK 20% MỖI SẢN PHẨM) - Circle K 153 Đường Trần Hưng Đạo</t>
  </si>
  <si>
    <t>00039667</t>
  </si>
  <si>
    <t>PR-5180805-SG0091 - CircleK 162 Nguyễn Công Trứ</t>
  </si>
  <si>
    <t>00040974</t>
  </si>
  <si>
    <t>PR-5211695-SG0247 - CircleK 720A Điện Biên Phủ</t>
  </si>
  <si>
    <t>00041000</t>
  </si>
  <si>
    <t>PR-5217010-SG0077 - CircleK 11 Nguyễn Văn Tráng</t>
  </si>
  <si>
    <t>00042109</t>
  </si>
  <si>
    <t>PR-5205292-SG0205 - CircleK 609 Xô Viết Nghệ Tĩnh</t>
  </si>
  <si>
    <t>00042124</t>
  </si>
  <si>
    <t>PR-5210857-CT5008 - 118 Đường 3/2</t>
  </si>
  <si>
    <t>00042126</t>
  </si>
  <si>
    <t>PR-5248187-SG0236 - CircleK RS3 06-07, Richstar Residence, 239 - 241 &amp; 278 Hòa Bình</t>
  </si>
  <si>
    <t>00042320</t>
  </si>
  <si>
    <t>PR-5275450-SG0275 - CircleK 184A-184B Nguyễn Xí</t>
  </si>
  <si>
    <t>00042335</t>
  </si>
  <si>
    <t>PR-5262501-SG0231 - CircleK 259 Đường số 7</t>
  </si>
  <si>
    <t>00042345</t>
  </si>
  <si>
    <t>PR-5275262-SG0265 - CircleK L1-02 Tầng 1 Cao ốc Chung Cư SaiGon Mia, Đường số 9A Chung Cư Cụm 3,4 - Khu Dân Cư Trung Sơn</t>
  </si>
  <si>
    <t>00042394</t>
  </si>
  <si>
    <t>PR-5280010-SG0268 - CircleK Phú Mỹ Hưng - 12 Tân Trào</t>
  </si>
  <si>
    <t>00042395</t>
  </si>
  <si>
    <t>PR-5279932-SG0256 - CircleK A1.09 Sunrise City View - Khu Phức Hợp Căn Hộ Nhật Hoa, 33 Nguyễn Hữu Thọ</t>
  </si>
  <si>
    <t>00042446</t>
  </si>
  <si>
    <t>PR-5279468-SG0206 - CircleK T2,00.01 Toà Nhà Krista 537 Nguyễn Duy Trinh</t>
  </si>
  <si>
    <t>00042501</t>
  </si>
  <si>
    <t>PR-5293151-SG0134 - CircleK 58 Phạm Văn Nghị, Khu Sky Garden 2-Phú Mỹ Hưng</t>
  </si>
  <si>
    <t>00042502</t>
  </si>
  <si>
    <t>PR-5292867-SG0100 - CircleK 32A-32B Bùi Thị Xuân</t>
  </si>
  <si>
    <t>00000288</t>
  </si>
  <si>
    <t>00000289</t>
  </si>
  <si>
    <t>00000290</t>
  </si>
  <si>
    <t>00006697</t>
  </si>
  <si>
    <t>00043610</t>
  </si>
  <si>
    <t>PR-5294915-SG0400 - CircleK A10/7 Ấp 2</t>
  </si>
  <si>
    <t>00043616</t>
  </si>
  <si>
    <t>PR-5286147-BD7007 - CircleK 144 Đường Phan Trung, Khu phố 7</t>
  </si>
  <si>
    <t>00043629</t>
  </si>
  <si>
    <t>PR-5301338-SG0077 - CircleK 11 Nguyễn Văn Tráng</t>
  </si>
  <si>
    <t>00043635</t>
  </si>
  <si>
    <t>PR-5299061-SG0320 - CircleK 190 Lê Văn Thọ</t>
  </si>
  <si>
    <t>00043768</t>
  </si>
  <si>
    <t>PR-5303492-BD7010 - CircleK 305 Đường 30 tháng 4</t>
  </si>
  <si>
    <t>00000306</t>
  </si>
  <si>
    <t>00043834</t>
  </si>
  <si>
    <t>PR-5311254-SG0250 - CircleK 271 Phạm Ngũ Lão</t>
  </si>
  <si>
    <t>00043924</t>
  </si>
  <si>
    <t>PR-5327142-SG0131 - CircleK 197A-199 Điện Biên Phủ</t>
  </si>
  <si>
    <t>00007926</t>
  </si>
  <si>
    <t>00000346</t>
  </si>
  <si>
    <t>00000347</t>
  </si>
  <si>
    <t>Hàng trả - phiếu MH002323 - CircleK-CT5006 - RRS20230720291CT5006</t>
  </si>
  <si>
    <t>Hàng trả - phiếu MH002335 - CircleK-CT5001 - RRS20230726483CT5001</t>
  </si>
  <si>
    <t>Supplier Number</t>
  </si>
  <si>
    <t>Beneficiary’s Name</t>
  </si>
  <si>
    <t>Beneficiary Bank Account</t>
  </si>
  <si>
    <t>Beneficiary Bank Name</t>
  </si>
  <si>
    <t>Amount</t>
  </si>
  <si>
    <t>Descriptions</t>
  </si>
  <si>
    <t>9412</t>
  </si>
  <si>
    <t>Payment for invoice(s) 02/06/2023.C23TNN.00032852 - Purchasing invoice C23TNN.00032852</t>
  </si>
  <si>
    <t>9413</t>
  </si>
  <si>
    <t>Payment for invoice(s) 03/06/2023.C23TNN.00033003 - Purchasing invoice C23TNN.00033003</t>
  </si>
  <si>
    <t>9414</t>
  </si>
  <si>
    <t>Payment for invoice(s) 03/06/2023.C23TNN.00033028 - Purchasing invoice C23TNN.00033028</t>
  </si>
  <si>
    <t>9415</t>
  </si>
  <si>
    <t>Payment for invoice(s) 03/06/2023.C23TNN.00033031 - Purchasing invoice C23TNN.00033031</t>
  </si>
  <si>
    <t>9416</t>
  </si>
  <si>
    <t>Payment for invoice(s) 06/06/2023.C23TNN.00033165 - Purchasing invoice C23TNN.00033165</t>
  </si>
  <si>
    <t>9417</t>
  </si>
  <si>
    <t>Payment for invoice(s) 06/06/2023.C23TNN.00033166 - Purchasing invoice C23TNN.00033166</t>
  </si>
  <si>
    <t>9418</t>
  </si>
  <si>
    <t>Payment for invoice(s) 06/06/2023.C23TNN.00033167 - Purchasing invoice C23TNN.00033167</t>
  </si>
  <si>
    <t>9419</t>
  </si>
  <si>
    <t>Payment for invoice(s) 06/06/2023.C23TNN.00033237 - Purchasing invoice C23TNN.00033237</t>
  </si>
  <si>
    <t>9420</t>
  </si>
  <si>
    <t>Payment for invoice(s) 06/06/2023.C23TNN.00033238 - Purchasing invoice C23TNN.00033238</t>
  </si>
  <si>
    <t>9421</t>
  </si>
  <si>
    <t>Payment for invoice(s) 06/06/2023.C23TNN.00033243 - Purchasing invoice C23TNN.00033243</t>
  </si>
  <si>
    <t>9422</t>
  </si>
  <si>
    <t>Payment for invoice(s) 09/06/2023.C23TNN.00025747 - Purchasing invoice C23TNN.00025747</t>
  </si>
  <si>
    <t>9423</t>
  </si>
  <si>
    <t>Payment for invoice(s) 09/06/2023.C23TNN.00025912 - Purchasing invoice C23TNN.00025912</t>
  </si>
  <si>
    <t>9424</t>
  </si>
  <si>
    <t>Payment for invoice(s) 09/06/2023.C23TNN.00025913 - Purchasing invoice C23TNN.00025913</t>
  </si>
  <si>
    <t>9425</t>
  </si>
  <si>
    <t>Payment for invoice(s) 09/06/2023.C23TNN.00025916 - Purchasing invoice C23TNN.00025916</t>
  </si>
  <si>
    <t>9426</t>
  </si>
  <si>
    <t>Payment for invoice(s) 09/06/2023.C23TNN.00025917 - Purchasing invoice C23TNN.00025917</t>
  </si>
  <si>
    <t>9427</t>
  </si>
  <si>
    <t>Payment for invoice(s) 09/06/2023.C23TNN.00025918 - Purchasing invoice C23TNN.00025918</t>
  </si>
  <si>
    <t>9428</t>
  </si>
  <si>
    <t>Payment for invoice(s) 09/06/2023.C23TNN.00025949 - Purchasing invoice C23TNN.00025949</t>
  </si>
  <si>
    <t>9429</t>
  </si>
  <si>
    <t>Payment for invoice(s) 09/06/2023.C23TNN.00025957 - Purchasing invoice C23TNN.00025957</t>
  </si>
  <si>
    <t>9430</t>
  </si>
  <si>
    <t>Payment for invoice(s) 09/06/2023.C23TNN.00028379 - Purchasing invoice C23TNN.00028379</t>
  </si>
  <si>
    <t>9431</t>
  </si>
  <si>
    <t>Payment for invoice(s) 09/06/2023.C23TNN.00028380 - Purchasing invoice C23TNN.00028380</t>
  </si>
  <si>
    <t>9432</t>
  </si>
  <si>
    <t>Payment for invoice(s) 09/06/2023.C23TNN.00028381 - Purchasing invoice C23TNN.00028381</t>
  </si>
  <si>
    <t>9433</t>
  </si>
  <si>
    <t>Payment for invoice(s) 09/06/2023.C23TNN.00028382 - Purchasing invoice C23TNN.00028382</t>
  </si>
  <si>
    <t>9434</t>
  </si>
  <si>
    <t>Payment for invoice(s) 09/06/2023.C23TNN.00028396 - Purchasing invoice C23TNN.00028396</t>
  </si>
  <si>
    <t>9435</t>
  </si>
  <si>
    <t>Payment for invoice(s) 09/06/2023.C23TNN.00028397 - Purchasing invoice C23TNN.00028397</t>
  </si>
  <si>
    <t>9436</t>
  </si>
  <si>
    <t>Payment for invoice(s) 09/06/2023.C23TNN.00028398 - Purchasing invoice C23TNN.00028398</t>
  </si>
  <si>
    <t>9437</t>
  </si>
  <si>
    <t>Payment for invoice(s) 09/06/2023.C23TNN.00028399 - Purchasing invoice C23TNN.00028399</t>
  </si>
  <si>
    <t>9438</t>
  </si>
  <si>
    <t>Payment for invoice(s) 09/06/2023.C23TNN.00028401 - Purchasing invoice C23TNN.00028401</t>
  </si>
  <si>
    <t>9439</t>
  </si>
  <si>
    <t>Payment for invoice(s) 13/06/2023.C23TNN.00034663 - Purchasing invoice C23TNN.00034663</t>
  </si>
  <si>
    <t>9440</t>
  </si>
  <si>
    <t>Payment for invoice(s) 13/06/2023.C23TNN.00034677 - Purchasing invoice C23TNN.00034677</t>
  </si>
  <si>
    <t>9441</t>
  </si>
  <si>
    <t>Payment for invoice(s) 13/06/2023.C23TNN.00034678 - Purchasing invoice C23TNN.00034678</t>
  </si>
  <si>
    <t>9442</t>
  </si>
  <si>
    <t>Payment for invoice(s) 13/06/2023.C23TNN.00034706 - Purchasing invoice C23TNN.00034706</t>
  </si>
  <si>
    <t>9443</t>
  </si>
  <si>
    <t>Payment for invoice(s) 14/06/2023.C23TNN.00034750 - Purchasing invoice C23TNN.00034750</t>
  </si>
  <si>
    <t>9444</t>
  </si>
  <si>
    <t>Payment for invoice(s) 15/06/2023.C23TNN.00035809 - Purchasing invoice C23TNN.00035809</t>
  </si>
  <si>
    <t>9445</t>
  </si>
  <si>
    <t>Payment for invoice(s) 15/06/2023.C23TNN.00035859 - Purchasing invoice C23TNN.00035859</t>
  </si>
  <si>
    <t>9446</t>
  </si>
  <si>
    <t>Payment for invoice(s) 20/06/2023.C23TNN.00036282 - Purchasing invoice C23TNN.00036282</t>
  </si>
  <si>
    <t>9447</t>
  </si>
  <si>
    <t>Payment for invoice(s) 20/06/2023.C23TNN.00036290 - Purchasing invoice C23TNN.00036290</t>
  </si>
  <si>
    <t>9448</t>
  </si>
  <si>
    <t>Payment for invoice(s) 20/06/2023.C23TNN.00036293 - Purchasing invoice C23TNN.00036293</t>
  </si>
  <si>
    <t>9449</t>
  </si>
  <si>
    <t>Payment for invoice(s) 20/06/2023.C23TNN.00036306 - Purchasing invoice C23TNN.00036306</t>
  </si>
  <si>
    <t>9450</t>
  </si>
  <si>
    <t>Payment for invoice(s) 21/06/2023.C23TNN.00036380 - Purchasing invoice C23TNN.00036380</t>
  </si>
  <si>
    <t>9451</t>
  </si>
  <si>
    <t>Payment for invoice(s) 24/06/2023.C23TNN.00037603 - Purchasing invoice C23TNN.00037603</t>
  </si>
  <si>
    <t>9452</t>
  </si>
  <si>
    <t>Payment for invoice(s) 27/06/2023.C23TNN.00037771 - Purchasing invoice C23TNN.00037771</t>
  </si>
  <si>
    <t>9453</t>
  </si>
  <si>
    <t>Payment for invoice(s) 27/06/2023.C23TNN.00037799 - Purchasing invoice C23TNN.00037799</t>
  </si>
  <si>
    <t>9454</t>
  </si>
  <si>
    <t>Payment for invoice(s) 27/06/2023.C23TNN.00037800 - Purchasing invoice C23TNN.00037800</t>
  </si>
  <si>
    <t>9455</t>
  </si>
  <si>
    <t>Payment for invoice(s) 27/06/2023.C23TNN.00037804 - Purchasing invoice C23TNN.00037804</t>
  </si>
  <si>
    <t>9456</t>
  </si>
  <si>
    <t>Payment for invoice(s) 28/06/2023.C23TNN.00037844 - Purchasing invoice C23TNN.00037844</t>
  </si>
  <si>
    <t>9457</t>
  </si>
  <si>
    <t>Payment for invoice(s) 28/06/2023.C23TNN.00037878 - Purchasing invoice C23TNN.00037878</t>
  </si>
  <si>
    <t>9458</t>
  </si>
  <si>
    <t>Payment for invoice(s) 29/06/2023.C23TNN.00037927 - Purchasing invoice C23TNN.00037927</t>
  </si>
  <si>
    <t>9459</t>
  </si>
  <si>
    <t>Payment for invoice(s) 29/06/2023.C23TNN.00037965 - Purchasing invoice C23TNN.00037965</t>
  </si>
  <si>
    <t>9460</t>
  </si>
  <si>
    <t>Payment for invoice(s) CNM-C30723AN(80657)-53997 - Cấn trừ Phí hỗ trợ kiểm tra an toàn vệ sinh thực phẩm tháng 06 năm 2023 tại Hồ Chí Minh</t>
  </si>
  <si>
    <t>9461</t>
  </si>
  <si>
    <t>Payment for invoice(s) CNM-C30723AN(80891)-54018 - Cấn trừ Phí hỗ trợ tiền điện tháng 06 năm 2023 tại Hồ Chí Minh</t>
  </si>
  <si>
    <t>9462</t>
  </si>
  <si>
    <t>Payment for invoice(s) CNM-C30723AN(80927)-54088 - Cấn trừ Phí hỗ trợ trưng bày tháng 06 năm 2023 tại Hồ Chí Minh</t>
  </si>
  <si>
    <t>9463</t>
  </si>
  <si>
    <t>Payment for invoice(s) CNM-C30723AN(80950)-54004 - Cấn trừ Phí hỗ trợ bán hàng tháng 06 năm 2023 tại Hồ Chí Minh</t>
  </si>
  <si>
    <t>9464</t>
  </si>
  <si>
    <t>Payment for invoice(s) CNM-C30723AN(80951)-54030 - Cấn trừ Phí hỗ trợ trao đổi dữ liệu điện tử tháng 06 năm 2023 tại Hồ Chí Minh</t>
  </si>
  <si>
    <t>9465</t>
  </si>
  <si>
    <t>Payment for invoice(s) RRS20230601502CT5004 - Invoice for goods return to supplier C2217- Store: CT5004</t>
  </si>
  <si>
    <t>9466</t>
  </si>
  <si>
    <t>Payment for invoice(s) RRS20230619540SG0312 - Invoice for goods return to supplier C2217- Store: SG0312</t>
  </si>
  <si>
    <t>9467</t>
  </si>
  <si>
    <t>Payment for invoice(s) RRS20230620548SG0243 - Invoice for goods return to supplier C2217- Store: SG0243</t>
  </si>
  <si>
    <t>9468</t>
  </si>
  <si>
    <t>Payment for invoice(s) RRS20230623736CT5008 - Invoice for goods return to supplier C2217- Store: CT5008</t>
  </si>
  <si>
    <t>9469</t>
  </si>
  <si>
    <t>Payment for invoice(s) RRS20230704243CT5015 - Invoice for goods return to supplier C2217- Store: CT5015</t>
  </si>
  <si>
    <t>9470</t>
  </si>
  <si>
    <t>Payment for invoice(s) RRS20230706438SG0050 - Invoice for goods return to supplier C2217- Store: SG0050</t>
  </si>
  <si>
    <t>9471</t>
  </si>
  <si>
    <t>Payment for invoice(s) RRS20230710652CT5005 - Invoice for goods return to supplier C2217- Store: CT5005</t>
  </si>
  <si>
    <t>9472</t>
  </si>
  <si>
    <t>Payment for invoice(s) RRS20230710653CT5004 - Invoice for goods return to supplier C2217- Store: CT5004</t>
  </si>
  <si>
    <t>9473</t>
  </si>
  <si>
    <t>Payment for invoice(s) RRS20230714931CT5004 - Invoice for goods return to supplier C2217- Store: CT5004</t>
  </si>
  <si>
    <t>9474</t>
  </si>
  <si>
    <t>Payment for invoice(s) RRS20230718176SG0400 - Invoice for goods return to supplier C2217- Store: SG0400</t>
  </si>
  <si>
    <t>RRS20230704243CT5015</t>
  </si>
  <si>
    <t>RRS20230706438SG0050</t>
  </si>
  <si>
    <t>RRS20230710652CT5005</t>
  </si>
  <si>
    <t>RRS20230710653CT5004</t>
  </si>
  <si>
    <t>RRS20230714931CT5004</t>
  </si>
  <si>
    <t>RRS20230718176SG0400</t>
  </si>
  <si>
    <t>Hàng trả - phiếu MH002026 - CircleK-CT5005 - RRS20230710652CT5005</t>
  </si>
  <si>
    <t>Hàng trả - phiếu MH001940 - CircleK-CT5015 - RRS20230704243CT5015</t>
  </si>
  <si>
    <t>Hàng trả - phiếu MH002025 - CircleK-CT5004 - RRS20230710653CT5004</t>
  </si>
  <si>
    <t>Hàng trả - phiếu MH001941 - CircleK-SG0050 - RRS20230706438SG0050</t>
  </si>
  <si>
    <t>Hàng trả - phiếu MH002106 - CircleK-CT5004 - RRS20230714931CT5004</t>
  </si>
  <si>
    <t>Hàng trả - phiếu MH002105 - CircleK-SG0400 - RRS20230718176SG0400</t>
  </si>
  <si>
    <t>33165</t>
  </si>
  <si>
    <t>33166</t>
  </si>
  <si>
    <t>33167</t>
  </si>
  <si>
    <t>33237</t>
  </si>
  <si>
    <t>33238</t>
  </si>
  <si>
    <t>33243</t>
  </si>
  <si>
    <t>25747</t>
  </si>
  <si>
    <t>25912</t>
  </si>
  <si>
    <t>25913</t>
  </si>
  <si>
    <t>25916</t>
  </si>
  <si>
    <t>25917</t>
  </si>
  <si>
    <t>25918</t>
  </si>
  <si>
    <t>25949</t>
  </si>
  <si>
    <t>25957</t>
  </si>
  <si>
    <t>28379</t>
  </si>
  <si>
    <t>28380</t>
  </si>
  <si>
    <t>28381</t>
  </si>
  <si>
    <t>28382</t>
  </si>
  <si>
    <t>28396</t>
  </si>
  <si>
    <t>28397</t>
  </si>
  <si>
    <t>28398</t>
  </si>
  <si>
    <t>28399</t>
  </si>
  <si>
    <t>28401</t>
  </si>
  <si>
    <t>34663</t>
  </si>
  <si>
    <t>34677</t>
  </si>
  <si>
    <t>34678</t>
  </si>
  <si>
    <t>34706</t>
  </si>
  <si>
    <t>34750</t>
  </si>
  <si>
    <t>35809</t>
  </si>
  <si>
    <t>35859</t>
  </si>
  <si>
    <t>36282</t>
  </si>
  <si>
    <t>36290</t>
  </si>
  <si>
    <t>36293</t>
  </si>
  <si>
    <t>36306</t>
  </si>
  <si>
    <t>36380</t>
  </si>
  <si>
    <t>37603</t>
  </si>
  <si>
    <t>37771</t>
  </si>
  <si>
    <t>37799</t>
  </si>
  <si>
    <t>37800</t>
  </si>
  <si>
    <t>37804</t>
  </si>
  <si>
    <t>37844</t>
  </si>
  <si>
    <t>37878</t>
  </si>
  <si>
    <t>37927</t>
  </si>
  <si>
    <t>37965</t>
  </si>
  <si>
    <t>Đã TT T8</t>
  </si>
  <si>
    <t>10641</t>
  </si>
  <si>
    <t>Payment for invoice(s) 01/07/2023.C23TNN.00039247 - Purchasing invoice C23TNN.00039247</t>
  </si>
  <si>
    <t>10642</t>
  </si>
  <si>
    <t>Payment for invoice(s) 03/07/2023.C23TNN.00039304 - Purchasing invoice C23TNN.00039304</t>
  </si>
  <si>
    <t>10643</t>
  </si>
  <si>
    <t>Payment for invoice(s) 03/07/2023.C23TNN.00039305 - Purchasing invoice C23TNN.00039305</t>
  </si>
  <si>
    <t>10644</t>
  </si>
  <si>
    <t>Payment for invoice(s) 11/07/2023.C23TNN.00040974 - Purchasing invoice C23TNN.00040974</t>
  </si>
  <si>
    <t>10645</t>
  </si>
  <si>
    <t>Payment for invoice(s) 11/07/2023.C23TNN.00041000 - Purchasing invoice C23TNN.00041000</t>
  </si>
  <si>
    <t>10646</t>
  </si>
  <si>
    <t>Payment for invoice(s) 14/07/2023.C23TNN.00042109 - Purchasing invoice C23TNN.00042109</t>
  </si>
  <si>
    <t>10647</t>
  </si>
  <si>
    <t>Payment for invoice(s) 14/07/2023.C23TNN.00042124 - Purchasing invoice C23TNN.00042124</t>
  </si>
  <si>
    <t>10648</t>
  </si>
  <si>
    <t>Payment for invoice(s) 14/07/2023.C23TNN.00042126 - Purchasing invoice C23TNN.00042126</t>
  </si>
  <si>
    <t>10649</t>
  </si>
  <si>
    <t>Payment for invoice(s) 18/07/2023.C23TNN.00042320 - Purchasing invoice C23TNN.00042320</t>
  </si>
  <si>
    <t>10650</t>
  </si>
  <si>
    <t>Payment for invoice(s) 18/07/2023.C23TNN.00042335 - Purchasing invoice C23TNN.00042335</t>
  </si>
  <si>
    <t>10651</t>
  </si>
  <si>
    <t>Payment for invoice(s) 18/07/2023.C23TNN.00042345 - Purchasing invoice C23TNN.00042345</t>
  </si>
  <si>
    <t>10652</t>
  </si>
  <si>
    <t>Payment for invoice(s) 19/07/2023.C23TNN.00042394 - Purchasing invoice C23TNN.00042394</t>
  </si>
  <si>
    <t>10653</t>
  </si>
  <si>
    <t>Payment for invoice(s) 19/07/2023.C23TNN.00042395 - Purchasing invoice C23TNN.00042395</t>
  </si>
  <si>
    <t>10654</t>
  </si>
  <si>
    <t>Payment for invoice(s) 19/07/2023.C23TNN.00042446 - Purchasing invoice C23TNN.00042446</t>
  </si>
  <si>
    <t>10655</t>
  </si>
  <si>
    <t>Payment for invoice(s) 20/07/2023.C23TNN.00042501 - Purchasing invoice C23TNN.00042501</t>
  </si>
  <si>
    <t>10656</t>
  </si>
  <si>
    <t>Payment for invoice(s) 20/07/2023.C23TNN.00042502 - Purchasing invoice C23TNN.00042502</t>
  </si>
  <si>
    <t>10657</t>
  </si>
  <si>
    <t>Payment for invoice(s) 21/07/2023.C23TNN.00043610 - Purchasing invoice C23TNN.00043610</t>
  </si>
  <si>
    <t>10658</t>
  </si>
  <si>
    <t>Payment for invoice(s) 21/07/2023.C23TNN.00043616 - Purchasing invoice C23TNN.00043616</t>
  </si>
  <si>
    <t>10659</t>
  </si>
  <si>
    <t>Payment for invoice(s) 21/07/2023.C23TNN.00043629 - Purchasing invoice C23TNN.00043629</t>
  </si>
  <si>
    <t>10660</t>
  </si>
  <si>
    <t>Payment for invoice(s) 21/07/2023.C23TNN.00043635 - Purchasing invoice C23TNN.00043635</t>
  </si>
  <si>
    <t>10661</t>
  </si>
  <si>
    <t>Payment for invoice(s) 22/07/2023.C23TNN.00043768 - Purchasing invoice C23TNN.00043768</t>
  </si>
  <si>
    <t>10662</t>
  </si>
  <si>
    <t>Payment for invoice(s) 24/07/2023.C23TNN.00043834 - Purchasing invoice C23TNN.00043834</t>
  </si>
  <si>
    <t>10663</t>
  </si>
  <si>
    <t>Payment for invoice(s) 25/07/2023.C23TNN.00043924 - Purchasing invoice C23TNN.00043924</t>
  </si>
  <si>
    <t>10664</t>
  </si>
  <si>
    <t>Payment for invoice(s) CNM-C30823KHANH(84398)-59489 - Cấn trừ Phí hỗ trợ khai trương cửa hàng tháng 07 năm 2023 tại Cần Thơ-CR2217</t>
  </si>
  <si>
    <t>10665</t>
  </si>
  <si>
    <t>Payment for invoice(s) CNM-C30823KHANH(84401)-59506 - Cấn trừ Phí hỗ trợ khai trương cửa hàng tháng 07 năm 2023 tại Cần Thơ-CR2217</t>
  </si>
  <si>
    <t>10666</t>
  </si>
  <si>
    <t>Payment for invoice(s) CNM-C30823KHANH(84429)-59554 - Cấn trừ Phí hỗ trợ khai trương cửa hàng tháng 07 năm 2023 tại Bình Dương-CR2217</t>
  </si>
  <si>
    <t>10667</t>
  </si>
  <si>
    <t>Payment for invoice(s) CNM-C30823KHANH(84479)-59517 - Cấn trừ Phí hỗ trợ trưng bày tháng 07 năm 2023 tại Hồ Chí Minh-CR2217</t>
  </si>
  <si>
    <t>10668</t>
  </si>
  <si>
    <t>Payment for invoice(s) CNM-C30823KHANH(84491)-59545 - Cấn trừ Phí hỗ trợ bán hàng tháng 07 năm 2023 tại Hồ Chí Minh-CR2217</t>
  </si>
  <si>
    <t>10669</t>
  </si>
  <si>
    <t>Payment for invoice(s) CNM-C30823KHANH(84497)-59534 - Cấn trừ Phí hỗ trợ tiền điện tháng 07 năm 2023 tại Hồ Chí Minh-CR2217</t>
  </si>
  <si>
    <t>10670</t>
  </si>
  <si>
    <t>Payment for invoice(s) CNM-C30823KHANH(84498)-59518 - Cấn trừ Phí hỗ trợ trao đổi dữ liệu điện tử tháng 07 năm 2023 tại Hồ Chí Minh-CR2217</t>
  </si>
  <si>
    <t>10671</t>
  </si>
  <si>
    <t>Payment for invoice(s) CNM-C30823KHANH(84521)-59480 - Cấn trừ Phí hỗ trợ kiểm tra an toàn vệ sinh thực phẩm tháng 07 năm 2023 tại Hồ Chí Minh-CR2217</t>
  </si>
  <si>
    <t>10672</t>
  </si>
  <si>
    <t>Payment for invoice(s) RRS20230720291CT5006 - Invoice for goods return to supplier C2217- Store: CT5006</t>
  </si>
  <si>
    <t>10673</t>
  </si>
  <si>
    <t>Payment for invoice(s) RRS20230726483CT5001 - Invoice for goods return to supplier C2217- Store: CT5001</t>
  </si>
  <si>
    <t>10674</t>
  </si>
  <si>
    <t>Payment for invoice(s) RRS20230804910CT5008 - Invoice for goods return to supplier C2217- Store: CT5008</t>
  </si>
  <si>
    <t>RRS20230720291CT5006</t>
  </si>
  <si>
    <t>RRS20230726483CT5001</t>
  </si>
  <si>
    <t>RRS20230804910CT5008</t>
  </si>
  <si>
    <t>Đã TT T9</t>
  </si>
  <si>
    <t>Tháng 8 năm 2023</t>
  </si>
  <si>
    <t xml:space="preserve">Tổng cộng </t>
  </si>
  <si>
    <t>00000361</t>
  </si>
  <si>
    <t>Hàng trả - phiếu MH002516 - CircleK-CT5008 - RRS20230804910CT5008</t>
  </si>
  <si>
    <t>00000430</t>
  </si>
  <si>
    <t>Hàng trả- phiếu MH002642 - RRS20230816578CT5018</t>
  </si>
  <si>
    <t>00000398</t>
  </si>
  <si>
    <t>Hàng trả - RRS20230809101CT5007</t>
  </si>
  <si>
    <t>00000399</t>
  </si>
  <si>
    <t>Hàng trả - RRS20230818685CT5015</t>
  </si>
  <si>
    <t>00010247</t>
  </si>
  <si>
    <t>Hàng trả - phiếu MH002643 - CircleK-SG0061 - RRS20230816597SG0061</t>
  </si>
  <si>
    <t>00010765</t>
  </si>
  <si>
    <t>Hàng trả - Phiếu MH002863 - RRS20230829997SG0195</t>
  </si>
  <si>
    <t xml:space="preserve">Đã TT T9 </t>
  </si>
  <si>
    <t>Ghi nhân sang tháng 8</t>
  </si>
  <si>
    <t>Bảng kê hóa đơn tháng 7</t>
  </si>
  <si>
    <t>Bảng kê hóa đơn tháng 8</t>
  </si>
  <si>
    <t>Hàng trả tháng 7</t>
  </si>
  <si>
    <t>Hàng trả tháng 8</t>
  </si>
  <si>
    <t>Thanh toán tháng 7</t>
  </si>
  <si>
    <t>Thanh toán tháng 8</t>
  </si>
  <si>
    <t>Thanh toán tháng 9</t>
  </si>
  <si>
    <t>Tháng 9 năm 2023</t>
  </si>
  <si>
    <t>00000086</t>
  </si>
  <si>
    <t>Hàng trả - phiếu MH002977 - CircleK-CT5013 - RRS20230905157CT5013</t>
  </si>
  <si>
    <t>00000087</t>
  </si>
  <si>
    <t>Hàng trả - RRS20230911692CT5014</t>
  </si>
  <si>
    <t>00000441</t>
  </si>
  <si>
    <t>Hàng trả - phiếu MH003046 - CircleK-CT5011</t>
  </si>
  <si>
    <t>00000296</t>
  </si>
  <si>
    <t>Hàng trả - phiếu MH003178 - CircleK-VT3019 - RRS20230920090VT3019</t>
  </si>
  <si>
    <t>00000475</t>
  </si>
  <si>
    <t>Hàng trả - RRS20230925469CT5017</t>
  </si>
  <si>
    <t>00000483</t>
  </si>
  <si>
    <t>Hàng trả - RRS20230922285CT5004</t>
  </si>
  <si>
    <t>00000495</t>
  </si>
  <si>
    <t>Hàng trả - phiếu MH003366 - RRS20230925574CT5007</t>
  </si>
  <si>
    <t>00000496</t>
  </si>
  <si>
    <t>Hàng trả - phiếu MH003365 - RRS20230928766CT5008</t>
  </si>
  <si>
    <t>00012963</t>
  </si>
  <si>
    <t>Hàng trả - phiếu MH003364 - RRS20230911736SG0318</t>
  </si>
  <si>
    <t>Hàng trả tháng 9</t>
  </si>
  <si>
    <t>Hàng trả tháng 10</t>
  </si>
  <si>
    <t>DANH SÁCH TRẢ LẠI HÀNG BÁN</t>
  </si>
  <si>
    <t>Ngày hạch toán</t>
  </si>
  <si>
    <t>Mã khách hàng</t>
  </si>
  <si>
    <t>Khách hàng</t>
  </si>
  <si>
    <t>Mã số thuế</t>
  </si>
  <si>
    <t>Tổng tiền hàng</t>
  </si>
  <si>
    <t>Tiền chiết khấu</t>
  </si>
  <si>
    <t>Tiền thuế GTGT</t>
  </si>
  <si>
    <t>Tổng tiền thanh toán</t>
  </si>
  <si>
    <t>00000099</t>
  </si>
  <si>
    <t>CircleK-021</t>
  </si>
  <si>
    <t>Số dòng = 29</t>
  </si>
  <si>
    <t>Tháng 11 năm 2023</t>
  </si>
  <si>
    <t>STT</t>
  </si>
  <si>
    <t>Ký hiệu</t>
  </si>
  <si>
    <t>Tên khách hàng</t>
  </si>
  <si>
    <t>Người mua hàng</t>
  </si>
  <si>
    <t>Doanh số bán chưa thuế</t>
  </si>
  <si>
    <t>Tổng tiền</t>
  </si>
  <si>
    <t>00070122</t>
  </si>
  <si>
    <t>22/11/2023</t>
  </si>
  <si>
    <t>PR-000-SG0058-390.2</t>
  </si>
  <si>
    <t>00070150</t>
  </si>
  <si>
    <t>23/11/2023</t>
  </si>
  <si>
    <t>PR-000-SG0316-228.3</t>
  </si>
  <si>
    <t>00070152</t>
  </si>
  <si>
    <t>PR-000-SG0156-356.2</t>
  </si>
  <si>
    <t>00070171</t>
  </si>
  <si>
    <t>PR-000-SG0323-50.2</t>
  </si>
  <si>
    <t>00070172</t>
  </si>
  <si>
    <t>PR-000-SG0326-63.3</t>
  </si>
  <si>
    <t>00070349</t>
  </si>
  <si>
    <t>PR-000-SG0327-39.2</t>
  </si>
  <si>
    <t>00070350</t>
  </si>
  <si>
    <t>PR-000-SG0330-14.2</t>
  </si>
  <si>
    <t>00070373</t>
  </si>
  <si>
    <t>PR-000-BD7007-224.2</t>
  </si>
  <si>
    <t>00070374</t>
  </si>
  <si>
    <t>PR-000-SG0288-373.2</t>
  </si>
  <si>
    <t>00070376</t>
  </si>
  <si>
    <t>PR-000-SG0154-355.2</t>
  </si>
  <si>
    <t>00070378</t>
  </si>
  <si>
    <t>PR-000-SG0175-353.2</t>
  </si>
  <si>
    <t>00070381</t>
  </si>
  <si>
    <t>PR-000-SG0167-369.2</t>
  </si>
  <si>
    <t>00070402</t>
  </si>
  <si>
    <t>PR-000-SG0134-330.2</t>
  </si>
  <si>
    <t>00070403</t>
  </si>
  <si>
    <t>PR-000-SG0289-386.2</t>
  </si>
  <si>
    <t>00070404</t>
  </si>
  <si>
    <t>PR-000-SG0273-413.2</t>
  </si>
  <si>
    <t>00070405</t>
  </si>
  <si>
    <t>PR-000-SG0286-347.2</t>
  </si>
  <si>
    <t>00070437</t>
  </si>
  <si>
    <t>PR-000-SG0317-235.3</t>
  </si>
  <si>
    <t>00070438</t>
  </si>
  <si>
    <t>PR-000-SG0182-382.2</t>
  </si>
  <si>
    <t>00070439</t>
  </si>
  <si>
    <t>PR-000-SG0293-405.3</t>
  </si>
  <si>
    <t>00070440</t>
  </si>
  <si>
    <t>PR-000-SG0265-416.3</t>
  </si>
  <si>
    <t>00070441</t>
  </si>
  <si>
    <t>PR-000-SG0268-320.1</t>
  </si>
  <si>
    <t>00070442</t>
  </si>
  <si>
    <t>PR-000-SG0256-328.1</t>
  </si>
  <si>
    <t>00070465</t>
  </si>
  <si>
    <t>PR-000-SG0255-400.2</t>
  </si>
  <si>
    <t>00070493</t>
  </si>
  <si>
    <t>PR-000-SG0287-380.2</t>
  </si>
  <si>
    <t>00070639</t>
  </si>
  <si>
    <t>PR-000-BD7003-365.3</t>
  </si>
  <si>
    <t>00070661</t>
  </si>
  <si>
    <t>PR-000-BD7002-363.3</t>
  </si>
  <si>
    <t>00070893</t>
  </si>
  <si>
    <t>PR-000-SG0266-357.1</t>
  </si>
  <si>
    <t>00070915</t>
  </si>
  <si>
    <t>PR-000-SG0247-303.2</t>
  </si>
  <si>
    <t>00070916</t>
  </si>
  <si>
    <t>PR-000-SG0164-387.2</t>
  </si>
  <si>
    <t>00070929</t>
  </si>
  <si>
    <t>PR-000-SG0131-412.3</t>
  </si>
  <si>
    <t>00070930</t>
  </si>
  <si>
    <t>PR-000-SG0291-412.2</t>
  </si>
  <si>
    <t>00070931</t>
  </si>
  <si>
    <t>PR-000-SG0095-404.3</t>
  </si>
  <si>
    <t>00070932</t>
  </si>
  <si>
    <t>PR-000-SG0275-385.2</t>
  </si>
  <si>
    <t>00070933</t>
  </si>
  <si>
    <t>PR-000-SG0300-346.2</t>
  </si>
  <si>
    <t>00070934</t>
  </si>
  <si>
    <t>PR-000-SG0226-367.2</t>
  </si>
  <si>
    <t>00070935</t>
  </si>
  <si>
    <t>PR-000-SG0205-385.3</t>
  </si>
  <si>
    <t>00070940</t>
  </si>
  <si>
    <t>PR-000-SG0262-390.3</t>
  </si>
  <si>
    <t>00070941</t>
  </si>
  <si>
    <t>PR-000-SG0160-327.2</t>
  </si>
  <si>
    <t>00070942</t>
  </si>
  <si>
    <t>PR-000-SG0100-424.2</t>
  </si>
  <si>
    <t>00070943</t>
  </si>
  <si>
    <t>PR-000-SG0077-359.2</t>
  </si>
  <si>
    <t>00070944</t>
  </si>
  <si>
    <t>PR-000-SG0068-343.1</t>
  </si>
  <si>
    <t>00070945</t>
  </si>
  <si>
    <t>PR-000-SG0115-306.2</t>
  </si>
  <si>
    <t>00070946</t>
  </si>
  <si>
    <t>PR-000-SG0278-364.1</t>
  </si>
  <si>
    <t>00070947</t>
  </si>
  <si>
    <t>PR-000-SG0228-406.3</t>
  </si>
  <si>
    <t>00070948</t>
  </si>
  <si>
    <t>PR-000-SG0201-357.3</t>
  </si>
  <si>
    <t>00070949</t>
  </si>
  <si>
    <t>PR-000-SG0227-353.2</t>
  </si>
  <si>
    <t>00070950</t>
  </si>
  <si>
    <t>PR-000-SG0204-317.2</t>
  </si>
  <si>
    <t>00070951</t>
  </si>
  <si>
    <t>PR-000-SG0269-298.2</t>
  </si>
  <si>
    <t>00070962</t>
  </si>
  <si>
    <t>PR-000-CT5018-146.1</t>
  </si>
  <si>
    <t>00070963</t>
  </si>
  <si>
    <t>PR-000-CT5017-143.2</t>
  </si>
  <si>
    <t>00070964</t>
  </si>
  <si>
    <t>PR-000-CT5011-249.2</t>
  </si>
  <si>
    <t>00070965</t>
  </si>
  <si>
    <t>PR-000-CT5006-254.2</t>
  </si>
  <si>
    <t>00070966</t>
  </si>
  <si>
    <t>PR-000-CT5009-250.2</t>
  </si>
  <si>
    <t>00070967</t>
  </si>
  <si>
    <t>PR-000-CT5004-256.2</t>
  </si>
  <si>
    <t>00070968</t>
  </si>
  <si>
    <t>PR-000-VT3006-271.1</t>
  </si>
  <si>
    <t>00070969</t>
  </si>
  <si>
    <t>PR-000-VT3004-288.2</t>
  </si>
  <si>
    <t>00070970</t>
  </si>
  <si>
    <t>PR-000-VT3017-304.2</t>
  </si>
  <si>
    <t>00070971</t>
  </si>
  <si>
    <t>PR-000-VT3014-297.2</t>
  </si>
  <si>
    <t>PR-000-CT5012-236.2</t>
  </si>
  <si>
    <t>00071265</t>
  </si>
  <si>
    <t>00071285</t>
  </si>
  <si>
    <t>PR-000-SG0197-360.1</t>
  </si>
  <si>
    <t>00071286</t>
  </si>
  <si>
    <t>PR-000-SG0198-357.2</t>
  </si>
  <si>
    <t>00071287</t>
  </si>
  <si>
    <t>PR-000-SG0222-395.2</t>
  </si>
  <si>
    <t>00071288</t>
  </si>
  <si>
    <t>PR-000-SG0148-344.2</t>
  </si>
  <si>
    <t>00071289</t>
  </si>
  <si>
    <t>PR-000-SG0301-359.2</t>
  </si>
  <si>
    <t>00071290</t>
  </si>
  <si>
    <t>PR-000-SG0298-378.3</t>
  </si>
  <si>
    <t>00071291</t>
  </si>
  <si>
    <t>PR-000-SG0315-225.2</t>
  </si>
  <si>
    <t>00071292</t>
  </si>
  <si>
    <t>PR-000-SG0307-386.3</t>
  </si>
  <si>
    <t>00071293</t>
  </si>
  <si>
    <t>PR-000-SG0284-368.2</t>
  </si>
  <si>
    <t>00071294</t>
  </si>
  <si>
    <t>PR-000-SG0279-397.3</t>
  </si>
  <si>
    <t>00071295</t>
  </si>
  <si>
    <t>PR-000-SG0236-363.2</t>
  </si>
  <si>
    <t>00071296</t>
  </si>
  <si>
    <t>PR-000-SG0155-415.3</t>
  </si>
  <si>
    <t>00071297</t>
  </si>
  <si>
    <t>PR-000-SG0122-389.3</t>
  </si>
  <si>
    <t>00071298</t>
  </si>
  <si>
    <t>PR-000-SG0141-324.2</t>
  </si>
  <si>
    <t>00071299</t>
  </si>
  <si>
    <t>PR-000-SG0231-417.3</t>
  </si>
  <si>
    <t>00071300</t>
  </si>
  <si>
    <t>PR-000-SG0035-399.1</t>
  </si>
  <si>
    <t>00071301</t>
  </si>
  <si>
    <t>PR-000-SG0328-15.2</t>
  </si>
  <si>
    <t>00071302</t>
  </si>
  <si>
    <t>PR-000-SG0220-392.3</t>
  </si>
  <si>
    <t>00071303</t>
  </si>
  <si>
    <t>PR-000-SG0306-384.3</t>
  </si>
  <si>
    <t>00071304</t>
  </si>
  <si>
    <t>PR-000-SG0277-395.3</t>
  </si>
  <si>
    <t>00071305</t>
  </si>
  <si>
    <t>PR-000-SG0086-397.2</t>
  </si>
  <si>
    <t>00071306</t>
  </si>
  <si>
    <t>PR-000-SG0103-356.2</t>
  </si>
  <si>
    <t>00071307</t>
  </si>
  <si>
    <t>PR-000-SG0158-302.2</t>
  </si>
  <si>
    <t>00071308</t>
  </si>
  <si>
    <t>PR-000-SG0129-428.3</t>
  </si>
  <si>
    <t>00071309</t>
  </si>
  <si>
    <t>PR-000-SG0117-369.2</t>
  </si>
  <si>
    <t>00071310</t>
  </si>
  <si>
    <t>PR-000-SG0299-417.3</t>
  </si>
  <si>
    <t>00071311</t>
  </si>
  <si>
    <t>PR-000-SG0207-418.3</t>
  </si>
  <si>
    <t>00071314</t>
  </si>
  <si>
    <t>24/11/2023</t>
  </si>
  <si>
    <t>PR-6280756-SG0285</t>
  </si>
  <si>
    <t>00071317</t>
  </si>
  <si>
    <t>PR-000-SG0206-357.2</t>
  </si>
  <si>
    <t>00071318</t>
  </si>
  <si>
    <t>PR-000-SG0297-374.2</t>
  </si>
  <si>
    <t>00071319</t>
  </si>
  <si>
    <t>PR-000-SG0252-350.2</t>
  </si>
  <si>
    <t>00071320</t>
  </si>
  <si>
    <t>PR-000-SG0264-379.2</t>
  </si>
  <si>
    <t>30/11/2023</t>
  </si>
  <si>
    <t>00071748</t>
  </si>
  <si>
    <t>PR-6323016-SG0200</t>
  </si>
  <si>
    <t>C23TSD</t>
  </si>
  <si>
    <t>15419</t>
  </si>
  <si>
    <t>16708</t>
  </si>
  <si>
    <t>20/11/2023</t>
  </si>
  <si>
    <t>29/11/2023</t>
  </si>
  <si>
    <t>Hàng trả  - CircleK-SG0195 - RRS20231107936SG0195</t>
  </si>
  <si>
    <t>Hàng trả  - CircleK-SG0286 - RRS20231123826SG0286</t>
  </si>
  <si>
    <t xml:space="preserve">TỔNG CỘNG </t>
  </si>
  <si>
    <t xml:space="preserve">Số dư đầu kỳ </t>
  </si>
  <si>
    <t xml:space="preserve">BẢNG KÊ HOÁ ĐƠN </t>
  </si>
  <si>
    <t>Bảng kê hóa đơn tháng 11</t>
  </si>
  <si>
    <t>Hàng trả tháng 11</t>
  </si>
  <si>
    <t>Tháng 12 năm 2023</t>
  </si>
  <si>
    <t>00072898</t>
  </si>
  <si>
    <t>PR-6346510-SG0291- CircleK 135-137 Lê Văn Sỹ</t>
  </si>
  <si>
    <t>00073010</t>
  </si>
  <si>
    <t>PR-6357305-SG0277- CircleK 36-38 Trần Thái Tông</t>
  </si>
  <si>
    <t>00073011</t>
  </si>
  <si>
    <t>PR-6360854-SG0035- CircleK 704 Sư Vạn Hạnh</t>
  </si>
  <si>
    <t>00073012</t>
  </si>
  <si>
    <t>PR-6370555-SG0256- CircleK A1.09 Sunrise City View - Khu Phức Hợp Căn Hộ Nhật Hoa, 33 Nguyễn Hữu Thọ</t>
  </si>
  <si>
    <t>00073013</t>
  </si>
  <si>
    <t>PR-6363801-BD7007- CircleK 144 Đường Phan Trung, Khu phố 7</t>
  </si>
  <si>
    <t>00073014</t>
  </si>
  <si>
    <t>PR-6363695-BD7002- CircleK 508 Cách Mạng Tháng 8</t>
  </si>
  <si>
    <t>00073167</t>
  </si>
  <si>
    <t>PR-6388912-SG0095- CircleK 190B Phan Văn Trị</t>
  </si>
  <si>
    <t>00073168</t>
  </si>
  <si>
    <t>PR-6390692-SG0273-CircleK 60 Lâm Văn Bền</t>
  </si>
  <si>
    <t>00073169</t>
  </si>
  <si>
    <t>PR-6389944-SG0207- CircleK 371 Nguyễn Kiệm</t>
  </si>
  <si>
    <t>00073975</t>
  </si>
  <si>
    <t>PR-6396107-SG0315-CircleK Tầng Trệt Số 264-266 Âu Dương Lân</t>
  </si>
  <si>
    <t>00073976</t>
  </si>
  <si>
    <t>PR-6395513-SG0269- CircleK 285 Cách Mạng Tháng Tám</t>
  </si>
  <si>
    <t>00074200</t>
  </si>
  <si>
    <t>PR-6324252-SG0331- CircleK Số 21 Nguyễn Văn Tráng</t>
  </si>
  <si>
    <t>00074203</t>
  </si>
  <si>
    <t>PR-6400485-VT3011- 6 Quang Trung</t>
  </si>
  <si>
    <t>00074204</t>
  </si>
  <si>
    <t>PR-6371767-VT3006 -1 Thùy Vân</t>
  </si>
  <si>
    <t>00074215</t>
  </si>
  <si>
    <t>CircleK 11 Nguyễn Văn Tráng</t>
  </si>
  <si>
    <t>00074217</t>
  </si>
  <si>
    <t>CircleK 27Bis Tôn Thất Tùng</t>
  </si>
  <si>
    <t>00074218</t>
  </si>
  <si>
    <t>CircleK 16 Ấp Bắc</t>
  </si>
  <si>
    <t>00074424</t>
  </si>
  <si>
    <t>CircleK 04 Phổ Quang</t>
  </si>
  <si>
    <t>00074425</t>
  </si>
  <si>
    <t>00074426</t>
  </si>
  <si>
    <t>CircleK L3-SH01 Toà nhà Landmart 3, Vinhomes Central Park, 720A Điện Biên Phủ</t>
  </si>
  <si>
    <t>00074428</t>
  </si>
  <si>
    <t>CircleK L1-02 Tầng 1 Cao ốc Chung Cư SaiGon Mia, Đường số 9A Chung Cư Cụm 3,4 - Khu Dân Cư Trung Sơn</t>
  </si>
  <si>
    <t>00074429</t>
  </si>
  <si>
    <t>CircleK 73-75 Trần Trọng Cung</t>
  </si>
  <si>
    <t>00074431</t>
  </si>
  <si>
    <t>CircleK 720A Điện Biên Phủ</t>
  </si>
  <si>
    <t>00074432</t>
  </si>
  <si>
    <t>CircleK 184 Lê Đức Thọ</t>
  </si>
  <si>
    <t>00074561</t>
  </si>
  <si>
    <t>CircleK 66C Hoàng Diệu 2</t>
  </si>
  <si>
    <t>00074562</t>
  </si>
  <si>
    <t>CircleK 197A-199 Điện Biên Phủ</t>
  </si>
  <si>
    <t>00074563</t>
  </si>
  <si>
    <t>CircleK EA3-01-01 Tòa nhà Era Town</t>
  </si>
  <si>
    <t>00074621</t>
  </si>
  <si>
    <t>CircleK-CT5009-89 Trần Việt Châu</t>
  </si>
  <si>
    <t>00074627</t>
  </si>
  <si>
    <t>CircleK 529 Sư Vạn Hạnh</t>
  </si>
  <si>
    <t>00074628</t>
  </si>
  <si>
    <t>CircleK 295 Đỗ Xuân Hợp, khu phố 4</t>
  </si>
  <si>
    <t>00075578</t>
  </si>
  <si>
    <t>CHI NHÁNH CÔNG TY TNHH VÒNG TRÒN ĐỎ TẠI TIỀN GIANG</t>
  </si>
  <si>
    <t>0306182043-022</t>
  </si>
  <si>
    <t>CircleK 30/2 Ấp Bắc, Phường 5, Thành phố Mỹ Tho</t>
  </si>
  <si>
    <t>00075584</t>
  </si>
  <si>
    <t>Tầng Trệt Khối Nhà A, Lô số 20 Đường Võ Nguyên Giáp, Khu Dân Cư Phú An, Khu Đô Thị Mới Nam Sông Cần Thơ</t>
  </si>
  <si>
    <t>00075728</t>
  </si>
  <si>
    <t>CircleK A1.09 Sunrise City View - Khu Phức Hợp Căn Hộ Nhật Hoa, 33 Nguyễn Hữu Thọ</t>
  </si>
  <si>
    <t>00075729</t>
  </si>
  <si>
    <t>00075730</t>
  </si>
  <si>
    <t>00075888</t>
  </si>
  <si>
    <t>CircleK Thương Mại Dịch Vụ SH01, Cao Ốc Thoại Ngọc Hầu (Resgreen Tower) - 7A Thoại Ngọc Hầu</t>
  </si>
  <si>
    <t>00075889</t>
  </si>
  <si>
    <t>CircleK 144 Lê Trọng Tấn</t>
  </si>
  <si>
    <t>00075890</t>
  </si>
  <si>
    <t>CircleK 704 Sư Vạn Hạnh</t>
  </si>
  <si>
    <t>00075891</t>
  </si>
  <si>
    <t>CircleK T2,00.01 Toà Nhà Krista 537 Nguyễn Duy Trinh</t>
  </si>
  <si>
    <t>00075892</t>
  </si>
  <si>
    <t>CircleK 58 Phạm Văn Nghị, Khu Sky Garden 2-Phú Mỹ Hưng</t>
  </si>
  <si>
    <t>00075893</t>
  </si>
  <si>
    <t>00075894</t>
  </si>
  <si>
    <t>CircleK 126 Đường Số 15</t>
  </si>
  <si>
    <t>00076016</t>
  </si>
  <si>
    <t>CircleK 371 Nguyễn Kiệm</t>
  </si>
  <si>
    <t>00076017</t>
  </si>
  <si>
    <t>CircleK 174 Trần Văn Ơn</t>
  </si>
  <si>
    <t>00076046</t>
  </si>
  <si>
    <t>103 Thùy Vân</t>
  </si>
  <si>
    <t>00076097</t>
  </si>
  <si>
    <t>CircleK 469 Thống Nhất</t>
  </si>
  <si>
    <t>00076098</t>
  </si>
  <si>
    <t>CircleK 135 Nguyễn Cửu Đàm</t>
  </si>
  <si>
    <t>00076099</t>
  </si>
  <si>
    <t>CircleK 144 Đường Phan Trung, Khu phố 7</t>
  </si>
  <si>
    <t>00077064</t>
  </si>
  <si>
    <t>00077065</t>
  </si>
  <si>
    <t>CircleK 135-137 Lê Văn Sỹ</t>
  </si>
  <si>
    <t>00077066</t>
  </si>
  <si>
    <t>00077282</t>
  </si>
  <si>
    <t>CircleK 402 Nguyễn Thị Thập</t>
  </si>
  <si>
    <t>00077283</t>
  </si>
  <si>
    <t>CircleK Tầng Trệt Số 264-266 Âu Dương Lân</t>
  </si>
  <si>
    <t>00077358</t>
  </si>
  <si>
    <t>CircleK Tầng trệt - Tầng 1 Số 216 Hà Huy Giáp khu phố 1</t>
  </si>
  <si>
    <t>00077478</t>
  </si>
  <si>
    <t>CircleK 485 Huỳnh Tấn Phát</t>
  </si>
  <si>
    <t>00077479</t>
  </si>
  <si>
    <t>00077480</t>
  </si>
  <si>
    <t>00077481</t>
  </si>
  <si>
    <t>CircleK Tầng Trệt - Số 167 Phạm Hữu Lầu, Tổ 17, Khu Phố 1</t>
  </si>
  <si>
    <t>00077490</t>
  </si>
  <si>
    <t>CircleK 83 Đường Số 3, Khu Phố 4</t>
  </si>
  <si>
    <t>00077592</t>
  </si>
  <si>
    <t>00077612</t>
  </si>
  <si>
    <t>CircleK 14 Ung Văn Khiêm</t>
  </si>
  <si>
    <t>00077617</t>
  </si>
  <si>
    <t>CircleK 45 Cao Thắng</t>
  </si>
  <si>
    <t>00077618</t>
  </si>
  <si>
    <t>CircleK 285 Cách Mạng Tháng Tám</t>
  </si>
  <si>
    <t>00077623</t>
  </si>
  <si>
    <t>00017379</t>
  </si>
  <si>
    <t>Hàng trả - phiếu MH004685 - CircleK-SG0122 - RRS20231211091SG0122</t>
  </si>
  <si>
    <t>00017612</t>
  </si>
  <si>
    <t>Hàng trả - phiếu MH004779 - CircleK-SG0122 - RRS20231215520SG0122</t>
  </si>
  <si>
    <t>00000437</t>
  </si>
  <si>
    <t>Hàng trả - phiếu MH004914 - CircleK-VT3004 - RRS20231227348VT3004</t>
  </si>
  <si>
    <t>00000662</t>
  </si>
  <si>
    <t>Hàng trả - phiếu MH004902 - CircleK-CT5004 - RRS20231226212CT5004</t>
  </si>
  <si>
    <t>00000682</t>
  </si>
  <si>
    <t>Hàng trả - phiếu MH004697 - CircleK-CT5009 - RRS20231213350CT5009</t>
  </si>
  <si>
    <t>00019166</t>
  </si>
  <si>
    <t>Hàng trả - phiếu MH004913 - CircleK-SG0103 - RRS20231227339SG0103</t>
  </si>
  <si>
    <t>00019167</t>
  </si>
  <si>
    <t>Hàng trả - phiếu MH004953 - CircleK-SG0286 - RRS20231228419SG0286</t>
  </si>
  <si>
    <t>00019168</t>
  </si>
  <si>
    <t>Hàng trả - phiếu MH004955 - CircleK-SG0269 - RRS20231228399SG0269</t>
  </si>
  <si>
    <t>00019169</t>
  </si>
  <si>
    <t>Hàng trả - phiếu MH004954 - CircleK-SG0201 - RRS20231228401SG0201</t>
  </si>
  <si>
    <t>00019234</t>
  </si>
  <si>
    <t>Hàng trả - phiếu MH005031 - CircleK-SG0035 - RRS20231228411SG0035</t>
  </si>
  <si>
    <t>Bảng kê hóa đơn tháng 12</t>
  </si>
  <si>
    <t>Hàng trả tháng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</si>
</sst>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_(* #,##0_);_(* \(#,##0\);_(* &quot;-&quot;??_);_(@_)"/>
    <numFmt numFmtId="166" formatCode="_-* #,##0.0_-;\-* #,##0.0_-;_-* &quot;-&quot;??_-;_-@_-"/>
    <numFmt numFmtId="167" formatCode="_-* #,##0_-;\-* #,##0_-;_-* &quot;-&quot;??_-;_-@_-"/>
    <numFmt numFmtId="168" formatCode="dd/mm/yyyy\ hh:mm\ AM/PM"/>
    <numFmt numFmtId="169" formatCode="#,##0_);\(#,##0\)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3768"/>
      <name val="Times New Roman"/>
      <family val="1"/>
    </font>
    <font>
      <sz val="10"/>
      <color theme="1"/>
      <name val="Times New Roman"/>
      <family val="1"/>
    </font>
    <font>
      <sz val="8"/>
      <color theme="1"/>
      <name val="Microsoft Sans Serif"/>
      <family val="2"/>
    </font>
    <font>
      <b/>
      <sz val="10"/>
      <color rgb="FF003768"/>
      <name val="Times New Roman"/>
      <family val="1"/>
    </font>
    <font>
      <sz val="10"/>
      <color theme="1"/>
      <name val="Times New Roman"/>
      <family val="1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  <font>
      <sz val="11"/>
      <name val="Times New Roman"/>
      <family val="1"/>
    </font>
    <font>
      <b/>
      <sz val="12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8D8D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6" fillId="0" borderId="0"/>
  </cellStyleXfs>
  <cellXfs count="174">
    <xf numFmtId="0" fontId="0" fillId="0" borderId="0" xfId="0"/>
    <xf numFmtId="0" fontId="4" fillId="0" borderId="0" xfId="1"/>
    <xf numFmtId="0" fontId="1" fillId="0" borderId="0" xfId="3"/>
    <xf numFmtId="14" fontId="3" fillId="3" borderId="1" xfId="3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14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65" fontId="3" fillId="0" borderId="1" xfId="4" applyNumberFormat="1" applyFont="1" applyFill="1" applyBorder="1" applyAlignment="1">
      <alignment horizontal="center" vertical="center" wrapText="1"/>
    </xf>
    <xf numFmtId="14" fontId="5" fillId="0" borderId="1" xfId="3" applyNumberFormat="1" applyFont="1" applyBorder="1" applyAlignment="1">
      <alignment horizontal="center"/>
    </xf>
    <xf numFmtId="0" fontId="5" fillId="0" borderId="1" xfId="3" applyFont="1" applyBorder="1" applyAlignment="1">
      <alignment horizontal="left"/>
    </xf>
    <xf numFmtId="165" fontId="5" fillId="0" borderId="1" xfId="4" applyNumberFormat="1" applyFont="1" applyBorder="1" applyAlignment="1">
      <alignment horizontal="center"/>
    </xf>
    <xf numFmtId="165" fontId="5" fillId="0" borderId="1" xfId="4" applyNumberFormat="1" applyFont="1" applyBorder="1"/>
    <xf numFmtId="0" fontId="5" fillId="0" borderId="1" xfId="3" applyFont="1" applyBorder="1"/>
    <xf numFmtId="14" fontId="5" fillId="0" borderId="2" xfId="3" applyNumberFormat="1" applyFont="1" applyBorder="1" applyAlignment="1">
      <alignment horizontal="center"/>
    </xf>
    <xf numFmtId="0" fontId="5" fillId="0" borderId="3" xfId="3" applyFont="1" applyBorder="1" applyAlignment="1">
      <alignment horizontal="left"/>
    </xf>
    <xf numFmtId="165" fontId="3" fillId="3" borderId="1" xfId="4" applyNumberFormat="1" applyFont="1" applyFill="1" applyBorder="1" applyAlignment="1">
      <alignment horizontal="center"/>
    </xf>
    <xf numFmtId="0" fontId="3" fillId="3" borderId="1" xfId="3" applyFont="1" applyFill="1" applyBorder="1"/>
    <xf numFmtId="165" fontId="3" fillId="3" borderId="1" xfId="4" applyNumberFormat="1" applyFont="1" applyFill="1" applyBorder="1"/>
    <xf numFmtId="165" fontId="8" fillId="3" borderId="1" xfId="4" applyNumberFormat="1" applyFont="1" applyFill="1" applyBorder="1" applyAlignment="1">
      <alignment horizontal="center" vertical="center"/>
    </xf>
    <xf numFmtId="165" fontId="3" fillId="3" borderId="1" xfId="3" applyNumberFormat="1" applyFont="1" applyFill="1" applyBorder="1"/>
    <xf numFmtId="165" fontId="6" fillId="2" borderId="1" xfId="3" applyNumberFormat="1" applyFont="1" applyFill="1" applyBorder="1"/>
    <xf numFmtId="14" fontId="7" fillId="0" borderId="0" xfId="3" quotePrefix="1" applyNumberFormat="1" applyFont="1" applyAlignment="1">
      <alignment horizontal="center" vertical="center"/>
    </xf>
    <xf numFmtId="14" fontId="7" fillId="0" borderId="0" xfId="3" quotePrefix="1" applyNumberFormat="1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5" fillId="0" borderId="0" xfId="3" applyFont="1" applyAlignment="1">
      <alignment horizontal="left"/>
    </xf>
    <xf numFmtId="14" fontId="5" fillId="0" borderId="0" xfId="3" applyNumberFormat="1" applyFont="1" applyAlignment="1">
      <alignment horizontal="center"/>
    </xf>
    <xf numFmtId="0" fontId="9" fillId="0" borderId="0" xfId="3" applyFont="1" applyAlignment="1">
      <alignment horizontal="center"/>
    </xf>
    <xf numFmtId="165" fontId="0" fillId="0" borderId="0" xfId="0" applyNumberFormat="1"/>
    <xf numFmtId="166" fontId="0" fillId="0" borderId="0" xfId="5" applyNumberFormat="1" applyFont="1"/>
    <xf numFmtId="0" fontId="11" fillId="0" borderId="0" xfId="0" applyFont="1"/>
    <xf numFmtId="0" fontId="12" fillId="0" borderId="0" xfId="0" applyFont="1"/>
    <xf numFmtId="167" fontId="0" fillId="0" borderId="0" xfId="2" applyNumberFormat="1" applyFont="1"/>
    <xf numFmtId="14" fontId="13" fillId="4" borderId="5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38" fontId="13" fillId="4" borderId="6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38" fontId="14" fillId="0" borderId="8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38" fontId="0" fillId="0" borderId="0" xfId="0" applyNumberFormat="1"/>
    <xf numFmtId="0" fontId="12" fillId="0" borderId="0" xfId="0" applyFont="1" applyAlignment="1">
      <alignment horizontal="center"/>
    </xf>
    <xf numFmtId="167" fontId="12" fillId="0" borderId="0" xfId="2" applyNumberFormat="1" applyFont="1" applyAlignment="1">
      <alignment horizontal="center"/>
    </xf>
    <xf numFmtId="0" fontId="14" fillId="0" borderId="8" xfId="0" quotePrefix="1" applyFont="1" applyBorder="1" applyAlignment="1">
      <alignment horizontal="left" vertical="center"/>
    </xf>
    <xf numFmtId="14" fontId="14" fillId="5" borderId="8" xfId="0" applyNumberFormat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left" vertical="center"/>
    </xf>
    <xf numFmtId="0" fontId="14" fillId="5" borderId="8" xfId="0" quotePrefix="1" applyFont="1" applyFill="1" applyBorder="1" applyAlignment="1">
      <alignment horizontal="left" vertical="center"/>
    </xf>
    <xf numFmtId="38" fontId="14" fillId="5" borderId="8" xfId="0" applyNumberFormat="1" applyFont="1" applyFill="1" applyBorder="1" applyAlignment="1">
      <alignment horizontal="right" vertical="center"/>
    </xf>
    <xf numFmtId="0" fontId="14" fillId="5" borderId="8" xfId="0" applyFont="1" applyFill="1" applyBorder="1" applyAlignment="1">
      <alignment horizontal="right" vertical="center"/>
    </xf>
    <xf numFmtId="14" fontId="14" fillId="6" borderId="8" xfId="0" applyNumberFormat="1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left" vertical="center"/>
    </xf>
    <xf numFmtId="38" fontId="14" fillId="6" borderId="8" xfId="0" applyNumberFormat="1" applyFont="1" applyFill="1" applyBorder="1" applyAlignment="1">
      <alignment horizontal="right" vertical="center"/>
    </xf>
    <xf numFmtId="0" fontId="14" fillId="6" borderId="8" xfId="0" applyFont="1" applyFill="1" applyBorder="1" applyAlignment="1">
      <alignment horizontal="right" vertical="center"/>
    </xf>
    <xf numFmtId="38" fontId="0" fillId="6" borderId="0" xfId="0" applyNumberFormat="1" applyFill="1"/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38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6" borderId="8" xfId="0" quotePrefix="1" applyFont="1" applyFill="1" applyBorder="1" applyAlignment="1">
      <alignment horizontal="left" vertical="center"/>
    </xf>
    <xf numFmtId="0" fontId="0" fillId="6" borderId="0" xfId="0" applyFill="1"/>
    <xf numFmtId="167" fontId="5" fillId="0" borderId="0" xfId="6" applyNumberFormat="1" applyFont="1"/>
    <xf numFmtId="0" fontId="14" fillId="0" borderId="8" xfId="1" applyFont="1" applyBorder="1" applyAlignment="1">
      <alignment horizontal="right" vertical="center"/>
    </xf>
    <xf numFmtId="38" fontId="14" fillId="0" borderId="8" xfId="1" applyNumberFormat="1" applyFont="1" applyBorder="1" applyAlignment="1">
      <alignment horizontal="right" vertical="center"/>
    </xf>
    <xf numFmtId="0" fontId="14" fillId="0" borderId="8" xfId="1" applyFont="1" applyBorder="1" applyAlignment="1">
      <alignment horizontal="left" vertical="center"/>
    </xf>
    <xf numFmtId="14" fontId="14" fillId="0" borderId="8" xfId="1" applyNumberFormat="1" applyFont="1" applyBorder="1" applyAlignment="1">
      <alignment horizontal="center" vertical="center"/>
    </xf>
    <xf numFmtId="167" fontId="15" fillId="0" borderId="0" xfId="6" applyNumberFormat="1" applyFont="1"/>
    <xf numFmtId="0" fontId="17" fillId="0" borderId="9" xfId="3" applyFont="1" applyBorder="1" applyAlignment="1">
      <alignment horizontal="center" vertical="center" wrapText="1"/>
    </xf>
    <xf numFmtId="0" fontId="18" fillId="0" borderId="10" xfId="3" applyFont="1" applyBorder="1" applyAlignment="1">
      <alignment horizontal="center" vertical="center" wrapText="1"/>
    </xf>
    <xf numFmtId="0" fontId="18" fillId="0" borderId="10" xfId="3" applyFont="1" applyBorder="1" applyAlignment="1">
      <alignment horizontal="left" vertical="center" wrapText="1"/>
    </xf>
    <xf numFmtId="3" fontId="18" fillId="0" borderId="10" xfId="3" applyNumberFormat="1" applyFont="1" applyBorder="1" applyAlignment="1">
      <alignment horizontal="right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3" fontId="0" fillId="0" borderId="0" xfId="0" applyNumberFormat="1"/>
    <xf numFmtId="167" fontId="0" fillId="0" borderId="0" xfId="5" applyNumberFormat="1" applyFont="1"/>
    <xf numFmtId="165" fontId="0" fillId="0" borderId="0" xfId="5" applyNumberFormat="1" applyFont="1"/>
    <xf numFmtId="0" fontId="16" fillId="0" borderId="0" xfId="0" applyFont="1"/>
    <xf numFmtId="0" fontId="0" fillId="2" borderId="0" xfId="0" applyFill="1"/>
    <xf numFmtId="165" fontId="0" fillId="2" borderId="0" xfId="5" applyNumberFormat="1" applyFont="1" applyFill="1"/>
    <xf numFmtId="0" fontId="16" fillId="0" borderId="0" xfId="12"/>
    <xf numFmtId="165" fontId="16" fillId="0" borderId="0" xfId="13" applyNumberFormat="1" applyFont="1"/>
    <xf numFmtId="0" fontId="16" fillId="2" borderId="0" xfId="12" applyFill="1"/>
    <xf numFmtId="165" fontId="16" fillId="2" borderId="0" xfId="13" applyNumberFormat="1" applyFont="1" applyFill="1"/>
    <xf numFmtId="14" fontId="14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38" fontId="14" fillId="0" borderId="11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14" fontId="13" fillId="4" borderId="6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14" fontId="13" fillId="6" borderId="12" xfId="0" applyNumberFormat="1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13" fillId="6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3" fillId="6" borderId="12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38" fontId="13" fillId="6" borderId="12" xfId="0" applyNumberFormat="1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left" vertical="center"/>
    </xf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13" fillId="4" borderId="5" xfId="1" applyFont="1" applyFill="1" applyBorder="1" applyAlignment="1">
      <alignment horizontal="center" vertical="center" wrapText="1"/>
    </xf>
    <xf numFmtId="14" fontId="13" fillId="4" borderId="5" xfId="1" applyNumberFormat="1" applyFont="1" applyFill="1" applyBorder="1" applyAlignment="1">
      <alignment horizontal="center" vertical="center" wrapText="1"/>
    </xf>
    <xf numFmtId="38" fontId="13" fillId="4" borderId="6" xfId="1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1" fillId="0" borderId="0" xfId="1" applyFont="1"/>
    <xf numFmtId="0" fontId="12" fillId="0" borderId="0" xfId="1" applyFont="1"/>
    <xf numFmtId="0" fontId="14" fillId="0" borderId="13" xfId="1" quotePrefix="1" applyFont="1" applyBorder="1" applyAlignment="1">
      <alignment horizontal="left" vertical="center"/>
    </xf>
    <xf numFmtId="38" fontId="14" fillId="0" borderId="13" xfId="1" applyNumberFormat="1" applyFont="1" applyBorder="1" applyAlignment="1">
      <alignment horizontal="right" vertical="center"/>
    </xf>
    <xf numFmtId="0" fontId="19" fillId="0" borderId="0" xfId="0" applyFont="1"/>
    <xf numFmtId="14" fontId="19" fillId="0" borderId="0" xfId="0" applyNumberFormat="1" applyFont="1" applyAlignment="1">
      <alignment horizontal="center"/>
    </xf>
    <xf numFmtId="0" fontId="17" fillId="0" borderId="9" xfId="14" applyFont="1" applyBorder="1" applyAlignment="1">
      <alignment horizontal="center" vertical="center" wrapText="1"/>
    </xf>
    <xf numFmtId="0" fontId="17" fillId="0" borderId="14" xfId="14" applyFont="1" applyBorder="1" applyAlignment="1">
      <alignment horizontal="center" vertical="center" wrapText="1"/>
    </xf>
    <xf numFmtId="0" fontId="18" fillId="0" borderId="10" xfId="14" applyFont="1" applyBorder="1" applyAlignment="1">
      <alignment horizontal="center" vertical="center" wrapText="1"/>
    </xf>
    <xf numFmtId="0" fontId="18" fillId="0" borderId="10" xfId="14" applyFont="1" applyBorder="1" applyAlignment="1">
      <alignment horizontal="left" vertical="center" wrapText="1"/>
    </xf>
    <xf numFmtId="3" fontId="18" fillId="0" borderId="10" xfId="14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67" fontId="12" fillId="0" borderId="0" xfId="5" applyNumberFormat="1" applyFont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3" fontId="21" fillId="0" borderId="10" xfId="0" applyNumberFormat="1" applyFont="1" applyBorder="1" applyAlignment="1">
      <alignment horizontal="right" vertical="center"/>
    </xf>
    <xf numFmtId="38" fontId="4" fillId="0" borderId="0" xfId="1" applyNumberFormat="1"/>
    <xf numFmtId="0" fontId="13" fillId="4" borderId="7" xfId="1" applyFont="1" applyFill="1" applyBorder="1" applyAlignment="1">
      <alignment horizontal="center" vertical="center" wrapText="1"/>
    </xf>
    <xf numFmtId="167" fontId="4" fillId="0" borderId="0" xfId="5" applyNumberFormat="1" applyFont="1"/>
    <xf numFmtId="167" fontId="0" fillId="0" borderId="0" xfId="0" applyNumberFormat="1"/>
    <xf numFmtId="38" fontId="14" fillId="0" borderId="8" xfId="0" applyNumberFormat="1" applyFont="1" applyBorder="1" applyAlignment="1">
      <alignment horizontal="left" vertical="center"/>
    </xf>
    <xf numFmtId="14" fontId="13" fillId="0" borderId="8" xfId="1" applyNumberFormat="1" applyFont="1" applyBorder="1" applyAlignment="1">
      <alignment horizontal="center" vertical="center"/>
    </xf>
    <xf numFmtId="38" fontId="13" fillId="0" borderId="8" xfId="1" applyNumberFormat="1" applyFont="1" applyBorder="1" applyAlignment="1">
      <alignment horizontal="right" vertical="center"/>
    </xf>
    <xf numFmtId="0" fontId="13" fillId="0" borderId="8" xfId="1" applyFont="1" applyBorder="1" applyAlignment="1">
      <alignment horizontal="left" vertical="center"/>
    </xf>
    <xf numFmtId="38" fontId="14" fillId="7" borderId="8" xfId="1" applyNumberFormat="1" applyFont="1" applyFill="1" applyBorder="1" applyAlignment="1">
      <alignment horizontal="right" vertical="center"/>
    </xf>
    <xf numFmtId="0" fontId="13" fillId="4" borderId="6" xfId="1" applyFont="1" applyFill="1" applyBorder="1" applyAlignment="1">
      <alignment horizontal="center" vertical="center" wrapText="1"/>
    </xf>
    <xf numFmtId="14" fontId="13" fillId="4" borderId="6" xfId="1" applyNumberFormat="1" applyFont="1" applyFill="1" applyBorder="1" applyAlignment="1">
      <alignment horizontal="center" vertical="center" wrapText="1"/>
    </xf>
    <xf numFmtId="14" fontId="14" fillId="7" borderId="8" xfId="1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68" fontId="25" fillId="0" borderId="1" xfId="0" applyNumberFormat="1" applyFont="1" applyBorder="1" applyAlignment="1">
      <alignment horizontal="center" vertical="center" wrapText="1"/>
    </xf>
    <xf numFmtId="169" fontId="25" fillId="0" borderId="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left"/>
    </xf>
    <xf numFmtId="167" fontId="27" fillId="0" borderId="0" xfId="5" applyNumberFormat="1" applyFont="1" applyAlignment="1">
      <alignment horizontal="center" vertical="center" wrapText="1"/>
    </xf>
    <xf numFmtId="0" fontId="0" fillId="0" borderId="1" xfId="0" applyBorder="1"/>
    <xf numFmtId="167" fontId="12" fillId="0" borderId="1" xfId="0" applyNumberFormat="1" applyFont="1" applyBorder="1"/>
    <xf numFmtId="0" fontId="27" fillId="0" borderId="0" xfId="0" applyFont="1" applyAlignment="1">
      <alignment horizontal="center" vertical="center"/>
    </xf>
    <xf numFmtId="14" fontId="2" fillId="0" borderId="0" xfId="3" applyNumberFormat="1" applyFont="1" applyAlignment="1">
      <alignment horizontal="center"/>
    </xf>
    <xf numFmtId="14" fontId="3" fillId="3" borderId="2" xfId="3" applyNumberFormat="1" applyFont="1" applyFill="1" applyBorder="1" applyAlignment="1">
      <alignment horizontal="center"/>
    </xf>
    <xf numFmtId="14" fontId="3" fillId="3" borderId="3" xfId="3" applyNumberFormat="1" applyFont="1" applyFill="1" applyBorder="1" applyAlignment="1">
      <alignment horizontal="center"/>
    </xf>
    <xf numFmtId="14" fontId="6" fillId="2" borderId="2" xfId="3" quotePrefix="1" applyNumberFormat="1" applyFont="1" applyFill="1" applyBorder="1" applyAlignment="1">
      <alignment horizontal="center" vertical="center"/>
    </xf>
    <xf numFmtId="14" fontId="6" fillId="2" borderId="4" xfId="3" quotePrefix="1" applyNumberFormat="1" applyFont="1" applyFill="1" applyBorder="1" applyAlignment="1">
      <alignment horizontal="center" vertical="center"/>
    </xf>
    <xf numFmtId="14" fontId="6" fillId="2" borderId="3" xfId="3" quotePrefix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7" fillId="0" borderId="9" xfId="14" applyFont="1" applyBorder="1" applyAlignment="1">
      <alignment horizontal="center" vertical="center" wrapText="1"/>
    </xf>
    <xf numFmtId="0" fontId="17" fillId="0" borderId="14" xfId="14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15">
    <cellStyle name="Comma" xfId="5" builtinId="3"/>
    <cellStyle name="Comma 2" xfId="4"/>
    <cellStyle name="Comma 2 2" xfId="11"/>
    <cellStyle name="Comma 2 3" xfId="9"/>
    <cellStyle name="Comma 3" xfId="2"/>
    <cellStyle name="Comma 3 2" xfId="8"/>
    <cellStyle name="Comma 4" xfId="10"/>
    <cellStyle name="Comma 5" xfId="7"/>
    <cellStyle name="Comma 6" xfId="6"/>
    <cellStyle name="Comma 7" xfId="13"/>
    <cellStyle name="Normal" xfId="0" builtinId="0"/>
    <cellStyle name="Normal 2" xfId="3"/>
    <cellStyle name="Normal 2 2" xfId="14"/>
    <cellStyle name="Normal 3" xfId="1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8%20LAM/C&#212;NG%20N&#7906;/CircleK/MB/CK%20MB%20T&#7893;ng%20h&#7907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K ghi nhận "/>
      <sheetName val="T2,3,4"/>
      <sheetName val="CTTT T6"/>
      <sheetName val="BKHD T5"/>
      <sheetName val="BKHD T6"/>
      <sheetName val="CTTT T7"/>
      <sheetName val="BKHĐ T7"/>
      <sheetName val="CTTT T8"/>
      <sheetName val="BKHĐ T8"/>
      <sheetName val="CTTT T9"/>
      <sheetName val="BKHĐ T9"/>
      <sheetName val="CTTT T10"/>
      <sheetName val="BKHĐ T10"/>
      <sheetName val="BKHĐ T11"/>
      <sheetName val="BKHĐ T12"/>
    </sheetNames>
    <sheetDataSet>
      <sheetData sheetId="0">
        <row r="14">
          <cell r="D14">
            <v>90540684</v>
          </cell>
        </row>
        <row r="23">
          <cell r="D23">
            <v>-13158167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34" workbookViewId="0">
      <selection activeCell="D43" sqref="D43"/>
    </sheetView>
  </sheetViews>
  <sheetFormatPr defaultRowHeight="15" x14ac:dyDescent="0.25"/>
  <cols>
    <col min="1" max="1" width="22.42578125" customWidth="1"/>
    <col min="2" max="2" width="24.140625" bestFit="1" customWidth="1"/>
    <col min="3" max="4" width="22.42578125" customWidth="1"/>
    <col min="5" max="5" width="26.28515625" customWidth="1"/>
    <col min="6" max="6" width="18.7109375" customWidth="1"/>
    <col min="7" max="7" width="15" bestFit="1" customWidth="1"/>
    <col min="8" max="8" width="15.28515625" customWidth="1"/>
    <col min="10" max="12" width="9.140625" customWidth="1"/>
    <col min="13" max="13" width="12.5703125" bestFit="1" customWidth="1"/>
  </cols>
  <sheetData>
    <row r="1" spans="1:13" ht="19.5" x14ac:dyDescent="0.3">
      <c r="A1" s="158" t="s">
        <v>0</v>
      </c>
      <c r="B1" s="158"/>
      <c r="C1" s="158"/>
      <c r="D1" s="158"/>
      <c r="E1" s="158"/>
    </row>
    <row r="2" spans="1:13" ht="31.5" x14ac:dyDescent="0.25">
      <c r="A2" s="3" t="s">
        <v>1</v>
      </c>
      <c r="B2" s="4" t="s">
        <v>2</v>
      </c>
      <c r="C2" s="4" t="s">
        <v>3</v>
      </c>
      <c r="D2" s="4" t="s">
        <v>22</v>
      </c>
      <c r="E2" s="4" t="s">
        <v>4</v>
      </c>
    </row>
    <row r="3" spans="1:13" ht="15.75" x14ac:dyDescent="0.25">
      <c r="A3" s="5"/>
      <c r="B3" s="6" t="s">
        <v>5</v>
      </c>
      <c r="C3" s="7">
        <v>0</v>
      </c>
      <c r="D3" s="6"/>
      <c r="E3" s="6"/>
    </row>
    <row r="4" spans="1:13" ht="15.75" x14ac:dyDescent="0.25">
      <c r="A4" s="8"/>
      <c r="B4" s="9" t="s">
        <v>6</v>
      </c>
      <c r="C4" s="10">
        <v>0</v>
      </c>
      <c r="D4" s="10"/>
      <c r="E4" s="11"/>
    </row>
    <row r="5" spans="1:13" ht="15.75" x14ac:dyDescent="0.25">
      <c r="A5" s="103">
        <v>2</v>
      </c>
      <c r="B5" s="9" t="s">
        <v>7</v>
      </c>
      <c r="C5" s="10">
        <v>133852907</v>
      </c>
      <c r="D5" s="10"/>
      <c r="E5" s="11"/>
      <c r="F5" s="28"/>
    </row>
    <row r="6" spans="1:13" ht="15.75" x14ac:dyDescent="0.25">
      <c r="A6" s="103">
        <v>3</v>
      </c>
      <c r="B6" s="9" t="s">
        <v>8</v>
      </c>
      <c r="C6" s="10">
        <v>69166275</v>
      </c>
      <c r="D6" s="10"/>
      <c r="E6" s="12"/>
      <c r="F6" s="28"/>
      <c r="G6" s="27">
        <f>+C5+C6+C7+C8-D20-D21-D22</f>
        <v>311253584</v>
      </c>
    </row>
    <row r="7" spans="1:13" ht="15.75" x14ac:dyDescent="0.25">
      <c r="A7" s="104">
        <v>4</v>
      </c>
      <c r="B7" s="9" t="s">
        <v>9</v>
      </c>
      <c r="C7" s="10">
        <v>39541693</v>
      </c>
      <c r="D7" s="11">
        <v>10786613</v>
      </c>
      <c r="E7" s="12"/>
      <c r="F7" s="28"/>
      <c r="G7" s="76">
        <f>+G6*1.1</f>
        <v>342378942.40000004</v>
      </c>
    </row>
    <row r="8" spans="1:13" ht="15.75" x14ac:dyDescent="0.25">
      <c r="A8" s="104">
        <v>5</v>
      </c>
      <c r="B8" s="9" t="s">
        <v>23</v>
      </c>
      <c r="C8" s="10">
        <v>118180063</v>
      </c>
      <c r="D8" s="11">
        <v>3449222</v>
      </c>
      <c r="E8" s="12"/>
      <c r="F8" s="28"/>
    </row>
    <row r="9" spans="1:13" ht="15.75" x14ac:dyDescent="0.25">
      <c r="A9" s="104">
        <v>6</v>
      </c>
      <c r="B9" s="9" t="s">
        <v>1442</v>
      </c>
      <c r="C9" s="61">
        <v>19362949</v>
      </c>
      <c r="D9" s="11">
        <v>290183</v>
      </c>
      <c r="E9" s="12"/>
      <c r="F9" s="28"/>
      <c r="M9" s="27"/>
    </row>
    <row r="10" spans="1:13" ht="15.75" x14ac:dyDescent="0.25">
      <c r="A10" s="104">
        <v>7</v>
      </c>
      <c r="B10" s="9" t="s">
        <v>4071</v>
      </c>
      <c r="C10" s="10">
        <v>16059931</v>
      </c>
      <c r="D10" s="11">
        <v>1306691</v>
      </c>
      <c r="E10" s="12"/>
      <c r="F10" s="28"/>
    </row>
    <row r="11" spans="1:13" ht="15.75" x14ac:dyDescent="0.25">
      <c r="A11" s="104">
        <v>8</v>
      </c>
      <c r="B11" s="9" t="s">
        <v>4072</v>
      </c>
      <c r="C11" s="10"/>
      <c r="D11" s="11"/>
      <c r="E11" s="12"/>
      <c r="F11" s="27"/>
    </row>
    <row r="12" spans="1:13" ht="15.75" x14ac:dyDescent="0.25">
      <c r="A12" s="104">
        <v>11</v>
      </c>
      <c r="B12" s="9" t="s">
        <v>4316</v>
      </c>
      <c r="C12" s="10">
        <v>44106790</v>
      </c>
      <c r="D12" s="11">
        <v>1794151</v>
      </c>
      <c r="E12" s="12"/>
      <c r="F12" s="27">
        <f>+D17+[1]Sheet1!$E$14</f>
        <v>17626860</v>
      </c>
    </row>
    <row r="13" spans="1:13" ht="15.75" x14ac:dyDescent="0.25">
      <c r="A13" s="104">
        <v>12</v>
      </c>
      <c r="B13" s="9" t="s">
        <v>4459</v>
      </c>
      <c r="C13" s="10">
        <v>32363024</v>
      </c>
      <c r="D13" s="11"/>
      <c r="E13" s="12"/>
    </row>
    <row r="14" spans="1:13" ht="15.75" x14ac:dyDescent="0.25">
      <c r="A14" s="13"/>
      <c r="B14" s="9"/>
      <c r="C14" s="10"/>
      <c r="D14" s="11"/>
      <c r="E14" s="12"/>
      <c r="F14" s="27">
        <f>+D30-[1]Sheet1!$D$23</f>
        <v>84154252</v>
      </c>
    </row>
    <row r="15" spans="1:13" ht="15.75" x14ac:dyDescent="0.25">
      <c r="A15" s="13"/>
      <c r="B15" s="9"/>
      <c r="C15" s="10"/>
      <c r="D15" s="11"/>
      <c r="E15" s="12"/>
    </row>
    <row r="16" spans="1:13" ht="15.75" x14ac:dyDescent="0.25">
      <c r="A16" s="13"/>
      <c r="B16" s="14"/>
      <c r="C16" s="10"/>
      <c r="D16" s="11"/>
      <c r="E16" s="12"/>
    </row>
    <row r="17" spans="1:8" ht="15.75" x14ac:dyDescent="0.25">
      <c r="A17" s="159" t="s">
        <v>10</v>
      </c>
      <c r="B17" s="160"/>
      <c r="C17" s="15">
        <f>SUM(C5:C13)</f>
        <v>472633632</v>
      </c>
      <c r="D17" s="15">
        <f>+SUM(D7:D13)</f>
        <v>17626860</v>
      </c>
      <c r="E17" s="16"/>
      <c r="F17" s="27">
        <f>+C17+[1]Sheet1!$D$14</f>
        <v>563174316</v>
      </c>
    </row>
    <row r="18" spans="1:8" ht="15.75" x14ac:dyDescent="0.25">
      <c r="A18" s="8"/>
      <c r="B18" s="14" t="s">
        <v>11</v>
      </c>
      <c r="C18" s="10"/>
      <c r="D18" s="1"/>
      <c r="E18" s="12"/>
      <c r="H18" s="27"/>
    </row>
    <row r="19" spans="1:8" ht="15.75" x14ac:dyDescent="0.25">
      <c r="A19" s="8"/>
      <c r="B19" s="14" t="s">
        <v>12</v>
      </c>
      <c r="C19" s="10"/>
      <c r="D19" s="10">
        <v>0</v>
      </c>
      <c r="E19" s="12"/>
    </row>
    <row r="20" spans="1:8" ht="15.75" x14ac:dyDescent="0.25">
      <c r="A20" s="8"/>
      <c r="B20" s="14" t="s">
        <v>13</v>
      </c>
      <c r="C20" s="10"/>
      <c r="D20" s="10">
        <v>75928</v>
      </c>
      <c r="E20" s="12"/>
    </row>
    <row r="21" spans="1:8" ht="15.75" x14ac:dyDescent="0.25">
      <c r="A21" s="8"/>
      <c r="B21" s="14" t="s">
        <v>14</v>
      </c>
      <c r="C21" s="10"/>
      <c r="D21" s="10">
        <v>133413</v>
      </c>
      <c r="E21" s="12"/>
      <c r="G21" s="27">
        <f>+C8-D22</f>
        <v>68902050</v>
      </c>
    </row>
    <row r="22" spans="1:8" ht="15.75" x14ac:dyDescent="0.25">
      <c r="A22" s="8"/>
      <c r="B22" s="14" t="s">
        <v>24</v>
      </c>
      <c r="C22" s="10"/>
      <c r="D22" s="11">
        <v>49278013</v>
      </c>
      <c r="E22" s="12"/>
    </row>
    <row r="23" spans="1:8" ht="15.75" x14ac:dyDescent="0.25">
      <c r="A23" s="8"/>
      <c r="B23" s="14" t="s">
        <v>1564</v>
      </c>
      <c r="C23" s="10"/>
      <c r="D23" s="11">
        <v>12914381</v>
      </c>
      <c r="E23" s="12"/>
      <c r="F23" s="27">
        <f>+C17-D30</f>
        <v>401637547</v>
      </c>
    </row>
    <row r="24" spans="1:8" ht="15.75" x14ac:dyDescent="0.25">
      <c r="A24" s="13"/>
      <c r="B24" s="14" t="s">
        <v>4073</v>
      </c>
      <c r="C24" s="10"/>
      <c r="D24" s="11">
        <v>1448735</v>
      </c>
      <c r="E24" s="12"/>
    </row>
    <row r="25" spans="1:8" ht="15.75" x14ac:dyDescent="0.25">
      <c r="A25" s="13"/>
      <c r="B25" s="14" t="s">
        <v>4074</v>
      </c>
      <c r="C25" s="10"/>
      <c r="D25" s="11">
        <v>1116975</v>
      </c>
      <c r="E25" s="12"/>
    </row>
    <row r="26" spans="1:8" ht="15.75" x14ac:dyDescent="0.25">
      <c r="A26" s="13"/>
      <c r="B26" s="14" t="s">
        <v>4097</v>
      </c>
      <c r="C26" s="10"/>
      <c r="D26" s="11">
        <v>2359288</v>
      </c>
      <c r="E26" s="12"/>
    </row>
    <row r="27" spans="1:8" ht="15.75" x14ac:dyDescent="0.25">
      <c r="A27" s="13"/>
      <c r="B27" s="14" t="s">
        <v>4098</v>
      </c>
      <c r="C27" s="10"/>
      <c r="D27" s="11">
        <v>267365</v>
      </c>
      <c r="E27" s="12"/>
    </row>
    <row r="28" spans="1:8" ht="15.75" x14ac:dyDescent="0.25">
      <c r="A28" s="13"/>
      <c r="B28" s="14" t="s">
        <v>4317</v>
      </c>
      <c r="C28" s="10"/>
      <c r="D28" s="11">
        <v>493123</v>
      </c>
      <c r="E28" s="12"/>
    </row>
    <row r="29" spans="1:8" ht="15.75" x14ac:dyDescent="0.25">
      <c r="A29" s="13"/>
      <c r="B29" s="14" t="s">
        <v>4460</v>
      </c>
      <c r="C29" s="10"/>
      <c r="D29" s="11">
        <v>2908864</v>
      </c>
      <c r="E29" s="12"/>
    </row>
    <row r="30" spans="1:8" ht="15.75" x14ac:dyDescent="0.25">
      <c r="A30" s="159" t="s">
        <v>15</v>
      </c>
      <c r="B30" s="160"/>
      <c r="C30" s="15"/>
      <c r="D30" s="17">
        <f>SUM(D20:D29)</f>
        <v>70996085</v>
      </c>
      <c r="E30" s="16"/>
    </row>
    <row r="31" spans="1:8" ht="15.75" x14ac:dyDescent="0.25">
      <c r="A31" s="8"/>
      <c r="B31" s="9" t="s">
        <v>16</v>
      </c>
      <c r="C31" s="10"/>
      <c r="D31" s="10"/>
      <c r="E31" s="11">
        <v>0</v>
      </c>
      <c r="H31" s="27"/>
    </row>
    <row r="32" spans="1:8" ht="15.75" x14ac:dyDescent="0.25">
      <c r="A32" s="8"/>
      <c r="B32" s="9" t="s">
        <v>17</v>
      </c>
      <c r="C32" s="10"/>
      <c r="D32" s="10"/>
      <c r="E32" s="11">
        <v>0</v>
      </c>
    </row>
    <row r="33" spans="1:6" ht="15.75" x14ac:dyDescent="0.25">
      <c r="A33" s="8"/>
      <c r="B33" s="9" t="s">
        <v>18</v>
      </c>
      <c r="C33" s="10"/>
      <c r="D33" s="10"/>
      <c r="E33" s="11">
        <v>0</v>
      </c>
    </row>
    <row r="34" spans="1:6" ht="15.75" x14ac:dyDescent="0.25">
      <c r="A34" s="8"/>
      <c r="B34" s="9" t="s">
        <v>19</v>
      </c>
      <c r="C34" s="10"/>
      <c r="D34" s="10"/>
      <c r="E34" s="11"/>
    </row>
    <row r="35" spans="1:6" ht="15.75" x14ac:dyDescent="0.25">
      <c r="A35" s="8"/>
      <c r="B35" s="9" t="s">
        <v>25</v>
      </c>
      <c r="C35" s="10"/>
      <c r="D35" s="10"/>
      <c r="E35" s="11">
        <v>0</v>
      </c>
    </row>
    <row r="36" spans="1:6" ht="15.75" x14ac:dyDescent="0.25">
      <c r="A36" s="13"/>
      <c r="B36" s="9" t="s">
        <v>1565</v>
      </c>
      <c r="C36" s="10"/>
      <c r="D36" s="10"/>
      <c r="E36" s="11">
        <v>219383353</v>
      </c>
    </row>
    <row r="37" spans="1:6" ht="15.75" x14ac:dyDescent="0.25">
      <c r="A37" s="13"/>
      <c r="B37" s="9" t="s">
        <v>4075</v>
      </c>
      <c r="C37" s="10"/>
      <c r="D37" s="10"/>
      <c r="E37" s="11">
        <v>56532194</v>
      </c>
    </row>
    <row r="38" spans="1:6" ht="15.75" x14ac:dyDescent="0.25">
      <c r="A38" s="13"/>
      <c r="B38" s="9" t="s">
        <v>4076</v>
      </c>
      <c r="C38" s="10"/>
      <c r="D38" s="10"/>
      <c r="E38" s="11">
        <v>28933431</v>
      </c>
    </row>
    <row r="39" spans="1:6" ht="15.75" x14ac:dyDescent="0.25">
      <c r="A39" s="13"/>
      <c r="B39" s="9" t="s">
        <v>4077</v>
      </c>
      <c r="C39" s="10"/>
      <c r="D39" s="10"/>
      <c r="E39" s="11">
        <v>13762206</v>
      </c>
    </row>
    <row r="40" spans="1:6" ht="15.75" x14ac:dyDescent="0.25">
      <c r="A40" s="13"/>
      <c r="B40" s="14"/>
      <c r="C40" s="10"/>
      <c r="D40" s="10"/>
      <c r="E40" s="11"/>
    </row>
    <row r="41" spans="1:6" ht="15.75" x14ac:dyDescent="0.25">
      <c r="A41" s="159" t="s">
        <v>20</v>
      </c>
      <c r="B41" s="160"/>
      <c r="C41" s="18"/>
      <c r="D41" s="19"/>
      <c r="E41" s="19">
        <f>+SUM(E31:E39)</f>
        <v>318611184</v>
      </c>
      <c r="F41" s="27"/>
    </row>
    <row r="42" spans="1:6" ht="15.75" x14ac:dyDescent="0.25">
      <c r="A42" s="161" t="s">
        <v>21</v>
      </c>
      <c r="B42" s="162"/>
      <c r="C42" s="162"/>
      <c r="D42" s="163"/>
      <c r="E42" s="20">
        <f>C17-D17-D30-E41</f>
        <v>65399503</v>
      </c>
      <c r="F42" s="27"/>
    </row>
    <row r="43" spans="1:6" ht="15.75" x14ac:dyDescent="0.25">
      <c r="A43" s="21"/>
      <c r="B43" s="22"/>
      <c r="C43" s="23"/>
      <c r="D43" s="2"/>
      <c r="E43" s="2"/>
    </row>
    <row r="44" spans="1:6" ht="15.75" x14ac:dyDescent="0.25">
      <c r="A44" s="21"/>
      <c r="B44" s="22"/>
      <c r="C44" s="23"/>
      <c r="D44" s="2"/>
      <c r="E44" s="2"/>
    </row>
    <row r="45" spans="1:6" ht="15.75" x14ac:dyDescent="0.25">
      <c r="A45" s="21"/>
      <c r="B45" s="22"/>
      <c r="C45" s="23"/>
      <c r="D45" s="2"/>
      <c r="E45" s="24"/>
    </row>
    <row r="46" spans="1:6" ht="15.75" x14ac:dyDescent="0.25">
      <c r="A46" s="25"/>
      <c r="B46" s="2"/>
      <c r="C46" s="26"/>
      <c r="D46" s="2"/>
      <c r="E46" s="2"/>
    </row>
  </sheetData>
  <mergeCells count="5">
    <mergeCell ref="A1:E1"/>
    <mergeCell ref="A17:B17"/>
    <mergeCell ref="A30:B30"/>
    <mergeCell ref="A41:B41"/>
    <mergeCell ref="A42:D42"/>
  </mergeCells>
  <phoneticPr fontId="1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K4" sqref="K4:K9"/>
    </sheetView>
  </sheetViews>
  <sheetFormatPr defaultRowHeight="15" x14ac:dyDescent="0.25"/>
  <cols>
    <col min="1" max="1" width="3.28515625" customWidth="1"/>
    <col min="2" max="4" width="11.7109375" customWidth="1"/>
    <col min="5" max="5" width="56.5703125" customWidth="1"/>
    <col min="6" max="6" width="45.5703125" customWidth="1"/>
    <col min="7" max="7" width="15" customWidth="1"/>
    <col min="8" max="11" width="12.5703125" customWidth="1"/>
  </cols>
  <sheetData>
    <row r="1" spans="1:14" ht="18.75" x14ac:dyDescent="0.3">
      <c r="A1" s="166" t="s">
        <v>26</v>
      </c>
      <c r="B1" s="166"/>
      <c r="C1" s="166"/>
      <c r="D1" s="166"/>
      <c r="E1" s="166"/>
      <c r="F1" s="166"/>
      <c r="G1" s="166"/>
      <c r="H1" s="166"/>
      <c r="I1" s="166"/>
      <c r="J1" s="166"/>
      <c r="K1" s="1"/>
    </row>
    <row r="2" spans="1:14" x14ac:dyDescent="0.25">
      <c r="A2" s="167" t="s">
        <v>4055</v>
      </c>
      <c r="B2" s="167"/>
      <c r="C2" s="167"/>
      <c r="D2" s="167"/>
      <c r="E2" s="167"/>
      <c r="F2" s="167"/>
      <c r="G2" s="167"/>
      <c r="H2" s="167"/>
      <c r="I2" s="167"/>
      <c r="J2" s="167"/>
      <c r="K2" s="132">
        <f>+SUBTOTAL(9,K4:K9)</f>
        <v>-1116975</v>
      </c>
    </row>
    <row r="3" spans="1:14" ht="31.5" x14ac:dyDescent="0.25">
      <c r="A3" s="1"/>
      <c r="B3" s="106" t="s">
        <v>28</v>
      </c>
      <c r="C3" s="105" t="s">
        <v>29</v>
      </c>
      <c r="D3" s="105" t="s">
        <v>30</v>
      </c>
      <c r="E3" s="105" t="s">
        <v>31</v>
      </c>
      <c r="F3" s="105" t="s">
        <v>32</v>
      </c>
      <c r="G3" s="105" t="s">
        <v>33</v>
      </c>
      <c r="H3" s="107" t="s">
        <v>34</v>
      </c>
      <c r="I3" s="105" t="s">
        <v>35</v>
      </c>
      <c r="J3" s="107" t="s">
        <v>36</v>
      </c>
      <c r="K3" s="131" t="s">
        <v>4056</v>
      </c>
    </row>
    <row r="4" spans="1:14" x14ac:dyDescent="0.25">
      <c r="A4" s="1"/>
      <c r="B4" s="65">
        <v>45156</v>
      </c>
      <c r="C4" s="64" t="s">
        <v>4057</v>
      </c>
      <c r="D4" s="64" t="s">
        <v>1249</v>
      </c>
      <c r="E4" s="64" t="s">
        <v>4058</v>
      </c>
      <c r="F4" s="64" t="s">
        <v>474</v>
      </c>
      <c r="G4" s="64" t="s">
        <v>475</v>
      </c>
      <c r="H4" s="63">
        <v>-134779</v>
      </c>
      <c r="I4" s="62" t="s">
        <v>3737</v>
      </c>
      <c r="J4" s="63">
        <v>-10783</v>
      </c>
      <c r="K4" s="130">
        <v>-145562</v>
      </c>
      <c r="L4">
        <v>-145562</v>
      </c>
      <c r="M4" s="40">
        <f>+L4-K4</f>
        <v>0</v>
      </c>
      <c r="N4" t="s">
        <v>4069</v>
      </c>
    </row>
    <row r="5" spans="1:14" x14ac:dyDescent="0.25">
      <c r="A5" s="1"/>
      <c r="B5" s="65">
        <v>45162</v>
      </c>
      <c r="C5" s="64" t="s">
        <v>4059</v>
      </c>
      <c r="D5" s="64" t="s">
        <v>1249</v>
      </c>
      <c r="E5" s="64" t="s">
        <v>4060</v>
      </c>
      <c r="F5" s="64" t="s">
        <v>474</v>
      </c>
      <c r="G5" s="64" t="s">
        <v>475</v>
      </c>
      <c r="H5" s="63">
        <v>-165040</v>
      </c>
      <c r="I5" s="62" t="s">
        <v>3737</v>
      </c>
      <c r="J5" s="63">
        <v>-13203</v>
      </c>
      <c r="K5" s="130">
        <v>-178243</v>
      </c>
    </row>
    <row r="6" spans="1:14" x14ac:dyDescent="0.25">
      <c r="A6" s="1"/>
      <c r="B6" s="65">
        <v>45168</v>
      </c>
      <c r="C6" s="64" t="s">
        <v>4061</v>
      </c>
      <c r="D6" s="64" t="s">
        <v>1249</v>
      </c>
      <c r="E6" s="64" t="s">
        <v>4062</v>
      </c>
      <c r="F6" s="64" t="s">
        <v>474</v>
      </c>
      <c r="G6" s="64" t="s">
        <v>475</v>
      </c>
      <c r="H6" s="63">
        <v>-187038</v>
      </c>
      <c r="I6" s="62" t="s">
        <v>3737</v>
      </c>
      <c r="J6" s="63">
        <v>-14963</v>
      </c>
      <c r="K6" s="130">
        <v>-202001</v>
      </c>
    </row>
    <row r="7" spans="1:14" x14ac:dyDescent="0.25">
      <c r="A7" s="1"/>
      <c r="B7" s="65">
        <v>45168</v>
      </c>
      <c r="C7" s="64" t="s">
        <v>4063</v>
      </c>
      <c r="D7" s="64" t="s">
        <v>1249</v>
      </c>
      <c r="E7" s="64" t="s">
        <v>4064</v>
      </c>
      <c r="F7" s="64" t="s">
        <v>474</v>
      </c>
      <c r="G7" s="64" t="s">
        <v>475</v>
      </c>
      <c r="H7" s="63">
        <v>-52259</v>
      </c>
      <c r="I7" s="62" t="s">
        <v>3737</v>
      </c>
      <c r="J7" s="63">
        <v>-4181</v>
      </c>
      <c r="K7" s="130">
        <v>-56440</v>
      </c>
    </row>
    <row r="8" spans="1:14" x14ac:dyDescent="0.25">
      <c r="A8" s="1"/>
      <c r="B8" s="65">
        <v>45168</v>
      </c>
      <c r="C8" s="64" t="s">
        <v>4065</v>
      </c>
      <c r="D8" s="64" t="s">
        <v>567</v>
      </c>
      <c r="E8" s="64" t="s">
        <v>4066</v>
      </c>
      <c r="F8" s="64" t="s">
        <v>41</v>
      </c>
      <c r="G8" s="64" t="s">
        <v>42</v>
      </c>
      <c r="H8" s="63">
        <v>-330080</v>
      </c>
      <c r="I8" s="62" t="s">
        <v>3737</v>
      </c>
      <c r="J8" s="63">
        <v>-26406</v>
      </c>
      <c r="K8" s="130">
        <v>-356486</v>
      </c>
    </row>
    <row r="9" spans="1:14" x14ac:dyDescent="0.25">
      <c r="A9" s="1"/>
      <c r="B9" s="65">
        <v>45169</v>
      </c>
      <c r="C9" s="64" t="s">
        <v>4067</v>
      </c>
      <c r="D9" s="64" t="s">
        <v>567</v>
      </c>
      <c r="E9" s="64" t="s">
        <v>4068</v>
      </c>
      <c r="F9" s="64" t="s">
        <v>41</v>
      </c>
      <c r="G9" s="64" t="s">
        <v>42</v>
      </c>
      <c r="H9" s="63">
        <v>-165040</v>
      </c>
      <c r="I9" s="62" t="s">
        <v>3737</v>
      </c>
      <c r="J9" s="63">
        <v>-13203</v>
      </c>
      <c r="K9" s="130">
        <v>-178243</v>
      </c>
    </row>
    <row r="15" spans="1:14" x14ac:dyDescent="0.25">
      <c r="G15" s="133"/>
    </row>
  </sheetData>
  <mergeCells count="2">
    <mergeCell ref="A1:J1"/>
    <mergeCell ref="A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D1" sqref="D1"/>
    </sheetView>
  </sheetViews>
  <sheetFormatPr defaultRowHeight="15" x14ac:dyDescent="0.25"/>
  <cols>
    <col min="3" max="3" width="17.85546875" customWidth="1"/>
    <col min="5" max="5" width="20.28515625" customWidth="1"/>
    <col min="7" max="7" width="25.85546875" customWidth="1"/>
    <col min="9" max="9" width="21.5703125" customWidth="1"/>
  </cols>
  <sheetData>
    <row r="1" spans="1:10" ht="25.5" x14ac:dyDescent="0.25">
      <c r="A1" s="170" t="s">
        <v>1566</v>
      </c>
      <c r="B1" s="122" t="s">
        <v>1567</v>
      </c>
      <c r="C1" s="126" t="s">
        <v>1568</v>
      </c>
      <c r="D1" s="126" t="s">
        <v>1569</v>
      </c>
      <c r="E1" s="126" t="s">
        <v>1570</v>
      </c>
      <c r="F1" s="126" t="s">
        <v>1571</v>
      </c>
      <c r="G1" s="122" t="s">
        <v>2</v>
      </c>
    </row>
    <row r="2" spans="1:10" ht="25.5" x14ac:dyDescent="0.25">
      <c r="A2" s="171"/>
      <c r="B2" s="123" t="s">
        <v>3794</v>
      </c>
      <c r="C2" s="127" t="s">
        <v>3795</v>
      </c>
      <c r="D2" s="127" t="s">
        <v>3796</v>
      </c>
      <c r="E2" s="127" t="s">
        <v>3797</v>
      </c>
      <c r="F2" s="127" t="s">
        <v>3798</v>
      </c>
      <c r="G2" s="123" t="s">
        <v>3799</v>
      </c>
    </row>
    <row r="3" spans="1:10" ht="51" x14ac:dyDescent="0.25">
      <c r="A3" s="124" t="s">
        <v>3983</v>
      </c>
      <c r="B3" s="125" t="s">
        <v>1573</v>
      </c>
      <c r="C3" s="128" t="s">
        <v>1574</v>
      </c>
      <c r="D3" s="128" t="s">
        <v>1575</v>
      </c>
      <c r="E3" s="128" t="s">
        <v>1576</v>
      </c>
      <c r="F3" s="129">
        <v>618635</v>
      </c>
      <c r="G3" s="125" t="s">
        <v>3984</v>
      </c>
      <c r="H3" t="str">
        <f>+RIGHT(G3,5)</f>
        <v>39247</v>
      </c>
      <c r="I3">
        <f>+H3*1</f>
        <v>39247</v>
      </c>
      <c r="J3" s="75">
        <f>+F3</f>
        <v>618635</v>
      </c>
    </row>
    <row r="4" spans="1:10" ht="51" x14ac:dyDescent="0.25">
      <c r="A4" s="124" t="s">
        <v>3985</v>
      </c>
      <c r="B4" s="125" t="s">
        <v>1573</v>
      </c>
      <c r="C4" s="128" t="s">
        <v>1574</v>
      </c>
      <c r="D4" s="128" t="s">
        <v>1575</v>
      </c>
      <c r="E4" s="128" t="s">
        <v>1576</v>
      </c>
      <c r="F4" s="129">
        <v>1164491</v>
      </c>
      <c r="G4" s="125" t="s">
        <v>3986</v>
      </c>
      <c r="H4" t="str">
        <f t="shared" ref="H4:H33" si="0">+RIGHT(G4,5)</f>
        <v>39304</v>
      </c>
      <c r="I4">
        <f t="shared" ref="I4:I25" si="1">+H4*1</f>
        <v>39304</v>
      </c>
      <c r="J4" s="75">
        <f t="shared" ref="J4:J36" si="2">+F4</f>
        <v>1164491</v>
      </c>
    </row>
    <row r="5" spans="1:10" ht="51" x14ac:dyDescent="0.25">
      <c r="A5" s="124" t="s">
        <v>3987</v>
      </c>
      <c r="B5" s="125" t="s">
        <v>1573</v>
      </c>
      <c r="C5" s="128" t="s">
        <v>1574</v>
      </c>
      <c r="D5" s="128" t="s">
        <v>1575</v>
      </c>
      <c r="E5" s="128" t="s">
        <v>1576</v>
      </c>
      <c r="F5" s="129">
        <v>1318952</v>
      </c>
      <c r="G5" s="125" t="s">
        <v>3988</v>
      </c>
      <c r="H5" t="str">
        <f t="shared" si="0"/>
        <v>39305</v>
      </c>
      <c r="I5">
        <f t="shared" si="1"/>
        <v>39305</v>
      </c>
      <c r="J5" s="75">
        <f t="shared" si="2"/>
        <v>1318952</v>
      </c>
    </row>
    <row r="6" spans="1:10" ht="51" x14ac:dyDescent="0.25">
      <c r="A6" s="124" t="s">
        <v>3989</v>
      </c>
      <c r="B6" s="125" t="s">
        <v>1573</v>
      </c>
      <c r="C6" s="128" t="s">
        <v>1574</v>
      </c>
      <c r="D6" s="128" t="s">
        <v>1575</v>
      </c>
      <c r="E6" s="128" t="s">
        <v>1576</v>
      </c>
      <c r="F6" s="129">
        <v>451518</v>
      </c>
      <c r="G6" s="125" t="s">
        <v>3990</v>
      </c>
      <c r="H6" t="str">
        <f t="shared" si="0"/>
        <v>40974</v>
      </c>
      <c r="I6">
        <f t="shared" si="1"/>
        <v>40974</v>
      </c>
      <c r="J6" s="75">
        <f t="shared" si="2"/>
        <v>451518</v>
      </c>
    </row>
    <row r="7" spans="1:10" ht="51" x14ac:dyDescent="0.25">
      <c r="A7" s="124" t="s">
        <v>3991</v>
      </c>
      <c r="B7" s="125" t="s">
        <v>1573</v>
      </c>
      <c r="C7" s="128" t="s">
        <v>1574</v>
      </c>
      <c r="D7" s="128" t="s">
        <v>1575</v>
      </c>
      <c r="E7" s="128" t="s">
        <v>1576</v>
      </c>
      <c r="F7" s="129">
        <v>178243</v>
      </c>
      <c r="G7" s="125" t="s">
        <v>3992</v>
      </c>
      <c r="H7" t="str">
        <f t="shared" si="0"/>
        <v>41000</v>
      </c>
      <c r="I7">
        <f t="shared" si="1"/>
        <v>41000</v>
      </c>
      <c r="J7" s="75">
        <f t="shared" si="2"/>
        <v>178243</v>
      </c>
    </row>
    <row r="8" spans="1:10" ht="51" x14ac:dyDescent="0.25">
      <c r="A8" s="124" t="s">
        <v>3993</v>
      </c>
      <c r="B8" s="125" t="s">
        <v>1573</v>
      </c>
      <c r="C8" s="128" t="s">
        <v>1574</v>
      </c>
      <c r="D8" s="128" t="s">
        <v>1575</v>
      </c>
      <c r="E8" s="128" t="s">
        <v>1576</v>
      </c>
      <c r="F8" s="129">
        <v>549563</v>
      </c>
      <c r="G8" s="125" t="s">
        <v>3994</v>
      </c>
      <c r="H8" t="str">
        <f t="shared" si="0"/>
        <v>42109</v>
      </c>
      <c r="I8">
        <f t="shared" si="1"/>
        <v>42109</v>
      </c>
      <c r="J8" s="75">
        <f t="shared" si="2"/>
        <v>549563</v>
      </c>
    </row>
    <row r="9" spans="1:10" ht="51" x14ac:dyDescent="0.25">
      <c r="A9" s="124" t="s">
        <v>3995</v>
      </c>
      <c r="B9" s="125" t="s">
        <v>1573</v>
      </c>
      <c r="C9" s="128" t="s">
        <v>1574</v>
      </c>
      <c r="D9" s="128" t="s">
        <v>1575</v>
      </c>
      <c r="E9" s="128" t="s">
        <v>1576</v>
      </c>
      <c r="F9" s="129">
        <v>1010005</v>
      </c>
      <c r="G9" s="125" t="s">
        <v>3996</v>
      </c>
      <c r="H9" t="str">
        <f t="shared" si="0"/>
        <v>42124</v>
      </c>
      <c r="I9">
        <f t="shared" si="1"/>
        <v>42124</v>
      </c>
      <c r="J9" s="75">
        <f t="shared" si="2"/>
        <v>1010005</v>
      </c>
    </row>
    <row r="10" spans="1:10" ht="51" x14ac:dyDescent="0.25">
      <c r="A10" s="124" t="s">
        <v>3997</v>
      </c>
      <c r="B10" s="125" t="s">
        <v>1573</v>
      </c>
      <c r="C10" s="128" t="s">
        <v>1574</v>
      </c>
      <c r="D10" s="128" t="s">
        <v>1575</v>
      </c>
      <c r="E10" s="128" t="s">
        <v>1576</v>
      </c>
      <c r="F10" s="129">
        <v>582245</v>
      </c>
      <c r="G10" s="125" t="s">
        <v>3998</v>
      </c>
      <c r="H10" t="str">
        <f t="shared" si="0"/>
        <v>42126</v>
      </c>
      <c r="I10">
        <f t="shared" si="1"/>
        <v>42126</v>
      </c>
      <c r="J10" s="75">
        <f t="shared" si="2"/>
        <v>582245</v>
      </c>
    </row>
    <row r="11" spans="1:10" ht="51" x14ac:dyDescent="0.25">
      <c r="A11" s="124" t="s">
        <v>3999</v>
      </c>
      <c r="B11" s="125" t="s">
        <v>1573</v>
      </c>
      <c r="C11" s="128" t="s">
        <v>1574</v>
      </c>
      <c r="D11" s="128" t="s">
        <v>1575</v>
      </c>
      <c r="E11" s="128" t="s">
        <v>1576</v>
      </c>
      <c r="F11" s="129">
        <v>451518</v>
      </c>
      <c r="G11" s="125" t="s">
        <v>4000</v>
      </c>
      <c r="H11" t="str">
        <f t="shared" si="0"/>
        <v>42320</v>
      </c>
      <c r="I11">
        <f t="shared" si="1"/>
        <v>42320</v>
      </c>
      <c r="J11" s="75">
        <f t="shared" si="2"/>
        <v>451518</v>
      </c>
    </row>
    <row r="12" spans="1:10" ht="51" x14ac:dyDescent="0.25">
      <c r="A12" s="124" t="s">
        <v>4001</v>
      </c>
      <c r="B12" s="125" t="s">
        <v>1573</v>
      </c>
      <c r="C12" s="128" t="s">
        <v>1574</v>
      </c>
      <c r="D12" s="128" t="s">
        <v>1575</v>
      </c>
      <c r="E12" s="128" t="s">
        <v>1576</v>
      </c>
      <c r="F12" s="129">
        <v>582245</v>
      </c>
      <c r="G12" s="125" t="s">
        <v>4002</v>
      </c>
      <c r="H12" t="str">
        <f t="shared" si="0"/>
        <v>42335</v>
      </c>
      <c r="I12">
        <f t="shared" si="1"/>
        <v>42335</v>
      </c>
      <c r="J12" s="75">
        <f t="shared" si="2"/>
        <v>582245</v>
      </c>
    </row>
    <row r="13" spans="1:10" ht="51" x14ac:dyDescent="0.25">
      <c r="A13" s="124" t="s">
        <v>4003</v>
      </c>
      <c r="B13" s="125" t="s">
        <v>1573</v>
      </c>
      <c r="C13" s="128" t="s">
        <v>1574</v>
      </c>
      <c r="D13" s="128" t="s">
        <v>1575</v>
      </c>
      <c r="E13" s="128" t="s">
        <v>1576</v>
      </c>
      <c r="F13" s="129">
        <v>451518</v>
      </c>
      <c r="G13" s="125" t="s">
        <v>4004</v>
      </c>
      <c r="H13" t="str">
        <f t="shared" si="0"/>
        <v>42345</v>
      </c>
      <c r="I13">
        <f t="shared" si="1"/>
        <v>42345</v>
      </c>
      <c r="J13" s="75">
        <f t="shared" si="2"/>
        <v>451518</v>
      </c>
    </row>
    <row r="14" spans="1:10" ht="51" x14ac:dyDescent="0.25">
      <c r="A14" s="124" t="s">
        <v>4005</v>
      </c>
      <c r="B14" s="125" t="s">
        <v>1573</v>
      </c>
      <c r="C14" s="128" t="s">
        <v>1574</v>
      </c>
      <c r="D14" s="128" t="s">
        <v>1575</v>
      </c>
      <c r="E14" s="128" t="s">
        <v>1576</v>
      </c>
      <c r="F14" s="129">
        <v>516882</v>
      </c>
      <c r="G14" s="125" t="s">
        <v>4006</v>
      </c>
      <c r="H14" t="str">
        <f t="shared" si="0"/>
        <v>42394</v>
      </c>
      <c r="I14">
        <f t="shared" si="1"/>
        <v>42394</v>
      </c>
      <c r="J14" s="75">
        <f t="shared" si="2"/>
        <v>516882</v>
      </c>
    </row>
    <row r="15" spans="1:10" ht="51" x14ac:dyDescent="0.25">
      <c r="A15" s="124" t="s">
        <v>4007</v>
      </c>
      <c r="B15" s="125" t="s">
        <v>1573</v>
      </c>
      <c r="C15" s="128" t="s">
        <v>1574</v>
      </c>
      <c r="D15" s="128" t="s">
        <v>1575</v>
      </c>
      <c r="E15" s="128" t="s">
        <v>1576</v>
      </c>
      <c r="F15" s="129">
        <v>727807</v>
      </c>
      <c r="G15" s="125" t="s">
        <v>4008</v>
      </c>
      <c r="H15" t="str">
        <f t="shared" si="0"/>
        <v>42395</v>
      </c>
      <c r="I15">
        <f t="shared" si="1"/>
        <v>42395</v>
      </c>
      <c r="J15" s="75">
        <f t="shared" si="2"/>
        <v>727807</v>
      </c>
    </row>
    <row r="16" spans="1:10" ht="51" x14ac:dyDescent="0.25">
      <c r="A16" s="124" t="s">
        <v>4009</v>
      </c>
      <c r="B16" s="125" t="s">
        <v>1573</v>
      </c>
      <c r="C16" s="128" t="s">
        <v>1574</v>
      </c>
      <c r="D16" s="128" t="s">
        <v>1575</v>
      </c>
      <c r="E16" s="128" t="s">
        <v>1576</v>
      </c>
      <c r="F16" s="129">
        <v>873368</v>
      </c>
      <c r="G16" s="125" t="s">
        <v>4010</v>
      </c>
      <c r="H16" t="str">
        <f t="shared" si="0"/>
        <v>42446</v>
      </c>
      <c r="I16">
        <f t="shared" si="1"/>
        <v>42446</v>
      </c>
      <c r="J16" s="75">
        <f t="shared" si="2"/>
        <v>873368</v>
      </c>
    </row>
    <row r="17" spans="1:10" ht="51" x14ac:dyDescent="0.25">
      <c r="A17" s="124" t="s">
        <v>4011</v>
      </c>
      <c r="B17" s="125" t="s">
        <v>1573</v>
      </c>
      <c r="C17" s="128" t="s">
        <v>1574</v>
      </c>
      <c r="D17" s="128" t="s">
        <v>1575</v>
      </c>
      <c r="E17" s="128" t="s">
        <v>1576</v>
      </c>
      <c r="F17" s="129">
        <v>727807</v>
      </c>
      <c r="G17" s="125" t="s">
        <v>4012</v>
      </c>
      <c r="H17" t="str">
        <f t="shared" si="0"/>
        <v>42501</v>
      </c>
      <c r="I17">
        <f t="shared" si="1"/>
        <v>42501</v>
      </c>
      <c r="J17" s="75">
        <f t="shared" si="2"/>
        <v>727807</v>
      </c>
    </row>
    <row r="18" spans="1:10" ht="51" x14ac:dyDescent="0.25">
      <c r="A18" s="124" t="s">
        <v>4013</v>
      </c>
      <c r="B18" s="125" t="s">
        <v>1573</v>
      </c>
      <c r="C18" s="128" t="s">
        <v>1574</v>
      </c>
      <c r="D18" s="128" t="s">
        <v>1575</v>
      </c>
      <c r="E18" s="128" t="s">
        <v>1576</v>
      </c>
      <c r="F18" s="129">
        <v>727807</v>
      </c>
      <c r="G18" s="125" t="s">
        <v>4014</v>
      </c>
      <c r="H18" t="str">
        <f t="shared" si="0"/>
        <v>42502</v>
      </c>
      <c r="I18">
        <f t="shared" si="1"/>
        <v>42502</v>
      </c>
      <c r="J18" s="75">
        <f t="shared" si="2"/>
        <v>727807</v>
      </c>
    </row>
    <row r="19" spans="1:10" ht="51" x14ac:dyDescent="0.25">
      <c r="A19" s="124" t="s">
        <v>4015</v>
      </c>
      <c r="B19" s="125" t="s">
        <v>1573</v>
      </c>
      <c r="C19" s="128" t="s">
        <v>1574</v>
      </c>
      <c r="D19" s="128" t="s">
        <v>1575</v>
      </c>
      <c r="E19" s="128" t="s">
        <v>1576</v>
      </c>
      <c r="F19" s="129">
        <v>582245</v>
      </c>
      <c r="G19" s="125" t="s">
        <v>4016</v>
      </c>
      <c r="H19" t="str">
        <f t="shared" si="0"/>
        <v>43610</v>
      </c>
      <c r="I19">
        <f t="shared" si="1"/>
        <v>43610</v>
      </c>
      <c r="J19" s="75">
        <f t="shared" si="2"/>
        <v>582245</v>
      </c>
    </row>
    <row r="20" spans="1:10" ht="51" x14ac:dyDescent="0.25">
      <c r="A20" s="124" t="s">
        <v>4017</v>
      </c>
      <c r="B20" s="125" t="s">
        <v>1573</v>
      </c>
      <c r="C20" s="128" t="s">
        <v>1574</v>
      </c>
      <c r="D20" s="128" t="s">
        <v>1575</v>
      </c>
      <c r="E20" s="128" t="s">
        <v>1576</v>
      </c>
      <c r="F20" s="129">
        <v>582245</v>
      </c>
      <c r="G20" s="125" t="s">
        <v>4018</v>
      </c>
      <c r="H20" t="str">
        <f t="shared" si="0"/>
        <v>43616</v>
      </c>
      <c r="I20">
        <f t="shared" si="1"/>
        <v>43616</v>
      </c>
      <c r="J20" s="75">
        <f t="shared" si="2"/>
        <v>582245</v>
      </c>
    </row>
    <row r="21" spans="1:10" ht="51" x14ac:dyDescent="0.25">
      <c r="A21" s="124" t="s">
        <v>4019</v>
      </c>
      <c r="B21" s="125" t="s">
        <v>1573</v>
      </c>
      <c r="C21" s="128" t="s">
        <v>1574</v>
      </c>
      <c r="D21" s="128" t="s">
        <v>1575</v>
      </c>
      <c r="E21" s="128" t="s">
        <v>1576</v>
      </c>
      <c r="F21" s="129">
        <v>793170</v>
      </c>
      <c r="G21" s="125" t="s">
        <v>4020</v>
      </c>
      <c r="H21" t="str">
        <f t="shared" si="0"/>
        <v>43629</v>
      </c>
      <c r="I21">
        <f t="shared" si="1"/>
        <v>43629</v>
      </c>
      <c r="J21" s="75">
        <f t="shared" si="2"/>
        <v>793170</v>
      </c>
    </row>
    <row r="22" spans="1:10" ht="51" x14ac:dyDescent="0.25">
      <c r="A22" s="124" t="s">
        <v>4021</v>
      </c>
      <c r="B22" s="125" t="s">
        <v>1573</v>
      </c>
      <c r="C22" s="128" t="s">
        <v>1574</v>
      </c>
      <c r="D22" s="128" t="s">
        <v>1575</v>
      </c>
      <c r="E22" s="128" t="s">
        <v>1576</v>
      </c>
      <c r="F22" s="129">
        <v>727807</v>
      </c>
      <c r="G22" s="125" t="s">
        <v>4022</v>
      </c>
      <c r="H22" t="str">
        <f t="shared" si="0"/>
        <v>43635</v>
      </c>
      <c r="I22">
        <f t="shared" si="1"/>
        <v>43635</v>
      </c>
      <c r="J22" s="75">
        <f t="shared" si="2"/>
        <v>727807</v>
      </c>
    </row>
    <row r="23" spans="1:10" ht="51" x14ac:dyDescent="0.25">
      <c r="A23" s="124" t="s">
        <v>4023</v>
      </c>
      <c r="B23" s="125" t="s">
        <v>1573</v>
      </c>
      <c r="C23" s="128" t="s">
        <v>1574</v>
      </c>
      <c r="D23" s="128" t="s">
        <v>1575</v>
      </c>
      <c r="E23" s="128" t="s">
        <v>1576</v>
      </c>
      <c r="F23" s="129">
        <v>727807</v>
      </c>
      <c r="G23" s="125" t="s">
        <v>4024</v>
      </c>
      <c r="H23" t="str">
        <f t="shared" si="0"/>
        <v>43768</v>
      </c>
      <c r="I23">
        <f t="shared" si="1"/>
        <v>43768</v>
      </c>
      <c r="J23" s="75">
        <f t="shared" si="2"/>
        <v>727807</v>
      </c>
    </row>
    <row r="24" spans="1:10" ht="51" x14ac:dyDescent="0.25">
      <c r="A24" s="124" t="s">
        <v>4025</v>
      </c>
      <c r="B24" s="125" t="s">
        <v>1573</v>
      </c>
      <c r="C24" s="128" t="s">
        <v>1574</v>
      </c>
      <c r="D24" s="128" t="s">
        <v>1575</v>
      </c>
      <c r="E24" s="128" t="s">
        <v>1576</v>
      </c>
      <c r="F24" s="129">
        <v>549563</v>
      </c>
      <c r="G24" s="125" t="s">
        <v>4026</v>
      </c>
      <c r="H24" t="str">
        <f t="shared" si="0"/>
        <v>43834</v>
      </c>
      <c r="I24">
        <f t="shared" si="1"/>
        <v>43834</v>
      </c>
      <c r="J24" s="75">
        <f t="shared" si="2"/>
        <v>549563</v>
      </c>
    </row>
    <row r="25" spans="1:10" ht="51" x14ac:dyDescent="0.25">
      <c r="A25" s="124" t="s">
        <v>4027</v>
      </c>
      <c r="B25" s="125" t="s">
        <v>1573</v>
      </c>
      <c r="C25" s="128" t="s">
        <v>1574</v>
      </c>
      <c r="D25" s="128" t="s">
        <v>1575</v>
      </c>
      <c r="E25" s="128" t="s">
        <v>1576</v>
      </c>
      <c r="F25" s="129">
        <v>582245</v>
      </c>
      <c r="G25" s="125" t="s">
        <v>4028</v>
      </c>
      <c r="H25" t="str">
        <f t="shared" si="0"/>
        <v>43924</v>
      </c>
      <c r="I25">
        <f t="shared" si="1"/>
        <v>43924</v>
      </c>
      <c r="J25" s="75">
        <f t="shared" si="2"/>
        <v>582245</v>
      </c>
    </row>
    <row r="26" spans="1:10" ht="63.75" x14ac:dyDescent="0.25">
      <c r="A26" s="124" t="s">
        <v>4029</v>
      </c>
      <c r="B26" s="125" t="s">
        <v>1573</v>
      </c>
      <c r="C26" s="128" t="s">
        <v>1574</v>
      </c>
      <c r="D26" s="128" t="s">
        <v>1575</v>
      </c>
      <c r="E26" s="128" t="s">
        <v>1576</v>
      </c>
      <c r="F26" s="129">
        <v>-216000</v>
      </c>
      <c r="G26" s="125" t="s">
        <v>4030</v>
      </c>
      <c r="H26" t="str">
        <f t="shared" si="0"/>
        <v>R2217</v>
      </c>
      <c r="J26" s="75">
        <f t="shared" si="2"/>
        <v>-216000</v>
      </c>
    </row>
    <row r="27" spans="1:10" ht="63.75" x14ac:dyDescent="0.25">
      <c r="A27" s="124" t="s">
        <v>4031</v>
      </c>
      <c r="B27" s="125" t="s">
        <v>1573</v>
      </c>
      <c r="C27" s="128" t="s">
        <v>1574</v>
      </c>
      <c r="D27" s="128" t="s">
        <v>1575</v>
      </c>
      <c r="E27" s="128" t="s">
        <v>1576</v>
      </c>
      <c r="F27" s="129">
        <v>-216000</v>
      </c>
      <c r="G27" s="125" t="s">
        <v>4032</v>
      </c>
      <c r="H27" t="str">
        <f t="shared" si="0"/>
        <v>R2217</v>
      </c>
      <c r="J27" s="75">
        <f t="shared" si="2"/>
        <v>-216000</v>
      </c>
    </row>
    <row r="28" spans="1:10" ht="63.75" x14ac:dyDescent="0.25">
      <c r="A28" s="124" t="s">
        <v>4033</v>
      </c>
      <c r="B28" s="125" t="s">
        <v>1573</v>
      </c>
      <c r="C28" s="128" t="s">
        <v>1574</v>
      </c>
      <c r="D28" s="128" t="s">
        <v>1575</v>
      </c>
      <c r="E28" s="128" t="s">
        <v>1576</v>
      </c>
      <c r="F28" s="129">
        <v>-216000</v>
      </c>
      <c r="G28" s="125" t="s">
        <v>4034</v>
      </c>
      <c r="H28" t="str">
        <f t="shared" si="0"/>
        <v>R2217</v>
      </c>
      <c r="J28" s="75">
        <f t="shared" si="2"/>
        <v>-216000</v>
      </c>
    </row>
    <row r="29" spans="1:10" ht="63.75" x14ac:dyDescent="0.25">
      <c r="A29" s="124" t="s">
        <v>4035</v>
      </c>
      <c r="B29" s="125" t="s">
        <v>1573</v>
      </c>
      <c r="C29" s="128" t="s">
        <v>1574</v>
      </c>
      <c r="D29" s="128" t="s">
        <v>1575</v>
      </c>
      <c r="E29" s="128" t="s">
        <v>1576</v>
      </c>
      <c r="F29" s="129">
        <v>-73187</v>
      </c>
      <c r="G29" s="125" t="s">
        <v>4036</v>
      </c>
      <c r="H29" t="str">
        <f t="shared" si="0"/>
        <v>R2217</v>
      </c>
      <c r="J29" s="75">
        <f t="shared" si="2"/>
        <v>-73187</v>
      </c>
    </row>
    <row r="30" spans="1:10" ht="63.75" x14ac:dyDescent="0.25">
      <c r="A30" s="124" t="s">
        <v>4037</v>
      </c>
      <c r="B30" s="125" t="s">
        <v>1573</v>
      </c>
      <c r="C30" s="128" t="s">
        <v>1574</v>
      </c>
      <c r="D30" s="128" t="s">
        <v>1575</v>
      </c>
      <c r="E30" s="128" t="s">
        <v>1576</v>
      </c>
      <c r="F30" s="129">
        <v>-146376</v>
      </c>
      <c r="G30" s="125" t="s">
        <v>4038</v>
      </c>
      <c r="H30" t="str">
        <f t="shared" si="0"/>
        <v>R2217</v>
      </c>
      <c r="J30" s="75">
        <f t="shared" si="2"/>
        <v>-146376</v>
      </c>
    </row>
    <row r="31" spans="1:10" ht="63.75" x14ac:dyDescent="0.25">
      <c r="A31" s="124" t="s">
        <v>4039</v>
      </c>
      <c r="B31" s="125" t="s">
        <v>1573</v>
      </c>
      <c r="C31" s="128" t="s">
        <v>1574</v>
      </c>
      <c r="D31" s="128" t="s">
        <v>1575</v>
      </c>
      <c r="E31" s="128" t="s">
        <v>1576</v>
      </c>
      <c r="F31" s="129">
        <v>-146376</v>
      </c>
      <c r="G31" s="125" t="s">
        <v>4040</v>
      </c>
      <c r="H31" t="str">
        <f t="shared" si="0"/>
        <v>R2217</v>
      </c>
      <c r="J31" s="75">
        <f t="shared" si="2"/>
        <v>-146376</v>
      </c>
    </row>
    <row r="32" spans="1:10" ht="63.75" x14ac:dyDescent="0.25">
      <c r="A32" s="124" t="s">
        <v>4041</v>
      </c>
      <c r="B32" s="125" t="s">
        <v>1573</v>
      </c>
      <c r="C32" s="128" t="s">
        <v>1574</v>
      </c>
      <c r="D32" s="128" t="s">
        <v>1575</v>
      </c>
      <c r="E32" s="128" t="s">
        <v>1576</v>
      </c>
      <c r="F32" s="129">
        <v>-146376</v>
      </c>
      <c r="G32" s="125" t="s">
        <v>4042</v>
      </c>
      <c r="H32" t="str">
        <f t="shared" si="0"/>
        <v>R2217</v>
      </c>
      <c r="J32" s="75">
        <f t="shared" si="2"/>
        <v>-146376</v>
      </c>
    </row>
    <row r="33" spans="1:10" ht="76.5" x14ac:dyDescent="0.25">
      <c r="A33" s="124" t="s">
        <v>4043</v>
      </c>
      <c r="B33" s="125" t="s">
        <v>1573</v>
      </c>
      <c r="C33" s="128" t="s">
        <v>1574</v>
      </c>
      <c r="D33" s="128" t="s">
        <v>1575</v>
      </c>
      <c r="E33" s="128" t="s">
        <v>1576</v>
      </c>
      <c r="F33" s="129">
        <v>-146376</v>
      </c>
      <c r="G33" s="125" t="s">
        <v>4044</v>
      </c>
      <c r="H33" t="str">
        <f t="shared" si="0"/>
        <v>R2217</v>
      </c>
      <c r="J33" s="75">
        <f t="shared" si="2"/>
        <v>-146376</v>
      </c>
    </row>
    <row r="34" spans="1:10" ht="51" x14ac:dyDescent="0.25">
      <c r="A34" s="124" t="s">
        <v>4045</v>
      </c>
      <c r="B34" s="125" t="s">
        <v>1573</v>
      </c>
      <c r="C34" s="128" t="s">
        <v>1574</v>
      </c>
      <c r="D34" s="128" t="s">
        <v>1575</v>
      </c>
      <c r="E34" s="128" t="s">
        <v>1576</v>
      </c>
      <c r="F34" s="129">
        <v>-57485</v>
      </c>
      <c r="G34" s="125" t="s">
        <v>4046</v>
      </c>
      <c r="H34" t="s">
        <v>4051</v>
      </c>
      <c r="I34" t="str">
        <f>+H34</f>
        <v>RRS20230720291CT5006</v>
      </c>
      <c r="J34" s="75">
        <f t="shared" si="2"/>
        <v>-57485</v>
      </c>
    </row>
    <row r="35" spans="1:10" ht="51" x14ac:dyDescent="0.25">
      <c r="A35" s="124" t="s">
        <v>4047</v>
      </c>
      <c r="B35" s="125" t="s">
        <v>1573</v>
      </c>
      <c r="C35" s="128" t="s">
        <v>1574</v>
      </c>
      <c r="D35" s="128" t="s">
        <v>1575</v>
      </c>
      <c r="E35" s="128" t="s">
        <v>1576</v>
      </c>
      <c r="F35" s="129">
        <v>-205742</v>
      </c>
      <c r="G35" s="125" t="s">
        <v>4048</v>
      </c>
      <c r="H35" t="s">
        <v>4052</v>
      </c>
      <c r="I35" t="str">
        <f t="shared" ref="I35:I36" si="3">+H35</f>
        <v>RRS20230726483CT5001</v>
      </c>
      <c r="J35" s="75">
        <f t="shared" si="2"/>
        <v>-205742</v>
      </c>
    </row>
    <row r="36" spans="1:10" ht="51" x14ac:dyDescent="0.25">
      <c r="A36" s="124" t="s">
        <v>4049</v>
      </c>
      <c r="B36" s="125" t="s">
        <v>1573</v>
      </c>
      <c r="C36" s="128" t="s">
        <v>1574</v>
      </c>
      <c r="D36" s="128" t="s">
        <v>1575</v>
      </c>
      <c r="E36" s="128" t="s">
        <v>1576</v>
      </c>
      <c r="F36" s="129">
        <v>-145562</v>
      </c>
      <c r="G36" s="125" t="s">
        <v>4050</v>
      </c>
      <c r="H36" t="s">
        <v>4053</v>
      </c>
      <c r="I36" t="str">
        <f t="shared" si="3"/>
        <v>RRS20230804910CT5008</v>
      </c>
      <c r="J36" s="75">
        <f t="shared" si="2"/>
        <v>-145562</v>
      </c>
    </row>
  </sheetData>
  <autoFilter ref="A2:J36"/>
  <mergeCells count="1">
    <mergeCell ref="A1:A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K4" sqref="K4:K13"/>
    </sheetView>
  </sheetViews>
  <sheetFormatPr defaultRowHeight="15" x14ac:dyDescent="0.25"/>
  <cols>
    <col min="5" max="5" width="39" customWidth="1"/>
  </cols>
  <sheetData>
    <row r="1" spans="1:11" ht="18.75" x14ac:dyDescent="0.3">
      <c r="A1" s="164" t="s">
        <v>26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x14ac:dyDescent="0.25">
      <c r="A2" s="165" t="s">
        <v>4078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42" x14ac:dyDescent="0.25">
      <c r="B3" s="32" t="s">
        <v>28</v>
      </c>
      <c r="C3" s="33" t="s">
        <v>29</v>
      </c>
      <c r="D3" s="33" t="s">
        <v>30</v>
      </c>
      <c r="E3" s="33" t="s">
        <v>32</v>
      </c>
      <c r="F3" s="33" t="s">
        <v>33</v>
      </c>
      <c r="G3" s="33" t="s">
        <v>31</v>
      </c>
      <c r="H3" s="34" t="s">
        <v>34</v>
      </c>
      <c r="I3" s="33" t="s">
        <v>35</v>
      </c>
      <c r="J3" s="34" t="s">
        <v>36</v>
      </c>
      <c r="K3" s="33" t="s">
        <v>4056</v>
      </c>
    </row>
    <row r="4" spans="1:11" x14ac:dyDescent="0.25">
      <c r="B4" s="36">
        <v>45187</v>
      </c>
      <c r="C4" s="37" t="s">
        <v>4079</v>
      </c>
      <c r="D4" s="37" t="s">
        <v>766</v>
      </c>
      <c r="E4" s="37" t="s">
        <v>768</v>
      </c>
      <c r="F4" s="37" t="s">
        <v>769</v>
      </c>
      <c r="G4" s="37" t="s">
        <v>4080</v>
      </c>
      <c r="H4" s="38">
        <v>-247560</v>
      </c>
      <c r="I4" s="39" t="s">
        <v>3737</v>
      </c>
      <c r="J4" s="38">
        <v>-19805</v>
      </c>
      <c r="K4" s="134">
        <f>+J4+H4</f>
        <v>-267365</v>
      </c>
    </row>
    <row r="5" spans="1:11" x14ac:dyDescent="0.25">
      <c r="B5" s="36">
        <v>45188</v>
      </c>
      <c r="C5" s="37" t="s">
        <v>4081</v>
      </c>
      <c r="D5" s="37" t="s">
        <v>766</v>
      </c>
      <c r="E5" s="37" t="s">
        <v>768</v>
      </c>
      <c r="F5" s="37" t="s">
        <v>769</v>
      </c>
      <c r="G5" s="37" t="s">
        <v>4082</v>
      </c>
      <c r="H5" s="38">
        <v>-239297</v>
      </c>
      <c r="I5" s="39" t="s">
        <v>3737</v>
      </c>
      <c r="J5" s="38">
        <v>-19144</v>
      </c>
      <c r="K5" s="134">
        <f t="shared" ref="K5:K13" si="0">+J5+H5</f>
        <v>-258441</v>
      </c>
    </row>
    <row r="6" spans="1:11" x14ac:dyDescent="0.25">
      <c r="B6" s="36">
        <v>45188</v>
      </c>
      <c r="C6" s="37" t="s">
        <v>4083</v>
      </c>
      <c r="D6" s="37" t="s">
        <v>1249</v>
      </c>
      <c r="E6" s="37" t="s">
        <v>474</v>
      </c>
      <c r="F6" s="37" t="s">
        <v>475</v>
      </c>
      <c r="G6" s="37" t="s">
        <v>4084</v>
      </c>
      <c r="H6" s="38">
        <v>-165040</v>
      </c>
      <c r="I6" s="39" t="s">
        <v>3737</v>
      </c>
      <c r="J6" s="38">
        <v>-13203</v>
      </c>
      <c r="K6" s="134">
        <f t="shared" si="0"/>
        <v>-178243</v>
      </c>
    </row>
    <row r="7" spans="1:11" x14ac:dyDescent="0.25">
      <c r="B7" s="36">
        <v>45195</v>
      </c>
      <c r="C7" s="37" t="s">
        <v>4085</v>
      </c>
      <c r="D7" s="37" t="s">
        <v>771</v>
      </c>
      <c r="E7" s="37" t="s">
        <v>504</v>
      </c>
      <c r="F7" s="37" t="s">
        <v>505</v>
      </c>
      <c r="G7" s="37" t="s">
        <v>4086</v>
      </c>
      <c r="H7" s="38">
        <v>-247560</v>
      </c>
      <c r="I7" s="39" t="s">
        <v>3737</v>
      </c>
      <c r="J7" s="38">
        <v>-19805</v>
      </c>
      <c r="K7" s="134">
        <f t="shared" si="0"/>
        <v>-267365</v>
      </c>
    </row>
    <row r="8" spans="1:11" x14ac:dyDescent="0.25">
      <c r="B8" s="36">
        <v>45197</v>
      </c>
      <c r="C8" s="37" t="s">
        <v>4087</v>
      </c>
      <c r="D8" s="37" t="s">
        <v>1249</v>
      </c>
      <c r="E8" s="37" t="s">
        <v>474</v>
      </c>
      <c r="F8" s="37" t="s">
        <v>475</v>
      </c>
      <c r="G8" s="37" t="s">
        <v>4088</v>
      </c>
      <c r="H8" s="38">
        <v>-52259</v>
      </c>
      <c r="I8" s="39" t="s">
        <v>3737</v>
      </c>
      <c r="J8" s="38">
        <v>-4181</v>
      </c>
      <c r="K8" s="134">
        <f t="shared" si="0"/>
        <v>-56440</v>
      </c>
    </row>
    <row r="9" spans="1:11" x14ac:dyDescent="0.25">
      <c r="B9" s="36">
        <v>45198</v>
      </c>
      <c r="C9" s="37" t="s">
        <v>1478</v>
      </c>
      <c r="D9" s="37" t="s">
        <v>1284</v>
      </c>
      <c r="E9" s="37" t="s">
        <v>378</v>
      </c>
      <c r="F9" s="37" t="s">
        <v>379</v>
      </c>
      <c r="G9" s="37" t="s">
        <v>767</v>
      </c>
      <c r="H9" s="38">
        <v>-82520</v>
      </c>
      <c r="I9" s="39" t="s">
        <v>3737</v>
      </c>
      <c r="J9" s="38">
        <v>-6602</v>
      </c>
      <c r="K9" s="134">
        <f t="shared" si="0"/>
        <v>-89122</v>
      </c>
    </row>
    <row r="10" spans="1:11" x14ac:dyDescent="0.25">
      <c r="B10" s="36">
        <v>45198</v>
      </c>
      <c r="C10" s="37" t="s">
        <v>4089</v>
      </c>
      <c r="D10" s="37" t="s">
        <v>1249</v>
      </c>
      <c r="E10" s="37" t="s">
        <v>474</v>
      </c>
      <c r="F10" s="37" t="s">
        <v>475</v>
      </c>
      <c r="G10" s="37" t="s">
        <v>4090</v>
      </c>
      <c r="H10" s="38">
        <v>-52259</v>
      </c>
      <c r="I10" s="39" t="s">
        <v>3737</v>
      </c>
      <c r="J10" s="38">
        <v>-4181</v>
      </c>
      <c r="K10" s="134">
        <f t="shared" si="0"/>
        <v>-56440</v>
      </c>
    </row>
    <row r="11" spans="1:11" x14ac:dyDescent="0.25">
      <c r="B11" s="36">
        <v>45199</v>
      </c>
      <c r="C11" s="37" t="s">
        <v>4091</v>
      </c>
      <c r="D11" s="37" t="s">
        <v>1249</v>
      </c>
      <c r="E11" s="37" t="s">
        <v>474</v>
      </c>
      <c r="F11" s="37" t="s">
        <v>475</v>
      </c>
      <c r="G11" s="37" t="s">
        <v>4092</v>
      </c>
      <c r="H11" s="38">
        <v>-412600</v>
      </c>
      <c r="I11" s="39" t="s">
        <v>3737</v>
      </c>
      <c r="J11" s="38">
        <v>-33008</v>
      </c>
      <c r="K11" s="134">
        <f t="shared" si="0"/>
        <v>-445608</v>
      </c>
    </row>
    <row r="12" spans="1:11" x14ac:dyDescent="0.25">
      <c r="B12" s="36">
        <v>45199</v>
      </c>
      <c r="C12" s="37" t="s">
        <v>4093</v>
      </c>
      <c r="D12" s="37" t="s">
        <v>1249</v>
      </c>
      <c r="E12" s="37" t="s">
        <v>474</v>
      </c>
      <c r="F12" s="37" t="s">
        <v>475</v>
      </c>
      <c r="G12" s="37" t="s">
        <v>4094</v>
      </c>
      <c r="H12" s="38">
        <v>-52259</v>
      </c>
      <c r="I12" s="39" t="s">
        <v>3737</v>
      </c>
      <c r="J12" s="38">
        <v>-4181</v>
      </c>
      <c r="K12" s="134">
        <f t="shared" si="0"/>
        <v>-56440</v>
      </c>
    </row>
    <row r="13" spans="1:11" x14ac:dyDescent="0.25">
      <c r="B13" s="36">
        <v>45199</v>
      </c>
      <c r="C13" s="37" t="s">
        <v>4095</v>
      </c>
      <c r="D13" s="37" t="s">
        <v>567</v>
      </c>
      <c r="E13" s="37" t="s">
        <v>41</v>
      </c>
      <c r="F13" s="37" t="s">
        <v>42</v>
      </c>
      <c r="G13" s="37" t="s">
        <v>4096</v>
      </c>
      <c r="H13" s="38">
        <v>-633170</v>
      </c>
      <c r="I13" s="39" t="s">
        <v>3737</v>
      </c>
      <c r="J13" s="38">
        <v>-50654</v>
      </c>
      <c r="K13" s="134">
        <f t="shared" si="0"/>
        <v>-683824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J4" sqref="J3:J4"/>
    </sheetView>
  </sheetViews>
  <sheetFormatPr defaultRowHeight="15" x14ac:dyDescent="0.25"/>
  <sheetData>
    <row r="1" spans="1:10" ht="18.75" x14ac:dyDescent="0.3">
      <c r="A1" s="166" t="s">
        <v>4099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21" x14ac:dyDescent="0.25">
      <c r="A2" s="140" t="s">
        <v>4100</v>
      </c>
      <c r="B2" s="139" t="s">
        <v>29</v>
      </c>
      <c r="C2" s="139" t="s">
        <v>4101</v>
      </c>
      <c r="D2" s="139" t="s">
        <v>4102</v>
      </c>
      <c r="E2" s="139" t="s">
        <v>4103</v>
      </c>
      <c r="F2" s="139" t="s">
        <v>31</v>
      </c>
      <c r="G2" s="107" t="s">
        <v>4104</v>
      </c>
      <c r="H2" s="107" t="s">
        <v>4105</v>
      </c>
      <c r="I2" s="107" t="s">
        <v>4106</v>
      </c>
      <c r="J2" s="107" t="s">
        <v>4107</v>
      </c>
    </row>
    <row r="3" spans="1:10" x14ac:dyDescent="0.25">
      <c r="A3" s="135">
        <v>45230</v>
      </c>
      <c r="B3" s="137" t="s">
        <v>4108</v>
      </c>
      <c r="C3" s="137" t="s">
        <v>4109</v>
      </c>
      <c r="D3" s="137" t="s">
        <v>378</v>
      </c>
      <c r="E3" s="137" t="s">
        <v>379</v>
      </c>
      <c r="F3" s="137" t="s">
        <v>767</v>
      </c>
      <c r="G3" s="136">
        <v>-82520</v>
      </c>
      <c r="H3" s="136">
        <v>0</v>
      </c>
      <c r="I3" s="136">
        <v>-6602</v>
      </c>
      <c r="J3" s="136">
        <v>-89122</v>
      </c>
    </row>
    <row r="4" spans="1:10" x14ac:dyDescent="0.25">
      <c r="A4" s="135">
        <v>45223</v>
      </c>
      <c r="B4" s="137" t="s">
        <v>1528</v>
      </c>
      <c r="C4" s="137" t="s">
        <v>4109</v>
      </c>
      <c r="D4" s="137" t="s">
        <v>378</v>
      </c>
      <c r="E4" s="137" t="s">
        <v>379</v>
      </c>
      <c r="F4" s="137" t="s">
        <v>767</v>
      </c>
      <c r="G4" s="136">
        <v>-165040</v>
      </c>
      <c r="H4" s="136">
        <v>0</v>
      </c>
      <c r="I4" s="136">
        <v>-13203</v>
      </c>
      <c r="J4" s="136">
        <v>-178243</v>
      </c>
    </row>
    <row r="5" spans="1:10" x14ac:dyDescent="0.25">
      <c r="A5" s="141" t="s">
        <v>4110</v>
      </c>
      <c r="B5" s="1"/>
      <c r="C5" s="1"/>
      <c r="D5" s="1"/>
      <c r="E5" s="1"/>
      <c r="F5" s="1"/>
      <c r="G5" s="138">
        <v>247560</v>
      </c>
      <c r="H5" s="138">
        <v>0</v>
      </c>
      <c r="I5" s="138">
        <v>19805</v>
      </c>
      <c r="J5" s="138">
        <v>267365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opLeftCell="A72" workbookViewId="0">
      <selection activeCell="J5" sqref="J5:J96"/>
    </sheetView>
  </sheetViews>
  <sheetFormatPr defaultRowHeight="15" x14ac:dyDescent="0.25"/>
  <cols>
    <col min="4" max="4" width="10.28515625" customWidth="1"/>
    <col min="5" max="5" width="29.28515625" customWidth="1"/>
    <col min="6" max="6" width="15" customWidth="1"/>
    <col min="7" max="7" width="18.85546875" customWidth="1"/>
    <col min="8" max="10" width="11.28515625" customWidth="1"/>
  </cols>
  <sheetData>
    <row r="1" spans="1:10" ht="20.25" x14ac:dyDescent="0.25">
      <c r="A1" s="172" t="s">
        <v>4315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15.75" x14ac:dyDescent="0.25">
      <c r="A2" s="173" t="s">
        <v>4111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ht="20.25" x14ac:dyDescent="0.25">
      <c r="A3" s="142"/>
      <c r="B3" s="142"/>
      <c r="C3" s="142"/>
      <c r="D3" s="142"/>
      <c r="E3" s="148"/>
      <c r="F3" s="148"/>
      <c r="G3" s="157" t="s">
        <v>4314</v>
      </c>
      <c r="H3" s="142"/>
      <c r="I3" s="142"/>
      <c r="J3" s="154">
        <v>-5874173</v>
      </c>
    </row>
    <row r="4" spans="1:10" ht="38.25" x14ac:dyDescent="0.25">
      <c r="A4" s="143" t="s">
        <v>4112</v>
      </c>
      <c r="B4" s="143" t="s">
        <v>29</v>
      </c>
      <c r="C4" s="143" t="s">
        <v>4113</v>
      </c>
      <c r="D4" s="143" t="s">
        <v>28</v>
      </c>
      <c r="E4" s="149" t="s">
        <v>4114</v>
      </c>
      <c r="F4" s="149" t="s">
        <v>4103</v>
      </c>
      <c r="G4" s="149" t="s">
        <v>4115</v>
      </c>
      <c r="H4" s="143" t="s">
        <v>4116</v>
      </c>
      <c r="I4" s="143" t="s">
        <v>36</v>
      </c>
      <c r="J4" s="143" t="s">
        <v>4117</v>
      </c>
    </row>
    <row r="5" spans="1:10" x14ac:dyDescent="0.25">
      <c r="A5" s="144">
        <v>1</v>
      </c>
      <c r="B5" s="145" t="s">
        <v>4118</v>
      </c>
      <c r="C5" s="145" t="s">
        <v>39</v>
      </c>
      <c r="D5" s="146" t="s">
        <v>4119</v>
      </c>
      <c r="E5" s="150" t="s">
        <v>41</v>
      </c>
      <c r="F5" s="150" t="s">
        <v>42</v>
      </c>
      <c r="G5" s="150" t="s">
        <v>4120</v>
      </c>
      <c r="H5" s="147">
        <v>400880</v>
      </c>
      <c r="I5" s="147">
        <v>32070</v>
      </c>
      <c r="J5" s="147">
        <v>432950</v>
      </c>
    </row>
    <row r="6" spans="1:10" x14ac:dyDescent="0.25">
      <c r="A6" s="144">
        <v>2</v>
      </c>
      <c r="B6" s="145" t="s">
        <v>4121</v>
      </c>
      <c r="C6" s="145" t="s">
        <v>39</v>
      </c>
      <c r="D6" s="146" t="s">
        <v>4122</v>
      </c>
      <c r="E6" s="150" t="s">
        <v>41</v>
      </c>
      <c r="F6" s="150" t="s">
        <v>42</v>
      </c>
      <c r="G6" s="150" t="s">
        <v>4123</v>
      </c>
      <c r="H6" s="147">
        <v>400880</v>
      </c>
      <c r="I6" s="147">
        <v>32070</v>
      </c>
      <c r="J6" s="147">
        <v>432950</v>
      </c>
    </row>
    <row r="7" spans="1:10" x14ac:dyDescent="0.25">
      <c r="A7" s="144">
        <v>3</v>
      </c>
      <c r="B7" s="145" t="s">
        <v>4124</v>
      </c>
      <c r="C7" s="145" t="s">
        <v>39</v>
      </c>
      <c r="D7" s="146" t="s">
        <v>4122</v>
      </c>
      <c r="E7" s="150" t="s">
        <v>41</v>
      </c>
      <c r="F7" s="150" t="s">
        <v>42</v>
      </c>
      <c r="G7" s="150" t="s">
        <v>4125</v>
      </c>
      <c r="H7" s="147">
        <v>400880</v>
      </c>
      <c r="I7" s="147">
        <v>32070</v>
      </c>
      <c r="J7" s="147">
        <v>432950</v>
      </c>
    </row>
    <row r="8" spans="1:10" x14ac:dyDescent="0.25">
      <c r="A8" s="144">
        <v>4</v>
      </c>
      <c r="B8" s="145" t="s">
        <v>4126</v>
      </c>
      <c r="C8" s="145" t="s">
        <v>39</v>
      </c>
      <c r="D8" s="146" t="s">
        <v>4122</v>
      </c>
      <c r="E8" s="150" t="s">
        <v>41</v>
      </c>
      <c r="F8" s="150" t="s">
        <v>42</v>
      </c>
      <c r="G8" s="150" t="s">
        <v>4127</v>
      </c>
      <c r="H8" s="147">
        <v>400880</v>
      </c>
      <c r="I8" s="147">
        <v>32070</v>
      </c>
      <c r="J8" s="147">
        <v>432950</v>
      </c>
    </row>
    <row r="9" spans="1:10" x14ac:dyDescent="0.25">
      <c r="A9" s="144">
        <v>5</v>
      </c>
      <c r="B9" s="145" t="s">
        <v>4128</v>
      </c>
      <c r="C9" s="145" t="s">
        <v>39</v>
      </c>
      <c r="D9" s="146" t="s">
        <v>4122</v>
      </c>
      <c r="E9" s="150" t="s">
        <v>41</v>
      </c>
      <c r="F9" s="150" t="s">
        <v>42</v>
      </c>
      <c r="G9" s="150" t="s">
        <v>4129</v>
      </c>
      <c r="H9" s="147">
        <v>400880</v>
      </c>
      <c r="I9" s="147">
        <v>32070</v>
      </c>
      <c r="J9" s="147">
        <v>432950</v>
      </c>
    </row>
    <row r="10" spans="1:10" x14ac:dyDescent="0.25">
      <c r="A10" s="144">
        <v>6</v>
      </c>
      <c r="B10" s="145" t="s">
        <v>4130</v>
      </c>
      <c r="C10" s="145" t="s">
        <v>39</v>
      </c>
      <c r="D10" s="146" t="s">
        <v>4122</v>
      </c>
      <c r="E10" s="150" t="s">
        <v>41</v>
      </c>
      <c r="F10" s="150" t="s">
        <v>42</v>
      </c>
      <c r="G10" s="150" t="s">
        <v>4131</v>
      </c>
      <c r="H10" s="147">
        <v>400880</v>
      </c>
      <c r="I10" s="147">
        <v>32070</v>
      </c>
      <c r="J10" s="147">
        <v>432950</v>
      </c>
    </row>
    <row r="11" spans="1:10" x14ac:dyDescent="0.25">
      <c r="A11" s="144">
        <v>7</v>
      </c>
      <c r="B11" s="145" t="s">
        <v>4132</v>
      </c>
      <c r="C11" s="145" t="s">
        <v>39</v>
      </c>
      <c r="D11" s="146" t="s">
        <v>4122</v>
      </c>
      <c r="E11" s="150" t="s">
        <v>41</v>
      </c>
      <c r="F11" s="150" t="s">
        <v>42</v>
      </c>
      <c r="G11" s="150" t="s">
        <v>4133</v>
      </c>
      <c r="H11" s="147">
        <v>400880</v>
      </c>
      <c r="I11" s="147">
        <v>32070</v>
      </c>
      <c r="J11" s="147">
        <v>432950</v>
      </c>
    </row>
    <row r="12" spans="1:10" x14ac:dyDescent="0.25">
      <c r="A12" s="144">
        <v>8</v>
      </c>
      <c r="B12" s="145" t="s">
        <v>4134</v>
      </c>
      <c r="C12" s="145" t="s">
        <v>39</v>
      </c>
      <c r="D12" s="146" t="s">
        <v>4122</v>
      </c>
      <c r="E12" s="150" t="s">
        <v>378</v>
      </c>
      <c r="F12" s="150" t="s">
        <v>379</v>
      </c>
      <c r="G12" s="150" t="s">
        <v>4135</v>
      </c>
      <c r="H12" s="147">
        <v>400880</v>
      </c>
      <c r="I12" s="147">
        <v>32070</v>
      </c>
      <c r="J12" s="147">
        <v>432950</v>
      </c>
    </row>
    <row r="13" spans="1:10" x14ac:dyDescent="0.25">
      <c r="A13" s="144">
        <v>9</v>
      </c>
      <c r="B13" s="145" t="s">
        <v>4136</v>
      </c>
      <c r="C13" s="145" t="s">
        <v>39</v>
      </c>
      <c r="D13" s="146" t="s">
        <v>4122</v>
      </c>
      <c r="E13" s="150" t="s">
        <v>41</v>
      </c>
      <c r="F13" s="150" t="s">
        <v>42</v>
      </c>
      <c r="G13" s="150" t="s">
        <v>4137</v>
      </c>
      <c r="H13" s="147">
        <v>400880</v>
      </c>
      <c r="I13" s="147">
        <v>32070</v>
      </c>
      <c r="J13" s="147">
        <v>432950</v>
      </c>
    </row>
    <row r="14" spans="1:10" x14ac:dyDescent="0.25">
      <c r="A14" s="144">
        <v>10</v>
      </c>
      <c r="B14" s="145" t="s">
        <v>4138</v>
      </c>
      <c r="C14" s="145" t="s">
        <v>39</v>
      </c>
      <c r="D14" s="146" t="s">
        <v>4122</v>
      </c>
      <c r="E14" s="150" t="s">
        <v>41</v>
      </c>
      <c r="F14" s="150" t="s">
        <v>42</v>
      </c>
      <c r="G14" s="150" t="s">
        <v>4139</v>
      </c>
      <c r="H14" s="147">
        <v>400880</v>
      </c>
      <c r="I14" s="147">
        <v>32070</v>
      </c>
      <c r="J14" s="147">
        <v>432950</v>
      </c>
    </row>
    <row r="15" spans="1:10" x14ac:dyDescent="0.25">
      <c r="A15" s="144">
        <v>11</v>
      </c>
      <c r="B15" s="145" t="s">
        <v>4140</v>
      </c>
      <c r="C15" s="145" t="s">
        <v>39</v>
      </c>
      <c r="D15" s="146" t="s">
        <v>4122</v>
      </c>
      <c r="E15" s="150" t="s">
        <v>41</v>
      </c>
      <c r="F15" s="150" t="s">
        <v>42</v>
      </c>
      <c r="G15" s="150" t="s">
        <v>4141</v>
      </c>
      <c r="H15" s="147">
        <v>400880</v>
      </c>
      <c r="I15" s="147">
        <v>32070</v>
      </c>
      <c r="J15" s="147">
        <v>432950</v>
      </c>
    </row>
    <row r="16" spans="1:10" x14ac:dyDescent="0.25">
      <c r="A16" s="144">
        <v>12</v>
      </c>
      <c r="B16" s="145" t="s">
        <v>4142</v>
      </c>
      <c r="C16" s="145" t="s">
        <v>39</v>
      </c>
      <c r="D16" s="146" t="s">
        <v>4122</v>
      </c>
      <c r="E16" s="150" t="s">
        <v>41</v>
      </c>
      <c r="F16" s="150" t="s">
        <v>42</v>
      </c>
      <c r="G16" s="150" t="s">
        <v>4143</v>
      </c>
      <c r="H16" s="147">
        <v>400880</v>
      </c>
      <c r="I16" s="147">
        <v>32070</v>
      </c>
      <c r="J16" s="147">
        <v>432950</v>
      </c>
    </row>
    <row r="17" spans="1:10" x14ac:dyDescent="0.25">
      <c r="A17" s="144">
        <v>13</v>
      </c>
      <c r="B17" s="145" t="s">
        <v>4144</v>
      </c>
      <c r="C17" s="145" t="s">
        <v>39</v>
      </c>
      <c r="D17" s="146" t="s">
        <v>4122</v>
      </c>
      <c r="E17" s="150" t="s">
        <v>41</v>
      </c>
      <c r="F17" s="150" t="s">
        <v>42</v>
      </c>
      <c r="G17" s="150" t="s">
        <v>4145</v>
      </c>
      <c r="H17" s="147">
        <v>400880</v>
      </c>
      <c r="I17" s="147">
        <v>32070</v>
      </c>
      <c r="J17" s="147">
        <v>432950</v>
      </c>
    </row>
    <row r="18" spans="1:10" x14ac:dyDescent="0.25">
      <c r="A18" s="144">
        <v>14</v>
      </c>
      <c r="B18" s="145" t="s">
        <v>4146</v>
      </c>
      <c r="C18" s="145" t="s">
        <v>39</v>
      </c>
      <c r="D18" s="146" t="s">
        <v>4122</v>
      </c>
      <c r="E18" s="150" t="s">
        <v>41</v>
      </c>
      <c r="F18" s="150" t="s">
        <v>42</v>
      </c>
      <c r="G18" s="150" t="s">
        <v>4147</v>
      </c>
      <c r="H18" s="147">
        <v>400880</v>
      </c>
      <c r="I18" s="147">
        <v>32070</v>
      </c>
      <c r="J18" s="147">
        <v>432950</v>
      </c>
    </row>
    <row r="19" spans="1:10" x14ac:dyDescent="0.25">
      <c r="A19" s="144">
        <v>15</v>
      </c>
      <c r="B19" s="145" t="s">
        <v>4148</v>
      </c>
      <c r="C19" s="145" t="s">
        <v>39</v>
      </c>
      <c r="D19" s="146" t="s">
        <v>4122</v>
      </c>
      <c r="E19" s="150" t="s">
        <v>41</v>
      </c>
      <c r="F19" s="150" t="s">
        <v>42</v>
      </c>
      <c r="G19" s="150" t="s">
        <v>4149</v>
      </c>
      <c r="H19" s="147">
        <v>400880</v>
      </c>
      <c r="I19" s="147">
        <v>32070</v>
      </c>
      <c r="J19" s="147">
        <v>432950</v>
      </c>
    </row>
    <row r="20" spans="1:10" x14ac:dyDescent="0.25">
      <c r="A20" s="144">
        <v>16</v>
      </c>
      <c r="B20" s="145" t="s">
        <v>4150</v>
      </c>
      <c r="C20" s="145" t="s">
        <v>39</v>
      </c>
      <c r="D20" s="146" t="s">
        <v>4122</v>
      </c>
      <c r="E20" s="150" t="s">
        <v>41</v>
      </c>
      <c r="F20" s="150" t="s">
        <v>42</v>
      </c>
      <c r="G20" s="150" t="s">
        <v>4151</v>
      </c>
      <c r="H20" s="147">
        <v>400880</v>
      </c>
      <c r="I20" s="147">
        <v>32070</v>
      </c>
      <c r="J20" s="147">
        <v>432950</v>
      </c>
    </row>
    <row r="21" spans="1:10" x14ac:dyDescent="0.25">
      <c r="A21" s="144">
        <v>17</v>
      </c>
      <c r="B21" s="145" t="s">
        <v>4152</v>
      </c>
      <c r="C21" s="145" t="s">
        <v>39</v>
      </c>
      <c r="D21" s="146" t="s">
        <v>4122</v>
      </c>
      <c r="E21" s="150" t="s">
        <v>41</v>
      </c>
      <c r="F21" s="150" t="s">
        <v>42</v>
      </c>
      <c r="G21" s="150" t="s">
        <v>4153</v>
      </c>
      <c r="H21" s="147">
        <v>400880</v>
      </c>
      <c r="I21" s="147">
        <v>32070</v>
      </c>
      <c r="J21" s="147">
        <v>432950</v>
      </c>
    </row>
    <row r="22" spans="1:10" x14ac:dyDescent="0.25">
      <c r="A22" s="144">
        <v>18</v>
      </c>
      <c r="B22" s="145" t="s">
        <v>4154</v>
      </c>
      <c r="C22" s="145" t="s">
        <v>39</v>
      </c>
      <c r="D22" s="146" t="s">
        <v>4122</v>
      </c>
      <c r="E22" s="150" t="s">
        <v>41</v>
      </c>
      <c r="F22" s="150" t="s">
        <v>42</v>
      </c>
      <c r="G22" s="150" t="s">
        <v>4155</v>
      </c>
      <c r="H22" s="147">
        <v>400880</v>
      </c>
      <c r="I22" s="147">
        <v>32070</v>
      </c>
      <c r="J22" s="147">
        <v>432950</v>
      </c>
    </row>
    <row r="23" spans="1:10" x14ac:dyDescent="0.25">
      <c r="A23" s="144">
        <v>19</v>
      </c>
      <c r="B23" s="145" t="s">
        <v>4156</v>
      </c>
      <c r="C23" s="145" t="s">
        <v>39</v>
      </c>
      <c r="D23" s="146" t="s">
        <v>4122</v>
      </c>
      <c r="E23" s="150" t="s">
        <v>41</v>
      </c>
      <c r="F23" s="150" t="s">
        <v>42</v>
      </c>
      <c r="G23" s="150" t="s">
        <v>4157</v>
      </c>
      <c r="H23" s="147">
        <v>400880</v>
      </c>
      <c r="I23" s="147">
        <v>32070</v>
      </c>
      <c r="J23" s="147">
        <v>432950</v>
      </c>
    </row>
    <row r="24" spans="1:10" x14ac:dyDescent="0.25">
      <c r="A24" s="144">
        <v>20</v>
      </c>
      <c r="B24" s="145" t="s">
        <v>4158</v>
      </c>
      <c r="C24" s="145" t="s">
        <v>39</v>
      </c>
      <c r="D24" s="146" t="s">
        <v>4122</v>
      </c>
      <c r="E24" s="150" t="s">
        <v>41</v>
      </c>
      <c r="F24" s="150" t="s">
        <v>42</v>
      </c>
      <c r="G24" s="150" t="s">
        <v>4159</v>
      </c>
      <c r="H24" s="147">
        <v>400880</v>
      </c>
      <c r="I24" s="147">
        <v>32070</v>
      </c>
      <c r="J24" s="147">
        <v>432950</v>
      </c>
    </row>
    <row r="25" spans="1:10" x14ac:dyDescent="0.25">
      <c r="A25" s="144">
        <v>21</v>
      </c>
      <c r="B25" s="145" t="s">
        <v>4160</v>
      </c>
      <c r="C25" s="145" t="s">
        <v>39</v>
      </c>
      <c r="D25" s="146" t="s">
        <v>4122</v>
      </c>
      <c r="E25" s="150" t="s">
        <v>41</v>
      </c>
      <c r="F25" s="150" t="s">
        <v>42</v>
      </c>
      <c r="G25" s="150" t="s">
        <v>4161</v>
      </c>
      <c r="H25" s="147">
        <v>400880</v>
      </c>
      <c r="I25" s="147">
        <v>32070</v>
      </c>
      <c r="J25" s="147">
        <v>432950</v>
      </c>
    </row>
    <row r="26" spans="1:10" x14ac:dyDescent="0.25">
      <c r="A26" s="144">
        <v>22</v>
      </c>
      <c r="B26" s="145" t="s">
        <v>4162</v>
      </c>
      <c r="C26" s="145" t="s">
        <v>39</v>
      </c>
      <c r="D26" s="146" t="s">
        <v>4122</v>
      </c>
      <c r="E26" s="150" t="s">
        <v>41</v>
      </c>
      <c r="F26" s="150" t="s">
        <v>42</v>
      </c>
      <c r="G26" s="150" t="s">
        <v>4163</v>
      </c>
      <c r="H26" s="147">
        <v>400880</v>
      </c>
      <c r="I26" s="147">
        <v>32070</v>
      </c>
      <c r="J26" s="147">
        <v>432950</v>
      </c>
    </row>
    <row r="27" spans="1:10" x14ac:dyDescent="0.25">
      <c r="A27" s="144">
        <v>23</v>
      </c>
      <c r="B27" s="145" t="s">
        <v>4164</v>
      </c>
      <c r="C27" s="145" t="s">
        <v>39</v>
      </c>
      <c r="D27" s="146" t="s">
        <v>4122</v>
      </c>
      <c r="E27" s="150" t="s">
        <v>41</v>
      </c>
      <c r="F27" s="150" t="s">
        <v>42</v>
      </c>
      <c r="G27" s="150" t="s">
        <v>4165</v>
      </c>
      <c r="H27" s="147">
        <v>400880</v>
      </c>
      <c r="I27" s="147">
        <v>32070</v>
      </c>
      <c r="J27" s="147">
        <v>432950</v>
      </c>
    </row>
    <row r="28" spans="1:10" x14ac:dyDescent="0.25">
      <c r="A28" s="144">
        <v>24</v>
      </c>
      <c r="B28" s="145" t="s">
        <v>4166</v>
      </c>
      <c r="C28" s="145" t="s">
        <v>39</v>
      </c>
      <c r="D28" s="146" t="s">
        <v>4122</v>
      </c>
      <c r="E28" s="150" t="s">
        <v>41</v>
      </c>
      <c r="F28" s="150" t="s">
        <v>42</v>
      </c>
      <c r="G28" s="150" t="s">
        <v>4167</v>
      </c>
      <c r="H28" s="147">
        <v>400880</v>
      </c>
      <c r="I28" s="147">
        <v>32070</v>
      </c>
      <c r="J28" s="147">
        <v>432950</v>
      </c>
    </row>
    <row r="29" spans="1:10" x14ac:dyDescent="0.25">
      <c r="A29" s="144">
        <v>25</v>
      </c>
      <c r="B29" s="145" t="s">
        <v>4168</v>
      </c>
      <c r="C29" s="145" t="s">
        <v>39</v>
      </c>
      <c r="D29" s="146" t="s">
        <v>4122</v>
      </c>
      <c r="E29" s="150" t="s">
        <v>120</v>
      </c>
      <c r="F29" s="150" t="s">
        <v>121</v>
      </c>
      <c r="G29" s="150" t="s">
        <v>4169</v>
      </c>
      <c r="H29" s="147">
        <v>400880</v>
      </c>
      <c r="I29" s="147">
        <v>32070</v>
      </c>
      <c r="J29" s="147">
        <v>432950</v>
      </c>
    </row>
    <row r="30" spans="1:10" x14ac:dyDescent="0.25">
      <c r="A30" s="144">
        <v>26</v>
      </c>
      <c r="B30" s="145" t="s">
        <v>4170</v>
      </c>
      <c r="C30" s="145" t="s">
        <v>39</v>
      </c>
      <c r="D30" s="146" t="s">
        <v>4122</v>
      </c>
      <c r="E30" s="150" t="s">
        <v>120</v>
      </c>
      <c r="F30" s="150" t="s">
        <v>121</v>
      </c>
      <c r="G30" s="150" t="s">
        <v>4171</v>
      </c>
      <c r="H30" s="147">
        <v>400880</v>
      </c>
      <c r="I30" s="147">
        <v>32070</v>
      </c>
      <c r="J30" s="147">
        <v>432950</v>
      </c>
    </row>
    <row r="31" spans="1:10" x14ac:dyDescent="0.25">
      <c r="A31" s="144">
        <v>27</v>
      </c>
      <c r="B31" s="145" t="s">
        <v>4172</v>
      </c>
      <c r="C31" s="145" t="s">
        <v>39</v>
      </c>
      <c r="D31" s="146" t="s">
        <v>4122</v>
      </c>
      <c r="E31" s="150" t="s">
        <v>41</v>
      </c>
      <c r="F31" s="150" t="s">
        <v>42</v>
      </c>
      <c r="G31" s="150" t="s">
        <v>4173</v>
      </c>
      <c r="H31" s="147">
        <v>400880</v>
      </c>
      <c r="I31" s="147">
        <v>32070</v>
      </c>
      <c r="J31" s="147">
        <v>432950</v>
      </c>
    </row>
    <row r="32" spans="1:10" x14ac:dyDescent="0.25">
      <c r="A32" s="144">
        <v>28</v>
      </c>
      <c r="B32" s="145" t="s">
        <v>4174</v>
      </c>
      <c r="C32" s="145" t="s">
        <v>39</v>
      </c>
      <c r="D32" s="146" t="s">
        <v>4122</v>
      </c>
      <c r="E32" s="150" t="s">
        <v>41</v>
      </c>
      <c r="F32" s="150" t="s">
        <v>42</v>
      </c>
      <c r="G32" s="150" t="s">
        <v>4175</v>
      </c>
      <c r="H32" s="147">
        <v>400880</v>
      </c>
      <c r="I32" s="147">
        <v>32070</v>
      </c>
      <c r="J32" s="147">
        <v>432950</v>
      </c>
    </row>
    <row r="33" spans="1:10" x14ac:dyDescent="0.25">
      <c r="A33" s="144">
        <v>29</v>
      </c>
      <c r="B33" s="145" t="s">
        <v>4176</v>
      </c>
      <c r="C33" s="145" t="s">
        <v>39</v>
      </c>
      <c r="D33" s="146" t="s">
        <v>4122</v>
      </c>
      <c r="E33" s="150" t="s">
        <v>41</v>
      </c>
      <c r="F33" s="150" t="s">
        <v>42</v>
      </c>
      <c r="G33" s="150" t="s">
        <v>4177</v>
      </c>
      <c r="H33" s="147">
        <v>400880</v>
      </c>
      <c r="I33" s="147">
        <v>32070</v>
      </c>
      <c r="J33" s="147">
        <v>432950</v>
      </c>
    </row>
    <row r="34" spans="1:10" x14ac:dyDescent="0.25">
      <c r="A34" s="144">
        <v>30</v>
      </c>
      <c r="B34" s="145" t="s">
        <v>4178</v>
      </c>
      <c r="C34" s="145" t="s">
        <v>39</v>
      </c>
      <c r="D34" s="146" t="s">
        <v>4122</v>
      </c>
      <c r="E34" s="150" t="s">
        <v>41</v>
      </c>
      <c r="F34" s="150" t="s">
        <v>42</v>
      </c>
      <c r="G34" s="150" t="s">
        <v>4179</v>
      </c>
      <c r="H34" s="147">
        <v>400880</v>
      </c>
      <c r="I34" s="147">
        <v>32070</v>
      </c>
      <c r="J34" s="147">
        <v>432950</v>
      </c>
    </row>
    <row r="35" spans="1:10" x14ac:dyDescent="0.25">
      <c r="A35" s="144">
        <v>31</v>
      </c>
      <c r="B35" s="145" t="s">
        <v>4180</v>
      </c>
      <c r="C35" s="145" t="s">
        <v>39</v>
      </c>
      <c r="D35" s="146" t="s">
        <v>4122</v>
      </c>
      <c r="E35" s="150" t="s">
        <v>41</v>
      </c>
      <c r="F35" s="150" t="s">
        <v>42</v>
      </c>
      <c r="G35" s="150" t="s">
        <v>4181</v>
      </c>
      <c r="H35" s="147">
        <v>400880</v>
      </c>
      <c r="I35" s="147">
        <v>32070</v>
      </c>
      <c r="J35" s="147">
        <v>432950</v>
      </c>
    </row>
    <row r="36" spans="1:10" x14ac:dyDescent="0.25">
      <c r="A36" s="144">
        <v>32</v>
      </c>
      <c r="B36" s="145" t="s">
        <v>4182</v>
      </c>
      <c r="C36" s="145" t="s">
        <v>39</v>
      </c>
      <c r="D36" s="146" t="s">
        <v>4122</v>
      </c>
      <c r="E36" s="150" t="s">
        <v>41</v>
      </c>
      <c r="F36" s="150" t="s">
        <v>42</v>
      </c>
      <c r="G36" s="150" t="s">
        <v>4183</v>
      </c>
      <c r="H36" s="147">
        <v>400880</v>
      </c>
      <c r="I36" s="147">
        <v>32070</v>
      </c>
      <c r="J36" s="147">
        <v>432950</v>
      </c>
    </row>
    <row r="37" spans="1:10" x14ac:dyDescent="0.25">
      <c r="A37" s="144">
        <v>33</v>
      </c>
      <c r="B37" s="145" t="s">
        <v>4184</v>
      </c>
      <c r="C37" s="145" t="s">
        <v>39</v>
      </c>
      <c r="D37" s="146" t="s">
        <v>4122</v>
      </c>
      <c r="E37" s="150" t="s">
        <v>41</v>
      </c>
      <c r="F37" s="150" t="s">
        <v>42</v>
      </c>
      <c r="G37" s="150" t="s">
        <v>4185</v>
      </c>
      <c r="H37" s="147">
        <v>400880</v>
      </c>
      <c r="I37" s="147">
        <v>32070</v>
      </c>
      <c r="J37" s="147">
        <v>432950</v>
      </c>
    </row>
    <row r="38" spans="1:10" x14ac:dyDescent="0.25">
      <c r="A38" s="144">
        <v>34</v>
      </c>
      <c r="B38" s="145" t="s">
        <v>4186</v>
      </c>
      <c r="C38" s="145" t="s">
        <v>39</v>
      </c>
      <c r="D38" s="146" t="s">
        <v>4122</v>
      </c>
      <c r="E38" s="150" t="s">
        <v>41</v>
      </c>
      <c r="F38" s="150" t="s">
        <v>42</v>
      </c>
      <c r="G38" s="150" t="s">
        <v>4187</v>
      </c>
      <c r="H38" s="147">
        <v>400880</v>
      </c>
      <c r="I38" s="147">
        <v>32070</v>
      </c>
      <c r="J38" s="147">
        <v>432950</v>
      </c>
    </row>
    <row r="39" spans="1:10" x14ac:dyDescent="0.25">
      <c r="A39" s="144">
        <v>35</v>
      </c>
      <c r="B39" s="145" t="s">
        <v>4188</v>
      </c>
      <c r="C39" s="145" t="s">
        <v>39</v>
      </c>
      <c r="D39" s="146" t="s">
        <v>4122</v>
      </c>
      <c r="E39" s="150" t="s">
        <v>41</v>
      </c>
      <c r="F39" s="150" t="s">
        <v>42</v>
      </c>
      <c r="G39" s="150" t="s">
        <v>4189</v>
      </c>
      <c r="H39" s="147">
        <v>400880</v>
      </c>
      <c r="I39" s="147">
        <v>32070</v>
      </c>
      <c r="J39" s="147">
        <v>432950</v>
      </c>
    </row>
    <row r="40" spans="1:10" x14ac:dyDescent="0.25">
      <c r="A40" s="144">
        <v>36</v>
      </c>
      <c r="B40" s="145" t="s">
        <v>4190</v>
      </c>
      <c r="C40" s="145" t="s">
        <v>39</v>
      </c>
      <c r="D40" s="146" t="s">
        <v>4122</v>
      </c>
      <c r="E40" s="150" t="s">
        <v>41</v>
      </c>
      <c r="F40" s="150" t="s">
        <v>42</v>
      </c>
      <c r="G40" s="150" t="s">
        <v>4191</v>
      </c>
      <c r="H40" s="147">
        <v>400880</v>
      </c>
      <c r="I40" s="147">
        <v>32070</v>
      </c>
      <c r="J40" s="147">
        <v>432950</v>
      </c>
    </row>
    <row r="41" spans="1:10" x14ac:dyDescent="0.25">
      <c r="A41" s="144">
        <v>37</v>
      </c>
      <c r="B41" s="145" t="s">
        <v>4192</v>
      </c>
      <c r="C41" s="145" t="s">
        <v>39</v>
      </c>
      <c r="D41" s="146" t="s">
        <v>4122</v>
      </c>
      <c r="E41" s="150" t="s">
        <v>41</v>
      </c>
      <c r="F41" s="150" t="s">
        <v>42</v>
      </c>
      <c r="G41" s="150" t="s">
        <v>4193</v>
      </c>
      <c r="H41" s="147">
        <v>400880</v>
      </c>
      <c r="I41" s="147">
        <v>32070</v>
      </c>
      <c r="J41" s="147">
        <v>432950</v>
      </c>
    </row>
    <row r="42" spans="1:10" x14ac:dyDescent="0.25">
      <c r="A42" s="144">
        <v>38</v>
      </c>
      <c r="B42" s="145" t="s">
        <v>4194</v>
      </c>
      <c r="C42" s="145" t="s">
        <v>39</v>
      </c>
      <c r="D42" s="146" t="s">
        <v>4122</v>
      </c>
      <c r="E42" s="150" t="s">
        <v>41</v>
      </c>
      <c r="F42" s="150" t="s">
        <v>42</v>
      </c>
      <c r="G42" s="150" t="s">
        <v>4195</v>
      </c>
      <c r="H42" s="147">
        <v>400880</v>
      </c>
      <c r="I42" s="147">
        <v>32070</v>
      </c>
      <c r="J42" s="147">
        <v>432950</v>
      </c>
    </row>
    <row r="43" spans="1:10" x14ac:dyDescent="0.25">
      <c r="A43" s="144">
        <v>39</v>
      </c>
      <c r="B43" s="145" t="s">
        <v>4196</v>
      </c>
      <c r="C43" s="145" t="s">
        <v>39</v>
      </c>
      <c r="D43" s="146" t="s">
        <v>4122</v>
      </c>
      <c r="E43" s="150" t="s">
        <v>41</v>
      </c>
      <c r="F43" s="150" t="s">
        <v>42</v>
      </c>
      <c r="G43" s="150" t="s">
        <v>4197</v>
      </c>
      <c r="H43" s="147">
        <v>400880</v>
      </c>
      <c r="I43" s="147">
        <v>32070</v>
      </c>
      <c r="J43" s="147">
        <v>432950</v>
      </c>
    </row>
    <row r="44" spans="1:10" x14ac:dyDescent="0.25">
      <c r="A44" s="144">
        <v>40</v>
      </c>
      <c r="B44" s="145" t="s">
        <v>4198</v>
      </c>
      <c r="C44" s="145" t="s">
        <v>39</v>
      </c>
      <c r="D44" s="146" t="s">
        <v>4122</v>
      </c>
      <c r="E44" s="150" t="s">
        <v>41</v>
      </c>
      <c r="F44" s="150" t="s">
        <v>42</v>
      </c>
      <c r="G44" s="150" t="s">
        <v>4199</v>
      </c>
      <c r="H44" s="147">
        <v>400880</v>
      </c>
      <c r="I44" s="147">
        <v>32070</v>
      </c>
      <c r="J44" s="147">
        <v>432950</v>
      </c>
    </row>
    <row r="45" spans="1:10" x14ac:dyDescent="0.25">
      <c r="A45" s="144">
        <v>41</v>
      </c>
      <c r="B45" s="145" t="s">
        <v>4200</v>
      </c>
      <c r="C45" s="145" t="s">
        <v>39</v>
      </c>
      <c r="D45" s="146" t="s">
        <v>4122</v>
      </c>
      <c r="E45" s="150" t="s">
        <v>41</v>
      </c>
      <c r="F45" s="150" t="s">
        <v>42</v>
      </c>
      <c r="G45" s="150" t="s">
        <v>4201</v>
      </c>
      <c r="H45" s="147">
        <v>400880</v>
      </c>
      <c r="I45" s="147">
        <v>32070</v>
      </c>
      <c r="J45" s="147">
        <v>432950</v>
      </c>
    </row>
    <row r="46" spans="1:10" x14ac:dyDescent="0.25">
      <c r="A46" s="144">
        <v>42</v>
      </c>
      <c r="B46" s="145" t="s">
        <v>4202</v>
      </c>
      <c r="C46" s="145" t="s">
        <v>39</v>
      </c>
      <c r="D46" s="146" t="s">
        <v>4122</v>
      </c>
      <c r="E46" s="150" t="s">
        <v>41</v>
      </c>
      <c r="F46" s="150" t="s">
        <v>42</v>
      </c>
      <c r="G46" s="150" t="s">
        <v>4203</v>
      </c>
      <c r="H46" s="147">
        <v>400880</v>
      </c>
      <c r="I46" s="147">
        <v>32070</v>
      </c>
      <c r="J46" s="147">
        <v>432950</v>
      </c>
    </row>
    <row r="47" spans="1:10" x14ac:dyDescent="0.25">
      <c r="A47" s="144">
        <v>43</v>
      </c>
      <c r="B47" s="145" t="s">
        <v>4204</v>
      </c>
      <c r="C47" s="145" t="s">
        <v>39</v>
      </c>
      <c r="D47" s="146" t="s">
        <v>4122</v>
      </c>
      <c r="E47" s="150" t="s">
        <v>41</v>
      </c>
      <c r="F47" s="150" t="s">
        <v>42</v>
      </c>
      <c r="G47" s="150" t="s">
        <v>4205</v>
      </c>
      <c r="H47" s="147">
        <v>400880</v>
      </c>
      <c r="I47" s="147">
        <v>32070</v>
      </c>
      <c r="J47" s="147">
        <v>432950</v>
      </c>
    </row>
    <row r="48" spans="1:10" x14ac:dyDescent="0.25">
      <c r="A48" s="144">
        <v>44</v>
      </c>
      <c r="B48" s="145" t="s">
        <v>4206</v>
      </c>
      <c r="C48" s="145" t="s">
        <v>39</v>
      </c>
      <c r="D48" s="146" t="s">
        <v>4122</v>
      </c>
      <c r="E48" s="150" t="s">
        <v>41</v>
      </c>
      <c r="F48" s="150" t="s">
        <v>42</v>
      </c>
      <c r="G48" s="150" t="s">
        <v>4207</v>
      </c>
      <c r="H48" s="147">
        <v>400880</v>
      </c>
      <c r="I48" s="147">
        <v>32070</v>
      </c>
      <c r="J48" s="147">
        <v>432950</v>
      </c>
    </row>
    <row r="49" spans="1:10" x14ac:dyDescent="0.25">
      <c r="A49" s="144">
        <v>45</v>
      </c>
      <c r="B49" s="145" t="s">
        <v>4208</v>
      </c>
      <c r="C49" s="145" t="s">
        <v>39</v>
      </c>
      <c r="D49" s="146" t="s">
        <v>4122</v>
      </c>
      <c r="E49" s="150" t="s">
        <v>41</v>
      </c>
      <c r="F49" s="150" t="s">
        <v>42</v>
      </c>
      <c r="G49" s="150" t="s">
        <v>4209</v>
      </c>
      <c r="H49" s="147">
        <v>400880</v>
      </c>
      <c r="I49" s="147">
        <v>32070</v>
      </c>
      <c r="J49" s="147">
        <v>432950</v>
      </c>
    </row>
    <row r="50" spans="1:10" x14ac:dyDescent="0.25">
      <c r="A50" s="144">
        <v>46</v>
      </c>
      <c r="B50" s="145" t="s">
        <v>4210</v>
      </c>
      <c r="C50" s="145" t="s">
        <v>39</v>
      </c>
      <c r="D50" s="146" t="s">
        <v>4122</v>
      </c>
      <c r="E50" s="150" t="s">
        <v>41</v>
      </c>
      <c r="F50" s="150" t="s">
        <v>42</v>
      </c>
      <c r="G50" s="150" t="s">
        <v>4211</v>
      </c>
      <c r="H50" s="147">
        <v>400880</v>
      </c>
      <c r="I50" s="147">
        <v>32070</v>
      </c>
      <c r="J50" s="147">
        <v>432950</v>
      </c>
    </row>
    <row r="51" spans="1:10" x14ac:dyDescent="0.25">
      <c r="A51" s="144">
        <v>47</v>
      </c>
      <c r="B51" s="145" t="s">
        <v>4212</v>
      </c>
      <c r="C51" s="145" t="s">
        <v>39</v>
      </c>
      <c r="D51" s="146" t="s">
        <v>4122</v>
      </c>
      <c r="E51" s="150" t="s">
        <v>41</v>
      </c>
      <c r="F51" s="150" t="s">
        <v>42</v>
      </c>
      <c r="G51" s="150" t="s">
        <v>4213</v>
      </c>
      <c r="H51" s="147">
        <v>400880</v>
      </c>
      <c r="I51" s="147">
        <v>32070</v>
      </c>
      <c r="J51" s="147">
        <v>432950</v>
      </c>
    </row>
    <row r="52" spans="1:10" x14ac:dyDescent="0.25">
      <c r="A52" s="144">
        <v>48</v>
      </c>
      <c r="B52" s="145" t="s">
        <v>4214</v>
      </c>
      <c r="C52" s="145" t="s">
        <v>39</v>
      </c>
      <c r="D52" s="146" t="s">
        <v>4122</v>
      </c>
      <c r="E52" s="150" t="s">
        <v>41</v>
      </c>
      <c r="F52" s="150" t="s">
        <v>42</v>
      </c>
      <c r="G52" s="150" t="s">
        <v>4215</v>
      </c>
      <c r="H52" s="147">
        <v>400880</v>
      </c>
      <c r="I52" s="147">
        <v>32070</v>
      </c>
      <c r="J52" s="147">
        <v>432950</v>
      </c>
    </row>
    <row r="53" spans="1:10" x14ac:dyDescent="0.25">
      <c r="A53" s="144">
        <v>49</v>
      </c>
      <c r="B53" s="145" t="s">
        <v>4216</v>
      </c>
      <c r="C53" s="145" t="s">
        <v>39</v>
      </c>
      <c r="D53" s="146" t="s">
        <v>4122</v>
      </c>
      <c r="E53" s="150" t="s">
        <v>474</v>
      </c>
      <c r="F53" s="150" t="s">
        <v>475</v>
      </c>
      <c r="G53" s="150" t="s">
        <v>4217</v>
      </c>
      <c r="H53" s="147">
        <v>751650</v>
      </c>
      <c r="I53" s="147">
        <v>60132</v>
      </c>
      <c r="J53" s="147">
        <v>811782</v>
      </c>
    </row>
    <row r="54" spans="1:10" x14ac:dyDescent="0.25">
      <c r="A54" s="144">
        <v>50</v>
      </c>
      <c r="B54" s="145" t="s">
        <v>4218</v>
      </c>
      <c r="C54" s="145" t="s">
        <v>39</v>
      </c>
      <c r="D54" s="146" t="s">
        <v>4122</v>
      </c>
      <c r="E54" s="150" t="s">
        <v>474</v>
      </c>
      <c r="F54" s="150" t="s">
        <v>475</v>
      </c>
      <c r="G54" s="150" t="s">
        <v>4219</v>
      </c>
      <c r="H54" s="147">
        <v>751650</v>
      </c>
      <c r="I54" s="147">
        <v>60132</v>
      </c>
      <c r="J54" s="147">
        <v>811782</v>
      </c>
    </row>
    <row r="55" spans="1:10" x14ac:dyDescent="0.25">
      <c r="A55" s="144">
        <v>51</v>
      </c>
      <c r="B55" s="145" t="s">
        <v>4220</v>
      </c>
      <c r="C55" s="145" t="s">
        <v>39</v>
      </c>
      <c r="D55" s="146" t="s">
        <v>4122</v>
      </c>
      <c r="E55" s="150" t="s">
        <v>474</v>
      </c>
      <c r="F55" s="150" t="s">
        <v>475</v>
      </c>
      <c r="G55" s="150" t="s">
        <v>4221</v>
      </c>
      <c r="H55" s="147">
        <v>751650</v>
      </c>
      <c r="I55" s="147">
        <v>60132</v>
      </c>
      <c r="J55" s="147">
        <v>811782</v>
      </c>
    </row>
    <row r="56" spans="1:10" x14ac:dyDescent="0.25">
      <c r="A56" s="144">
        <v>52</v>
      </c>
      <c r="B56" s="145" t="s">
        <v>4222</v>
      </c>
      <c r="C56" s="145" t="s">
        <v>39</v>
      </c>
      <c r="D56" s="146" t="s">
        <v>4122</v>
      </c>
      <c r="E56" s="150" t="s">
        <v>474</v>
      </c>
      <c r="F56" s="150" t="s">
        <v>475</v>
      </c>
      <c r="G56" s="150" t="s">
        <v>4223</v>
      </c>
      <c r="H56" s="147">
        <v>751650</v>
      </c>
      <c r="I56" s="147">
        <v>60132</v>
      </c>
      <c r="J56" s="147">
        <v>811782</v>
      </c>
    </row>
    <row r="57" spans="1:10" x14ac:dyDescent="0.25">
      <c r="A57" s="144">
        <v>53</v>
      </c>
      <c r="B57" s="145" t="s">
        <v>4224</v>
      </c>
      <c r="C57" s="145" t="s">
        <v>39</v>
      </c>
      <c r="D57" s="146" t="s">
        <v>4122</v>
      </c>
      <c r="E57" s="150" t="s">
        <v>474</v>
      </c>
      <c r="F57" s="150" t="s">
        <v>475</v>
      </c>
      <c r="G57" s="150" t="s">
        <v>4225</v>
      </c>
      <c r="H57" s="147">
        <v>751650</v>
      </c>
      <c r="I57" s="147">
        <v>60132</v>
      </c>
      <c r="J57" s="147">
        <v>811782</v>
      </c>
    </row>
    <row r="58" spans="1:10" x14ac:dyDescent="0.25">
      <c r="A58" s="144">
        <v>54</v>
      </c>
      <c r="B58" s="145" t="s">
        <v>4226</v>
      </c>
      <c r="C58" s="145" t="s">
        <v>39</v>
      </c>
      <c r="D58" s="146" t="s">
        <v>4122</v>
      </c>
      <c r="E58" s="150" t="s">
        <v>474</v>
      </c>
      <c r="F58" s="150" t="s">
        <v>475</v>
      </c>
      <c r="G58" s="150" t="s">
        <v>4227</v>
      </c>
      <c r="H58" s="147">
        <v>751650</v>
      </c>
      <c r="I58" s="147">
        <v>60132</v>
      </c>
      <c r="J58" s="147">
        <v>811782</v>
      </c>
    </row>
    <row r="59" spans="1:10" x14ac:dyDescent="0.25">
      <c r="A59" s="144">
        <v>55</v>
      </c>
      <c r="B59" s="145" t="s">
        <v>4228</v>
      </c>
      <c r="C59" s="145" t="s">
        <v>39</v>
      </c>
      <c r="D59" s="146" t="s">
        <v>4122</v>
      </c>
      <c r="E59" s="150" t="s">
        <v>504</v>
      </c>
      <c r="F59" s="150" t="s">
        <v>505</v>
      </c>
      <c r="G59" s="150" t="s">
        <v>4229</v>
      </c>
      <c r="H59" s="147">
        <v>751650</v>
      </c>
      <c r="I59" s="147">
        <v>60132</v>
      </c>
      <c r="J59" s="147">
        <v>811782</v>
      </c>
    </row>
    <row r="60" spans="1:10" x14ac:dyDescent="0.25">
      <c r="A60" s="144">
        <v>56</v>
      </c>
      <c r="B60" s="145" t="s">
        <v>4230</v>
      </c>
      <c r="C60" s="145" t="s">
        <v>39</v>
      </c>
      <c r="D60" s="146" t="s">
        <v>4122</v>
      </c>
      <c r="E60" s="150" t="s">
        <v>504</v>
      </c>
      <c r="F60" s="150" t="s">
        <v>505</v>
      </c>
      <c r="G60" s="150" t="s">
        <v>4231</v>
      </c>
      <c r="H60" s="147">
        <v>751650</v>
      </c>
      <c r="I60" s="147">
        <v>60132</v>
      </c>
      <c r="J60" s="147">
        <v>811782</v>
      </c>
    </row>
    <row r="61" spans="1:10" x14ac:dyDescent="0.25">
      <c r="A61" s="144">
        <v>57</v>
      </c>
      <c r="B61" s="145" t="s">
        <v>4232</v>
      </c>
      <c r="C61" s="145" t="s">
        <v>39</v>
      </c>
      <c r="D61" s="146" t="s">
        <v>4122</v>
      </c>
      <c r="E61" s="150" t="s">
        <v>504</v>
      </c>
      <c r="F61" s="150" t="s">
        <v>505</v>
      </c>
      <c r="G61" s="150" t="s">
        <v>4233</v>
      </c>
      <c r="H61" s="147">
        <v>751650</v>
      </c>
      <c r="I61" s="147">
        <v>60132</v>
      </c>
      <c r="J61" s="147">
        <v>811782</v>
      </c>
    </row>
    <row r="62" spans="1:10" x14ac:dyDescent="0.25">
      <c r="A62" s="144">
        <v>58</v>
      </c>
      <c r="B62" s="145" t="s">
        <v>4234</v>
      </c>
      <c r="C62" s="145" t="s">
        <v>39</v>
      </c>
      <c r="D62" s="146" t="s">
        <v>4122</v>
      </c>
      <c r="E62" s="150" t="s">
        <v>504</v>
      </c>
      <c r="F62" s="150" t="s">
        <v>505</v>
      </c>
      <c r="G62" s="150" t="s">
        <v>4235</v>
      </c>
      <c r="H62" s="147">
        <v>751650</v>
      </c>
      <c r="I62" s="147">
        <v>60132</v>
      </c>
      <c r="J62" s="147">
        <v>811782</v>
      </c>
    </row>
    <row r="63" spans="1:10" x14ac:dyDescent="0.25">
      <c r="A63" s="144">
        <v>60</v>
      </c>
      <c r="B63" s="145" t="s">
        <v>4237</v>
      </c>
      <c r="C63" s="145" t="s">
        <v>39</v>
      </c>
      <c r="D63" s="146" t="s">
        <v>4122</v>
      </c>
      <c r="E63" s="150" t="s">
        <v>768</v>
      </c>
      <c r="F63" s="150" t="s">
        <v>769</v>
      </c>
      <c r="G63" s="150" t="s">
        <v>4236</v>
      </c>
      <c r="H63" s="147">
        <v>751650</v>
      </c>
      <c r="I63" s="147">
        <v>60132</v>
      </c>
      <c r="J63" s="147">
        <v>811782</v>
      </c>
    </row>
    <row r="64" spans="1:10" x14ac:dyDescent="0.25">
      <c r="A64" s="144">
        <v>61</v>
      </c>
      <c r="B64" s="145" t="s">
        <v>4238</v>
      </c>
      <c r="C64" s="145" t="s">
        <v>39</v>
      </c>
      <c r="D64" s="146" t="s">
        <v>4122</v>
      </c>
      <c r="E64" s="150" t="s">
        <v>41</v>
      </c>
      <c r="F64" s="150" t="s">
        <v>42</v>
      </c>
      <c r="G64" s="150" t="s">
        <v>4239</v>
      </c>
      <c r="H64" s="147">
        <v>400880</v>
      </c>
      <c r="I64" s="147">
        <v>32070</v>
      </c>
      <c r="J64" s="147">
        <v>432950</v>
      </c>
    </row>
    <row r="65" spans="1:10" x14ac:dyDescent="0.25">
      <c r="A65" s="144">
        <v>62</v>
      </c>
      <c r="B65" s="145" t="s">
        <v>4240</v>
      </c>
      <c r="C65" s="145" t="s">
        <v>39</v>
      </c>
      <c r="D65" s="146" t="s">
        <v>4122</v>
      </c>
      <c r="E65" s="150" t="s">
        <v>41</v>
      </c>
      <c r="F65" s="150" t="s">
        <v>42</v>
      </c>
      <c r="G65" s="150" t="s">
        <v>4241</v>
      </c>
      <c r="H65" s="147">
        <v>400880</v>
      </c>
      <c r="I65" s="147">
        <v>32070</v>
      </c>
      <c r="J65" s="147">
        <v>432950</v>
      </c>
    </row>
    <row r="66" spans="1:10" x14ac:dyDescent="0.25">
      <c r="A66" s="144">
        <v>63</v>
      </c>
      <c r="B66" s="145" t="s">
        <v>4242</v>
      </c>
      <c r="C66" s="145" t="s">
        <v>39</v>
      </c>
      <c r="D66" s="146" t="s">
        <v>4122</v>
      </c>
      <c r="E66" s="150" t="s">
        <v>41</v>
      </c>
      <c r="F66" s="150" t="s">
        <v>42</v>
      </c>
      <c r="G66" s="150" t="s">
        <v>4243</v>
      </c>
      <c r="H66" s="147">
        <v>400880</v>
      </c>
      <c r="I66" s="147">
        <v>32070</v>
      </c>
      <c r="J66" s="147">
        <v>432950</v>
      </c>
    </row>
    <row r="67" spans="1:10" x14ac:dyDescent="0.25">
      <c r="A67" s="144">
        <v>64</v>
      </c>
      <c r="B67" s="145" t="s">
        <v>4244</v>
      </c>
      <c r="C67" s="145" t="s">
        <v>39</v>
      </c>
      <c r="D67" s="146" t="s">
        <v>4122</v>
      </c>
      <c r="E67" s="150" t="s">
        <v>41</v>
      </c>
      <c r="F67" s="150" t="s">
        <v>42</v>
      </c>
      <c r="G67" s="150" t="s">
        <v>4245</v>
      </c>
      <c r="H67" s="147">
        <v>400880</v>
      </c>
      <c r="I67" s="147">
        <v>32070</v>
      </c>
      <c r="J67" s="147">
        <v>432950</v>
      </c>
    </row>
    <row r="68" spans="1:10" x14ac:dyDescent="0.25">
      <c r="A68" s="144">
        <v>65</v>
      </c>
      <c r="B68" s="145" t="s">
        <v>4246</v>
      </c>
      <c r="C68" s="145" t="s">
        <v>39</v>
      </c>
      <c r="D68" s="146" t="s">
        <v>4122</v>
      </c>
      <c r="E68" s="150" t="s">
        <v>41</v>
      </c>
      <c r="F68" s="150" t="s">
        <v>42</v>
      </c>
      <c r="G68" s="150" t="s">
        <v>4247</v>
      </c>
      <c r="H68" s="147">
        <v>400880</v>
      </c>
      <c r="I68" s="147">
        <v>32070</v>
      </c>
      <c r="J68" s="147">
        <v>432950</v>
      </c>
    </row>
    <row r="69" spans="1:10" x14ac:dyDescent="0.25">
      <c r="A69" s="144">
        <v>66</v>
      </c>
      <c r="B69" s="145" t="s">
        <v>4248</v>
      </c>
      <c r="C69" s="145" t="s">
        <v>39</v>
      </c>
      <c r="D69" s="146" t="s">
        <v>4122</v>
      </c>
      <c r="E69" s="150" t="s">
        <v>41</v>
      </c>
      <c r="F69" s="150" t="s">
        <v>42</v>
      </c>
      <c r="G69" s="150" t="s">
        <v>4249</v>
      </c>
      <c r="H69" s="147">
        <v>400880</v>
      </c>
      <c r="I69" s="147">
        <v>32070</v>
      </c>
      <c r="J69" s="147">
        <v>432950</v>
      </c>
    </row>
    <row r="70" spans="1:10" x14ac:dyDescent="0.25">
      <c r="A70" s="144">
        <v>67</v>
      </c>
      <c r="B70" s="145" t="s">
        <v>4250</v>
      </c>
      <c r="C70" s="145" t="s">
        <v>39</v>
      </c>
      <c r="D70" s="146" t="s">
        <v>4122</v>
      </c>
      <c r="E70" s="150" t="s">
        <v>41</v>
      </c>
      <c r="F70" s="150" t="s">
        <v>42</v>
      </c>
      <c r="G70" s="150" t="s">
        <v>4251</v>
      </c>
      <c r="H70" s="147">
        <v>400880</v>
      </c>
      <c r="I70" s="147">
        <v>32070</v>
      </c>
      <c r="J70" s="147">
        <v>432950</v>
      </c>
    </row>
    <row r="71" spans="1:10" x14ac:dyDescent="0.25">
      <c r="A71" s="144">
        <v>68</v>
      </c>
      <c r="B71" s="145" t="s">
        <v>4252</v>
      </c>
      <c r="C71" s="145" t="s">
        <v>39</v>
      </c>
      <c r="D71" s="146" t="s">
        <v>4122</v>
      </c>
      <c r="E71" s="150" t="s">
        <v>41</v>
      </c>
      <c r="F71" s="150" t="s">
        <v>42</v>
      </c>
      <c r="G71" s="150" t="s">
        <v>4253</v>
      </c>
      <c r="H71" s="147">
        <v>400880</v>
      </c>
      <c r="I71" s="147">
        <v>32070</v>
      </c>
      <c r="J71" s="147">
        <v>432950</v>
      </c>
    </row>
    <row r="72" spans="1:10" x14ac:dyDescent="0.25">
      <c r="A72" s="144">
        <v>69</v>
      </c>
      <c r="B72" s="145" t="s">
        <v>4254</v>
      </c>
      <c r="C72" s="145" t="s">
        <v>39</v>
      </c>
      <c r="D72" s="146" t="s">
        <v>4122</v>
      </c>
      <c r="E72" s="150" t="s">
        <v>41</v>
      </c>
      <c r="F72" s="150" t="s">
        <v>42</v>
      </c>
      <c r="G72" s="150" t="s">
        <v>4255</v>
      </c>
      <c r="H72" s="147">
        <v>400880</v>
      </c>
      <c r="I72" s="147">
        <v>32070</v>
      </c>
      <c r="J72" s="147">
        <v>432950</v>
      </c>
    </row>
    <row r="73" spans="1:10" x14ac:dyDescent="0.25">
      <c r="A73" s="144">
        <v>70</v>
      </c>
      <c r="B73" s="145" t="s">
        <v>4256</v>
      </c>
      <c r="C73" s="145" t="s">
        <v>39</v>
      </c>
      <c r="D73" s="146" t="s">
        <v>4122</v>
      </c>
      <c r="E73" s="150" t="s">
        <v>41</v>
      </c>
      <c r="F73" s="150" t="s">
        <v>42</v>
      </c>
      <c r="G73" s="150" t="s">
        <v>4257</v>
      </c>
      <c r="H73" s="147">
        <v>400880</v>
      </c>
      <c r="I73" s="147">
        <v>32070</v>
      </c>
      <c r="J73" s="147">
        <v>432950</v>
      </c>
    </row>
    <row r="74" spans="1:10" x14ac:dyDescent="0.25">
      <c r="A74" s="144">
        <v>71</v>
      </c>
      <c r="B74" s="145" t="s">
        <v>4258</v>
      </c>
      <c r="C74" s="145" t="s">
        <v>39</v>
      </c>
      <c r="D74" s="146" t="s">
        <v>4122</v>
      </c>
      <c r="E74" s="150" t="s">
        <v>41</v>
      </c>
      <c r="F74" s="150" t="s">
        <v>42</v>
      </c>
      <c r="G74" s="150" t="s">
        <v>4259</v>
      </c>
      <c r="H74" s="147">
        <v>400880</v>
      </c>
      <c r="I74" s="147">
        <v>32070</v>
      </c>
      <c r="J74" s="147">
        <v>432950</v>
      </c>
    </row>
    <row r="75" spans="1:10" x14ac:dyDescent="0.25">
      <c r="A75" s="144">
        <v>72</v>
      </c>
      <c r="B75" s="145" t="s">
        <v>4260</v>
      </c>
      <c r="C75" s="145" t="s">
        <v>39</v>
      </c>
      <c r="D75" s="146" t="s">
        <v>4122</v>
      </c>
      <c r="E75" s="150" t="s">
        <v>41</v>
      </c>
      <c r="F75" s="150" t="s">
        <v>42</v>
      </c>
      <c r="G75" s="150" t="s">
        <v>4261</v>
      </c>
      <c r="H75" s="147">
        <v>400880</v>
      </c>
      <c r="I75" s="147">
        <v>32070</v>
      </c>
      <c r="J75" s="147">
        <v>432950</v>
      </c>
    </row>
    <row r="76" spans="1:10" x14ac:dyDescent="0.25">
      <c r="A76" s="144">
        <v>73</v>
      </c>
      <c r="B76" s="145" t="s">
        <v>4262</v>
      </c>
      <c r="C76" s="145" t="s">
        <v>39</v>
      </c>
      <c r="D76" s="146" t="s">
        <v>4122</v>
      </c>
      <c r="E76" s="150" t="s">
        <v>41</v>
      </c>
      <c r="F76" s="150" t="s">
        <v>42</v>
      </c>
      <c r="G76" s="150" t="s">
        <v>4263</v>
      </c>
      <c r="H76" s="147">
        <v>400880</v>
      </c>
      <c r="I76" s="147">
        <v>32070</v>
      </c>
      <c r="J76" s="147">
        <v>432950</v>
      </c>
    </row>
    <row r="77" spans="1:10" x14ac:dyDescent="0.25">
      <c r="A77" s="144">
        <v>74</v>
      </c>
      <c r="B77" s="145" t="s">
        <v>4264</v>
      </c>
      <c r="C77" s="145" t="s">
        <v>39</v>
      </c>
      <c r="D77" s="146" t="s">
        <v>4122</v>
      </c>
      <c r="E77" s="150" t="s">
        <v>41</v>
      </c>
      <c r="F77" s="150" t="s">
        <v>42</v>
      </c>
      <c r="G77" s="150" t="s">
        <v>4265</v>
      </c>
      <c r="H77" s="147">
        <v>400880</v>
      </c>
      <c r="I77" s="147">
        <v>32070</v>
      </c>
      <c r="J77" s="147">
        <v>432950</v>
      </c>
    </row>
    <row r="78" spans="1:10" x14ac:dyDescent="0.25">
      <c r="A78" s="144">
        <v>75</v>
      </c>
      <c r="B78" s="145" t="s">
        <v>4266</v>
      </c>
      <c r="C78" s="145" t="s">
        <v>39</v>
      </c>
      <c r="D78" s="146" t="s">
        <v>4122</v>
      </c>
      <c r="E78" s="150" t="s">
        <v>41</v>
      </c>
      <c r="F78" s="150" t="s">
        <v>42</v>
      </c>
      <c r="G78" s="150" t="s">
        <v>4267</v>
      </c>
      <c r="H78" s="147">
        <v>400880</v>
      </c>
      <c r="I78" s="147">
        <v>32070</v>
      </c>
      <c r="J78" s="147">
        <v>432950</v>
      </c>
    </row>
    <row r="79" spans="1:10" x14ac:dyDescent="0.25">
      <c r="A79" s="144">
        <v>76</v>
      </c>
      <c r="B79" s="145" t="s">
        <v>4268</v>
      </c>
      <c r="C79" s="145" t="s">
        <v>39</v>
      </c>
      <c r="D79" s="146" t="s">
        <v>4122</v>
      </c>
      <c r="E79" s="150" t="s">
        <v>41</v>
      </c>
      <c r="F79" s="150" t="s">
        <v>42</v>
      </c>
      <c r="G79" s="150" t="s">
        <v>4269</v>
      </c>
      <c r="H79" s="147">
        <v>400880</v>
      </c>
      <c r="I79" s="147">
        <v>32070</v>
      </c>
      <c r="J79" s="147">
        <v>432950</v>
      </c>
    </row>
    <row r="80" spans="1:10" x14ac:dyDescent="0.25">
      <c r="A80" s="144">
        <v>77</v>
      </c>
      <c r="B80" s="145" t="s">
        <v>4270</v>
      </c>
      <c r="C80" s="145" t="s">
        <v>39</v>
      </c>
      <c r="D80" s="146" t="s">
        <v>4122</v>
      </c>
      <c r="E80" s="150" t="s">
        <v>41</v>
      </c>
      <c r="F80" s="150" t="s">
        <v>42</v>
      </c>
      <c r="G80" s="150" t="s">
        <v>4271</v>
      </c>
      <c r="H80" s="147">
        <v>400880</v>
      </c>
      <c r="I80" s="147">
        <v>32070</v>
      </c>
      <c r="J80" s="147">
        <v>432950</v>
      </c>
    </row>
    <row r="81" spans="1:10" x14ac:dyDescent="0.25">
      <c r="A81" s="144">
        <v>78</v>
      </c>
      <c r="B81" s="145" t="s">
        <v>4272</v>
      </c>
      <c r="C81" s="145" t="s">
        <v>39</v>
      </c>
      <c r="D81" s="146" t="s">
        <v>4122</v>
      </c>
      <c r="E81" s="150" t="s">
        <v>41</v>
      </c>
      <c r="F81" s="150" t="s">
        <v>42</v>
      </c>
      <c r="G81" s="150" t="s">
        <v>4273</v>
      </c>
      <c r="H81" s="147">
        <v>400880</v>
      </c>
      <c r="I81" s="147">
        <v>32070</v>
      </c>
      <c r="J81" s="147">
        <v>432950</v>
      </c>
    </row>
    <row r="82" spans="1:10" x14ac:dyDescent="0.25">
      <c r="A82" s="144">
        <v>79</v>
      </c>
      <c r="B82" s="145" t="s">
        <v>4274</v>
      </c>
      <c r="C82" s="145" t="s">
        <v>39</v>
      </c>
      <c r="D82" s="146" t="s">
        <v>4122</v>
      </c>
      <c r="E82" s="150" t="s">
        <v>41</v>
      </c>
      <c r="F82" s="150" t="s">
        <v>42</v>
      </c>
      <c r="G82" s="150" t="s">
        <v>4275</v>
      </c>
      <c r="H82" s="147">
        <v>400880</v>
      </c>
      <c r="I82" s="147">
        <v>32070</v>
      </c>
      <c r="J82" s="147">
        <v>432950</v>
      </c>
    </row>
    <row r="83" spans="1:10" x14ac:dyDescent="0.25">
      <c r="A83" s="144">
        <v>80</v>
      </c>
      <c r="B83" s="145" t="s">
        <v>4276</v>
      </c>
      <c r="C83" s="145" t="s">
        <v>39</v>
      </c>
      <c r="D83" s="146" t="s">
        <v>4122</v>
      </c>
      <c r="E83" s="150" t="s">
        <v>41</v>
      </c>
      <c r="F83" s="150" t="s">
        <v>42</v>
      </c>
      <c r="G83" s="150" t="s">
        <v>4277</v>
      </c>
      <c r="H83" s="147">
        <v>400880</v>
      </c>
      <c r="I83" s="147">
        <v>32070</v>
      </c>
      <c r="J83" s="147">
        <v>432950</v>
      </c>
    </row>
    <row r="84" spans="1:10" x14ac:dyDescent="0.25">
      <c r="A84" s="144">
        <v>81</v>
      </c>
      <c r="B84" s="145" t="s">
        <v>4278</v>
      </c>
      <c r="C84" s="145" t="s">
        <v>39</v>
      </c>
      <c r="D84" s="146" t="s">
        <v>4122</v>
      </c>
      <c r="E84" s="150" t="s">
        <v>41</v>
      </c>
      <c r="F84" s="150" t="s">
        <v>42</v>
      </c>
      <c r="G84" s="150" t="s">
        <v>4279</v>
      </c>
      <c r="H84" s="147">
        <v>400880</v>
      </c>
      <c r="I84" s="147">
        <v>32070</v>
      </c>
      <c r="J84" s="147">
        <v>432950</v>
      </c>
    </row>
    <row r="85" spans="1:10" x14ac:dyDescent="0.25">
      <c r="A85" s="144">
        <v>82</v>
      </c>
      <c r="B85" s="145" t="s">
        <v>4280</v>
      </c>
      <c r="C85" s="145" t="s">
        <v>39</v>
      </c>
      <c r="D85" s="146" t="s">
        <v>4122</v>
      </c>
      <c r="E85" s="150" t="s">
        <v>41</v>
      </c>
      <c r="F85" s="150" t="s">
        <v>42</v>
      </c>
      <c r="G85" s="150" t="s">
        <v>4281</v>
      </c>
      <c r="H85" s="147">
        <v>400880</v>
      </c>
      <c r="I85" s="147">
        <v>32070</v>
      </c>
      <c r="J85" s="147">
        <v>432950</v>
      </c>
    </row>
    <row r="86" spans="1:10" x14ac:dyDescent="0.25">
      <c r="A86" s="144">
        <v>83</v>
      </c>
      <c r="B86" s="145" t="s">
        <v>4282</v>
      </c>
      <c r="C86" s="145" t="s">
        <v>39</v>
      </c>
      <c r="D86" s="146" t="s">
        <v>4122</v>
      </c>
      <c r="E86" s="150" t="s">
        <v>41</v>
      </c>
      <c r="F86" s="150" t="s">
        <v>42</v>
      </c>
      <c r="G86" s="150" t="s">
        <v>4283</v>
      </c>
      <c r="H86" s="147">
        <v>400880</v>
      </c>
      <c r="I86" s="147">
        <v>32070</v>
      </c>
      <c r="J86" s="147">
        <v>432950</v>
      </c>
    </row>
    <row r="87" spans="1:10" x14ac:dyDescent="0.25">
      <c r="A87" s="144">
        <v>84</v>
      </c>
      <c r="B87" s="145" t="s">
        <v>4284</v>
      </c>
      <c r="C87" s="145" t="s">
        <v>39</v>
      </c>
      <c r="D87" s="146" t="s">
        <v>4122</v>
      </c>
      <c r="E87" s="150" t="s">
        <v>41</v>
      </c>
      <c r="F87" s="150" t="s">
        <v>42</v>
      </c>
      <c r="G87" s="150" t="s">
        <v>4285</v>
      </c>
      <c r="H87" s="147">
        <v>400880</v>
      </c>
      <c r="I87" s="147">
        <v>32070</v>
      </c>
      <c r="J87" s="147">
        <v>432950</v>
      </c>
    </row>
    <row r="88" spans="1:10" x14ac:dyDescent="0.25">
      <c r="A88" s="144">
        <v>85</v>
      </c>
      <c r="B88" s="145" t="s">
        <v>4286</v>
      </c>
      <c r="C88" s="145" t="s">
        <v>39</v>
      </c>
      <c r="D88" s="146" t="s">
        <v>4122</v>
      </c>
      <c r="E88" s="150" t="s">
        <v>41</v>
      </c>
      <c r="F88" s="150" t="s">
        <v>42</v>
      </c>
      <c r="G88" s="150" t="s">
        <v>4287</v>
      </c>
      <c r="H88" s="147">
        <v>400880</v>
      </c>
      <c r="I88" s="147">
        <v>32070</v>
      </c>
      <c r="J88" s="147">
        <v>432950</v>
      </c>
    </row>
    <row r="89" spans="1:10" x14ac:dyDescent="0.25">
      <c r="A89" s="144">
        <v>86</v>
      </c>
      <c r="B89" s="145" t="s">
        <v>4288</v>
      </c>
      <c r="C89" s="145" t="s">
        <v>39</v>
      </c>
      <c r="D89" s="146" t="s">
        <v>4122</v>
      </c>
      <c r="E89" s="150" t="s">
        <v>41</v>
      </c>
      <c r="F89" s="150" t="s">
        <v>42</v>
      </c>
      <c r="G89" s="150" t="s">
        <v>4289</v>
      </c>
      <c r="H89" s="147">
        <v>400880</v>
      </c>
      <c r="I89" s="147">
        <v>32070</v>
      </c>
      <c r="J89" s="147">
        <v>432950</v>
      </c>
    </row>
    <row r="90" spans="1:10" x14ac:dyDescent="0.25">
      <c r="A90" s="144">
        <v>87</v>
      </c>
      <c r="B90" s="145" t="s">
        <v>4290</v>
      </c>
      <c r="C90" s="145" t="s">
        <v>39</v>
      </c>
      <c r="D90" s="146" t="s">
        <v>4122</v>
      </c>
      <c r="E90" s="150" t="s">
        <v>41</v>
      </c>
      <c r="F90" s="150" t="s">
        <v>42</v>
      </c>
      <c r="G90" s="150" t="s">
        <v>4291</v>
      </c>
      <c r="H90" s="147">
        <v>400880</v>
      </c>
      <c r="I90" s="147">
        <v>32070</v>
      </c>
      <c r="J90" s="147">
        <v>432950</v>
      </c>
    </row>
    <row r="91" spans="1:10" x14ac:dyDescent="0.25">
      <c r="A91" s="144">
        <v>88</v>
      </c>
      <c r="B91" s="145" t="s">
        <v>4292</v>
      </c>
      <c r="C91" s="145" t="s">
        <v>39</v>
      </c>
      <c r="D91" s="146" t="s">
        <v>4293</v>
      </c>
      <c r="E91" s="150" t="s">
        <v>41</v>
      </c>
      <c r="F91" s="150" t="s">
        <v>42</v>
      </c>
      <c r="G91" s="150" t="s">
        <v>4294</v>
      </c>
      <c r="H91" s="147">
        <v>501100</v>
      </c>
      <c r="I91" s="147">
        <v>40088</v>
      </c>
      <c r="J91" s="147">
        <v>541188</v>
      </c>
    </row>
    <row r="92" spans="1:10" x14ac:dyDescent="0.25">
      <c r="A92" s="144">
        <v>89</v>
      </c>
      <c r="B92" s="145" t="s">
        <v>4295</v>
      </c>
      <c r="C92" s="145" t="s">
        <v>39</v>
      </c>
      <c r="D92" s="146" t="s">
        <v>4293</v>
      </c>
      <c r="E92" s="150" t="s">
        <v>41</v>
      </c>
      <c r="F92" s="150" t="s">
        <v>42</v>
      </c>
      <c r="G92" s="150" t="s">
        <v>4296</v>
      </c>
      <c r="H92" s="147">
        <v>400880</v>
      </c>
      <c r="I92" s="147">
        <v>32070</v>
      </c>
      <c r="J92" s="147">
        <v>432950</v>
      </c>
    </row>
    <row r="93" spans="1:10" x14ac:dyDescent="0.25">
      <c r="A93" s="144">
        <v>90</v>
      </c>
      <c r="B93" s="145" t="s">
        <v>4297</v>
      </c>
      <c r="C93" s="145" t="s">
        <v>39</v>
      </c>
      <c r="D93" s="146" t="s">
        <v>4293</v>
      </c>
      <c r="E93" s="150" t="s">
        <v>41</v>
      </c>
      <c r="F93" s="150" t="s">
        <v>42</v>
      </c>
      <c r="G93" s="150" t="s">
        <v>4298</v>
      </c>
      <c r="H93" s="147">
        <v>400880</v>
      </c>
      <c r="I93" s="147">
        <v>32070</v>
      </c>
      <c r="J93" s="147">
        <v>432950</v>
      </c>
    </row>
    <row r="94" spans="1:10" x14ac:dyDescent="0.25">
      <c r="A94" s="144">
        <v>91</v>
      </c>
      <c r="B94" s="145" t="s">
        <v>4299</v>
      </c>
      <c r="C94" s="145" t="s">
        <v>39</v>
      </c>
      <c r="D94" s="146" t="s">
        <v>4293</v>
      </c>
      <c r="E94" s="150" t="s">
        <v>41</v>
      </c>
      <c r="F94" s="150" t="s">
        <v>42</v>
      </c>
      <c r="G94" s="150" t="s">
        <v>4300</v>
      </c>
      <c r="H94" s="147">
        <v>400880</v>
      </c>
      <c r="I94" s="147">
        <v>32070</v>
      </c>
      <c r="J94" s="147">
        <v>432950</v>
      </c>
    </row>
    <row r="95" spans="1:10" x14ac:dyDescent="0.25">
      <c r="A95" s="144">
        <v>92</v>
      </c>
      <c r="B95" s="145" t="s">
        <v>4301</v>
      </c>
      <c r="C95" s="145" t="s">
        <v>39</v>
      </c>
      <c r="D95" s="146" t="s">
        <v>4293</v>
      </c>
      <c r="E95" s="150" t="s">
        <v>41</v>
      </c>
      <c r="F95" s="150" t="s">
        <v>42</v>
      </c>
      <c r="G95" s="150" t="s">
        <v>4302</v>
      </c>
      <c r="H95" s="147">
        <v>400880</v>
      </c>
      <c r="I95" s="147">
        <v>32070</v>
      </c>
      <c r="J95" s="147">
        <v>432950</v>
      </c>
    </row>
    <row r="96" spans="1:10" x14ac:dyDescent="0.25">
      <c r="A96" s="144">
        <v>94</v>
      </c>
      <c r="B96" s="145" t="s">
        <v>4304</v>
      </c>
      <c r="C96" s="145" t="s">
        <v>39</v>
      </c>
      <c r="D96" s="146" t="s">
        <v>4303</v>
      </c>
      <c r="E96" s="150" t="s">
        <v>41</v>
      </c>
      <c r="F96" s="150" t="s">
        <v>42</v>
      </c>
      <c r="G96" s="150" t="s">
        <v>4305</v>
      </c>
      <c r="H96" s="147">
        <v>400880</v>
      </c>
      <c r="I96" s="147">
        <v>32070</v>
      </c>
      <c r="J96" s="147">
        <v>432950</v>
      </c>
    </row>
    <row r="97" spans="1:10" x14ac:dyDescent="0.25">
      <c r="A97" s="151">
        <v>95</v>
      </c>
      <c r="B97" s="152" t="s">
        <v>4307</v>
      </c>
      <c r="C97" s="153" t="s">
        <v>4306</v>
      </c>
      <c r="D97" s="152" t="s">
        <v>4309</v>
      </c>
      <c r="E97" s="150" t="s">
        <v>41</v>
      </c>
      <c r="F97" s="150" t="s">
        <v>42</v>
      </c>
      <c r="G97" s="150" t="s">
        <v>4311</v>
      </c>
      <c r="H97" s="147">
        <v>-187038</v>
      </c>
      <c r="I97" s="147">
        <v>-14963</v>
      </c>
      <c r="J97" s="147">
        <v>-202001</v>
      </c>
    </row>
    <row r="98" spans="1:10" x14ac:dyDescent="0.25">
      <c r="A98" s="151">
        <v>96</v>
      </c>
      <c r="B98" s="152" t="s">
        <v>4308</v>
      </c>
      <c r="C98" s="153" t="s">
        <v>4306</v>
      </c>
      <c r="D98" s="152" t="s">
        <v>4310</v>
      </c>
      <c r="E98" s="150" t="s">
        <v>41</v>
      </c>
      <c r="F98" s="150" t="s">
        <v>42</v>
      </c>
      <c r="G98" s="150" t="s">
        <v>4312</v>
      </c>
      <c r="H98" s="147">
        <v>-269558</v>
      </c>
      <c r="I98" s="147">
        <v>-21564</v>
      </c>
      <c r="J98" s="147">
        <v>-291122</v>
      </c>
    </row>
    <row r="99" spans="1:10" x14ac:dyDescent="0.25">
      <c r="A99" s="155"/>
      <c r="B99" s="155"/>
      <c r="C99" s="155"/>
      <c r="D99" s="155"/>
      <c r="E99" s="155"/>
      <c r="F99" s="155"/>
      <c r="G99" s="150" t="s">
        <v>4313</v>
      </c>
      <c r="H99" s="155"/>
      <c r="I99" s="155"/>
      <c r="J99" s="156">
        <f>+SUM(J3,J5:J98)</f>
        <v>37739494</v>
      </c>
    </row>
  </sheetData>
  <autoFilter ref="A4:J99"/>
  <mergeCells count="2">
    <mergeCell ref="A1:J1"/>
    <mergeCell ref="A2: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49" workbookViewId="0">
      <selection activeCell="K4" sqref="K4:K77"/>
    </sheetView>
  </sheetViews>
  <sheetFormatPr defaultRowHeight="15" x14ac:dyDescent="0.25"/>
  <cols>
    <col min="1" max="1" width="3.7109375" customWidth="1"/>
    <col min="7" max="7" width="11.85546875" customWidth="1"/>
    <col min="11" max="11" width="13" customWidth="1"/>
  </cols>
  <sheetData>
    <row r="1" spans="1:11" ht="18.75" x14ac:dyDescent="0.3">
      <c r="A1" s="166" t="s">
        <v>26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x14ac:dyDescent="0.25">
      <c r="A2" s="167" t="s">
        <v>4318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ht="42" x14ac:dyDescent="0.25">
      <c r="A3" s="1"/>
      <c r="B3" s="106" t="s">
        <v>28</v>
      </c>
      <c r="C3" s="105" t="s">
        <v>29</v>
      </c>
      <c r="D3" s="105" t="s">
        <v>30</v>
      </c>
      <c r="E3" s="105" t="s">
        <v>32</v>
      </c>
      <c r="F3" s="105" t="s">
        <v>33</v>
      </c>
      <c r="G3" s="105" t="s">
        <v>31</v>
      </c>
      <c r="H3" s="107" t="s">
        <v>34</v>
      </c>
      <c r="I3" s="105" t="s">
        <v>35</v>
      </c>
      <c r="J3" s="107" t="s">
        <v>36</v>
      </c>
      <c r="K3" s="131" t="s">
        <v>4056</v>
      </c>
    </row>
    <row r="4" spans="1:11" x14ac:dyDescent="0.25">
      <c r="A4" s="1"/>
      <c r="B4" s="65">
        <v>45262</v>
      </c>
      <c r="C4" s="64" t="s">
        <v>4319</v>
      </c>
      <c r="D4" s="64" t="s">
        <v>39</v>
      </c>
      <c r="E4" s="64" t="s">
        <v>41</v>
      </c>
      <c r="F4" s="64" t="s">
        <v>42</v>
      </c>
      <c r="G4" s="64" t="s">
        <v>4320</v>
      </c>
      <c r="H4" s="63">
        <v>400880</v>
      </c>
      <c r="I4" s="62" t="s">
        <v>3737</v>
      </c>
      <c r="J4" s="63">
        <v>32070</v>
      </c>
      <c r="K4" s="63">
        <v>432950</v>
      </c>
    </row>
    <row r="5" spans="1:11" x14ac:dyDescent="0.25">
      <c r="A5" s="1"/>
      <c r="B5" s="65">
        <v>45264</v>
      </c>
      <c r="C5" s="64" t="s">
        <v>4321</v>
      </c>
      <c r="D5" s="64" t="s">
        <v>39</v>
      </c>
      <c r="E5" s="64" t="s">
        <v>41</v>
      </c>
      <c r="F5" s="64" t="s">
        <v>42</v>
      </c>
      <c r="G5" s="64" t="s">
        <v>4322</v>
      </c>
      <c r="H5" s="63">
        <v>250550</v>
      </c>
      <c r="I5" s="62" t="s">
        <v>3737</v>
      </c>
      <c r="J5" s="63">
        <v>20044</v>
      </c>
      <c r="K5" s="63">
        <v>270594</v>
      </c>
    </row>
    <row r="6" spans="1:11" x14ac:dyDescent="0.25">
      <c r="A6" s="1"/>
      <c r="B6" s="65">
        <v>45264</v>
      </c>
      <c r="C6" s="64" t="s">
        <v>4323</v>
      </c>
      <c r="D6" s="64" t="s">
        <v>39</v>
      </c>
      <c r="E6" s="64" t="s">
        <v>41</v>
      </c>
      <c r="F6" s="64" t="s">
        <v>42</v>
      </c>
      <c r="G6" s="64" t="s">
        <v>4324</v>
      </c>
      <c r="H6" s="63">
        <v>400880</v>
      </c>
      <c r="I6" s="62" t="s">
        <v>3737</v>
      </c>
      <c r="J6" s="63">
        <v>32070</v>
      </c>
      <c r="K6" s="63">
        <v>432950</v>
      </c>
    </row>
    <row r="7" spans="1:11" x14ac:dyDescent="0.25">
      <c r="A7" s="1"/>
      <c r="B7" s="65">
        <v>45264</v>
      </c>
      <c r="C7" s="64" t="s">
        <v>4325</v>
      </c>
      <c r="D7" s="64" t="s">
        <v>39</v>
      </c>
      <c r="E7" s="64" t="s">
        <v>41</v>
      </c>
      <c r="F7" s="64" t="s">
        <v>42</v>
      </c>
      <c r="G7" s="64" t="s">
        <v>4326</v>
      </c>
      <c r="H7" s="63">
        <v>400880</v>
      </c>
      <c r="I7" s="62" t="s">
        <v>3737</v>
      </c>
      <c r="J7" s="63">
        <v>32070</v>
      </c>
      <c r="K7" s="63">
        <v>432950</v>
      </c>
    </row>
    <row r="8" spans="1:11" x14ac:dyDescent="0.25">
      <c r="A8" s="1"/>
      <c r="B8" s="65">
        <v>45264</v>
      </c>
      <c r="C8" s="64" t="s">
        <v>4327</v>
      </c>
      <c r="D8" s="64" t="s">
        <v>39</v>
      </c>
      <c r="E8" s="64" t="s">
        <v>378</v>
      </c>
      <c r="F8" s="64" t="s">
        <v>379</v>
      </c>
      <c r="G8" s="64" t="s">
        <v>4328</v>
      </c>
      <c r="H8" s="63">
        <v>400880</v>
      </c>
      <c r="I8" s="62" t="s">
        <v>3737</v>
      </c>
      <c r="J8" s="63">
        <v>32070</v>
      </c>
      <c r="K8" s="63">
        <v>432950</v>
      </c>
    </row>
    <row r="9" spans="1:11" x14ac:dyDescent="0.25">
      <c r="A9" s="1"/>
      <c r="B9" s="65">
        <v>45264</v>
      </c>
      <c r="C9" s="64" t="s">
        <v>4329</v>
      </c>
      <c r="D9" s="64" t="s">
        <v>39</v>
      </c>
      <c r="E9" s="64" t="s">
        <v>120</v>
      </c>
      <c r="F9" s="64" t="s">
        <v>121</v>
      </c>
      <c r="G9" s="64" t="s">
        <v>4330</v>
      </c>
      <c r="H9" s="63">
        <v>400880</v>
      </c>
      <c r="I9" s="62" t="s">
        <v>3737</v>
      </c>
      <c r="J9" s="63">
        <v>32070</v>
      </c>
      <c r="K9" s="63">
        <v>432950</v>
      </c>
    </row>
    <row r="10" spans="1:11" x14ac:dyDescent="0.25">
      <c r="A10" s="1"/>
      <c r="B10" s="65">
        <v>45266</v>
      </c>
      <c r="C10" s="64" t="s">
        <v>4331</v>
      </c>
      <c r="D10" s="64" t="s">
        <v>39</v>
      </c>
      <c r="E10" s="64" t="s">
        <v>41</v>
      </c>
      <c r="F10" s="64" t="s">
        <v>42</v>
      </c>
      <c r="G10" s="64" t="s">
        <v>4332</v>
      </c>
      <c r="H10" s="63">
        <v>400880</v>
      </c>
      <c r="I10" s="62" t="s">
        <v>3737</v>
      </c>
      <c r="J10" s="63">
        <v>32070</v>
      </c>
      <c r="K10" s="63">
        <v>432950</v>
      </c>
    </row>
    <row r="11" spans="1:11" x14ac:dyDescent="0.25">
      <c r="A11" s="1"/>
      <c r="B11" s="65">
        <v>45266</v>
      </c>
      <c r="C11" s="64" t="s">
        <v>4333</v>
      </c>
      <c r="D11" s="64" t="s">
        <v>39</v>
      </c>
      <c r="E11" s="64" t="s">
        <v>41</v>
      </c>
      <c r="F11" s="64" t="s">
        <v>42</v>
      </c>
      <c r="G11" s="64" t="s">
        <v>4334</v>
      </c>
      <c r="H11" s="63">
        <v>601320</v>
      </c>
      <c r="I11" s="62" t="s">
        <v>3737</v>
      </c>
      <c r="J11" s="63">
        <v>48106</v>
      </c>
      <c r="K11" s="63">
        <v>649426</v>
      </c>
    </row>
    <row r="12" spans="1:11" x14ac:dyDescent="0.25">
      <c r="A12" s="1"/>
      <c r="B12" s="65">
        <v>45266</v>
      </c>
      <c r="C12" s="64" t="s">
        <v>4335</v>
      </c>
      <c r="D12" s="64" t="s">
        <v>39</v>
      </c>
      <c r="E12" s="64" t="s">
        <v>41</v>
      </c>
      <c r="F12" s="64" t="s">
        <v>42</v>
      </c>
      <c r="G12" s="64" t="s">
        <v>4336</v>
      </c>
      <c r="H12" s="63">
        <v>400880</v>
      </c>
      <c r="I12" s="62" t="s">
        <v>3737</v>
      </c>
      <c r="J12" s="63">
        <v>32070</v>
      </c>
      <c r="K12" s="63">
        <v>432950</v>
      </c>
    </row>
    <row r="13" spans="1:11" x14ac:dyDescent="0.25">
      <c r="A13" s="1"/>
      <c r="B13" s="65">
        <v>45267</v>
      </c>
      <c r="C13" s="64" t="s">
        <v>4337</v>
      </c>
      <c r="D13" s="64" t="s">
        <v>39</v>
      </c>
      <c r="E13" s="64" t="s">
        <v>41</v>
      </c>
      <c r="F13" s="64" t="s">
        <v>42</v>
      </c>
      <c r="G13" s="64" t="s">
        <v>4338</v>
      </c>
      <c r="H13" s="63">
        <v>400880</v>
      </c>
      <c r="I13" s="62" t="s">
        <v>3737</v>
      </c>
      <c r="J13" s="63">
        <v>32070</v>
      </c>
      <c r="K13" s="63">
        <v>432950</v>
      </c>
    </row>
    <row r="14" spans="1:11" x14ac:dyDescent="0.25">
      <c r="A14" s="1"/>
      <c r="B14" s="65">
        <v>45267</v>
      </c>
      <c r="C14" s="64" t="s">
        <v>4339</v>
      </c>
      <c r="D14" s="64" t="s">
        <v>39</v>
      </c>
      <c r="E14" s="64" t="s">
        <v>41</v>
      </c>
      <c r="F14" s="64" t="s">
        <v>42</v>
      </c>
      <c r="G14" s="64" t="s">
        <v>4340</v>
      </c>
      <c r="H14" s="63">
        <v>400880</v>
      </c>
      <c r="I14" s="62" t="s">
        <v>3737</v>
      </c>
      <c r="J14" s="63">
        <v>32070</v>
      </c>
      <c r="K14" s="63">
        <v>432950</v>
      </c>
    </row>
    <row r="15" spans="1:11" x14ac:dyDescent="0.25">
      <c r="A15" s="1"/>
      <c r="B15" s="65">
        <v>45268</v>
      </c>
      <c r="C15" s="64" t="s">
        <v>4341</v>
      </c>
      <c r="D15" s="64" t="s">
        <v>39</v>
      </c>
      <c r="E15" s="64" t="s">
        <v>41</v>
      </c>
      <c r="F15" s="64" t="s">
        <v>42</v>
      </c>
      <c r="G15" s="64" t="s">
        <v>4342</v>
      </c>
      <c r="H15" s="63">
        <v>501100</v>
      </c>
      <c r="I15" s="62" t="s">
        <v>3737</v>
      </c>
      <c r="J15" s="63">
        <v>40088</v>
      </c>
      <c r="K15" s="63">
        <v>541188</v>
      </c>
    </row>
    <row r="16" spans="1:11" x14ac:dyDescent="0.25">
      <c r="A16" s="1"/>
      <c r="B16" s="65">
        <v>45268</v>
      </c>
      <c r="C16" s="64" t="s">
        <v>4343</v>
      </c>
      <c r="D16" s="64" t="s">
        <v>39</v>
      </c>
      <c r="E16" s="64" t="s">
        <v>504</v>
      </c>
      <c r="F16" s="64" t="s">
        <v>505</v>
      </c>
      <c r="G16" s="64" t="s">
        <v>4344</v>
      </c>
      <c r="H16" s="63">
        <v>1252750</v>
      </c>
      <c r="I16" s="62" t="s">
        <v>3737</v>
      </c>
      <c r="J16" s="63">
        <v>100220</v>
      </c>
      <c r="K16" s="63">
        <v>1352970</v>
      </c>
    </row>
    <row r="17" spans="2:11" x14ac:dyDescent="0.25">
      <c r="B17" s="65">
        <v>45268</v>
      </c>
      <c r="C17" s="64" t="s">
        <v>4345</v>
      </c>
      <c r="D17" s="64" t="s">
        <v>39</v>
      </c>
      <c r="E17" s="64" t="s">
        <v>504</v>
      </c>
      <c r="F17" s="64" t="s">
        <v>505</v>
      </c>
      <c r="G17" s="64" t="s">
        <v>4346</v>
      </c>
      <c r="H17" s="63">
        <v>751650</v>
      </c>
      <c r="I17" s="62" t="s">
        <v>3737</v>
      </c>
      <c r="J17" s="63">
        <v>60132</v>
      </c>
      <c r="K17" s="63">
        <v>811782</v>
      </c>
    </row>
    <row r="18" spans="2:11" x14ac:dyDescent="0.25">
      <c r="B18" s="65">
        <v>45268</v>
      </c>
      <c r="C18" s="64" t="s">
        <v>4347</v>
      </c>
      <c r="D18" s="64" t="s">
        <v>39</v>
      </c>
      <c r="E18" s="64" t="s">
        <v>41</v>
      </c>
      <c r="F18" s="64" t="s">
        <v>42</v>
      </c>
      <c r="G18" s="64" t="s">
        <v>4348</v>
      </c>
      <c r="H18" s="63">
        <v>501100</v>
      </c>
      <c r="I18" s="62" t="s">
        <v>3737</v>
      </c>
      <c r="J18" s="63">
        <v>40088</v>
      </c>
      <c r="K18" s="63">
        <v>541188</v>
      </c>
    </row>
    <row r="19" spans="2:11" x14ac:dyDescent="0.25">
      <c r="B19" s="65">
        <v>45268</v>
      </c>
      <c r="C19" s="64" t="s">
        <v>4349</v>
      </c>
      <c r="D19" s="64" t="s">
        <v>39</v>
      </c>
      <c r="E19" s="64" t="s">
        <v>41</v>
      </c>
      <c r="F19" s="64" t="s">
        <v>42</v>
      </c>
      <c r="G19" s="64" t="s">
        <v>4350</v>
      </c>
      <c r="H19" s="63">
        <v>400880</v>
      </c>
      <c r="I19" s="62" t="s">
        <v>3737</v>
      </c>
      <c r="J19" s="63">
        <v>32070</v>
      </c>
      <c r="K19" s="63">
        <v>432950</v>
      </c>
    </row>
    <row r="20" spans="2:11" x14ac:dyDescent="0.25">
      <c r="B20" s="65">
        <v>45268</v>
      </c>
      <c r="C20" s="64" t="s">
        <v>4351</v>
      </c>
      <c r="D20" s="64" t="s">
        <v>39</v>
      </c>
      <c r="E20" s="64" t="s">
        <v>41</v>
      </c>
      <c r="F20" s="64" t="s">
        <v>42</v>
      </c>
      <c r="G20" s="64" t="s">
        <v>4352</v>
      </c>
      <c r="H20" s="63">
        <v>501100</v>
      </c>
      <c r="I20" s="62" t="s">
        <v>3737</v>
      </c>
      <c r="J20" s="63">
        <v>40088</v>
      </c>
      <c r="K20" s="63">
        <v>541188</v>
      </c>
    </row>
    <row r="21" spans="2:11" x14ac:dyDescent="0.25">
      <c r="B21" s="65">
        <v>45271</v>
      </c>
      <c r="C21" s="64" t="s">
        <v>4353</v>
      </c>
      <c r="D21" s="64" t="s">
        <v>39</v>
      </c>
      <c r="E21" s="64" t="s">
        <v>41</v>
      </c>
      <c r="F21" s="64" t="s">
        <v>42</v>
      </c>
      <c r="G21" s="64" t="s">
        <v>4354</v>
      </c>
      <c r="H21" s="63">
        <v>400880</v>
      </c>
      <c r="I21" s="62" t="s">
        <v>3737</v>
      </c>
      <c r="J21" s="63">
        <v>32070</v>
      </c>
      <c r="K21" s="63">
        <v>432950</v>
      </c>
    </row>
    <row r="22" spans="2:11" x14ac:dyDescent="0.25">
      <c r="B22" s="65">
        <v>45271</v>
      </c>
      <c r="C22" s="64" t="s">
        <v>4355</v>
      </c>
      <c r="D22" s="64" t="s">
        <v>39</v>
      </c>
      <c r="E22" s="64" t="s">
        <v>41</v>
      </c>
      <c r="F22" s="64" t="s">
        <v>42</v>
      </c>
      <c r="G22" s="64" t="s">
        <v>4350</v>
      </c>
      <c r="H22" s="63">
        <v>400880</v>
      </c>
      <c r="I22" s="62" t="s">
        <v>3737</v>
      </c>
      <c r="J22" s="63">
        <v>32070</v>
      </c>
      <c r="K22" s="63">
        <v>432950</v>
      </c>
    </row>
    <row r="23" spans="2:11" x14ac:dyDescent="0.25">
      <c r="B23" s="65">
        <v>45271</v>
      </c>
      <c r="C23" s="64" t="s">
        <v>4356</v>
      </c>
      <c r="D23" s="64" t="s">
        <v>39</v>
      </c>
      <c r="E23" s="64" t="s">
        <v>41</v>
      </c>
      <c r="F23" s="64" t="s">
        <v>42</v>
      </c>
      <c r="G23" s="64" t="s">
        <v>4357</v>
      </c>
      <c r="H23" s="63">
        <v>501100</v>
      </c>
      <c r="I23" s="62" t="s">
        <v>3737</v>
      </c>
      <c r="J23" s="63">
        <v>40088</v>
      </c>
      <c r="K23" s="63">
        <v>541188</v>
      </c>
    </row>
    <row r="24" spans="2:11" x14ac:dyDescent="0.25">
      <c r="B24" s="65">
        <v>45271</v>
      </c>
      <c r="C24" s="64" t="s">
        <v>4358</v>
      </c>
      <c r="D24" s="64" t="s">
        <v>39</v>
      </c>
      <c r="E24" s="64" t="s">
        <v>41</v>
      </c>
      <c r="F24" s="64" t="s">
        <v>42</v>
      </c>
      <c r="G24" s="64" t="s">
        <v>4359</v>
      </c>
      <c r="H24" s="63">
        <v>501100</v>
      </c>
      <c r="I24" s="62" t="s">
        <v>3737</v>
      </c>
      <c r="J24" s="63">
        <v>40088</v>
      </c>
      <c r="K24" s="63">
        <v>541188</v>
      </c>
    </row>
    <row r="25" spans="2:11" x14ac:dyDescent="0.25">
      <c r="B25" s="65">
        <v>45271</v>
      </c>
      <c r="C25" s="64" t="s">
        <v>4360</v>
      </c>
      <c r="D25" s="64" t="s">
        <v>39</v>
      </c>
      <c r="E25" s="64" t="s">
        <v>41</v>
      </c>
      <c r="F25" s="64" t="s">
        <v>42</v>
      </c>
      <c r="G25" s="64" t="s">
        <v>4361</v>
      </c>
      <c r="H25" s="63">
        <v>400880</v>
      </c>
      <c r="I25" s="62" t="s">
        <v>3737</v>
      </c>
      <c r="J25" s="63">
        <v>32070</v>
      </c>
      <c r="K25" s="63">
        <v>432950</v>
      </c>
    </row>
    <row r="26" spans="2:11" x14ac:dyDescent="0.25">
      <c r="B26" s="65">
        <v>45271</v>
      </c>
      <c r="C26" s="64" t="s">
        <v>4362</v>
      </c>
      <c r="D26" s="64" t="s">
        <v>39</v>
      </c>
      <c r="E26" s="64" t="s">
        <v>41</v>
      </c>
      <c r="F26" s="64" t="s">
        <v>42</v>
      </c>
      <c r="G26" s="64" t="s">
        <v>4363</v>
      </c>
      <c r="H26" s="63">
        <v>400880</v>
      </c>
      <c r="I26" s="62" t="s">
        <v>3737</v>
      </c>
      <c r="J26" s="63">
        <v>32070</v>
      </c>
      <c r="K26" s="63">
        <v>432950</v>
      </c>
    </row>
    <row r="27" spans="2:11" x14ac:dyDescent="0.25">
      <c r="B27" s="65">
        <v>45271</v>
      </c>
      <c r="C27" s="64" t="s">
        <v>4364</v>
      </c>
      <c r="D27" s="64" t="s">
        <v>39</v>
      </c>
      <c r="E27" s="64" t="s">
        <v>41</v>
      </c>
      <c r="F27" s="64" t="s">
        <v>42</v>
      </c>
      <c r="G27" s="64" t="s">
        <v>4365</v>
      </c>
      <c r="H27" s="63">
        <v>400880</v>
      </c>
      <c r="I27" s="62" t="s">
        <v>3737</v>
      </c>
      <c r="J27" s="63">
        <v>32070</v>
      </c>
      <c r="K27" s="63">
        <v>432950</v>
      </c>
    </row>
    <row r="28" spans="2:11" x14ac:dyDescent="0.25">
      <c r="B28" s="65">
        <v>45272</v>
      </c>
      <c r="C28" s="64" t="s">
        <v>4366</v>
      </c>
      <c r="D28" s="64" t="s">
        <v>39</v>
      </c>
      <c r="E28" s="64" t="s">
        <v>41</v>
      </c>
      <c r="F28" s="64" t="s">
        <v>42</v>
      </c>
      <c r="G28" s="64" t="s">
        <v>4367</v>
      </c>
      <c r="H28" s="63">
        <v>400880</v>
      </c>
      <c r="I28" s="62" t="s">
        <v>3737</v>
      </c>
      <c r="J28" s="63">
        <v>32070</v>
      </c>
      <c r="K28" s="63">
        <v>432950</v>
      </c>
    </row>
    <row r="29" spans="2:11" x14ac:dyDescent="0.25">
      <c r="B29" s="65">
        <v>45272</v>
      </c>
      <c r="C29" s="64" t="s">
        <v>4368</v>
      </c>
      <c r="D29" s="64" t="s">
        <v>39</v>
      </c>
      <c r="E29" s="64" t="s">
        <v>41</v>
      </c>
      <c r="F29" s="64" t="s">
        <v>42</v>
      </c>
      <c r="G29" s="64" t="s">
        <v>4369</v>
      </c>
      <c r="H29" s="63">
        <v>400880</v>
      </c>
      <c r="I29" s="62" t="s">
        <v>3737</v>
      </c>
      <c r="J29" s="63">
        <v>32070</v>
      </c>
      <c r="K29" s="63">
        <v>432950</v>
      </c>
    </row>
    <row r="30" spans="2:11" x14ac:dyDescent="0.25">
      <c r="B30" s="65">
        <v>45272</v>
      </c>
      <c r="C30" s="64" t="s">
        <v>4370</v>
      </c>
      <c r="D30" s="64" t="s">
        <v>39</v>
      </c>
      <c r="E30" s="64" t="s">
        <v>41</v>
      </c>
      <c r="F30" s="64" t="s">
        <v>42</v>
      </c>
      <c r="G30" s="64" t="s">
        <v>4371</v>
      </c>
      <c r="H30" s="63">
        <v>400880</v>
      </c>
      <c r="I30" s="62" t="s">
        <v>3737</v>
      </c>
      <c r="J30" s="63">
        <v>32070</v>
      </c>
      <c r="K30" s="63">
        <v>432950</v>
      </c>
    </row>
    <row r="31" spans="2:11" x14ac:dyDescent="0.25">
      <c r="B31" s="65">
        <v>45273</v>
      </c>
      <c r="C31" s="64" t="s">
        <v>4372</v>
      </c>
      <c r="D31" s="64" t="s">
        <v>39</v>
      </c>
      <c r="E31" s="64" t="s">
        <v>474</v>
      </c>
      <c r="F31" s="64" t="s">
        <v>475</v>
      </c>
      <c r="G31" s="64" t="s">
        <v>4373</v>
      </c>
      <c r="H31" s="63">
        <v>751650</v>
      </c>
      <c r="I31" s="62" t="s">
        <v>3737</v>
      </c>
      <c r="J31" s="63">
        <v>60132</v>
      </c>
      <c r="K31" s="63">
        <v>811782</v>
      </c>
    </row>
    <row r="32" spans="2:11" x14ac:dyDescent="0.25">
      <c r="B32" s="65">
        <v>45273</v>
      </c>
      <c r="C32" s="64" t="s">
        <v>4374</v>
      </c>
      <c r="D32" s="64" t="s">
        <v>39</v>
      </c>
      <c r="E32" s="64" t="s">
        <v>41</v>
      </c>
      <c r="F32" s="64" t="s">
        <v>42</v>
      </c>
      <c r="G32" s="64" t="s">
        <v>4375</v>
      </c>
      <c r="H32" s="63">
        <v>400880</v>
      </c>
      <c r="I32" s="62" t="s">
        <v>3737</v>
      </c>
      <c r="J32" s="63">
        <v>32070</v>
      </c>
      <c r="K32" s="63">
        <v>432950</v>
      </c>
    </row>
    <row r="33" spans="2:11" x14ac:dyDescent="0.25">
      <c r="B33" s="65">
        <v>45273</v>
      </c>
      <c r="C33" s="64" t="s">
        <v>4376</v>
      </c>
      <c r="D33" s="64" t="s">
        <v>39</v>
      </c>
      <c r="E33" s="64" t="s">
        <v>41</v>
      </c>
      <c r="F33" s="64" t="s">
        <v>42</v>
      </c>
      <c r="G33" s="64" t="s">
        <v>4377</v>
      </c>
      <c r="H33" s="63">
        <v>501100</v>
      </c>
      <c r="I33" s="62" t="s">
        <v>3737</v>
      </c>
      <c r="J33" s="63">
        <v>40088</v>
      </c>
      <c r="K33" s="63">
        <v>541188</v>
      </c>
    </row>
    <row r="34" spans="2:11" x14ac:dyDescent="0.25">
      <c r="B34" s="65">
        <v>45275</v>
      </c>
      <c r="C34" s="64" t="s">
        <v>4378</v>
      </c>
      <c r="D34" s="64" t="s">
        <v>39</v>
      </c>
      <c r="E34" s="64" t="s">
        <v>4379</v>
      </c>
      <c r="F34" s="64" t="s">
        <v>4380</v>
      </c>
      <c r="G34" s="64" t="s">
        <v>4381</v>
      </c>
      <c r="H34" s="63">
        <v>751650</v>
      </c>
      <c r="I34" s="62" t="s">
        <v>3737</v>
      </c>
      <c r="J34" s="63">
        <v>60132</v>
      </c>
      <c r="K34" s="63">
        <v>811782</v>
      </c>
    </row>
    <row r="35" spans="2:11" x14ac:dyDescent="0.25">
      <c r="B35" s="65">
        <v>45275</v>
      </c>
      <c r="C35" s="64" t="s">
        <v>4382</v>
      </c>
      <c r="D35" s="64" t="s">
        <v>39</v>
      </c>
      <c r="E35" s="64" t="s">
        <v>474</v>
      </c>
      <c r="F35" s="64" t="s">
        <v>475</v>
      </c>
      <c r="G35" s="64" t="s">
        <v>4383</v>
      </c>
      <c r="H35" s="63">
        <v>751650</v>
      </c>
      <c r="I35" s="62" t="s">
        <v>3737</v>
      </c>
      <c r="J35" s="63">
        <v>60132</v>
      </c>
      <c r="K35" s="63">
        <v>811782</v>
      </c>
    </row>
    <row r="36" spans="2:11" x14ac:dyDescent="0.25">
      <c r="B36" s="65">
        <v>45275</v>
      </c>
      <c r="C36" s="64" t="s">
        <v>4384</v>
      </c>
      <c r="D36" s="64" t="s">
        <v>39</v>
      </c>
      <c r="E36" s="64" t="s">
        <v>41</v>
      </c>
      <c r="F36" s="64" t="s">
        <v>42</v>
      </c>
      <c r="G36" s="64" t="s">
        <v>4385</v>
      </c>
      <c r="H36" s="63">
        <v>400880</v>
      </c>
      <c r="I36" s="62" t="s">
        <v>3737</v>
      </c>
      <c r="J36" s="63">
        <v>32070</v>
      </c>
      <c r="K36" s="63">
        <v>432950</v>
      </c>
    </row>
    <row r="37" spans="2:11" x14ac:dyDescent="0.25">
      <c r="B37" s="65">
        <v>45275</v>
      </c>
      <c r="C37" s="64" t="s">
        <v>4386</v>
      </c>
      <c r="D37" s="64" t="s">
        <v>39</v>
      </c>
      <c r="E37" s="64" t="s">
        <v>41</v>
      </c>
      <c r="F37" s="64" t="s">
        <v>42</v>
      </c>
      <c r="G37" s="64" t="s">
        <v>4350</v>
      </c>
      <c r="H37" s="63">
        <v>400880</v>
      </c>
      <c r="I37" s="62" t="s">
        <v>3737</v>
      </c>
      <c r="J37" s="63">
        <v>32070</v>
      </c>
      <c r="K37" s="63">
        <v>432950</v>
      </c>
    </row>
    <row r="38" spans="2:11" x14ac:dyDescent="0.25">
      <c r="B38" s="65">
        <v>45275</v>
      </c>
      <c r="C38" s="64" t="s">
        <v>4387</v>
      </c>
      <c r="D38" s="64" t="s">
        <v>39</v>
      </c>
      <c r="E38" s="64" t="s">
        <v>41</v>
      </c>
      <c r="F38" s="64" t="s">
        <v>42</v>
      </c>
      <c r="G38" s="64" t="s">
        <v>4354</v>
      </c>
      <c r="H38" s="63">
        <v>400880</v>
      </c>
      <c r="I38" s="62" t="s">
        <v>3737</v>
      </c>
      <c r="J38" s="63">
        <v>32070</v>
      </c>
      <c r="K38" s="63">
        <v>432950</v>
      </c>
    </row>
    <row r="39" spans="2:11" x14ac:dyDescent="0.25">
      <c r="B39" s="65">
        <v>45278</v>
      </c>
      <c r="C39" s="64" t="s">
        <v>4388</v>
      </c>
      <c r="D39" s="64" t="s">
        <v>39</v>
      </c>
      <c r="E39" s="64" t="s">
        <v>41</v>
      </c>
      <c r="F39" s="64" t="s">
        <v>42</v>
      </c>
      <c r="G39" s="64" t="s">
        <v>4389</v>
      </c>
      <c r="H39" s="63">
        <v>400880</v>
      </c>
      <c r="I39" s="62" t="s">
        <v>3737</v>
      </c>
      <c r="J39" s="63">
        <v>32070</v>
      </c>
      <c r="K39" s="63">
        <v>432950</v>
      </c>
    </row>
    <row r="40" spans="2:11" x14ac:dyDescent="0.25">
      <c r="B40" s="65">
        <v>45278</v>
      </c>
      <c r="C40" s="64" t="s">
        <v>4390</v>
      </c>
      <c r="D40" s="64" t="s">
        <v>39</v>
      </c>
      <c r="E40" s="64" t="s">
        <v>41</v>
      </c>
      <c r="F40" s="64" t="s">
        <v>42</v>
      </c>
      <c r="G40" s="64" t="s">
        <v>4391</v>
      </c>
      <c r="H40" s="63">
        <v>400880</v>
      </c>
      <c r="I40" s="62" t="s">
        <v>3737</v>
      </c>
      <c r="J40" s="63">
        <v>32070</v>
      </c>
      <c r="K40" s="63">
        <v>432950</v>
      </c>
    </row>
    <row r="41" spans="2:11" x14ac:dyDescent="0.25">
      <c r="B41" s="65">
        <v>45278</v>
      </c>
      <c r="C41" s="64" t="s">
        <v>4392</v>
      </c>
      <c r="D41" s="64" t="s">
        <v>39</v>
      </c>
      <c r="E41" s="64" t="s">
        <v>41</v>
      </c>
      <c r="F41" s="64" t="s">
        <v>42</v>
      </c>
      <c r="G41" s="64" t="s">
        <v>4393</v>
      </c>
      <c r="H41" s="63">
        <v>400880</v>
      </c>
      <c r="I41" s="62" t="s">
        <v>3737</v>
      </c>
      <c r="J41" s="63">
        <v>32070</v>
      </c>
      <c r="K41" s="63">
        <v>432950</v>
      </c>
    </row>
    <row r="42" spans="2:11" x14ac:dyDescent="0.25">
      <c r="B42" s="65">
        <v>45278</v>
      </c>
      <c r="C42" s="64" t="s">
        <v>4394</v>
      </c>
      <c r="D42" s="64" t="s">
        <v>39</v>
      </c>
      <c r="E42" s="64" t="s">
        <v>41</v>
      </c>
      <c r="F42" s="64" t="s">
        <v>42</v>
      </c>
      <c r="G42" s="64" t="s">
        <v>4395</v>
      </c>
      <c r="H42" s="63">
        <v>501100</v>
      </c>
      <c r="I42" s="62" t="s">
        <v>3737</v>
      </c>
      <c r="J42" s="63">
        <v>40088</v>
      </c>
      <c r="K42" s="63">
        <v>541188</v>
      </c>
    </row>
    <row r="43" spans="2:11" x14ac:dyDescent="0.25">
      <c r="B43" s="65">
        <v>45278</v>
      </c>
      <c r="C43" s="64" t="s">
        <v>4396</v>
      </c>
      <c r="D43" s="64" t="s">
        <v>39</v>
      </c>
      <c r="E43" s="64" t="s">
        <v>41</v>
      </c>
      <c r="F43" s="64" t="s">
        <v>42</v>
      </c>
      <c r="G43" s="64" t="s">
        <v>4397</v>
      </c>
      <c r="H43" s="63">
        <v>400880</v>
      </c>
      <c r="I43" s="62" t="s">
        <v>3737</v>
      </c>
      <c r="J43" s="63">
        <v>32070</v>
      </c>
      <c r="K43" s="63">
        <v>432950</v>
      </c>
    </row>
    <row r="44" spans="2:11" x14ac:dyDescent="0.25">
      <c r="B44" s="65">
        <v>45278</v>
      </c>
      <c r="C44" s="64" t="s">
        <v>4398</v>
      </c>
      <c r="D44" s="64" t="s">
        <v>39</v>
      </c>
      <c r="E44" s="64" t="s">
        <v>41</v>
      </c>
      <c r="F44" s="64" t="s">
        <v>42</v>
      </c>
      <c r="G44" s="64" t="s">
        <v>4352</v>
      </c>
      <c r="H44" s="63">
        <v>400880</v>
      </c>
      <c r="I44" s="62" t="s">
        <v>3737</v>
      </c>
      <c r="J44" s="63">
        <v>32070</v>
      </c>
      <c r="K44" s="63">
        <v>432950</v>
      </c>
    </row>
    <row r="45" spans="2:11" x14ac:dyDescent="0.25">
      <c r="B45" s="65">
        <v>45278</v>
      </c>
      <c r="C45" s="64" t="s">
        <v>4399</v>
      </c>
      <c r="D45" s="64" t="s">
        <v>39</v>
      </c>
      <c r="E45" s="64" t="s">
        <v>41</v>
      </c>
      <c r="F45" s="64" t="s">
        <v>42</v>
      </c>
      <c r="G45" s="64" t="s">
        <v>4400</v>
      </c>
      <c r="H45" s="63">
        <v>400880</v>
      </c>
      <c r="I45" s="62" t="s">
        <v>3737</v>
      </c>
      <c r="J45" s="63">
        <v>32070</v>
      </c>
      <c r="K45" s="63">
        <v>432950</v>
      </c>
    </row>
    <row r="46" spans="2:11" x14ac:dyDescent="0.25">
      <c r="B46" s="65">
        <v>45279</v>
      </c>
      <c r="C46" s="64" t="s">
        <v>4401</v>
      </c>
      <c r="D46" s="64" t="s">
        <v>39</v>
      </c>
      <c r="E46" s="64" t="s">
        <v>41</v>
      </c>
      <c r="F46" s="64" t="s">
        <v>42</v>
      </c>
      <c r="G46" s="64" t="s">
        <v>4402</v>
      </c>
      <c r="H46" s="63">
        <v>400880</v>
      </c>
      <c r="I46" s="62" t="s">
        <v>3737</v>
      </c>
      <c r="J46" s="63">
        <v>32070</v>
      </c>
      <c r="K46" s="63">
        <v>432950</v>
      </c>
    </row>
    <row r="47" spans="2:11" x14ac:dyDescent="0.25">
      <c r="B47" s="65">
        <v>45279</v>
      </c>
      <c r="C47" s="64" t="s">
        <v>4403</v>
      </c>
      <c r="D47" s="64" t="s">
        <v>39</v>
      </c>
      <c r="E47" s="64" t="s">
        <v>120</v>
      </c>
      <c r="F47" s="64" t="s">
        <v>121</v>
      </c>
      <c r="G47" s="64" t="s">
        <v>4404</v>
      </c>
      <c r="H47" s="63">
        <v>400880</v>
      </c>
      <c r="I47" s="62" t="s">
        <v>3737</v>
      </c>
      <c r="J47" s="63">
        <v>32070</v>
      </c>
      <c r="K47" s="63">
        <v>432950</v>
      </c>
    </row>
    <row r="48" spans="2:11" x14ac:dyDescent="0.25">
      <c r="B48" s="65">
        <v>45280</v>
      </c>
      <c r="C48" s="64" t="s">
        <v>4405</v>
      </c>
      <c r="D48" s="64" t="s">
        <v>39</v>
      </c>
      <c r="E48" s="64" t="s">
        <v>504</v>
      </c>
      <c r="F48" s="64" t="s">
        <v>505</v>
      </c>
      <c r="G48" s="64" t="s">
        <v>4406</v>
      </c>
      <c r="H48" s="63">
        <v>1503300</v>
      </c>
      <c r="I48" s="62" t="s">
        <v>3737</v>
      </c>
      <c r="J48" s="63">
        <v>120264</v>
      </c>
      <c r="K48" s="63">
        <v>1623564</v>
      </c>
    </row>
    <row r="49" spans="2:11" x14ac:dyDescent="0.25">
      <c r="B49" s="65">
        <v>45280</v>
      </c>
      <c r="C49" s="64" t="s">
        <v>4407</v>
      </c>
      <c r="D49" s="64" t="s">
        <v>39</v>
      </c>
      <c r="E49" s="64" t="s">
        <v>41</v>
      </c>
      <c r="F49" s="64" t="s">
        <v>42</v>
      </c>
      <c r="G49" s="64" t="s">
        <v>4408</v>
      </c>
      <c r="H49" s="63">
        <v>400880</v>
      </c>
      <c r="I49" s="62" t="s">
        <v>3737</v>
      </c>
      <c r="J49" s="63">
        <v>32070</v>
      </c>
      <c r="K49" s="63">
        <v>432950</v>
      </c>
    </row>
    <row r="50" spans="2:11" x14ac:dyDescent="0.25">
      <c r="B50" s="65">
        <v>45280</v>
      </c>
      <c r="C50" s="64" t="s">
        <v>4409</v>
      </c>
      <c r="D50" s="64" t="s">
        <v>39</v>
      </c>
      <c r="E50" s="64" t="s">
        <v>41</v>
      </c>
      <c r="F50" s="64" t="s">
        <v>42</v>
      </c>
      <c r="G50" s="64" t="s">
        <v>4410</v>
      </c>
      <c r="H50" s="63">
        <v>400880</v>
      </c>
      <c r="I50" s="62" t="s">
        <v>3737</v>
      </c>
      <c r="J50" s="63">
        <v>32070</v>
      </c>
      <c r="K50" s="63">
        <v>432950</v>
      </c>
    </row>
    <row r="51" spans="2:11" x14ac:dyDescent="0.25">
      <c r="B51" s="65">
        <v>45280</v>
      </c>
      <c r="C51" s="64" t="s">
        <v>4411</v>
      </c>
      <c r="D51" s="64" t="s">
        <v>39</v>
      </c>
      <c r="E51" s="64" t="s">
        <v>378</v>
      </c>
      <c r="F51" s="64" t="s">
        <v>379</v>
      </c>
      <c r="G51" s="64" t="s">
        <v>4412</v>
      </c>
      <c r="H51" s="63">
        <v>400880</v>
      </c>
      <c r="I51" s="62" t="s">
        <v>3737</v>
      </c>
      <c r="J51" s="63">
        <v>32070</v>
      </c>
      <c r="K51" s="63">
        <v>432950</v>
      </c>
    </row>
    <row r="52" spans="2:11" x14ac:dyDescent="0.25">
      <c r="B52" s="65">
        <v>45281</v>
      </c>
      <c r="C52" s="64" t="s">
        <v>4413</v>
      </c>
      <c r="D52" s="64" t="s">
        <v>39</v>
      </c>
      <c r="E52" s="64" t="s">
        <v>41</v>
      </c>
      <c r="F52" s="64" t="s">
        <v>42</v>
      </c>
      <c r="G52" s="64" t="s">
        <v>4371</v>
      </c>
      <c r="H52" s="63">
        <v>400880</v>
      </c>
      <c r="I52" s="62" t="s">
        <v>3737</v>
      </c>
      <c r="J52" s="63">
        <v>32070</v>
      </c>
      <c r="K52" s="63">
        <v>432950</v>
      </c>
    </row>
    <row r="53" spans="2:11" x14ac:dyDescent="0.25">
      <c r="B53" s="65">
        <v>45281</v>
      </c>
      <c r="C53" s="64" t="s">
        <v>4414</v>
      </c>
      <c r="D53" s="64" t="s">
        <v>39</v>
      </c>
      <c r="E53" s="64" t="s">
        <v>41</v>
      </c>
      <c r="F53" s="64" t="s">
        <v>42</v>
      </c>
      <c r="G53" s="64" t="s">
        <v>4415</v>
      </c>
      <c r="H53" s="63">
        <v>400880</v>
      </c>
      <c r="I53" s="62" t="s">
        <v>3737</v>
      </c>
      <c r="J53" s="63">
        <v>32070</v>
      </c>
      <c r="K53" s="63">
        <v>432950</v>
      </c>
    </row>
    <row r="54" spans="2:11" x14ac:dyDescent="0.25">
      <c r="B54" s="65">
        <v>45281</v>
      </c>
      <c r="C54" s="64" t="s">
        <v>4416</v>
      </c>
      <c r="D54" s="64" t="s">
        <v>39</v>
      </c>
      <c r="E54" s="64" t="s">
        <v>41</v>
      </c>
      <c r="F54" s="64" t="s">
        <v>42</v>
      </c>
      <c r="G54" s="64" t="s">
        <v>4357</v>
      </c>
      <c r="H54" s="63">
        <v>400880</v>
      </c>
      <c r="I54" s="62" t="s">
        <v>3737</v>
      </c>
      <c r="J54" s="63">
        <v>32070</v>
      </c>
      <c r="K54" s="63">
        <v>432950</v>
      </c>
    </row>
    <row r="55" spans="2:11" x14ac:dyDescent="0.25">
      <c r="B55" s="65">
        <v>45282</v>
      </c>
      <c r="C55" s="64" t="s">
        <v>4417</v>
      </c>
      <c r="D55" s="64" t="s">
        <v>39</v>
      </c>
      <c r="E55" s="64" t="s">
        <v>41</v>
      </c>
      <c r="F55" s="64" t="s">
        <v>42</v>
      </c>
      <c r="G55" s="64" t="s">
        <v>4418</v>
      </c>
      <c r="H55" s="63">
        <v>400880</v>
      </c>
      <c r="I55" s="62" t="s">
        <v>3737</v>
      </c>
      <c r="J55" s="63">
        <v>32070</v>
      </c>
      <c r="K55" s="63">
        <v>432950</v>
      </c>
    </row>
    <row r="56" spans="2:11" x14ac:dyDescent="0.25">
      <c r="B56" s="65">
        <v>45282</v>
      </c>
      <c r="C56" s="64" t="s">
        <v>4419</v>
      </c>
      <c r="D56" s="64" t="s">
        <v>39</v>
      </c>
      <c r="E56" s="64" t="s">
        <v>41</v>
      </c>
      <c r="F56" s="64" t="s">
        <v>42</v>
      </c>
      <c r="G56" s="64" t="s">
        <v>4420</v>
      </c>
      <c r="H56" s="63">
        <v>400880</v>
      </c>
      <c r="I56" s="62" t="s">
        <v>3737</v>
      </c>
      <c r="J56" s="63">
        <v>32070</v>
      </c>
      <c r="K56" s="63">
        <v>432950</v>
      </c>
    </row>
    <row r="57" spans="2:11" x14ac:dyDescent="0.25">
      <c r="B57" s="65">
        <v>45283</v>
      </c>
      <c r="C57" s="64" t="s">
        <v>4421</v>
      </c>
      <c r="D57" s="64" t="s">
        <v>39</v>
      </c>
      <c r="E57" s="64" t="s">
        <v>378</v>
      </c>
      <c r="F57" s="64" t="s">
        <v>379</v>
      </c>
      <c r="G57" s="64" t="s">
        <v>4422</v>
      </c>
      <c r="H57" s="63">
        <v>501100</v>
      </c>
      <c r="I57" s="62" t="s">
        <v>3737</v>
      </c>
      <c r="J57" s="63">
        <v>40088</v>
      </c>
      <c r="K57" s="63">
        <v>541188</v>
      </c>
    </row>
    <row r="58" spans="2:11" x14ac:dyDescent="0.25">
      <c r="B58" s="65">
        <v>45286</v>
      </c>
      <c r="C58" s="64" t="s">
        <v>4423</v>
      </c>
      <c r="D58" s="64" t="s">
        <v>39</v>
      </c>
      <c r="E58" s="64" t="s">
        <v>41</v>
      </c>
      <c r="F58" s="64" t="s">
        <v>42</v>
      </c>
      <c r="G58" s="64" t="s">
        <v>4424</v>
      </c>
      <c r="H58" s="63">
        <v>400880</v>
      </c>
      <c r="I58" s="62" t="s">
        <v>3737</v>
      </c>
      <c r="J58" s="63">
        <v>32070</v>
      </c>
      <c r="K58" s="63">
        <v>432950</v>
      </c>
    </row>
    <row r="59" spans="2:11" x14ac:dyDescent="0.25">
      <c r="B59" s="65">
        <v>45286</v>
      </c>
      <c r="C59" s="64" t="s">
        <v>4425</v>
      </c>
      <c r="D59" s="64" t="s">
        <v>39</v>
      </c>
      <c r="E59" s="64" t="s">
        <v>41</v>
      </c>
      <c r="F59" s="64" t="s">
        <v>42</v>
      </c>
      <c r="G59" s="64" t="s">
        <v>4400</v>
      </c>
      <c r="H59" s="63">
        <v>400880</v>
      </c>
      <c r="I59" s="62" t="s">
        <v>3737</v>
      </c>
      <c r="J59" s="63">
        <v>32070</v>
      </c>
      <c r="K59" s="63">
        <v>432950</v>
      </c>
    </row>
    <row r="60" spans="2:11" x14ac:dyDescent="0.25">
      <c r="B60" s="65">
        <v>45286</v>
      </c>
      <c r="C60" s="64" t="s">
        <v>4426</v>
      </c>
      <c r="D60" s="64" t="s">
        <v>39</v>
      </c>
      <c r="E60" s="64" t="s">
        <v>41</v>
      </c>
      <c r="F60" s="64" t="s">
        <v>42</v>
      </c>
      <c r="G60" s="64" t="s">
        <v>4361</v>
      </c>
      <c r="H60" s="63">
        <v>400880</v>
      </c>
      <c r="I60" s="62" t="s">
        <v>3737</v>
      </c>
      <c r="J60" s="63">
        <v>32070</v>
      </c>
      <c r="K60" s="63">
        <v>432950</v>
      </c>
    </row>
    <row r="61" spans="2:11" x14ac:dyDescent="0.25">
      <c r="B61" s="65">
        <v>45286</v>
      </c>
      <c r="C61" s="64" t="s">
        <v>4427</v>
      </c>
      <c r="D61" s="64" t="s">
        <v>39</v>
      </c>
      <c r="E61" s="64" t="s">
        <v>41</v>
      </c>
      <c r="F61" s="64" t="s">
        <v>42</v>
      </c>
      <c r="G61" s="64" t="s">
        <v>4428</v>
      </c>
      <c r="H61" s="63">
        <v>400880</v>
      </c>
      <c r="I61" s="62" t="s">
        <v>3737</v>
      </c>
      <c r="J61" s="63">
        <v>32070</v>
      </c>
      <c r="K61" s="63">
        <v>432950</v>
      </c>
    </row>
    <row r="62" spans="2:11" x14ac:dyDescent="0.25">
      <c r="B62" s="65">
        <v>45286</v>
      </c>
      <c r="C62" s="64" t="s">
        <v>4429</v>
      </c>
      <c r="D62" s="64" t="s">
        <v>39</v>
      </c>
      <c r="E62" s="64" t="s">
        <v>41</v>
      </c>
      <c r="F62" s="64" t="s">
        <v>42</v>
      </c>
      <c r="G62" s="64" t="s">
        <v>4430</v>
      </c>
      <c r="H62" s="63">
        <v>400880</v>
      </c>
      <c r="I62" s="62" t="s">
        <v>3737</v>
      </c>
      <c r="J62" s="63">
        <v>32070</v>
      </c>
      <c r="K62" s="63">
        <v>432950</v>
      </c>
    </row>
    <row r="63" spans="2:11" x14ac:dyDescent="0.25">
      <c r="B63" s="65">
        <v>45287</v>
      </c>
      <c r="C63" s="64" t="s">
        <v>4431</v>
      </c>
      <c r="D63" s="64" t="s">
        <v>39</v>
      </c>
      <c r="E63" s="64" t="s">
        <v>41</v>
      </c>
      <c r="F63" s="64" t="s">
        <v>42</v>
      </c>
      <c r="G63" s="64" t="s">
        <v>4375</v>
      </c>
      <c r="H63" s="63">
        <v>400880</v>
      </c>
      <c r="I63" s="62" t="s">
        <v>3737</v>
      </c>
      <c r="J63" s="63">
        <v>32070</v>
      </c>
      <c r="K63" s="63">
        <v>432950</v>
      </c>
    </row>
    <row r="64" spans="2:11" x14ac:dyDescent="0.25">
      <c r="B64" s="65">
        <v>45287</v>
      </c>
      <c r="C64" s="64" t="s">
        <v>4432</v>
      </c>
      <c r="D64" s="64" t="s">
        <v>39</v>
      </c>
      <c r="E64" s="64" t="s">
        <v>41</v>
      </c>
      <c r="F64" s="64" t="s">
        <v>42</v>
      </c>
      <c r="G64" s="64" t="s">
        <v>4433</v>
      </c>
      <c r="H64" s="63">
        <v>400880</v>
      </c>
      <c r="I64" s="62" t="s">
        <v>3737</v>
      </c>
      <c r="J64" s="63">
        <v>32070</v>
      </c>
      <c r="K64" s="63">
        <v>432950</v>
      </c>
    </row>
    <row r="65" spans="2:11" x14ac:dyDescent="0.25">
      <c r="B65" s="65">
        <v>45287</v>
      </c>
      <c r="C65" s="64" t="s">
        <v>4434</v>
      </c>
      <c r="D65" s="64" t="s">
        <v>39</v>
      </c>
      <c r="E65" s="64" t="s">
        <v>41</v>
      </c>
      <c r="F65" s="64" t="s">
        <v>42</v>
      </c>
      <c r="G65" s="64" t="s">
        <v>4435</v>
      </c>
      <c r="H65" s="63">
        <v>501100</v>
      </c>
      <c r="I65" s="62" t="s">
        <v>3737</v>
      </c>
      <c r="J65" s="63">
        <v>40088</v>
      </c>
      <c r="K65" s="63">
        <v>541188</v>
      </c>
    </row>
    <row r="66" spans="2:11" x14ac:dyDescent="0.25">
      <c r="B66" s="65">
        <v>45287</v>
      </c>
      <c r="C66" s="64" t="s">
        <v>4436</v>
      </c>
      <c r="D66" s="64" t="s">
        <v>39</v>
      </c>
      <c r="E66" s="64" t="s">
        <v>41</v>
      </c>
      <c r="F66" s="64" t="s">
        <v>42</v>
      </c>
      <c r="G66" s="64" t="s">
        <v>4437</v>
      </c>
      <c r="H66" s="63">
        <v>400880</v>
      </c>
      <c r="I66" s="62" t="s">
        <v>3737</v>
      </c>
      <c r="J66" s="63">
        <v>32070</v>
      </c>
      <c r="K66" s="63">
        <v>432950</v>
      </c>
    </row>
    <row r="67" spans="2:11" x14ac:dyDescent="0.25">
      <c r="B67" s="65">
        <v>45287</v>
      </c>
      <c r="C67" s="64" t="s">
        <v>4438</v>
      </c>
      <c r="D67" s="64" t="s">
        <v>39</v>
      </c>
      <c r="E67" s="64" t="s">
        <v>41</v>
      </c>
      <c r="F67" s="64" t="s">
        <v>42</v>
      </c>
      <c r="G67" s="64" t="s">
        <v>4402</v>
      </c>
      <c r="H67" s="63">
        <v>400880</v>
      </c>
      <c r="I67" s="62" t="s">
        <v>3737</v>
      </c>
      <c r="J67" s="63">
        <v>32070</v>
      </c>
      <c r="K67" s="63">
        <v>432950</v>
      </c>
    </row>
    <row r="68" spans="2:11" x14ac:dyDescent="0.25">
      <c r="B68" s="65">
        <v>45275</v>
      </c>
      <c r="C68" s="64" t="s">
        <v>4439</v>
      </c>
      <c r="D68" s="64" t="s">
        <v>567</v>
      </c>
      <c r="E68" s="64" t="s">
        <v>41</v>
      </c>
      <c r="F68" s="64" t="s">
        <v>42</v>
      </c>
      <c r="G68" s="64" t="s">
        <v>4440</v>
      </c>
      <c r="H68" s="63">
        <v>-62637</v>
      </c>
      <c r="I68" s="62" t="s">
        <v>3737</v>
      </c>
      <c r="J68" s="63">
        <v>-5011</v>
      </c>
      <c r="K68" s="63">
        <v>-67648</v>
      </c>
    </row>
    <row r="69" spans="2:11" x14ac:dyDescent="0.25">
      <c r="B69" s="65">
        <v>45287</v>
      </c>
      <c r="C69" s="64" t="s">
        <v>4441</v>
      </c>
      <c r="D69" s="64" t="s">
        <v>567</v>
      </c>
      <c r="E69" s="64" t="s">
        <v>41</v>
      </c>
      <c r="F69" s="64" t="s">
        <v>42</v>
      </c>
      <c r="G69" s="64" t="s">
        <v>4442</v>
      </c>
      <c r="H69" s="63">
        <v>-313185</v>
      </c>
      <c r="I69" s="62" t="s">
        <v>3737</v>
      </c>
      <c r="J69" s="63">
        <v>-25055</v>
      </c>
      <c r="K69" s="63">
        <v>-338240</v>
      </c>
    </row>
    <row r="70" spans="2:11" x14ac:dyDescent="0.25">
      <c r="B70" s="65">
        <v>45289</v>
      </c>
      <c r="C70" s="64" t="s">
        <v>4443</v>
      </c>
      <c r="D70" s="64" t="s">
        <v>771</v>
      </c>
      <c r="E70" s="64" t="s">
        <v>504</v>
      </c>
      <c r="F70" s="64" t="s">
        <v>505</v>
      </c>
      <c r="G70" s="64" t="s">
        <v>4444</v>
      </c>
      <c r="H70" s="63">
        <v>-62637</v>
      </c>
      <c r="I70" s="62" t="s">
        <v>3737</v>
      </c>
      <c r="J70" s="63">
        <v>-5011</v>
      </c>
      <c r="K70" s="63">
        <v>-67648</v>
      </c>
    </row>
    <row r="71" spans="2:11" x14ac:dyDescent="0.25">
      <c r="B71" s="65">
        <v>45289</v>
      </c>
      <c r="C71" s="64" t="s">
        <v>4445</v>
      </c>
      <c r="D71" s="64" t="s">
        <v>1249</v>
      </c>
      <c r="E71" s="64" t="s">
        <v>474</v>
      </c>
      <c r="F71" s="64" t="s">
        <v>475</v>
      </c>
      <c r="G71" s="64" t="s">
        <v>4446</v>
      </c>
      <c r="H71" s="63">
        <v>-62637</v>
      </c>
      <c r="I71" s="62" t="s">
        <v>3737</v>
      </c>
      <c r="J71" s="63">
        <v>-5011</v>
      </c>
      <c r="K71" s="63">
        <v>-67648</v>
      </c>
    </row>
    <row r="72" spans="2:11" x14ac:dyDescent="0.25">
      <c r="B72" s="65">
        <v>45289</v>
      </c>
      <c r="C72" s="64" t="s">
        <v>4447</v>
      </c>
      <c r="D72" s="64" t="s">
        <v>1249</v>
      </c>
      <c r="E72" s="64" t="s">
        <v>474</v>
      </c>
      <c r="F72" s="64" t="s">
        <v>475</v>
      </c>
      <c r="G72" s="64" t="s">
        <v>4448</v>
      </c>
      <c r="H72" s="63">
        <v>-62637</v>
      </c>
      <c r="I72" s="62" t="s">
        <v>3737</v>
      </c>
      <c r="J72" s="63">
        <v>-5011</v>
      </c>
      <c r="K72" s="63">
        <v>-67648</v>
      </c>
    </row>
    <row r="73" spans="2:11" x14ac:dyDescent="0.25">
      <c r="B73" s="65">
        <v>45289</v>
      </c>
      <c r="C73" s="64" t="s">
        <v>4449</v>
      </c>
      <c r="D73" s="64" t="s">
        <v>567</v>
      </c>
      <c r="E73" s="64" t="s">
        <v>41</v>
      </c>
      <c r="F73" s="64" t="s">
        <v>42</v>
      </c>
      <c r="G73" s="64" t="s">
        <v>4450</v>
      </c>
      <c r="H73" s="63">
        <v>-125274</v>
      </c>
      <c r="I73" s="62" t="s">
        <v>3737</v>
      </c>
      <c r="J73" s="63">
        <v>-10022</v>
      </c>
      <c r="K73" s="63">
        <v>-135296</v>
      </c>
    </row>
    <row r="74" spans="2:11" x14ac:dyDescent="0.25">
      <c r="B74" s="65">
        <v>45289</v>
      </c>
      <c r="C74" s="64" t="s">
        <v>4451</v>
      </c>
      <c r="D74" s="64" t="s">
        <v>567</v>
      </c>
      <c r="E74" s="64" t="s">
        <v>41</v>
      </c>
      <c r="F74" s="64" t="s">
        <v>42</v>
      </c>
      <c r="G74" s="64" t="s">
        <v>4452</v>
      </c>
      <c r="H74" s="63">
        <v>-626370</v>
      </c>
      <c r="I74" s="62" t="s">
        <v>3737</v>
      </c>
      <c r="J74" s="63">
        <v>-50110</v>
      </c>
      <c r="K74" s="63">
        <v>-676480</v>
      </c>
    </row>
    <row r="75" spans="2:11" x14ac:dyDescent="0.25">
      <c r="B75" s="65">
        <v>45289</v>
      </c>
      <c r="C75" s="64" t="s">
        <v>4453</v>
      </c>
      <c r="D75" s="64" t="s">
        <v>567</v>
      </c>
      <c r="E75" s="64" t="s">
        <v>41</v>
      </c>
      <c r="F75" s="64" t="s">
        <v>42</v>
      </c>
      <c r="G75" s="64" t="s">
        <v>4454</v>
      </c>
      <c r="H75" s="63">
        <v>-626370</v>
      </c>
      <c r="I75" s="62" t="s">
        <v>3737</v>
      </c>
      <c r="J75" s="63">
        <v>-50110</v>
      </c>
      <c r="K75" s="63">
        <v>-676480</v>
      </c>
    </row>
    <row r="76" spans="2:11" x14ac:dyDescent="0.25">
      <c r="B76" s="65">
        <v>45289</v>
      </c>
      <c r="C76" s="64" t="s">
        <v>4455</v>
      </c>
      <c r="D76" s="64" t="s">
        <v>567</v>
      </c>
      <c r="E76" s="64" t="s">
        <v>41</v>
      </c>
      <c r="F76" s="64" t="s">
        <v>42</v>
      </c>
      <c r="G76" s="64" t="s">
        <v>4456</v>
      </c>
      <c r="H76" s="63">
        <v>-689007</v>
      </c>
      <c r="I76" s="62" t="s">
        <v>3737</v>
      </c>
      <c r="J76" s="63">
        <v>-55121</v>
      </c>
      <c r="K76" s="63">
        <v>-744128</v>
      </c>
    </row>
    <row r="77" spans="2:11" x14ac:dyDescent="0.25">
      <c r="B77" s="65">
        <v>45289</v>
      </c>
      <c r="C77" s="64" t="s">
        <v>4457</v>
      </c>
      <c r="D77" s="64" t="s">
        <v>567</v>
      </c>
      <c r="E77" s="64" t="s">
        <v>41</v>
      </c>
      <c r="F77" s="64" t="s">
        <v>42</v>
      </c>
      <c r="G77" s="64" t="s">
        <v>4458</v>
      </c>
      <c r="H77" s="63">
        <v>-62637</v>
      </c>
      <c r="I77" s="62" t="s">
        <v>3737</v>
      </c>
      <c r="J77" s="63">
        <v>-5011</v>
      </c>
      <c r="K77" s="63">
        <v>-67648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6"/>
  <sheetViews>
    <sheetView workbookViewId="0">
      <selection activeCell="K15" sqref="K15"/>
    </sheetView>
  </sheetViews>
  <sheetFormatPr defaultRowHeight="15" x14ac:dyDescent="0.25"/>
  <cols>
    <col min="1" max="1" width="5.140625" customWidth="1"/>
    <col min="5" max="5" width="51.7109375" customWidth="1"/>
    <col min="6" max="6" width="26.28515625" customWidth="1"/>
    <col min="7" max="7" width="15.7109375" customWidth="1"/>
    <col min="8" max="8" width="14.7109375" customWidth="1"/>
    <col min="10" max="10" width="11.28515625" customWidth="1"/>
    <col min="11" max="11" width="13.85546875" customWidth="1"/>
  </cols>
  <sheetData>
    <row r="1" spans="1:15" ht="18.75" x14ac:dyDescent="0.3">
      <c r="A1" s="29" t="s">
        <v>26</v>
      </c>
      <c r="B1" s="29"/>
      <c r="C1" s="29"/>
      <c r="D1" s="29"/>
      <c r="E1" s="29"/>
      <c r="F1" s="29"/>
      <c r="H1" s="29"/>
      <c r="I1" s="29"/>
      <c r="J1" s="29"/>
    </row>
    <row r="2" spans="1:15" x14ac:dyDescent="0.25">
      <c r="A2" s="30" t="s">
        <v>27</v>
      </c>
      <c r="B2" s="30"/>
      <c r="C2" s="30"/>
      <c r="D2" s="30"/>
      <c r="E2" s="30"/>
      <c r="F2" s="30"/>
      <c r="H2" s="30"/>
      <c r="I2" s="30"/>
      <c r="J2" s="30"/>
    </row>
    <row r="3" spans="1:15" x14ac:dyDescent="0.25">
      <c r="A3" s="30"/>
      <c r="B3" s="30"/>
      <c r="C3" s="30"/>
      <c r="D3" s="30"/>
      <c r="E3" s="30"/>
      <c r="F3" s="30"/>
      <c r="H3" s="31">
        <f>+SUBTOTAL(9,H5:H363)</f>
        <v>220509903.81818184</v>
      </c>
      <c r="I3" s="31">
        <f>+SUBTOTAL(9,I5:I363)</f>
        <v>0</v>
      </c>
      <c r="J3" s="31">
        <f>+SUBTOTAL(9,J5:J363)</f>
        <v>22050971.18181818</v>
      </c>
      <c r="K3" s="31">
        <f>+SUBTOTAL(9,K5:K366)</f>
        <v>242351534</v>
      </c>
    </row>
    <row r="4" spans="1:15" ht="21" x14ac:dyDescent="0.25">
      <c r="B4" s="32" t="s">
        <v>28</v>
      </c>
      <c r="C4" s="33" t="s">
        <v>29</v>
      </c>
      <c r="D4" s="33" t="s">
        <v>30</v>
      </c>
      <c r="E4" s="33" t="s">
        <v>31</v>
      </c>
      <c r="F4" s="33" t="s">
        <v>32</v>
      </c>
      <c r="G4" s="33" t="s">
        <v>33</v>
      </c>
      <c r="H4" s="34" t="s">
        <v>34</v>
      </c>
      <c r="I4" s="33" t="s">
        <v>35</v>
      </c>
      <c r="J4" s="34" t="s">
        <v>36</v>
      </c>
      <c r="K4" s="35" t="s">
        <v>37</v>
      </c>
    </row>
    <row r="5" spans="1:15" x14ac:dyDescent="0.25">
      <c r="A5">
        <f>+MONTH(B5)</f>
        <v>2</v>
      </c>
      <c r="B5" s="36">
        <v>44972</v>
      </c>
      <c r="C5" s="37" t="s">
        <v>38</v>
      </c>
      <c r="D5" s="37" t="s">
        <v>39</v>
      </c>
      <c r="E5" s="37" t="s">
        <v>40</v>
      </c>
      <c r="F5" s="37" t="s">
        <v>41</v>
      </c>
      <c r="G5" s="37" t="s">
        <v>42</v>
      </c>
      <c r="H5" s="38">
        <v>611412</v>
      </c>
      <c r="I5" s="39" t="s">
        <v>43</v>
      </c>
      <c r="J5" s="38">
        <v>61141</v>
      </c>
      <c r="K5" s="40">
        <f t="shared" ref="K5:K68" si="0">+J5+H5</f>
        <v>672553</v>
      </c>
      <c r="L5">
        <f t="shared" ref="L5:L68" si="1">+C5*1</f>
        <v>4131</v>
      </c>
      <c r="M5">
        <f>+VLOOKUP(L5,'CTTT T6'!I$3:J$411,2,0)</f>
        <v>672553</v>
      </c>
      <c r="N5" s="40">
        <f>+M5-K5</f>
        <v>0</v>
      </c>
      <c r="O5" t="s">
        <v>3282</v>
      </c>
    </row>
    <row r="6" spans="1:15" x14ac:dyDescent="0.25">
      <c r="A6">
        <f t="shared" ref="A6:A69" si="2">+MONTH(B6)</f>
        <v>2</v>
      </c>
      <c r="B6" s="36">
        <v>44972</v>
      </c>
      <c r="C6" s="37" t="s">
        <v>44</v>
      </c>
      <c r="D6" s="37" t="s">
        <v>39</v>
      </c>
      <c r="E6" s="37" t="s">
        <v>45</v>
      </c>
      <c r="F6" s="37" t="s">
        <v>41</v>
      </c>
      <c r="G6" s="37" t="s">
        <v>42</v>
      </c>
      <c r="H6" s="38">
        <v>611412</v>
      </c>
      <c r="I6" s="39" t="s">
        <v>43</v>
      </c>
      <c r="J6" s="38">
        <v>61141</v>
      </c>
      <c r="K6" s="40">
        <f t="shared" si="0"/>
        <v>672553</v>
      </c>
      <c r="L6">
        <f t="shared" si="1"/>
        <v>4132</v>
      </c>
      <c r="M6">
        <f>+VLOOKUP(L6,'CTTT T6'!I$3:J$411,2,0)</f>
        <v>672553</v>
      </c>
      <c r="N6" s="40">
        <f t="shared" ref="N6:N69" si="3">+M6-K6</f>
        <v>0</v>
      </c>
      <c r="O6" t="s">
        <v>3282</v>
      </c>
    </row>
    <row r="7" spans="1:15" x14ac:dyDescent="0.25">
      <c r="A7">
        <f t="shared" si="2"/>
        <v>2</v>
      </c>
      <c r="B7" s="36">
        <v>44972</v>
      </c>
      <c r="C7" s="37" t="s">
        <v>46</v>
      </c>
      <c r="D7" s="37" t="s">
        <v>39</v>
      </c>
      <c r="E7" s="37" t="s">
        <v>47</v>
      </c>
      <c r="F7" s="37" t="s">
        <v>41</v>
      </c>
      <c r="G7" s="37" t="s">
        <v>42</v>
      </c>
      <c r="H7" s="38">
        <v>611412</v>
      </c>
      <c r="I7" s="39" t="s">
        <v>43</v>
      </c>
      <c r="J7" s="38">
        <v>61141</v>
      </c>
      <c r="K7" s="40">
        <f t="shared" si="0"/>
        <v>672553</v>
      </c>
      <c r="L7">
        <f t="shared" si="1"/>
        <v>4147</v>
      </c>
      <c r="M7">
        <f>+VLOOKUP(L7,'CTTT T6'!I$3:J$411,2,0)</f>
        <v>672553</v>
      </c>
      <c r="N7" s="40">
        <f t="shared" si="3"/>
        <v>0</v>
      </c>
      <c r="O7" t="s">
        <v>3282</v>
      </c>
    </row>
    <row r="8" spans="1:15" x14ac:dyDescent="0.25">
      <c r="A8">
        <f t="shared" si="2"/>
        <v>2</v>
      </c>
      <c r="B8" s="36">
        <v>44972</v>
      </c>
      <c r="C8" s="37" t="s">
        <v>48</v>
      </c>
      <c r="D8" s="37" t="s">
        <v>39</v>
      </c>
      <c r="E8" s="37" t="s">
        <v>49</v>
      </c>
      <c r="F8" s="37" t="s">
        <v>41</v>
      </c>
      <c r="G8" s="37" t="s">
        <v>42</v>
      </c>
      <c r="H8" s="38">
        <v>611412</v>
      </c>
      <c r="I8" s="39" t="s">
        <v>43</v>
      </c>
      <c r="J8" s="38">
        <v>61141</v>
      </c>
      <c r="K8" s="40">
        <f t="shared" si="0"/>
        <v>672553</v>
      </c>
      <c r="L8">
        <f t="shared" si="1"/>
        <v>4149</v>
      </c>
      <c r="M8">
        <f>+VLOOKUP(L8,'CTTT T6'!I$3:J$411,2,0)</f>
        <v>672553</v>
      </c>
      <c r="N8" s="40">
        <f t="shared" si="3"/>
        <v>0</v>
      </c>
      <c r="O8" t="s">
        <v>3282</v>
      </c>
    </row>
    <row r="9" spans="1:15" x14ac:dyDescent="0.25">
      <c r="A9">
        <f t="shared" si="2"/>
        <v>2</v>
      </c>
      <c r="B9" s="36">
        <v>44972</v>
      </c>
      <c r="C9" s="37" t="s">
        <v>50</v>
      </c>
      <c r="D9" s="37" t="s">
        <v>39</v>
      </c>
      <c r="E9" s="37" t="s">
        <v>51</v>
      </c>
      <c r="F9" s="37" t="s">
        <v>41</v>
      </c>
      <c r="G9" s="37" t="s">
        <v>42</v>
      </c>
      <c r="H9" s="38">
        <v>611412</v>
      </c>
      <c r="I9" s="39" t="s">
        <v>43</v>
      </c>
      <c r="J9" s="38">
        <v>61141</v>
      </c>
      <c r="K9" s="40">
        <f t="shared" si="0"/>
        <v>672553</v>
      </c>
      <c r="L9">
        <f t="shared" si="1"/>
        <v>4150</v>
      </c>
      <c r="M9">
        <f>+VLOOKUP(L9,'CTTT T6'!I$3:J$411,2,0)</f>
        <v>672553</v>
      </c>
      <c r="N9" s="40">
        <f t="shared" si="3"/>
        <v>0</v>
      </c>
      <c r="O9" t="s">
        <v>3282</v>
      </c>
    </row>
    <row r="10" spans="1:15" x14ac:dyDescent="0.25">
      <c r="A10">
        <f t="shared" si="2"/>
        <v>2</v>
      </c>
      <c r="B10" s="36">
        <v>44972</v>
      </c>
      <c r="C10" s="37" t="s">
        <v>52</v>
      </c>
      <c r="D10" s="37" t="s">
        <v>39</v>
      </c>
      <c r="E10" s="37" t="s">
        <v>53</v>
      </c>
      <c r="F10" s="37" t="s">
        <v>41</v>
      </c>
      <c r="G10" s="37" t="s">
        <v>42</v>
      </c>
      <c r="H10" s="38">
        <v>611412</v>
      </c>
      <c r="I10" s="39" t="s">
        <v>43</v>
      </c>
      <c r="J10" s="38">
        <v>61141</v>
      </c>
      <c r="K10" s="40">
        <f t="shared" si="0"/>
        <v>672553</v>
      </c>
      <c r="L10">
        <f t="shared" si="1"/>
        <v>4151</v>
      </c>
      <c r="M10">
        <f>+VLOOKUP(L10,'CTTT T6'!I$3:J$411,2,0)</f>
        <v>672553</v>
      </c>
      <c r="N10" s="40">
        <f t="shared" si="3"/>
        <v>0</v>
      </c>
      <c r="O10" t="s">
        <v>3282</v>
      </c>
    </row>
    <row r="11" spans="1:15" x14ac:dyDescent="0.25">
      <c r="A11">
        <f t="shared" si="2"/>
        <v>2</v>
      </c>
      <c r="B11" s="36">
        <v>44972</v>
      </c>
      <c r="C11" s="37" t="s">
        <v>54</v>
      </c>
      <c r="D11" s="37" t="s">
        <v>39</v>
      </c>
      <c r="E11" s="37" t="s">
        <v>55</v>
      </c>
      <c r="F11" s="37" t="s">
        <v>41</v>
      </c>
      <c r="G11" s="37" t="s">
        <v>42</v>
      </c>
      <c r="H11" s="38">
        <v>611412</v>
      </c>
      <c r="I11" s="39" t="s">
        <v>43</v>
      </c>
      <c r="J11" s="38">
        <v>61141</v>
      </c>
      <c r="K11" s="40">
        <f t="shared" si="0"/>
        <v>672553</v>
      </c>
      <c r="L11">
        <f t="shared" si="1"/>
        <v>4152</v>
      </c>
      <c r="M11">
        <f>+VLOOKUP(L11,'CTTT T6'!I$3:J$411,2,0)</f>
        <v>672553</v>
      </c>
      <c r="N11" s="40">
        <f t="shared" si="3"/>
        <v>0</v>
      </c>
      <c r="O11" t="s">
        <v>3282</v>
      </c>
    </row>
    <row r="12" spans="1:15" x14ac:dyDescent="0.25">
      <c r="A12">
        <f t="shared" si="2"/>
        <v>2</v>
      </c>
      <c r="B12" s="36">
        <v>44972</v>
      </c>
      <c r="C12" s="37" t="s">
        <v>56</v>
      </c>
      <c r="D12" s="37" t="s">
        <v>39</v>
      </c>
      <c r="E12" s="37" t="s">
        <v>57</v>
      </c>
      <c r="F12" s="37" t="s">
        <v>41</v>
      </c>
      <c r="G12" s="37" t="s">
        <v>42</v>
      </c>
      <c r="H12" s="38">
        <v>611412</v>
      </c>
      <c r="I12" s="39" t="s">
        <v>43</v>
      </c>
      <c r="J12" s="38">
        <v>61141</v>
      </c>
      <c r="K12" s="40">
        <f t="shared" si="0"/>
        <v>672553</v>
      </c>
      <c r="L12">
        <f t="shared" si="1"/>
        <v>4153</v>
      </c>
      <c r="M12">
        <f>+VLOOKUP(L12,'CTTT T6'!I$3:J$411,2,0)</f>
        <v>672553</v>
      </c>
      <c r="N12" s="40">
        <f t="shared" si="3"/>
        <v>0</v>
      </c>
      <c r="O12" t="s">
        <v>3282</v>
      </c>
    </row>
    <row r="13" spans="1:15" x14ac:dyDescent="0.25">
      <c r="A13">
        <f t="shared" si="2"/>
        <v>2</v>
      </c>
      <c r="B13" s="36">
        <v>44972</v>
      </c>
      <c r="C13" s="37" t="s">
        <v>58</v>
      </c>
      <c r="D13" s="37" t="s">
        <v>39</v>
      </c>
      <c r="E13" s="37" t="s">
        <v>59</v>
      </c>
      <c r="F13" s="37" t="s">
        <v>41</v>
      </c>
      <c r="G13" s="37" t="s">
        <v>42</v>
      </c>
      <c r="H13" s="38">
        <v>611412</v>
      </c>
      <c r="I13" s="39" t="s">
        <v>43</v>
      </c>
      <c r="J13" s="38">
        <v>61141</v>
      </c>
      <c r="K13" s="40">
        <f t="shared" si="0"/>
        <v>672553</v>
      </c>
      <c r="L13">
        <f t="shared" si="1"/>
        <v>4154</v>
      </c>
      <c r="M13">
        <f>+VLOOKUP(L13,'CTTT T6'!I$3:J$411,2,0)</f>
        <v>672553</v>
      </c>
      <c r="N13" s="40">
        <f t="shared" si="3"/>
        <v>0</v>
      </c>
      <c r="O13" t="s">
        <v>3282</v>
      </c>
    </row>
    <row r="14" spans="1:15" x14ac:dyDescent="0.25">
      <c r="A14">
        <f t="shared" si="2"/>
        <v>2</v>
      </c>
      <c r="B14" s="36">
        <v>44972</v>
      </c>
      <c r="C14" s="37" t="s">
        <v>60</v>
      </c>
      <c r="D14" s="37" t="s">
        <v>39</v>
      </c>
      <c r="E14" s="37" t="s">
        <v>61</v>
      </c>
      <c r="F14" s="37" t="s">
        <v>41</v>
      </c>
      <c r="G14" s="37" t="s">
        <v>42</v>
      </c>
      <c r="H14" s="38">
        <v>611412</v>
      </c>
      <c r="I14" s="39" t="s">
        <v>43</v>
      </c>
      <c r="J14" s="38">
        <v>61141</v>
      </c>
      <c r="K14" s="40">
        <f t="shared" si="0"/>
        <v>672553</v>
      </c>
      <c r="L14">
        <f t="shared" si="1"/>
        <v>4155</v>
      </c>
      <c r="M14">
        <f>+VLOOKUP(L14,'CTTT T6'!I$3:J$411,2,0)</f>
        <v>672553</v>
      </c>
      <c r="N14" s="40">
        <f t="shared" si="3"/>
        <v>0</v>
      </c>
      <c r="O14" t="s">
        <v>3282</v>
      </c>
    </row>
    <row r="15" spans="1:15" x14ac:dyDescent="0.25">
      <c r="A15">
        <f t="shared" si="2"/>
        <v>2</v>
      </c>
      <c r="B15" s="36">
        <v>44972</v>
      </c>
      <c r="C15" s="37" t="s">
        <v>62</v>
      </c>
      <c r="D15" s="37" t="s">
        <v>39</v>
      </c>
      <c r="E15" s="37" t="s">
        <v>63</v>
      </c>
      <c r="F15" s="37" t="s">
        <v>41</v>
      </c>
      <c r="G15" s="37" t="s">
        <v>42</v>
      </c>
      <c r="H15" s="38">
        <v>611412</v>
      </c>
      <c r="I15" s="39" t="s">
        <v>43</v>
      </c>
      <c r="J15" s="38">
        <v>61141</v>
      </c>
      <c r="K15" s="40">
        <f t="shared" si="0"/>
        <v>672553</v>
      </c>
      <c r="L15">
        <f t="shared" si="1"/>
        <v>4156</v>
      </c>
      <c r="M15">
        <f>+VLOOKUP(L15,'CTTT T6'!I$3:J$411,2,0)</f>
        <v>672553</v>
      </c>
      <c r="N15" s="40">
        <f t="shared" si="3"/>
        <v>0</v>
      </c>
      <c r="O15" t="s">
        <v>3282</v>
      </c>
    </row>
    <row r="16" spans="1:15" x14ac:dyDescent="0.25">
      <c r="A16">
        <f t="shared" si="2"/>
        <v>2</v>
      </c>
      <c r="B16" s="36">
        <v>44972</v>
      </c>
      <c r="C16" s="37" t="s">
        <v>64</v>
      </c>
      <c r="D16" s="37" t="s">
        <v>39</v>
      </c>
      <c r="E16" s="37" t="s">
        <v>65</v>
      </c>
      <c r="F16" s="37" t="s">
        <v>41</v>
      </c>
      <c r="G16" s="37" t="s">
        <v>42</v>
      </c>
      <c r="H16" s="38">
        <v>611412</v>
      </c>
      <c r="I16" s="39" t="s">
        <v>43</v>
      </c>
      <c r="J16" s="38">
        <v>61141</v>
      </c>
      <c r="K16" s="40">
        <f t="shared" si="0"/>
        <v>672553</v>
      </c>
      <c r="L16">
        <f t="shared" si="1"/>
        <v>4157</v>
      </c>
      <c r="M16">
        <f>+VLOOKUP(L16,'CTTT T6'!I$3:J$411,2,0)</f>
        <v>672553</v>
      </c>
      <c r="N16" s="40">
        <f t="shared" si="3"/>
        <v>0</v>
      </c>
      <c r="O16" t="s">
        <v>3282</v>
      </c>
    </row>
    <row r="17" spans="1:15" x14ac:dyDescent="0.25">
      <c r="A17">
        <f t="shared" si="2"/>
        <v>2</v>
      </c>
      <c r="B17" s="36">
        <v>44972</v>
      </c>
      <c r="C17" s="37" t="s">
        <v>66</v>
      </c>
      <c r="D17" s="37" t="s">
        <v>39</v>
      </c>
      <c r="E17" s="37" t="s">
        <v>67</v>
      </c>
      <c r="F17" s="37" t="s">
        <v>41</v>
      </c>
      <c r="G17" s="37" t="s">
        <v>42</v>
      </c>
      <c r="H17" s="38">
        <v>611412</v>
      </c>
      <c r="I17" s="39" t="s">
        <v>43</v>
      </c>
      <c r="J17" s="38">
        <v>61141</v>
      </c>
      <c r="K17" s="40">
        <f t="shared" si="0"/>
        <v>672553</v>
      </c>
      <c r="L17">
        <f t="shared" si="1"/>
        <v>4158</v>
      </c>
      <c r="M17">
        <f>+VLOOKUP(L17,'CTTT T6'!I$3:J$411,2,0)</f>
        <v>672553</v>
      </c>
      <c r="N17" s="40">
        <f t="shared" si="3"/>
        <v>0</v>
      </c>
      <c r="O17" t="s">
        <v>3282</v>
      </c>
    </row>
    <row r="18" spans="1:15" x14ac:dyDescent="0.25">
      <c r="A18">
        <f t="shared" si="2"/>
        <v>2</v>
      </c>
      <c r="B18" s="36">
        <v>44972</v>
      </c>
      <c r="C18" s="37" t="s">
        <v>68</v>
      </c>
      <c r="D18" s="37" t="s">
        <v>39</v>
      </c>
      <c r="E18" s="37" t="s">
        <v>69</v>
      </c>
      <c r="F18" s="37" t="s">
        <v>41</v>
      </c>
      <c r="G18" s="37" t="s">
        <v>42</v>
      </c>
      <c r="H18" s="38">
        <v>611412</v>
      </c>
      <c r="I18" s="39" t="s">
        <v>43</v>
      </c>
      <c r="J18" s="38">
        <v>61141</v>
      </c>
      <c r="K18" s="40">
        <f t="shared" si="0"/>
        <v>672553</v>
      </c>
      <c r="L18">
        <f t="shared" si="1"/>
        <v>4159</v>
      </c>
      <c r="M18">
        <f>+VLOOKUP(L18,'CTTT T6'!I$3:J$411,2,0)</f>
        <v>672553</v>
      </c>
      <c r="N18" s="40">
        <f t="shared" si="3"/>
        <v>0</v>
      </c>
      <c r="O18" t="s">
        <v>3282</v>
      </c>
    </row>
    <row r="19" spans="1:15" x14ac:dyDescent="0.25">
      <c r="A19">
        <f t="shared" si="2"/>
        <v>2</v>
      </c>
      <c r="B19" s="36">
        <v>44972</v>
      </c>
      <c r="C19" s="37" t="s">
        <v>70</v>
      </c>
      <c r="D19" s="37" t="s">
        <v>39</v>
      </c>
      <c r="E19" s="37" t="s">
        <v>71</v>
      </c>
      <c r="F19" s="37" t="s">
        <v>41</v>
      </c>
      <c r="G19" s="37" t="s">
        <v>42</v>
      </c>
      <c r="H19" s="38">
        <v>611412</v>
      </c>
      <c r="I19" s="39" t="s">
        <v>43</v>
      </c>
      <c r="J19" s="38">
        <v>61141</v>
      </c>
      <c r="K19" s="40">
        <f t="shared" si="0"/>
        <v>672553</v>
      </c>
      <c r="L19">
        <f t="shared" si="1"/>
        <v>4160</v>
      </c>
      <c r="M19">
        <f>+VLOOKUP(L19,'CTTT T6'!I$3:J$411,2,0)</f>
        <v>672553</v>
      </c>
      <c r="N19" s="40">
        <f t="shared" si="3"/>
        <v>0</v>
      </c>
      <c r="O19" t="s">
        <v>3282</v>
      </c>
    </row>
    <row r="20" spans="1:15" x14ac:dyDescent="0.25">
      <c r="A20">
        <f t="shared" si="2"/>
        <v>2</v>
      </c>
      <c r="B20" s="36">
        <v>44972</v>
      </c>
      <c r="C20" s="37" t="s">
        <v>72</v>
      </c>
      <c r="D20" s="37" t="s">
        <v>39</v>
      </c>
      <c r="E20" s="37" t="s">
        <v>73</v>
      </c>
      <c r="F20" s="37" t="s">
        <v>41</v>
      </c>
      <c r="G20" s="37" t="s">
        <v>42</v>
      </c>
      <c r="H20" s="38">
        <v>611412</v>
      </c>
      <c r="I20" s="39" t="s">
        <v>43</v>
      </c>
      <c r="J20" s="38">
        <v>61141</v>
      </c>
      <c r="K20" s="40">
        <f t="shared" si="0"/>
        <v>672553</v>
      </c>
      <c r="L20">
        <f t="shared" si="1"/>
        <v>4161</v>
      </c>
      <c r="M20">
        <f>+VLOOKUP(L20,'CTTT T6'!I$3:J$411,2,0)</f>
        <v>672553</v>
      </c>
      <c r="N20" s="40">
        <f t="shared" si="3"/>
        <v>0</v>
      </c>
      <c r="O20" t="s">
        <v>3282</v>
      </c>
    </row>
    <row r="21" spans="1:15" x14ac:dyDescent="0.25">
      <c r="A21">
        <f t="shared" si="2"/>
        <v>2</v>
      </c>
      <c r="B21" s="36">
        <v>44972</v>
      </c>
      <c r="C21" s="37" t="s">
        <v>74</v>
      </c>
      <c r="D21" s="37" t="s">
        <v>39</v>
      </c>
      <c r="E21" s="37" t="s">
        <v>75</v>
      </c>
      <c r="F21" s="37" t="s">
        <v>41</v>
      </c>
      <c r="G21" s="37" t="s">
        <v>42</v>
      </c>
      <c r="H21" s="38">
        <v>611412</v>
      </c>
      <c r="I21" s="39" t="s">
        <v>43</v>
      </c>
      <c r="J21" s="38">
        <v>61141</v>
      </c>
      <c r="K21" s="40">
        <f t="shared" si="0"/>
        <v>672553</v>
      </c>
      <c r="L21">
        <f t="shared" si="1"/>
        <v>4162</v>
      </c>
      <c r="M21">
        <f>+VLOOKUP(L21,'CTTT T6'!I$3:J$411,2,0)</f>
        <v>672553</v>
      </c>
      <c r="N21" s="40">
        <f t="shared" si="3"/>
        <v>0</v>
      </c>
      <c r="O21" t="s">
        <v>3282</v>
      </c>
    </row>
    <row r="22" spans="1:15" x14ac:dyDescent="0.25">
      <c r="A22">
        <f t="shared" si="2"/>
        <v>2</v>
      </c>
      <c r="B22" s="36">
        <v>44972</v>
      </c>
      <c r="C22" s="37" t="s">
        <v>76</v>
      </c>
      <c r="D22" s="37" t="s">
        <v>39</v>
      </c>
      <c r="E22" s="37" t="s">
        <v>77</v>
      </c>
      <c r="F22" s="37" t="s">
        <v>41</v>
      </c>
      <c r="G22" s="37" t="s">
        <v>42</v>
      </c>
      <c r="H22" s="38">
        <v>611412</v>
      </c>
      <c r="I22" s="39" t="s">
        <v>43</v>
      </c>
      <c r="J22" s="38">
        <v>61141</v>
      </c>
      <c r="K22" s="40">
        <f t="shared" si="0"/>
        <v>672553</v>
      </c>
      <c r="L22">
        <f t="shared" si="1"/>
        <v>4163</v>
      </c>
      <c r="M22">
        <f>+VLOOKUP(L22,'CTTT T6'!I$3:J$411,2,0)</f>
        <v>672553</v>
      </c>
      <c r="N22" s="40">
        <f t="shared" si="3"/>
        <v>0</v>
      </c>
      <c r="O22" t="s">
        <v>3282</v>
      </c>
    </row>
    <row r="23" spans="1:15" x14ac:dyDescent="0.25">
      <c r="A23">
        <f t="shared" si="2"/>
        <v>2</v>
      </c>
      <c r="B23" s="36">
        <v>44972</v>
      </c>
      <c r="C23" s="37" t="s">
        <v>78</v>
      </c>
      <c r="D23" s="37" t="s">
        <v>39</v>
      </c>
      <c r="E23" s="37" t="s">
        <v>79</v>
      </c>
      <c r="F23" s="37" t="s">
        <v>41</v>
      </c>
      <c r="G23" s="37" t="s">
        <v>42</v>
      </c>
      <c r="H23" s="38">
        <v>611412</v>
      </c>
      <c r="I23" s="39" t="s">
        <v>43</v>
      </c>
      <c r="J23" s="38">
        <v>61141</v>
      </c>
      <c r="K23" s="40">
        <f t="shared" si="0"/>
        <v>672553</v>
      </c>
      <c r="L23">
        <f t="shared" si="1"/>
        <v>4164</v>
      </c>
      <c r="M23">
        <f>+VLOOKUP(L23,'CTTT T6'!I$3:J$411,2,0)</f>
        <v>672553</v>
      </c>
      <c r="N23" s="40">
        <f t="shared" si="3"/>
        <v>0</v>
      </c>
      <c r="O23" t="s">
        <v>3282</v>
      </c>
    </row>
    <row r="24" spans="1:15" x14ac:dyDescent="0.25">
      <c r="A24">
        <f t="shared" si="2"/>
        <v>2</v>
      </c>
      <c r="B24" s="36">
        <v>44972</v>
      </c>
      <c r="C24" s="37" t="s">
        <v>80</v>
      </c>
      <c r="D24" s="37" t="s">
        <v>39</v>
      </c>
      <c r="E24" s="37" t="s">
        <v>81</v>
      </c>
      <c r="F24" s="37" t="s">
        <v>41</v>
      </c>
      <c r="G24" s="37" t="s">
        <v>42</v>
      </c>
      <c r="H24" s="38">
        <v>611412</v>
      </c>
      <c r="I24" s="39" t="s">
        <v>43</v>
      </c>
      <c r="J24" s="38">
        <v>61141</v>
      </c>
      <c r="K24" s="40">
        <f t="shared" si="0"/>
        <v>672553</v>
      </c>
      <c r="L24">
        <f t="shared" si="1"/>
        <v>4165</v>
      </c>
      <c r="M24">
        <f>+VLOOKUP(L24,'CTTT T6'!I$3:J$411,2,0)</f>
        <v>672553</v>
      </c>
      <c r="N24" s="40">
        <f t="shared" si="3"/>
        <v>0</v>
      </c>
      <c r="O24" t="s">
        <v>3282</v>
      </c>
    </row>
    <row r="25" spans="1:15" x14ac:dyDescent="0.25">
      <c r="A25">
        <f t="shared" si="2"/>
        <v>2</v>
      </c>
      <c r="B25" s="36">
        <v>44972</v>
      </c>
      <c r="C25" s="37" t="s">
        <v>82</v>
      </c>
      <c r="D25" s="37" t="s">
        <v>39</v>
      </c>
      <c r="E25" s="37" t="s">
        <v>83</v>
      </c>
      <c r="F25" s="37" t="s">
        <v>41</v>
      </c>
      <c r="G25" s="37" t="s">
        <v>42</v>
      </c>
      <c r="H25" s="38">
        <v>611412</v>
      </c>
      <c r="I25" s="39" t="s">
        <v>43</v>
      </c>
      <c r="J25" s="38">
        <v>61141</v>
      </c>
      <c r="K25" s="40">
        <f t="shared" si="0"/>
        <v>672553</v>
      </c>
      <c r="L25">
        <f t="shared" si="1"/>
        <v>4166</v>
      </c>
      <c r="M25">
        <f>+VLOOKUP(L25,'CTTT T6'!I$3:J$411,2,0)</f>
        <v>672553</v>
      </c>
      <c r="N25" s="40">
        <f t="shared" si="3"/>
        <v>0</v>
      </c>
      <c r="O25" t="s">
        <v>3282</v>
      </c>
    </row>
    <row r="26" spans="1:15" x14ac:dyDescent="0.25">
      <c r="A26">
        <f t="shared" si="2"/>
        <v>2</v>
      </c>
      <c r="B26" s="36">
        <v>44972</v>
      </c>
      <c r="C26" s="37" t="s">
        <v>84</v>
      </c>
      <c r="D26" s="37" t="s">
        <v>39</v>
      </c>
      <c r="E26" s="37" t="s">
        <v>85</v>
      </c>
      <c r="F26" s="37" t="s">
        <v>41</v>
      </c>
      <c r="G26" s="37" t="s">
        <v>42</v>
      </c>
      <c r="H26" s="38">
        <v>611412</v>
      </c>
      <c r="I26" s="39" t="s">
        <v>43</v>
      </c>
      <c r="J26" s="38">
        <v>61141</v>
      </c>
      <c r="K26" s="40">
        <f t="shared" si="0"/>
        <v>672553</v>
      </c>
      <c r="L26">
        <f t="shared" si="1"/>
        <v>4167</v>
      </c>
      <c r="M26">
        <f>+VLOOKUP(L26,'CTTT T6'!I$3:J$411,2,0)</f>
        <v>672553</v>
      </c>
      <c r="N26" s="40">
        <f t="shared" si="3"/>
        <v>0</v>
      </c>
      <c r="O26" t="s">
        <v>3282</v>
      </c>
    </row>
    <row r="27" spans="1:15" x14ac:dyDescent="0.25">
      <c r="A27">
        <f t="shared" si="2"/>
        <v>2</v>
      </c>
      <c r="B27" s="36">
        <v>44972</v>
      </c>
      <c r="C27" s="37" t="s">
        <v>86</v>
      </c>
      <c r="D27" s="37" t="s">
        <v>39</v>
      </c>
      <c r="E27" s="37" t="s">
        <v>87</v>
      </c>
      <c r="F27" s="37" t="s">
        <v>41</v>
      </c>
      <c r="G27" s="37" t="s">
        <v>42</v>
      </c>
      <c r="H27" s="38">
        <v>611412</v>
      </c>
      <c r="I27" s="39" t="s">
        <v>43</v>
      </c>
      <c r="J27" s="38">
        <v>61141</v>
      </c>
      <c r="K27" s="40">
        <f t="shared" si="0"/>
        <v>672553</v>
      </c>
      <c r="L27">
        <f t="shared" si="1"/>
        <v>4168</v>
      </c>
      <c r="M27">
        <f>+VLOOKUP(L27,'CTTT T6'!I$3:J$411,2,0)</f>
        <v>672553</v>
      </c>
      <c r="N27" s="40">
        <f t="shared" si="3"/>
        <v>0</v>
      </c>
      <c r="O27" t="s">
        <v>3282</v>
      </c>
    </row>
    <row r="28" spans="1:15" x14ac:dyDescent="0.25">
      <c r="A28">
        <f t="shared" si="2"/>
        <v>2</v>
      </c>
      <c r="B28" s="36">
        <v>44972</v>
      </c>
      <c r="C28" s="37" t="s">
        <v>88</v>
      </c>
      <c r="D28" s="37" t="s">
        <v>39</v>
      </c>
      <c r="E28" s="37" t="s">
        <v>89</v>
      </c>
      <c r="F28" s="37" t="s">
        <v>41</v>
      </c>
      <c r="G28" s="37" t="s">
        <v>42</v>
      </c>
      <c r="H28" s="38">
        <v>611412</v>
      </c>
      <c r="I28" s="39" t="s">
        <v>43</v>
      </c>
      <c r="J28" s="38">
        <v>61141</v>
      </c>
      <c r="K28" s="40">
        <f t="shared" si="0"/>
        <v>672553</v>
      </c>
      <c r="L28">
        <f t="shared" si="1"/>
        <v>4169</v>
      </c>
      <c r="M28">
        <f>+VLOOKUP(L28,'CTTT T6'!I$3:J$411,2,0)</f>
        <v>672553</v>
      </c>
      <c r="N28" s="40">
        <f t="shared" si="3"/>
        <v>0</v>
      </c>
      <c r="O28" t="s">
        <v>3282</v>
      </c>
    </row>
    <row r="29" spans="1:15" x14ac:dyDescent="0.25">
      <c r="A29">
        <f t="shared" si="2"/>
        <v>2</v>
      </c>
      <c r="B29" s="36">
        <v>44972</v>
      </c>
      <c r="C29" s="37" t="s">
        <v>90</v>
      </c>
      <c r="D29" s="37" t="s">
        <v>39</v>
      </c>
      <c r="E29" s="37" t="s">
        <v>91</v>
      </c>
      <c r="F29" s="37" t="s">
        <v>41</v>
      </c>
      <c r="G29" s="37" t="s">
        <v>42</v>
      </c>
      <c r="H29" s="38">
        <v>611412</v>
      </c>
      <c r="I29" s="39" t="s">
        <v>43</v>
      </c>
      <c r="J29" s="38">
        <v>61141</v>
      </c>
      <c r="K29" s="40">
        <f t="shared" si="0"/>
        <v>672553</v>
      </c>
      <c r="L29">
        <f t="shared" si="1"/>
        <v>4170</v>
      </c>
      <c r="M29">
        <f>+VLOOKUP(L29,'CTTT T6'!I$3:J$411,2,0)</f>
        <v>672553</v>
      </c>
      <c r="N29" s="40">
        <f t="shared" si="3"/>
        <v>0</v>
      </c>
      <c r="O29" t="s">
        <v>3282</v>
      </c>
    </row>
    <row r="30" spans="1:15" x14ac:dyDescent="0.25">
      <c r="A30">
        <f t="shared" si="2"/>
        <v>2</v>
      </c>
      <c r="B30" s="36">
        <v>44972</v>
      </c>
      <c r="C30" s="37" t="s">
        <v>92</v>
      </c>
      <c r="D30" s="37" t="s">
        <v>39</v>
      </c>
      <c r="E30" s="37" t="s">
        <v>93</v>
      </c>
      <c r="F30" s="37" t="s">
        <v>41</v>
      </c>
      <c r="G30" s="37" t="s">
        <v>42</v>
      </c>
      <c r="H30" s="38">
        <v>611412</v>
      </c>
      <c r="I30" s="39" t="s">
        <v>43</v>
      </c>
      <c r="J30" s="38">
        <v>61141</v>
      </c>
      <c r="K30" s="40">
        <f t="shared" si="0"/>
        <v>672553</v>
      </c>
      <c r="L30">
        <f t="shared" si="1"/>
        <v>4171</v>
      </c>
      <c r="M30">
        <f>+VLOOKUP(L30,'CTTT T6'!I$3:J$411,2,0)</f>
        <v>672553</v>
      </c>
      <c r="N30" s="40">
        <f t="shared" si="3"/>
        <v>0</v>
      </c>
      <c r="O30" t="s">
        <v>3282</v>
      </c>
    </row>
    <row r="31" spans="1:15" x14ac:dyDescent="0.25">
      <c r="A31">
        <f t="shared" si="2"/>
        <v>2</v>
      </c>
      <c r="B31" s="36">
        <v>44972</v>
      </c>
      <c r="C31" s="37" t="s">
        <v>94</v>
      </c>
      <c r="D31" s="37" t="s">
        <v>39</v>
      </c>
      <c r="E31" s="37" t="s">
        <v>95</v>
      </c>
      <c r="F31" s="37" t="s">
        <v>41</v>
      </c>
      <c r="G31" s="37" t="s">
        <v>42</v>
      </c>
      <c r="H31" s="38">
        <v>611412</v>
      </c>
      <c r="I31" s="39" t="s">
        <v>43</v>
      </c>
      <c r="J31" s="38">
        <v>61141</v>
      </c>
      <c r="K31" s="40">
        <f t="shared" si="0"/>
        <v>672553</v>
      </c>
      <c r="L31">
        <f t="shared" si="1"/>
        <v>4172</v>
      </c>
      <c r="M31">
        <f>+VLOOKUP(L31,'CTTT T6'!I$3:J$411,2,0)</f>
        <v>672553</v>
      </c>
      <c r="N31" s="40">
        <f t="shared" si="3"/>
        <v>0</v>
      </c>
      <c r="O31" t="s">
        <v>3282</v>
      </c>
    </row>
    <row r="32" spans="1:15" x14ac:dyDescent="0.25">
      <c r="A32">
        <f t="shared" si="2"/>
        <v>2</v>
      </c>
      <c r="B32" s="36">
        <v>44972</v>
      </c>
      <c r="C32" s="37" t="s">
        <v>96</v>
      </c>
      <c r="D32" s="37" t="s">
        <v>39</v>
      </c>
      <c r="E32" s="37" t="s">
        <v>97</v>
      </c>
      <c r="F32" s="37" t="s">
        <v>41</v>
      </c>
      <c r="G32" s="37" t="s">
        <v>42</v>
      </c>
      <c r="H32" s="38">
        <v>611412</v>
      </c>
      <c r="I32" s="39" t="s">
        <v>43</v>
      </c>
      <c r="J32" s="38">
        <v>61141</v>
      </c>
      <c r="K32" s="40">
        <f t="shared" si="0"/>
        <v>672553</v>
      </c>
      <c r="L32">
        <f t="shared" si="1"/>
        <v>4173</v>
      </c>
      <c r="M32">
        <f>+VLOOKUP(L32,'CTTT T6'!I$3:J$411,2,0)</f>
        <v>672553</v>
      </c>
      <c r="N32" s="40">
        <f t="shared" si="3"/>
        <v>0</v>
      </c>
      <c r="O32" t="s">
        <v>3282</v>
      </c>
    </row>
    <row r="33" spans="1:15" x14ac:dyDescent="0.25">
      <c r="A33">
        <f t="shared" si="2"/>
        <v>2</v>
      </c>
      <c r="B33" s="36">
        <v>44972</v>
      </c>
      <c r="C33" s="37" t="s">
        <v>98</v>
      </c>
      <c r="D33" s="37" t="s">
        <v>39</v>
      </c>
      <c r="E33" s="37" t="s">
        <v>99</v>
      </c>
      <c r="F33" s="37" t="s">
        <v>41</v>
      </c>
      <c r="G33" s="37" t="s">
        <v>42</v>
      </c>
      <c r="H33" s="38">
        <v>611412</v>
      </c>
      <c r="I33" s="39" t="s">
        <v>43</v>
      </c>
      <c r="J33" s="38">
        <v>61141</v>
      </c>
      <c r="K33" s="40">
        <f t="shared" si="0"/>
        <v>672553</v>
      </c>
      <c r="L33">
        <f t="shared" si="1"/>
        <v>4174</v>
      </c>
      <c r="M33">
        <f>+VLOOKUP(L33,'CTTT T6'!I$3:J$411,2,0)</f>
        <v>672553</v>
      </c>
      <c r="N33" s="40">
        <f t="shared" si="3"/>
        <v>0</v>
      </c>
      <c r="O33" t="s">
        <v>3282</v>
      </c>
    </row>
    <row r="34" spans="1:15" x14ac:dyDescent="0.25">
      <c r="A34">
        <f t="shared" si="2"/>
        <v>2</v>
      </c>
      <c r="B34" s="36">
        <v>44972</v>
      </c>
      <c r="C34" s="37" t="s">
        <v>100</v>
      </c>
      <c r="D34" s="37" t="s">
        <v>39</v>
      </c>
      <c r="E34" s="37" t="s">
        <v>101</v>
      </c>
      <c r="F34" s="37" t="s">
        <v>41</v>
      </c>
      <c r="G34" s="37" t="s">
        <v>42</v>
      </c>
      <c r="H34" s="38">
        <v>611412</v>
      </c>
      <c r="I34" s="39" t="s">
        <v>43</v>
      </c>
      <c r="J34" s="38">
        <v>61141</v>
      </c>
      <c r="K34" s="40">
        <f t="shared" si="0"/>
        <v>672553</v>
      </c>
      <c r="L34">
        <f t="shared" si="1"/>
        <v>4175</v>
      </c>
      <c r="M34">
        <f>+VLOOKUP(L34,'CTTT T6'!I$3:J$411,2,0)</f>
        <v>672553</v>
      </c>
      <c r="N34" s="40">
        <f t="shared" si="3"/>
        <v>0</v>
      </c>
      <c r="O34" t="s">
        <v>3282</v>
      </c>
    </row>
    <row r="35" spans="1:15" x14ac:dyDescent="0.25">
      <c r="A35">
        <f t="shared" si="2"/>
        <v>2</v>
      </c>
      <c r="B35" s="36">
        <v>44972</v>
      </c>
      <c r="C35" s="37" t="s">
        <v>102</v>
      </c>
      <c r="D35" s="37" t="s">
        <v>39</v>
      </c>
      <c r="E35" s="37" t="s">
        <v>103</v>
      </c>
      <c r="F35" s="37" t="s">
        <v>41</v>
      </c>
      <c r="G35" s="37" t="s">
        <v>42</v>
      </c>
      <c r="H35" s="38">
        <v>611412</v>
      </c>
      <c r="I35" s="39" t="s">
        <v>43</v>
      </c>
      <c r="J35" s="38">
        <v>61141</v>
      </c>
      <c r="K35" s="40">
        <f t="shared" si="0"/>
        <v>672553</v>
      </c>
      <c r="L35">
        <f t="shared" si="1"/>
        <v>4176</v>
      </c>
      <c r="M35">
        <f>+VLOOKUP(L35,'CTTT T6'!I$3:J$411,2,0)</f>
        <v>672553</v>
      </c>
      <c r="N35" s="40">
        <f t="shared" si="3"/>
        <v>0</v>
      </c>
      <c r="O35" t="s">
        <v>3282</v>
      </c>
    </row>
    <row r="36" spans="1:15" x14ac:dyDescent="0.25">
      <c r="A36">
        <f t="shared" si="2"/>
        <v>2</v>
      </c>
      <c r="B36" s="36">
        <v>44972</v>
      </c>
      <c r="C36" s="37" t="s">
        <v>104</v>
      </c>
      <c r="D36" s="37" t="s">
        <v>39</v>
      </c>
      <c r="E36" s="37" t="s">
        <v>105</v>
      </c>
      <c r="F36" s="37" t="s">
        <v>41</v>
      </c>
      <c r="G36" s="37" t="s">
        <v>42</v>
      </c>
      <c r="H36" s="38">
        <v>611412</v>
      </c>
      <c r="I36" s="39" t="s">
        <v>43</v>
      </c>
      <c r="J36" s="38">
        <v>61141</v>
      </c>
      <c r="K36" s="40">
        <f t="shared" si="0"/>
        <v>672553</v>
      </c>
      <c r="L36">
        <f t="shared" si="1"/>
        <v>4177</v>
      </c>
      <c r="M36">
        <f>+VLOOKUP(L36,'CTTT T6'!I$3:J$411,2,0)</f>
        <v>672553</v>
      </c>
      <c r="N36" s="40">
        <f t="shared" si="3"/>
        <v>0</v>
      </c>
      <c r="O36" t="s">
        <v>3282</v>
      </c>
    </row>
    <row r="37" spans="1:15" x14ac:dyDescent="0.25">
      <c r="A37">
        <f t="shared" si="2"/>
        <v>2</v>
      </c>
      <c r="B37" s="36">
        <v>44972</v>
      </c>
      <c r="C37" s="37" t="s">
        <v>106</v>
      </c>
      <c r="D37" s="37" t="s">
        <v>39</v>
      </c>
      <c r="E37" s="37" t="s">
        <v>107</v>
      </c>
      <c r="F37" s="37" t="s">
        <v>41</v>
      </c>
      <c r="G37" s="37" t="s">
        <v>42</v>
      </c>
      <c r="H37" s="38">
        <v>611412</v>
      </c>
      <c r="I37" s="39" t="s">
        <v>43</v>
      </c>
      <c r="J37" s="38">
        <v>61141</v>
      </c>
      <c r="K37" s="40">
        <f t="shared" si="0"/>
        <v>672553</v>
      </c>
      <c r="L37">
        <f t="shared" si="1"/>
        <v>4178</v>
      </c>
      <c r="M37">
        <f>+VLOOKUP(L37,'CTTT T6'!I$3:J$411,2,0)</f>
        <v>672553</v>
      </c>
      <c r="N37" s="40">
        <f t="shared" si="3"/>
        <v>0</v>
      </c>
      <c r="O37" t="s">
        <v>3282</v>
      </c>
    </row>
    <row r="38" spans="1:15" x14ac:dyDescent="0.25">
      <c r="A38">
        <f t="shared" si="2"/>
        <v>2</v>
      </c>
      <c r="B38" s="36">
        <v>44972</v>
      </c>
      <c r="C38" s="37" t="s">
        <v>108</v>
      </c>
      <c r="D38" s="37" t="s">
        <v>39</v>
      </c>
      <c r="E38" s="37" t="s">
        <v>109</v>
      </c>
      <c r="F38" s="37" t="s">
        <v>41</v>
      </c>
      <c r="G38" s="37" t="s">
        <v>42</v>
      </c>
      <c r="H38" s="38">
        <v>611412</v>
      </c>
      <c r="I38" s="39" t="s">
        <v>43</v>
      </c>
      <c r="J38" s="38">
        <v>61141</v>
      </c>
      <c r="K38" s="40">
        <f t="shared" si="0"/>
        <v>672553</v>
      </c>
      <c r="L38">
        <f t="shared" si="1"/>
        <v>4179</v>
      </c>
      <c r="M38">
        <f>+VLOOKUP(L38,'CTTT T6'!I$3:J$411,2,0)</f>
        <v>672553</v>
      </c>
      <c r="N38" s="40">
        <f t="shared" si="3"/>
        <v>0</v>
      </c>
      <c r="O38" t="s">
        <v>3282</v>
      </c>
    </row>
    <row r="39" spans="1:15" x14ac:dyDescent="0.25">
      <c r="A39">
        <f t="shared" si="2"/>
        <v>2</v>
      </c>
      <c r="B39" s="36">
        <v>44972</v>
      </c>
      <c r="C39" s="37" t="s">
        <v>110</v>
      </c>
      <c r="D39" s="37" t="s">
        <v>39</v>
      </c>
      <c r="E39" s="37" t="s">
        <v>111</v>
      </c>
      <c r="F39" s="37" t="s">
        <v>41</v>
      </c>
      <c r="G39" s="37" t="s">
        <v>42</v>
      </c>
      <c r="H39" s="38">
        <v>611412</v>
      </c>
      <c r="I39" s="39" t="s">
        <v>43</v>
      </c>
      <c r="J39" s="38">
        <v>61141</v>
      </c>
      <c r="K39" s="40">
        <f t="shared" si="0"/>
        <v>672553</v>
      </c>
      <c r="L39">
        <f t="shared" si="1"/>
        <v>4180</v>
      </c>
      <c r="M39">
        <f>+VLOOKUP(L39,'CTTT T6'!I$3:J$411,2,0)</f>
        <v>672553</v>
      </c>
      <c r="N39" s="40">
        <f t="shared" si="3"/>
        <v>0</v>
      </c>
      <c r="O39" t="s">
        <v>3282</v>
      </c>
    </row>
    <row r="40" spans="1:15" x14ac:dyDescent="0.25">
      <c r="A40">
        <f t="shared" si="2"/>
        <v>2</v>
      </c>
      <c r="B40" s="36">
        <v>44972</v>
      </c>
      <c r="C40" s="37" t="s">
        <v>112</v>
      </c>
      <c r="D40" s="37" t="s">
        <v>39</v>
      </c>
      <c r="E40" s="37" t="s">
        <v>113</v>
      </c>
      <c r="F40" s="37" t="s">
        <v>41</v>
      </c>
      <c r="G40" s="37" t="s">
        <v>42</v>
      </c>
      <c r="H40" s="38">
        <v>611412</v>
      </c>
      <c r="I40" s="39" t="s">
        <v>43</v>
      </c>
      <c r="J40" s="38">
        <v>61141</v>
      </c>
      <c r="K40" s="40">
        <f t="shared" si="0"/>
        <v>672553</v>
      </c>
      <c r="L40">
        <f t="shared" si="1"/>
        <v>4181</v>
      </c>
      <c r="M40">
        <f>+VLOOKUP(L40,'CTTT T6'!I$3:J$411,2,0)</f>
        <v>672553</v>
      </c>
      <c r="N40" s="40">
        <f t="shared" si="3"/>
        <v>0</v>
      </c>
      <c r="O40" t="s">
        <v>3282</v>
      </c>
    </row>
    <row r="41" spans="1:15" x14ac:dyDescent="0.25">
      <c r="A41">
        <f t="shared" si="2"/>
        <v>2</v>
      </c>
      <c r="B41" s="36">
        <v>44972</v>
      </c>
      <c r="C41" s="37" t="s">
        <v>114</v>
      </c>
      <c r="D41" s="37" t="s">
        <v>39</v>
      </c>
      <c r="E41" s="37" t="s">
        <v>115</v>
      </c>
      <c r="F41" s="37" t="s">
        <v>41</v>
      </c>
      <c r="G41" s="37" t="s">
        <v>42</v>
      </c>
      <c r="H41" s="38">
        <v>611412</v>
      </c>
      <c r="I41" s="39" t="s">
        <v>43</v>
      </c>
      <c r="J41" s="38">
        <v>61141</v>
      </c>
      <c r="K41" s="40">
        <f t="shared" si="0"/>
        <v>672553</v>
      </c>
      <c r="L41">
        <f t="shared" si="1"/>
        <v>4182</v>
      </c>
      <c r="M41">
        <f>+VLOOKUP(L41,'CTTT T6'!I$3:J$411,2,0)</f>
        <v>672553</v>
      </c>
      <c r="N41" s="40">
        <f t="shared" si="3"/>
        <v>0</v>
      </c>
      <c r="O41" t="s">
        <v>3282</v>
      </c>
    </row>
    <row r="42" spans="1:15" x14ac:dyDescent="0.25">
      <c r="A42">
        <f t="shared" si="2"/>
        <v>2</v>
      </c>
      <c r="B42" s="36">
        <v>44972</v>
      </c>
      <c r="C42" s="37" t="s">
        <v>116</v>
      </c>
      <c r="D42" s="37" t="s">
        <v>39</v>
      </c>
      <c r="E42" s="37" t="s">
        <v>117</v>
      </c>
      <c r="F42" s="37" t="s">
        <v>41</v>
      </c>
      <c r="G42" s="37" t="s">
        <v>42</v>
      </c>
      <c r="H42" s="38">
        <v>611412</v>
      </c>
      <c r="I42" s="39" t="s">
        <v>43</v>
      </c>
      <c r="J42" s="38">
        <v>61141</v>
      </c>
      <c r="K42" s="40">
        <f t="shared" si="0"/>
        <v>672553</v>
      </c>
      <c r="L42">
        <f t="shared" si="1"/>
        <v>4183</v>
      </c>
      <c r="M42">
        <f>+VLOOKUP(L42,'CTTT T6'!I$3:J$411,2,0)</f>
        <v>672553</v>
      </c>
      <c r="N42" s="40">
        <f t="shared" si="3"/>
        <v>0</v>
      </c>
      <c r="O42" t="s">
        <v>3282</v>
      </c>
    </row>
    <row r="43" spans="1:15" x14ac:dyDescent="0.25">
      <c r="A43">
        <f t="shared" si="2"/>
        <v>2</v>
      </c>
      <c r="B43" s="36">
        <v>44972</v>
      </c>
      <c r="C43" s="37" t="s">
        <v>118</v>
      </c>
      <c r="D43" s="37" t="s">
        <v>39</v>
      </c>
      <c r="E43" s="37" t="s">
        <v>119</v>
      </c>
      <c r="F43" s="37" t="s">
        <v>120</v>
      </c>
      <c r="G43" s="37" t="s">
        <v>121</v>
      </c>
      <c r="H43" s="38">
        <v>611412</v>
      </c>
      <c r="I43" s="39" t="s">
        <v>43</v>
      </c>
      <c r="J43" s="38">
        <v>61141</v>
      </c>
      <c r="K43" s="40">
        <f t="shared" si="0"/>
        <v>672553</v>
      </c>
      <c r="L43">
        <f t="shared" si="1"/>
        <v>4184</v>
      </c>
      <c r="M43">
        <f>+VLOOKUP(L43,'CTTT T6'!I$3:J$411,2,0)</f>
        <v>672553</v>
      </c>
      <c r="N43" s="40">
        <f t="shared" si="3"/>
        <v>0</v>
      </c>
      <c r="O43" t="s">
        <v>3282</v>
      </c>
    </row>
    <row r="44" spans="1:15" x14ac:dyDescent="0.25">
      <c r="A44">
        <f t="shared" si="2"/>
        <v>2</v>
      </c>
      <c r="B44" s="36">
        <v>44972</v>
      </c>
      <c r="C44" s="37" t="s">
        <v>122</v>
      </c>
      <c r="D44" s="37" t="s">
        <v>39</v>
      </c>
      <c r="E44" s="37" t="s">
        <v>123</v>
      </c>
      <c r="F44" s="37" t="s">
        <v>120</v>
      </c>
      <c r="G44" s="37" t="s">
        <v>121</v>
      </c>
      <c r="H44" s="38">
        <v>611412</v>
      </c>
      <c r="I44" s="39" t="s">
        <v>43</v>
      </c>
      <c r="J44" s="38">
        <v>61141</v>
      </c>
      <c r="K44" s="40">
        <f t="shared" si="0"/>
        <v>672553</v>
      </c>
      <c r="L44">
        <f t="shared" si="1"/>
        <v>4185</v>
      </c>
      <c r="M44">
        <f>+VLOOKUP(L44,'CTTT T6'!I$3:J$411,2,0)</f>
        <v>672553</v>
      </c>
      <c r="N44" s="40">
        <f t="shared" si="3"/>
        <v>0</v>
      </c>
      <c r="O44" t="s">
        <v>3282</v>
      </c>
    </row>
    <row r="45" spans="1:15" x14ac:dyDescent="0.25">
      <c r="A45">
        <f t="shared" si="2"/>
        <v>2</v>
      </c>
      <c r="B45" s="36">
        <v>44972</v>
      </c>
      <c r="C45" s="37" t="s">
        <v>124</v>
      </c>
      <c r="D45" s="37" t="s">
        <v>39</v>
      </c>
      <c r="E45" s="37" t="s">
        <v>125</v>
      </c>
      <c r="F45" s="37" t="s">
        <v>120</v>
      </c>
      <c r="G45" s="37" t="s">
        <v>121</v>
      </c>
      <c r="H45" s="38">
        <v>611412</v>
      </c>
      <c r="I45" s="39" t="s">
        <v>43</v>
      </c>
      <c r="J45" s="38">
        <v>61141</v>
      </c>
      <c r="K45" s="40">
        <f t="shared" si="0"/>
        <v>672553</v>
      </c>
      <c r="L45">
        <f t="shared" si="1"/>
        <v>4186</v>
      </c>
      <c r="M45">
        <f>+VLOOKUP(L45,'CTTT T6'!I$3:J$411,2,0)</f>
        <v>672553</v>
      </c>
      <c r="N45" s="40">
        <f t="shared" si="3"/>
        <v>0</v>
      </c>
      <c r="O45" t="s">
        <v>3282</v>
      </c>
    </row>
    <row r="46" spans="1:15" x14ac:dyDescent="0.25">
      <c r="A46">
        <f t="shared" si="2"/>
        <v>2</v>
      </c>
      <c r="B46" s="36">
        <v>44972</v>
      </c>
      <c r="C46" s="37" t="s">
        <v>126</v>
      </c>
      <c r="D46" s="37" t="s">
        <v>39</v>
      </c>
      <c r="E46" s="37" t="s">
        <v>127</v>
      </c>
      <c r="F46" s="37" t="s">
        <v>120</v>
      </c>
      <c r="G46" s="37" t="s">
        <v>121</v>
      </c>
      <c r="H46" s="38">
        <v>611412</v>
      </c>
      <c r="I46" s="39" t="s">
        <v>43</v>
      </c>
      <c r="J46" s="38">
        <v>61141</v>
      </c>
      <c r="K46" s="40">
        <f t="shared" si="0"/>
        <v>672553</v>
      </c>
      <c r="L46">
        <f t="shared" si="1"/>
        <v>4187</v>
      </c>
      <c r="M46">
        <f>+VLOOKUP(L46,'CTTT T6'!I$3:J$411,2,0)</f>
        <v>672553</v>
      </c>
      <c r="N46" s="40">
        <f t="shared" si="3"/>
        <v>0</v>
      </c>
      <c r="O46" t="s">
        <v>3282</v>
      </c>
    </row>
    <row r="47" spans="1:15" x14ac:dyDescent="0.25">
      <c r="A47">
        <f t="shared" si="2"/>
        <v>2</v>
      </c>
      <c r="B47" s="36">
        <v>44973</v>
      </c>
      <c r="C47" s="37" t="s">
        <v>128</v>
      </c>
      <c r="D47" s="37" t="s">
        <v>39</v>
      </c>
      <c r="E47" s="37" t="s">
        <v>129</v>
      </c>
      <c r="F47" s="37" t="s">
        <v>41</v>
      </c>
      <c r="G47" s="37" t="s">
        <v>42</v>
      </c>
      <c r="H47" s="38">
        <v>611412</v>
      </c>
      <c r="I47" s="39" t="s">
        <v>43</v>
      </c>
      <c r="J47" s="38">
        <v>61141</v>
      </c>
      <c r="K47" s="40">
        <f t="shared" si="0"/>
        <v>672553</v>
      </c>
      <c r="L47">
        <f t="shared" si="1"/>
        <v>4499</v>
      </c>
      <c r="M47">
        <f>+VLOOKUP(L47,'CTTT T6'!I$3:J$411,2,0)</f>
        <v>672553</v>
      </c>
      <c r="N47" s="40">
        <f t="shared" si="3"/>
        <v>0</v>
      </c>
      <c r="O47" t="s">
        <v>3282</v>
      </c>
    </row>
    <row r="48" spans="1:15" x14ac:dyDescent="0.25">
      <c r="A48">
        <f t="shared" si="2"/>
        <v>2</v>
      </c>
      <c r="B48" s="36">
        <v>44973</v>
      </c>
      <c r="C48" s="37" t="s">
        <v>130</v>
      </c>
      <c r="D48" s="37" t="s">
        <v>39</v>
      </c>
      <c r="E48" s="37" t="s">
        <v>131</v>
      </c>
      <c r="F48" s="37" t="s">
        <v>41</v>
      </c>
      <c r="G48" s="37" t="s">
        <v>42</v>
      </c>
      <c r="H48" s="38">
        <v>611412</v>
      </c>
      <c r="I48" s="39" t="s">
        <v>43</v>
      </c>
      <c r="J48" s="38">
        <v>61141</v>
      </c>
      <c r="K48" s="40">
        <f t="shared" si="0"/>
        <v>672553</v>
      </c>
      <c r="L48">
        <f t="shared" si="1"/>
        <v>4521</v>
      </c>
      <c r="M48">
        <f>+VLOOKUP(L48,'CTTT T6'!I$3:J$411,2,0)</f>
        <v>672553</v>
      </c>
      <c r="N48" s="40">
        <f t="shared" si="3"/>
        <v>0</v>
      </c>
      <c r="O48" t="s">
        <v>3282</v>
      </c>
    </row>
    <row r="49" spans="1:15" x14ac:dyDescent="0.25">
      <c r="A49">
        <f t="shared" si="2"/>
        <v>2</v>
      </c>
      <c r="B49" s="36">
        <v>44973</v>
      </c>
      <c r="C49" s="37" t="s">
        <v>132</v>
      </c>
      <c r="D49" s="37" t="s">
        <v>39</v>
      </c>
      <c r="E49" s="37" t="s">
        <v>133</v>
      </c>
      <c r="F49" s="37" t="s">
        <v>41</v>
      </c>
      <c r="G49" s="37" t="s">
        <v>42</v>
      </c>
      <c r="H49" s="38">
        <v>611412</v>
      </c>
      <c r="I49" s="39" t="s">
        <v>43</v>
      </c>
      <c r="J49" s="38">
        <v>61141</v>
      </c>
      <c r="K49" s="40">
        <f t="shared" si="0"/>
        <v>672553</v>
      </c>
      <c r="L49">
        <f t="shared" si="1"/>
        <v>4547</v>
      </c>
      <c r="M49">
        <f>+VLOOKUP(L49,'CTTT T6'!I$3:J$411,2,0)</f>
        <v>672553</v>
      </c>
      <c r="N49" s="40">
        <f t="shared" si="3"/>
        <v>0</v>
      </c>
      <c r="O49" t="s">
        <v>3282</v>
      </c>
    </row>
    <row r="50" spans="1:15" x14ac:dyDescent="0.25">
      <c r="A50">
        <f t="shared" si="2"/>
        <v>2</v>
      </c>
      <c r="B50" s="36">
        <v>44973</v>
      </c>
      <c r="C50" s="37" t="s">
        <v>134</v>
      </c>
      <c r="D50" s="37" t="s">
        <v>39</v>
      </c>
      <c r="E50" s="37" t="s">
        <v>135</v>
      </c>
      <c r="F50" s="37" t="s">
        <v>41</v>
      </c>
      <c r="G50" s="37" t="s">
        <v>42</v>
      </c>
      <c r="H50" s="38">
        <v>611412</v>
      </c>
      <c r="I50" s="39" t="s">
        <v>43</v>
      </c>
      <c r="J50" s="38">
        <v>61141</v>
      </c>
      <c r="K50" s="40">
        <f t="shared" si="0"/>
        <v>672553</v>
      </c>
      <c r="L50">
        <f t="shared" si="1"/>
        <v>4563</v>
      </c>
      <c r="M50">
        <f>+VLOOKUP(L50,'CTTT T6'!I$3:J$411,2,0)</f>
        <v>672553</v>
      </c>
      <c r="N50" s="40">
        <f t="shared" si="3"/>
        <v>0</v>
      </c>
      <c r="O50" t="s">
        <v>3282</v>
      </c>
    </row>
    <row r="51" spans="1:15" x14ac:dyDescent="0.25">
      <c r="A51">
        <f t="shared" si="2"/>
        <v>2</v>
      </c>
      <c r="B51" s="36">
        <v>44973</v>
      </c>
      <c r="C51" s="37" t="s">
        <v>136</v>
      </c>
      <c r="D51" s="37" t="s">
        <v>39</v>
      </c>
      <c r="E51" s="37" t="s">
        <v>137</v>
      </c>
      <c r="F51" s="37" t="s">
        <v>41</v>
      </c>
      <c r="G51" s="37" t="s">
        <v>42</v>
      </c>
      <c r="H51" s="38">
        <v>611412</v>
      </c>
      <c r="I51" s="39" t="s">
        <v>43</v>
      </c>
      <c r="J51" s="38">
        <v>61141</v>
      </c>
      <c r="K51" s="40">
        <f t="shared" si="0"/>
        <v>672553</v>
      </c>
      <c r="L51">
        <f t="shared" si="1"/>
        <v>4619</v>
      </c>
      <c r="M51">
        <f>+VLOOKUP(L51,'CTTT T6'!I$3:J$411,2,0)</f>
        <v>672553</v>
      </c>
      <c r="N51" s="40">
        <f t="shared" si="3"/>
        <v>0</v>
      </c>
      <c r="O51" t="s">
        <v>3282</v>
      </c>
    </row>
    <row r="52" spans="1:15" x14ac:dyDescent="0.25">
      <c r="A52">
        <f t="shared" si="2"/>
        <v>2</v>
      </c>
      <c r="B52" s="36">
        <v>44973</v>
      </c>
      <c r="C52" s="37" t="s">
        <v>138</v>
      </c>
      <c r="D52" s="37" t="s">
        <v>39</v>
      </c>
      <c r="E52" s="37" t="s">
        <v>139</v>
      </c>
      <c r="F52" s="37" t="s">
        <v>41</v>
      </c>
      <c r="G52" s="37" t="s">
        <v>42</v>
      </c>
      <c r="H52" s="38">
        <v>611412</v>
      </c>
      <c r="I52" s="39" t="s">
        <v>43</v>
      </c>
      <c r="J52" s="38">
        <v>61141</v>
      </c>
      <c r="K52" s="40">
        <f t="shared" si="0"/>
        <v>672553</v>
      </c>
      <c r="L52">
        <f t="shared" si="1"/>
        <v>4632</v>
      </c>
      <c r="M52">
        <f>+VLOOKUP(L52,'CTTT T6'!I$3:J$411,2,0)</f>
        <v>672553</v>
      </c>
      <c r="N52" s="40">
        <f t="shared" si="3"/>
        <v>0</v>
      </c>
      <c r="O52" t="s">
        <v>3282</v>
      </c>
    </row>
    <row r="53" spans="1:15" x14ac:dyDescent="0.25">
      <c r="A53">
        <f t="shared" si="2"/>
        <v>2</v>
      </c>
      <c r="B53" s="36">
        <v>44973</v>
      </c>
      <c r="C53" s="37" t="s">
        <v>140</v>
      </c>
      <c r="D53" s="37" t="s">
        <v>39</v>
      </c>
      <c r="E53" s="37" t="s">
        <v>141</v>
      </c>
      <c r="F53" s="37" t="s">
        <v>41</v>
      </c>
      <c r="G53" s="37" t="s">
        <v>42</v>
      </c>
      <c r="H53" s="38">
        <v>611412</v>
      </c>
      <c r="I53" s="39" t="s">
        <v>43</v>
      </c>
      <c r="J53" s="38">
        <v>61141</v>
      </c>
      <c r="K53" s="40">
        <f t="shared" si="0"/>
        <v>672553</v>
      </c>
      <c r="L53">
        <f t="shared" si="1"/>
        <v>4672</v>
      </c>
      <c r="M53">
        <f>+VLOOKUP(L53,'CTTT T6'!I$3:J$411,2,0)</f>
        <v>672553</v>
      </c>
      <c r="N53" s="40">
        <f t="shared" si="3"/>
        <v>0</v>
      </c>
      <c r="O53" t="s">
        <v>3282</v>
      </c>
    </row>
    <row r="54" spans="1:15" x14ac:dyDescent="0.25">
      <c r="A54">
        <f t="shared" si="2"/>
        <v>2</v>
      </c>
      <c r="B54" s="36">
        <v>44973</v>
      </c>
      <c r="C54" s="37" t="s">
        <v>142</v>
      </c>
      <c r="D54" s="37" t="s">
        <v>39</v>
      </c>
      <c r="E54" s="37" t="s">
        <v>143</v>
      </c>
      <c r="F54" s="37" t="s">
        <v>41</v>
      </c>
      <c r="G54" s="37" t="s">
        <v>42</v>
      </c>
      <c r="H54" s="38">
        <v>611412</v>
      </c>
      <c r="I54" s="39" t="s">
        <v>43</v>
      </c>
      <c r="J54" s="38">
        <v>61141</v>
      </c>
      <c r="K54" s="40">
        <f t="shared" si="0"/>
        <v>672553</v>
      </c>
      <c r="L54">
        <f t="shared" si="1"/>
        <v>4688</v>
      </c>
      <c r="M54">
        <f>+VLOOKUP(L54,'CTTT T6'!I$3:J$411,2,0)</f>
        <v>672553</v>
      </c>
      <c r="N54" s="40">
        <f t="shared" si="3"/>
        <v>0</v>
      </c>
      <c r="O54" t="s">
        <v>3282</v>
      </c>
    </row>
    <row r="55" spans="1:15" x14ac:dyDescent="0.25">
      <c r="A55">
        <f t="shared" si="2"/>
        <v>2</v>
      </c>
      <c r="B55" s="36">
        <v>44973</v>
      </c>
      <c r="C55" s="37" t="s">
        <v>144</v>
      </c>
      <c r="D55" s="37" t="s">
        <v>39</v>
      </c>
      <c r="E55" s="37" t="s">
        <v>145</v>
      </c>
      <c r="F55" s="37" t="s">
        <v>41</v>
      </c>
      <c r="G55" s="37" t="s">
        <v>42</v>
      </c>
      <c r="H55" s="38">
        <v>611412</v>
      </c>
      <c r="I55" s="39" t="s">
        <v>43</v>
      </c>
      <c r="J55" s="38">
        <v>61141</v>
      </c>
      <c r="K55" s="40">
        <f t="shared" si="0"/>
        <v>672553</v>
      </c>
      <c r="L55">
        <f t="shared" si="1"/>
        <v>4743</v>
      </c>
      <c r="M55">
        <f>+VLOOKUP(L55,'CTTT T6'!I$3:J$411,2,0)</f>
        <v>672553</v>
      </c>
      <c r="N55" s="40">
        <f t="shared" si="3"/>
        <v>0</v>
      </c>
      <c r="O55" t="s">
        <v>3282</v>
      </c>
    </row>
    <row r="56" spans="1:15" x14ac:dyDescent="0.25">
      <c r="A56">
        <f t="shared" si="2"/>
        <v>2</v>
      </c>
      <c r="B56" s="36">
        <v>44973</v>
      </c>
      <c r="C56" s="37" t="s">
        <v>146</v>
      </c>
      <c r="D56" s="37" t="s">
        <v>39</v>
      </c>
      <c r="E56" s="37" t="s">
        <v>147</v>
      </c>
      <c r="F56" s="37" t="s">
        <v>41</v>
      </c>
      <c r="G56" s="37" t="s">
        <v>42</v>
      </c>
      <c r="H56" s="38">
        <v>611412</v>
      </c>
      <c r="I56" s="39" t="s">
        <v>43</v>
      </c>
      <c r="J56" s="38">
        <v>61141</v>
      </c>
      <c r="K56" s="40">
        <f t="shared" si="0"/>
        <v>672553</v>
      </c>
      <c r="L56">
        <f t="shared" si="1"/>
        <v>4781</v>
      </c>
      <c r="M56">
        <f>+VLOOKUP(L56,'CTTT T6'!I$3:J$411,2,0)</f>
        <v>672553</v>
      </c>
      <c r="N56" s="40">
        <f t="shared" si="3"/>
        <v>0</v>
      </c>
      <c r="O56" t="s">
        <v>3282</v>
      </c>
    </row>
    <row r="57" spans="1:15" x14ac:dyDescent="0.25">
      <c r="A57">
        <f t="shared" si="2"/>
        <v>2</v>
      </c>
      <c r="B57" s="36">
        <v>44973</v>
      </c>
      <c r="C57" s="37" t="s">
        <v>148</v>
      </c>
      <c r="D57" s="37" t="s">
        <v>39</v>
      </c>
      <c r="E57" s="37" t="s">
        <v>149</v>
      </c>
      <c r="F57" s="37" t="s">
        <v>41</v>
      </c>
      <c r="G57" s="37" t="s">
        <v>42</v>
      </c>
      <c r="H57" s="38">
        <v>611412</v>
      </c>
      <c r="I57" s="39" t="s">
        <v>43</v>
      </c>
      <c r="J57" s="38">
        <v>61141</v>
      </c>
      <c r="K57" s="40">
        <f t="shared" si="0"/>
        <v>672553</v>
      </c>
      <c r="L57">
        <f t="shared" si="1"/>
        <v>4803</v>
      </c>
      <c r="M57">
        <f>+VLOOKUP(L57,'CTTT T6'!I$3:J$411,2,0)</f>
        <v>672553</v>
      </c>
      <c r="N57" s="40">
        <f t="shared" si="3"/>
        <v>0</v>
      </c>
      <c r="O57" t="s">
        <v>3282</v>
      </c>
    </row>
    <row r="58" spans="1:15" x14ac:dyDescent="0.25">
      <c r="A58">
        <f t="shared" si="2"/>
        <v>2</v>
      </c>
      <c r="B58" s="36">
        <v>44973</v>
      </c>
      <c r="C58" s="37" t="s">
        <v>150</v>
      </c>
      <c r="D58" s="37" t="s">
        <v>39</v>
      </c>
      <c r="E58" s="37" t="s">
        <v>151</v>
      </c>
      <c r="F58" s="37" t="s">
        <v>41</v>
      </c>
      <c r="G58" s="37" t="s">
        <v>42</v>
      </c>
      <c r="H58" s="38">
        <v>611412</v>
      </c>
      <c r="I58" s="39" t="s">
        <v>43</v>
      </c>
      <c r="J58" s="38">
        <v>61141</v>
      </c>
      <c r="K58" s="40">
        <f t="shared" si="0"/>
        <v>672553</v>
      </c>
      <c r="L58">
        <f t="shared" si="1"/>
        <v>4817</v>
      </c>
      <c r="M58">
        <f>+VLOOKUP(L58,'CTTT T6'!I$3:J$411,2,0)</f>
        <v>672553</v>
      </c>
      <c r="N58" s="40">
        <f t="shared" si="3"/>
        <v>0</v>
      </c>
      <c r="O58" t="s">
        <v>3282</v>
      </c>
    </row>
    <row r="59" spans="1:15" x14ac:dyDescent="0.25">
      <c r="A59">
        <f t="shared" si="2"/>
        <v>2</v>
      </c>
      <c r="B59" s="36">
        <v>44973</v>
      </c>
      <c r="C59" s="37" t="s">
        <v>152</v>
      </c>
      <c r="D59" s="37" t="s">
        <v>39</v>
      </c>
      <c r="E59" s="37" t="s">
        <v>153</v>
      </c>
      <c r="F59" s="37" t="s">
        <v>41</v>
      </c>
      <c r="G59" s="37" t="s">
        <v>42</v>
      </c>
      <c r="H59" s="38">
        <v>611412</v>
      </c>
      <c r="I59" s="39" t="s">
        <v>43</v>
      </c>
      <c r="J59" s="38">
        <v>61141</v>
      </c>
      <c r="K59" s="40">
        <f t="shared" si="0"/>
        <v>672553</v>
      </c>
      <c r="L59">
        <f t="shared" si="1"/>
        <v>4830</v>
      </c>
      <c r="M59">
        <f>+VLOOKUP(L59,'CTTT T6'!I$3:J$411,2,0)</f>
        <v>672553</v>
      </c>
      <c r="N59" s="40">
        <f t="shared" si="3"/>
        <v>0</v>
      </c>
      <c r="O59" t="s">
        <v>3282</v>
      </c>
    </row>
    <row r="60" spans="1:15" x14ac:dyDescent="0.25">
      <c r="A60">
        <f t="shared" si="2"/>
        <v>2</v>
      </c>
      <c r="B60" s="36">
        <v>44973</v>
      </c>
      <c r="C60" s="37" t="s">
        <v>154</v>
      </c>
      <c r="D60" s="37" t="s">
        <v>39</v>
      </c>
      <c r="E60" s="37" t="s">
        <v>155</v>
      </c>
      <c r="F60" s="37" t="s">
        <v>41</v>
      </c>
      <c r="G60" s="37" t="s">
        <v>42</v>
      </c>
      <c r="H60" s="38">
        <v>611412</v>
      </c>
      <c r="I60" s="39" t="s">
        <v>43</v>
      </c>
      <c r="J60" s="38">
        <v>61141</v>
      </c>
      <c r="K60" s="40">
        <f t="shared" si="0"/>
        <v>672553</v>
      </c>
      <c r="L60">
        <f t="shared" si="1"/>
        <v>4842</v>
      </c>
      <c r="M60">
        <f>+VLOOKUP(L60,'CTTT T6'!I$3:J$411,2,0)</f>
        <v>672553</v>
      </c>
      <c r="N60" s="40">
        <f t="shared" si="3"/>
        <v>0</v>
      </c>
      <c r="O60" t="s">
        <v>3282</v>
      </c>
    </row>
    <row r="61" spans="1:15" x14ac:dyDescent="0.25">
      <c r="A61">
        <f t="shared" si="2"/>
        <v>2</v>
      </c>
      <c r="B61" s="36">
        <v>44973</v>
      </c>
      <c r="C61" s="37" t="s">
        <v>156</v>
      </c>
      <c r="D61" s="37" t="s">
        <v>39</v>
      </c>
      <c r="E61" s="37" t="s">
        <v>157</v>
      </c>
      <c r="F61" s="37" t="s">
        <v>41</v>
      </c>
      <c r="G61" s="37" t="s">
        <v>42</v>
      </c>
      <c r="H61" s="38">
        <v>611412</v>
      </c>
      <c r="I61" s="39" t="s">
        <v>43</v>
      </c>
      <c r="J61" s="38">
        <v>61141</v>
      </c>
      <c r="K61" s="40">
        <f t="shared" si="0"/>
        <v>672553</v>
      </c>
      <c r="L61">
        <f t="shared" si="1"/>
        <v>4855</v>
      </c>
      <c r="M61">
        <f>+VLOOKUP(L61,'CTTT T6'!I$3:J$411,2,0)</f>
        <v>672553</v>
      </c>
      <c r="N61" s="40">
        <f t="shared" si="3"/>
        <v>0</v>
      </c>
      <c r="O61" t="s">
        <v>3282</v>
      </c>
    </row>
    <row r="62" spans="1:15" x14ac:dyDescent="0.25">
      <c r="A62">
        <f t="shared" si="2"/>
        <v>2</v>
      </c>
      <c r="B62" s="36">
        <v>44973</v>
      </c>
      <c r="C62" s="37" t="s">
        <v>158</v>
      </c>
      <c r="D62" s="37" t="s">
        <v>39</v>
      </c>
      <c r="E62" s="37" t="s">
        <v>159</v>
      </c>
      <c r="F62" s="37" t="s">
        <v>41</v>
      </c>
      <c r="G62" s="37" t="s">
        <v>42</v>
      </c>
      <c r="H62" s="38">
        <v>611412</v>
      </c>
      <c r="I62" s="39" t="s">
        <v>43</v>
      </c>
      <c r="J62" s="38">
        <v>61141</v>
      </c>
      <c r="K62" s="40">
        <f t="shared" si="0"/>
        <v>672553</v>
      </c>
      <c r="L62">
        <f t="shared" si="1"/>
        <v>4857</v>
      </c>
      <c r="M62">
        <f>+VLOOKUP(L62,'CTTT T6'!I$3:J$411,2,0)</f>
        <v>672553</v>
      </c>
      <c r="N62" s="40">
        <f t="shared" si="3"/>
        <v>0</v>
      </c>
      <c r="O62" t="s">
        <v>3282</v>
      </c>
    </row>
    <row r="63" spans="1:15" x14ac:dyDescent="0.25">
      <c r="A63">
        <f t="shared" si="2"/>
        <v>2</v>
      </c>
      <c r="B63" s="36">
        <v>44973</v>
      </c>
      <c r="C63" s="37" t="s">
        <v>160</v>
      </c>
      <c r="D63" s="37" t="s">
        <v>39</v>
      </c>
      <c r="E63" s="37" t="s">
        <v>161</v>
      </c>
      <c r="F63" s="37" t="s">
        <v>41</v>
      </c>
      <c r="G63" s="37" t="s">
        <v>42</v>
      </c>
      <c r="H63" s="38">
        <v>611412</v>
      </c>
      <c r="I63" s="39" t="s">
        <v>43</v>
      </c>
      <c r="J63" s="38">
        <v>61141</v>
      </c>
      <c r="K63" s="40">
        <f t="shared" si="0"/>
        <v>672553</v>
      </c>
      <c r="L63">
        <f t="shared" si="1"/>
        <v>4869</v>
      </c>
      <c r="M63">
        <f>+VLOOKUP(L63,'CTTT T6'!I$3:J$411,2,0)</f>
        <v>672553</v>
      </c>
      <c r="N63" s="40">
        <f t="shared" si="3"/>
        <v>0</v>
      </c>
      <c r="O63" t="s">
        <v>3282</v>
      </c>
    </row>
    <row r="64" spans="1:15" x14ac:dyDescent="0.25">
      <c r="A64">
        <f t="shared" si="2"/>
        <v>2</v>
      </c>
      <c r="B64" s="36">
        <v>44973</v>
      </c>
      <c r="C64" s="37" t="s">
        <v>162</v>
      </c>
      <c r="D64" s="37" t="s">
        <v>39</v>
      </c>
      <c r="E64" s="37" t="s">
        <v>163</v>
      </c>
      <c r="F64" s="37" t="s">
        <v>41</v>
      </c>
      <c r="G64" s="37" t="s">
        <v>42</v>
      </c>
      <c r="H64" s="38">
        <v>611412</v>
      </c>
      <c r="I64" s="39" t="s">
        <v>43</v>
      </c>
      <c r="J64" s="38">
        <v>61141</v>
      </c>
      <c r="K64" s="40">
        <f t="shared" si="0"/>
        <v>672553</v>
      </c>
      <c r="L64">
        <f t="shared" si="1"/>
        <v>4881</v>
      </c>
      <c r="M64">
        <f>+VLOOKUP(L64,'CTTT T6'!I$3:J$411,2,0)</f>
        <v>672553</v>
      </c>
      <c r="N64" s="40">
        <f t="shared" si="3"/>
        <v>0</v>
      </c>
      <c r="O64" t="s">
        <v>3282</v>
      </c>
    </row>
    <row r="65" spans="1:15" x14ac:dyDescent="0.25">
      <c r="A65">
        <f t="shared" si="2"/>
        <v>2</v>
      </c>
      <c r="B65" s="36">
        <v>44973</v>
      </c>
      <c r="C65" s="37" t="s">
        <v>164</v>
      </c>
      <c r="D65" s="37" t="s">
        <v>39</v>
      </c>
      <c r="E65" s="37" t="s">
        <v>165</v>
      </c>
      <c r="F65" s="37" t="s">
        <v>41</v>
      </c>
      <c r="G65" s="37" t="s">
        <v>42</v>
      </c>
      <c r="H65" s="38">
        <v>611412</v>
      </c>
      <c r="I65" s="39" t="s">
        <v>43</v>
      </c>
      <c r="J65" s="38">
        <v>61141</v>
      </c>
      <c r="K65" s="40">
        <f t="shared" si="0"/>
        <v>672553</v>
      </c>
      <c r="L65">
        <f t="shared" si="1"/>
        <v>4894</v>
      </c>
      <c r="M65">
        <f>+VLOOKUP(L65,'CTTT T6'!I$3:J$411,2,0)</f>
        <v>672553</v>
      </c>
      <c r="N65" s="40">
        <f t="shared" si="3"/>
        <v>0</v>
      </c>
      <c r="O65" t="s">
        <v>3282</v>
      </c>
    </row>
    <row r="66" spans="1:15" x14ac:dyDescent="0.25">
      <c r="A66">
        <f t="shared" si="2"/>
        <v>2</v>
      </c>
      <c r="B66" s="36">
        <v>44973</v>
      </c>
      <c r="C66" s="37" t="s">
        <v>166</v>
      </c>
      <c r="D66" s="37" t="s">
        <v>39</v>
      </c>
      <c r="E66" s="37" t="s">
        <v>167</v>
      </c>
      <c r="F66" s="37" t="s">
        <v>41</v>
      </c>
      <c r="G66" s="37" t="s">
        <v>42</v>
      </c>
      <c r="H66" s="38">
        <v>611412</v>
      </c>
      <c r="I66" s="39" t="s">
        <v>43</v>
      </c>
      <c r="J66" s="38">
        <v>61141</v>
      </c>
      <c r="K66" s="40">
        <f t="shared" si="0"/>
        <v>672553</v>
      </c>
      <c r="L66">
        <f t="shared" si="1"/>
        <v>4895</v>
      </c>
      <c r="M66">
        <f>+VLOOKUP(L66,'CTTT T6'!I$3:J$411,2,0)</f>
        <v>672553</v>
      </c>
      <c r="N66" s="40">
        <f t="shared" si="3"/>
        <v>0</v>
      </c>
      <c r="O66" t="s">
        <v>3282</v>
      </c>
    </row>
    <row r="67" spans="1:15" x14ac:dyDescent="0.25">
      <c r="A67">
        <f t="shared" si="2"/>
        <v>2</v>
      </c>
      <c r="B67" s="36">
        <v>44973</v>
      </c>
      <c r="C67" s="37" t="s">
        <v>168</v>
      </c>
      <c r="D67" s="37" t="s">
        <v>39</v>
      </c>
      <c r="E67" s="37" t="s">
        <v>169</v>
      </c>
      <c r="F67" s="37" t="s">
        <v>41</v>
      </c>
      <c r="G67" s="37" t="s">
        <v>42</v>
      </c>
      <c r="H67" s="38">
        <v>611412</v>
      </c>
      <c r="I67" s="39" t="s">
        <v>43</v>
      </c>
      <c r="J67" s="38">
        <v>61141</v>
      </c>
      <c r="K67" s="40">
        <f t="shared" si="0"/>
        <v>672553</v>
      </c>
      <c r="L67">
        <f t="shared" si="1"/>
        <v>4911</v>
      </c>
      <c r="M67">
        <f>+VLOOKUP(L67,'CTTT T6'!I$3:J$411,2,0)</f>
        <v>672553</v>
      </c>
      <c r="N67" s="40">
        <f t="shared" si="3"/>
        <v>0</v>
      </c>
      <c r="O67" t="s">
        <v>3282</v>
      </c>
    </row>
    <row r="68" spans="1:15" x14ac:dyDescent="0.25">
      <c r="A68">
        <f t="shared" si="2"/>
        <v>2</v>
      </c>
      <c r="B68" s="36">
        <v>44973</v>
      </c>
      <c r="C68" s="37" t="s">
        <v>170</v>
      </c>
      <c r="D68" s="37" t="s">
        <v>39</v>
      </c>
      <c r="E68" s="37" t="s">
        <v>171</v>
      </c>
      <c r="F68" s="37" t="s">
        <v>41</v>
      </c>
      <c r="G68" s="37" t="s">
        <v>42</v>
      </c>
      <c r="H68" s="38">
        <v>611412</v>
      </c>
      <c r="I68" s="39" t="s">
        <v>43</v>
      </c>
      <c r="J68" s="38">
        <v>61141</v>
      </c>
      <c r="K68" s="40">
        <f t="shared" si="0"/>
        <v>672553</v>
      </c>
      <c r="L68">
        <f t="shared" si="1"/>
        <v>4939</v>
      </c>
      <c r="M68">
        <f>+VLOOKUP(L68,'CTTT T6'!I$3:J$411,2,0)</f>
        <v>672553</v>
      </c>
      <c r="N68" s="40">
        <f t="shared" si="3"/>
        <v>0</v>
      </c>
      <c r="O68" t="s">
        <v>3282</v>
      </c>
    </row>
    <row r="69" spans="1:15" x14ac:dyDescent="0.25">
      <c r="A69">
        <f t="shared" si="2"/>
        <v>2</v>
      </c>
      <c r="B69" s="36">
        <v>44973</v>
      </c>
      <c r="C69" s="37" t="s">
        <v>172</v>
      </c>
      <c r="D69" s="37" t="s">
        <v>39</v>
      </c>
      <c r="E69" s="37" t="s">
        <v>173</v>
      </c>
      <c r="F69" s="37" t="s">
        <v>41</v>
      </c>
      <c r="G69" s="37" t="s">
        <v>42</v>
      </c>
      <c r="H69" s="38">
        <v>611412</v>
      </c>
      <c r="I69" s="39" t="s">
        <v>43</v>
      </c>
      <c r="J69" s="38">
        <v>61141</v>
      </c>
      <c r="K69" s="40">
        <f t="shared" ref="K69:K132" si="4">+J69+H69</f>
        <v>672553</v>
      </c>
      <c r="L69">
        <f t="shared" ref="L69:L132" si="5">+C69*1</f>
        <v>4940</v>
      </c>
      <c r="M69">
        <f>+VLOOKUP(L69,'CTTT T6'!I$3:J$411,2,0)</f>
        <v>672553</v>
      </c>
      <c r="N69" s="40">
        <f t="shared" si="3"/>
        <v>0</v>
      </c>
      <c r="O69" t="s">
        <v>3282</v>
      </c>
    </row>
    <row r="70" spans="1:15" x14ac:dyDescent="0.25">
      <c r="A70">
        <f t="shared" ref="A70:A133" si="6">+MONTH(B70)</f>
        <v>2</v>
      </c>
      <c r="B70" s="36">
        <v>44973</v>
      </c>
      <c r="C70" s="37" t="s">
        <v>174</v>
      </c>
      <c r="D70" s="37" t="s">
        <v>39</v>
      </c>
      <c r="E70" s="37" t="s">
        <v>175</v>
      </c>
      <c r="F70" s="37" t="s">
        <v>41</v>
      </c>
      <c r="G70" s="37" t="s">
        <v>42</v>
      </c>
      <c r="H70" s="38">
        <v>611412</v>
      </c>
      <c r="I70" s="39" t="s">
        <v>43</v>
      </c>
      <c r="J70" s="38">
        <v>61141</v>
      </c>
      <c r="K70" s="40">
        <f t="shared" si="4"/>
        <v>672553</v>
      </c>
      <c r="L70">
        <f t="shared" si="5"/>
        <v>4941</v>
      </c>
      <c r="M70">
        <f>+VLOOKUP(L70,'CTTT T6'!I$3:J$411,2,0)</f>
        <v>672553</v>
      </c>
      <c r="N70" s="40">
        <f t="shared" ref="N70:N133" si="7">+M70-K70</f>
        <v>0</v>
      </c>
      <c r="O70" t="s">
        <v>3282</v>
      </c>
    </row>
    <row r="71" spans="1:15" x14ac:dyDescent="0.25">
      <c r="A71">
        <f t="shared" si="6"/>
        <v>2</v>
      </c>
      <c r="B71" s="36">
        <v>44973</v>
      </c>
      <c r="C71" s="37" t="s">
        <v>176</v>
      </c>
      <c r="D71" s="37" t="s">
        <v>39</v>
      </c>
      <c r="E71" s="37" t="s">
        <v>177</v>
      </c>
      <c r="F71" s="37" t="s">
        <v>41</v>
      </c>
      <c r="G71" s="37" t="s">
        <v>42</v>
      </c>
      <c r="H71" s="38">
        <v>611412</v>
      </c>
      <c r="I71" s="39" t="s">
        <v>43</v>
      </c>
      <c r="J71" s="38">
        <v>61141</v>
      </c>
      <c r="K71" s="40">
        <f t="shared" si="4"/>
        <v>672553</v>
      </c>
      <c r="L71">
        <f t="shared" si="5"/>
        <v>4942</v>
      </c>
      <c r="M71">
        <f>+VLOOKUP(L71,'CTTT T6'!I$3:J$411,2,0)</f>
        <v>672553</v>
      </c>
      <c r="N71" s="40">
        <f t="shared" si="7"/>
        <v>0</v>
      </c>
      <c r="O71" t="s">
        <v>3282</v>
      </c>
    </row>
    <row r="72" spans="1:15" x14ac:dyDescent="0.25">
      <c r="A72">
        <f t="shared" si="6"/>
        <v>2</v>
      </c>
      <c r="B72" s="36">
        <v>44973</v>
      </c>
      <c r="C72" s="37" t="s">
        <v>178</v>
      </c>
      <c r="D72" s="37" t="s">
        <v>39</v>
      </c>
      <c r="E72" s="37" t="s">
        <v>179</v>
      </c>
      <c r="F72" s="37" t="s">
        <v>41</v>
      </c>
      <c r="G72" s="37" t="s">
        <v>42</v>
      </c>
      <c r="H72" s="38">
        <v>611412</v>
      </c>
      <c r="I72" s="39" t="s">
        <v>43</v>
      </c>
      <c r="J72" s="38">
        <v>61141</v>
      </c>
      <c r="K72" s="40">
        <f t="shared" si="4"/>
        <v>672553</v>
      </c>
      <c r="L72">
        <f t="shared" si="5"/>
        <v>4943</v>
      </c>
      <c r="M72">
        <f>+VLOOKUP(L72,'CTTT T6'!I$3:J$411,2,0)</f>
        <v>672553</v>
      </c>
      <c r="N72" s="40">
        <f t="shared" si="7"/>
        <v>0</v>
      </c>
      <c r="O72" t="s">
        <v>3282</v>
      </c>
    </row>
    <row r="73" spans="1:15" x14ac:dyDescent="0.25">
      <c r="A73">
        <f t="shared" si="6"/>
        <v>2</v>
      </c>
      <c r="B73" s="36">
        <v>44973</v>
      </c>
      <c r="C73" s="37" t="s">
        <v>180</v>
      </c>
      <c r="D73" s="37" t="s">
        <v>39</v>
      </c>
      <c r="E73" s="37" t="s">
        <v>181</v>
      </c>
      <c r="F73" s="37" t="s">
        <v>41</v>
      </c>
      <c r="G73" s="37" t="s">
        <v>42</v>
      </c>
      <c r="H73" s="38">
        <v>611412</v>
      </c>
      <c r="I73" s="39" t="s">
        <v>43</v>
      </c>
      <c r="J73" s="38">
        <v>61141</v>
      </c>
      <c r="K73" s="40">
        <f t="shared" si="4"/>
        <v>672553</v>
      </c>
      <c r="L73">
        <f t="shared" si="5"/>
        <v>4955</v>
      </c>
      <c r="M73">
        <f>+VLOOKUP(L73,'CTTT T6'!I$3:J$411,2,0)</f>
        <v>672553</v>
      </c>
      <c r="N73" s="40">
        <f t="shared" si="7"/>
        <v>0</v>
      </c>
      <c r="O73" t="s">
        <v>3282</v>
      </c>
    </row>
    <row r="74" spans="1:15" x14ac:dyDescent="0.25">
      <c r="A74">
        <f t="shared" si="6"/>
        <v>2</v>
      </c>
      <c r="B74" s="36">
        <v>44973</v>
      </c>
      <c r="C74" s="37" t="s">
        <v>182</v>
      </c>
      <c r="D74" s="37" t="s">
        <v>39</v>
      </c>
      <c r="E74" s="37" t="s">
        <v>183</v>
      </c>
      <c r="F74" s="37" t="s">
        <v>41</v>
      </c>
      <c r="G74" s="37" t="s">
        <v>42</v>
      </c>
      <c r="H74" s="38">
        <v>611412</v>
      </c>
      <c r="I74" s="39" t="s">
        <v>43</v>
      </c>
      <c r="J74" s="38">
        <v>61141</v>
      </c>
      <c r="K74" s="40">
        <f t="shared" si="4"/>
        <v>672553</v>
      </c>
      <c r="L74">
        <f t="shared" si="5"/>
        <v>4970</v>
      </c>
      <c r="M74">
        <f>+VLOOKUP(L74,'CTTT T6'!I$3:J$411,2,0)</f>
        <v>672553</v>
      </c>
      <c r="N74" s="40">
        <f t="shared" si="7"/>
        <v>0</v>
      </c>
      <c r="O74" t="s">
        <v>3282</v>
      </c>
    </row>
    <row r="75" spans="1:15" x14ac:dyDescent="0.25">
      <c r="A75">
        <f t="shared" si="6"/>
        <v>2</v>
      </c>
      <c r="B75" s="36">
        <v>44973</v>
      </c>
      <c r="C75" s="37" t="s">
        <v>184</v>
      </c>
      <c r="D75" s="37" t="s">
        <v>39</v>
      </c>
      <c r="E75" s="37" t="s">
        <v>185</v>
      </c>
      <c r="F75" s="37" t="s">
        <v>41</v>
      </c>
      <c r="G75" s="37" t="s">
        <v>42</v>
      </c>
      <c r="H75" s="38">
        <v>611412</v>
      </c>
      <c r="I75" s="39" t="s">
        <v>43</v>
      </c>
      <c r="J75" s="38">
        <v>61141</v>
      </c>
      <c r="K75" s="40">
        <f t="shared" si="4"/>
        <v>672553</v>
      </c>
      <c r="L75">
        <f t="shared" si="5"/>
        <v>4982</v>
      </c>
      <c r="M75">
        <f>+VLOOKUP(L75,'CTTT T6'!I$3:J$411,2,0)</f>
        <v>672553</v>
      </c>
      <c r="N75" s="40">
        <f t="shared" si="7"/>
        <v>0</v>
      </c>
      <c r="O75" t="s">
        <v>3282</v>
      </c>
    </row>
    <row r="76" spans="1:15" x14ac:dyDescent="0.25">
      <c r="A76">
        <f t="shared" si="6"/>
        <v>2</v>
      </c>
      <c r="B76" s="36">
        <v>44973</v>
      </c>
      <c r="C76" s="37" t="s">
        <v>186</v>
      </c>
      <c r="D76" s="37" t="s">
        <v>39</v>
      </c>
      <c r="E76" s="37" t="s">
        <v>187</v>
      </c>
      <c r="F76" s="37" t="s">
        <v>41</v>
      </c>
      <c r="G76" s="37" t="s">
        <v>42</v>
      </c>
      <c r="H76" s="38">
        <v>611412</v>
      </c>
      <c r="I76" s="39" t="s">
        <v>43</v>
      </c>
      <c r="J76" s="38">
        <v>61141</v>
      </c>
      <c r="K76" s="40">
        <f t="shared" si="4"/>
        <v>672553</v>
      </c>
      <c r="L76">
        <f t="shared" si="5"/>
        <v>4994</v>
      </c>
      <c r="M76">
        <f>+VLOOKUP(L76,'CTTT T6'!I$3:J$411,2,0)</f>
        <v>672553</v>
      </c>
      <c r="N76" s="40">
        <f t="shared" si="7"/>
        <v>0</v>
      </c>
      <c r="O76" t="s">
        <v>3282</v>
      </c>
    </row>
    <row r="77" spans="1:15" x14ac:dyDescent="0.25">
      <c r="A77">
        <f t="shared" si="6"/>
        <v>2</v>
      </c>
      <c r="B77" s="36">
        <v>44973</v>
      </c>
      <c r="C77" s="37" t="s">
        <v>188</v>
      </c>
      <c r="D77" s="37" t="s">
        <v>39</v>
      </c>
      <c r="E77" s="37" t="s">
        <v>189</v>
      </c>
      <c r="F77" s="37" t="s">
        <v>41</v>
      </c>
      <c r="G77" s="37" t="s">
        <v>42</v>
      </c>
      <c r="H77" s="38">
        <v>611412</v>
      </c>
      <c r="I77" s="39" t="s">
        <v>43</v>
      </c>
      <c r="J77" s="38">
        <v>61141</v>
      </c>
      <c r="K77" s="40">
        <f t="shared" si="4"/>
        <v>672553</v>
      </c>
      <c r="L77">
        <f t="shared" si="5"/>
        <v>4995</v>
      </c>
      <c r="M77">
        <f>+VLOOKUP(L77,'CTTT T6'!I$3:J$411,2,0)</f>
        <v>672553</v>
      </c>
      <c r="N77" s="40">
        <f t="shared" si="7"/>
        <v>0</v>
      </c>
      <c r="O77" t="s">
        <v>3282</v>
      </c>
    </row>
    <row r="78" spans="1:15" x14ac:dyDescent="0.25">
      <c r="A78">
        <f t="shared" si="6"/>
        <v>2</v>
      </c>
      <c r="B78" s="36">
        <v>44973</v>
      </c>
      <c r="C78" s="37" t="s">
        <v>190</v>
      </c>
      <c r="D78" s="37" t="s">
        <v>39</v>
      </c>
      <c r="E78" s="37" t="s">
        <v>191</v>
      </c>
      <c r="F78" s="37" t="s">
        <v>41</v>
      </c>
      <c r="G78" s="37" t="s">
        <v>42</v>
      </c>
      <c r="H78" s="38">
        <v>611412</v>
      </c>
      <c r="I78" s="39" t="s">
        <v>43</v>
      </c>
      <c r="J78" s="38">
        <v>61141</v>
      </c>
      <c r="K78" s="40">
        <f t="shared" si="4"/>
        <v>672553</v>
      </c>
      <c r="L78">
        <f t="shared" si="5"/>
        <v>4996</v>
      </c>
      <c r="M78">
        <f>+VLOOKUP(L78,'CTTT T6'!I$3:J$411,2,0)</f>
        <v>672553</v>
      </c>
      <c r="N78" s="40">
        <f t="shared" si="7"/>
        <v>0</v>
      </c>
      <c r="O78" t="s">
        <v>3282</v>
      </c>
    </row>
    <row r="79" spans="1:15" x14ac:dyDescent="0.25">
      <c r="A79">
        <f t="shared" si="6"/>
        <v>2</v>
      </c>
      <c r="B79" s="36">
        <v>44973</v>
      </c>
      <c r="C79" s="37" t="s">
        <v>192</v>
      </c>
      <c r="D79" s="37" t="s">
        <v>39</v>
      </c>
      <c r="E79" s="37" t="s">
        <v>193</v>
      </c>
      <c r="F79" s="37" t="s">
        <v>41</v>
      </c>
      <c r="G79" s="37" t="s">
        <v>42</v>
      </c>
      <c r="H79" s="38">
        <v>611412</v>
      </c>
      <c r="I79" s="39" t="s">
        <v>43</v>
      </c>
      <c r="J79" s="38">
        <v>61141</v>
      </c>
      <c r="K79" s="40">
        <f t="shared" si="4"/>
        <v>672553</v>
      </c>
      <c r="L79">
        <f t="shared" si="5"/>
        <v>4997</v>
      </c>
      <c r="M79">
        <f>+VLOOKUP(L79,'CTTT T6'!I$3:J$411,2,0)</f>
        <v>672553</v>
      </c>
      <c r="N79" s="40">
        <f t="shared" si="7"/>
        <v>0</v>
      </c>
      <c r="O79" t="s">
        <v>3282</v>
      </c>
    </row>
    <row r="80" spans="1:15" x14ac:dyDescent="0.25">
      <c r="A80">
        <f t="shared" si="6"/>
        <v>2</v>
      </c>
      <c r="B80" s="36">
        <v>44973</v>
      </c>
      <c r="C80" s="37" t="s">
        <v>194</v>
      </c>
      <c r="D80" s="37" t="s">
        <v>39</v>
      </c>
      <c r="E80" s="37" t="s">
        <v>195</v>
      </c>
      <c r="F80" s="37" t="s">
        <v>41</v>
      </c>
      <c r="G80" s="37" t="s">
        <v>42</v>
      </c>
      <c r="H80" s="38">
        <v>611412</v>
      </c>
      <c r="I80" s="39" t="s">
        <v>43</v>
      </c>
      <c r="J80" s="38">
        <v>61141</v>
      </c>
      <c r="K80" s="40">
        <f t="shared" si="4"/>
        <v>672553</v>
      </c>
      <c r="L80">
        <f t="shared" si="5"/>
        <v>4998</v>
      </c>
      <c r="M80">
        <f>+VLOOKUP(L80,'CTTT T6'!I$3:J$411,2,0)</f>
        <v>672553</v>
      </c>
      <c r="N80" s="40">
        <f t="shared" si="7"/>
        <v>0</v>
      </c>
      <c r="O80" t="s">
        <v>3282</v>
      </c>
    </row>
    <row r="81" spans="1:15" x14ac:dyDescent="0.25">
      <c r="A81">
        <f t="shared" si="6"/>
        <v>2</v>
      </c>
      <c r="B81" s="36">
        <v>44973</v>
      </c>
      <c r="C81" s="37" t="s">
        <v>196</v>
      </c>
      <c r="D81" s="37" t="s">
        <v>39</v>
      </c>
      <c r="E81" s="37" t="s">
        <v>197</v>
      </c>
      <c r="F81" s="37" t="s">
        <v>41</v>
      </c>
      <c r="G81" s="37" t="s">
        <v>42</v>
      </c>
      <c r="H81" s="38">
        <v>611412</v>
      </c>
      <c r="I81" s="39" t="s">
        <v>43</v>
      </c>
      <c r="J81" s="38">
        <v>61141</v>
      </c>
      <c r="K81" s="40">
        <f t="shared" si="4"/>
        <v>672553</v>
      </c>
      <c r="L81">
        <f t="shared" si="5"/>
        <v>5000</v>
      </c>
      <c r="M81">
        <f>+VLOOKUP(L81,'CTTT T6'!I$3:J$411,2,0)</f>
        <v>672553</v>
      </c>
      <c r="N81" s="40">
        <f t="shared" si="7"/>
        <v>0</v>
      </c>
      <c r="O81" t="s">
        <v>3282</v>
      </c>
    </row>
    <row r="82" spans="1:15" x14ac:dyDescent="0.25">
      <c r="A82">
        <f t="shared" si="6"/>
        <v>2</v>
      </c>
      <c r="B82" s="36">
        <v>44973</v>
      </c>
      <c r="C82" s="37" t="s">
        <v>198</v>
      </c>
      <c r="D82" s="37" t="s">
        <v>39</v>
      </c>
      <c r="E82" s="37" t="s">
        <v>199</v>
      </c>
      <c r="F82" s="37" t="s">
        <v>41</v>
      </c>
      <c r="G82" s="37" t="s">
        <v>42</v>
      </c>
      <c r="H82" s="38">
        <v>611412</v>
      </c>
      <c r="I82" s="39" t="s">
        <v>43</v>
      </c>
      <c r="J82" s="38">
        <v>61141</v>
      </c>
      <c r="K82" s="40">
        <f t="shared" si="4"/>
        <v>672553</v>
      </c>
      <c r="L82">
        <f t="shared" si="5"/>
        <v>5001</v>
      </c>
      <c r="M82">
        <f>+VLOOKUP(L82,'CTTT T6'!I$3:J$411,2,0)</f>
        <v>672553</v>
      </c>
      <c r="N82" s="40">
        <f t="shared" si="7"/>
        <v>0</v>
      </c>
      <c r="O82" t="s">
        <v>3282</v>
      </c>
    </row>
    <row r="83" spans="1:15" x14ac:dyDescent="0.25">
      <c r="A83">
        <f t="shared" si="6"/>
        <v>2</v>
      </c>
      <c r="B83" s="36">
        <v>44973</v>
      </c>
      <c r="C83" s="37" t="s">
        <v>200</v>
      </c>
      <c r="D83" s="37" t="s">
        <v>39</v>
      </c>
      <c r="E83" s="37" t="s">
        <v>201</v>
      </c>
      <c r="F83" s="37" t="s">
        <v>41</v>
      </c>
      <c r="G83" s="37" t="s">
        <v>42</v>
      </c>
      <c r="H83" s="38">
        <v>611412</v>
      </c>
      <c r="I83" s="39" t="s">
        <v>43</v>
      </c>
      <c r="J83" s="38">
        <v>61141</v>
      </c>
      <c r="K83" s="40">
        <f t="shared" si="4"/>
        <v>672553</v>
      </c>
      <c r="L83">
        <f t="shared" si="5"/>
        <v>5002</v>
      </c>
      <c r="M83">
        <f>+VLOOKUP(L83,'CTTT T6'!I$3:J$411,2,0)</f>
        <v>672553</v>
      </c>
      <c r="N83" s="40">
        <f t="shared" si="7"/>
        <v>0</v>
      </c>
      <c r="O83" t="s">
        <v>3282</v>
      </c>
    </row>
    <row r="84" spans="1:15" x14ac:dyDescent="0.25">
      <c r="A84">
        <f t="shared" si="6"/>
        <v>2</v>
      </c>
      <c r="B84" s="36">
        <v>44973</v>
      </c>
      <c r="C84" s="37" t="s">
        <v>202</v>
      </c>
      <c r="D84" s="37" t="s">
        <v>39</v>
      </c>
      <c r="E84" s="37" t="s">
        <v>203</v>
      </c>
      <c r="F84" s="37" t="s">
        <v>41</v>
      </c>
      <c r="G84" s="37" t="s">
        <v>42</v>
      </c>
      <c r="H84" s="38">
        <v>611412</v>
      </c>
      <c r="I84" s="39" t="s">
        <v>43</v>
      </c>
      <c r="J84" s="38">
        <v>61141</v>
      </c>
      <c r="K84" s="40">
        <f t="shared" si="4"/>
        <v>672553</v>
      </c>
      <c r="L84">
        <f t="shared" si="5"/>
        <v>5003</v>
      </c>
      <c r="M84">
        <f>+VLOOKUP(L84,'CTTT T6'!I$3:J$411,2,0)</f>
        <v>672553</v>
      </c>
      <c r="N84" s="40">
        <f t="shared" si="7"/>
        <v>0</v>
      </c>
      <c r="O84" t="s">
        <v>3282</v>
      </c>
    </row>
    <row r="85" spans="1:15" x14ac:dyDescent="0.25">
      <c r="A85">
        <f t="shared" si="6"/>
        <v>2</v>
      </c>
      <c r="B85" s="36">
        <v>44973</v>
      </c>
      <c r="C85" s="37" t="s">
        <v>204</v>
      </c>
      <c r="D85" s="37" t="s">
        <v>39</v>
      </c>
      <c r="E85" s="37" t="s">
        <v>205</v>
      </c>
      <c r="F85" s="37" t="s">
        <v>41</v>
      </c>
      <c r="G85" s="37" t="s">
        <v>42</v>
      </c>
      <c r="H85" s="38">
        <v>611412</v>
      </c>
      <c r="I85" s="39" t="s">
        <v>43</v>
      </c>
      <c r="J85" s="38">
        <v>61141</v>
      </c>
      <c r="K85" s="40">
        <f t="shared" si="4"/>
        <v>672553</v>
      </c>
      <c r="L85">
        <f t="shared" si="5"/>
        <v>5004</v>
      </c>
      <c r="M85">
        <f>+VLOOKUP(L85,'CTTT T6'!I$3:J$411,2,0)</f>
        <v>672553</v>
      </c>
      <c r="N85" s="40">
        <f t="shared" si="7"/>
        <v>0</v>
      </c>
      <c r="O85" t="s">
        <v>3282</v>
      </c>
    </row>
    <row r="86" spans="1:15" x14ac:dyDescent="0.25">
      <c r="A86">
        <f t="shared" si="6"/>
        <v>2</v>
      </c>
      <c r="B86" s="36">
        <v>44973</v>
      </c>
      <c r="C86" s="37" t="s">
        <v>206</v>
      </c>
      <c r="D86" s="37" t="s">
        <v>39</v>
      </c>
      <c r="E86" s="37" t="s">
        <v>207</v>
      </c>
      <c r="F86" s="37" t="s">
        <v>41</v>
      </c>
      <c r="G86" s="37" t="s">
        <v>42</v>
      </c>
      <c r="H86" s="38">
        <v>611412</v>
      </c>
      <c r="I86" s="39" t="s">
        <v>43</v>
      </c>
      <c r="J86" s="38">
        <v>61141</v>
      </c>
      <c r="K86" s="40">
        <f t="shared" si="4"/>
        <v>672553</v>
      </c>
      <c r="L86">
        <f t="shared" si="5"/>
        <v>5005</v>
      </c>
      <c r="M86">
        <f>+VLOOKUP(L86,'CTTT T6'!I$3:J$411,2,0)</f>
        <v>672553</v>
      </c>
      <c r="N86" s="40">
        <f t="shared" si="7"/>
        <v>0</v>
      </c>
      <c r="O86" t="s">
        <v>3282</v>
      </c>
    </row>
    <row r="87" spans="1:15" x14ac:dyDescent="0.25">
      <c r="A87">
        <f t="shared" si="6"/>
        <v>2</v>
      </c>
      <c r="B87" s="36">
        <v>44973</v>
      </c>
      <c r="C87" s="37" t="s">
        <v>208</v>
      </c>
      <c r="D87" s="37" t="s">
        <v>39</v>
      </c>
      <c r="E87" s="37" t="s">
        <v>209</v>
      </c>
      <c r="F87" s="37" t="s">
        <v>41</v>
      </c>
      <c r="G87" s="37" t="s">
        <v>42</v>
      </c>
      <c r="H87" s="38">
        <v>611412</v>
      </c>
      <c r="I87" s="39" t="s">
        <v>43</v>
      </c>
      <c r="J87" s="38">
        <v>61141</v>
      </c>
      <c r="K87" s="40">
        <f t="shared" si="4"/>
        <v>672553</v>
      </c>
      <c r="L87">
        <f t="shared" si="5"/>
        <v>5006</v>
      </c>
      <c r="M87">
        <f>+VLOOKUP(L87,'CTTT T6'!I$3:J$411,2,0)</f>
        <v>672553</v>
      </c>
      <c r="N87" s="40">
        <f t="shared" si="7"/>
        <v>0</v>
      </c>
      <c r="O87" t="s">
        <v>3282</v>
      </c>
    </row>
    <row r="88" spans="1:15" x14ac:dyDescent="0.25">
      <c r="A88">
        <f t="shared" si="6"/>
        <v>2</v>
      </c>
      <c r="B88" s="36">
        <v>44973</v>
      </c>
      <c r="C88" s="37" t="s">
        <v>210</v>
      </c>
      <c r="D88" s="37" t="s">
        <v>39</v>
      </c>
      <c r="E88" s="37" t="s">
        <v>211</v>
      </c>
      <c r="F88" s="37" t="s">
        <v>41</v>
      </c>
      <c r="G88" s="37" t="s">
        <v>42</v>
      </c>
      <c r="H88" s="38">
        <v>611412</v>
      </c>
      <c r="I88" s="39" t="s">
        <v>43</v>
      </c>
      <c r="J88" s="38">
        <v>61141</v>
      </c>
      <c r="K88" s="40">
        <f t="shared" si="4"/>
        <v>672553</v>
      </c>
      <c r="L88">
        <f t="shared" si="5"/>
        <v>5007</v>
      </c>
      <c r="M88">
        <f>+VLOOKUP(L88,'CTTT T6'!I$3:J$411,2,0)</f>
        <v>672553</v>
      </c>
      <c r="N88" s="40">
        <f t="shared" si="7"/>
        <v>0</v>
      </c>
      <c r="O88" t="s">
        <v>3282</v>
      </c>
    </row>
    <row r="89" spans="1:15" x14ac:dyDescent="0.25">
      <c r="A89">
        <f t="shared" si="6"/>
        <v>2</v>
      </c>
      <c r="B89" s="36">
        <v>44973</v>
      </c>
      <c r="C89" s="37" t="s">
        <v>212</v>
      </c>
      <c r="D89" s="37" t="s">
        <v>39</v>
      </c>
      <c r="E89" s="37" t="s">
        <v>213</v>
      </c>
      <c r="F89" s="37" t="s">
        <v>41</v>
      </c>
      <c r="G89" s="37" t="s">
        <v>42</v>
      </c>
      <c r="H89" s="38">
        <v>611412</v>
      </c>
      <c r="I89" s="39" t="s">
        <v>43</v>
      </c>
      <c r="J89" s="38">
        <v>61141</v>
      </c>
      <c r="K89" s="40">
        <f t="shared" si="4"/>
        <v>672553</v>
      </c>
      <c r="L89">
        <f t="shared" si="5"/>
        <v>5011</v>
      </c>
      <c r="M89">
        <f>+VLOOKUP(L89,'CTTT T6'!I$3:J$411,2,0)</f>
        <v>672553</v>
      </c>
      <c r="N89" s="40">
        <f t="shared" si="7"/>
        <v>0</v>
      </c>
      <c r="O89" t="s">
        <v>3282</v>
      </c>
    </row>
    <row r="90" spans="1:15" x14ac:dyDescent="0.25">
      <c r="A90">
        <f t="shared" si="6"/>
        <v>2</v>
      </c>
      <c r="B90" s="36">
        <v>44973</v>
      </c>
      <c r="C90" s="37" t="s">
        <v>214</v>
      </c>
      <c r="D90" s="37" t="s">
        <v>39</v>
      </c>
      <c r="E90" s="37" t="s">
        <v>215</v>
      </c>
      <c r="F90" s="37" t="s">
        <v>41</v>
      </c>
      <c r="G90" s="37" t="s">
        <v>42</v>
      </c>
      <c r="H90" s="38">
        <v>611412</v>
      </c>
      <c r="I90" s="39" t="s">
        <v>43</v>
      </c>
      <c r="J90" s="38">
        <v>61141</v>
      </c>
      <c r="K90" s="40">
        <f t="shared" si="4"/>
        <v>672553</v>
      </c>
      <c r="L90">
        <f t="shared" si="5"/>
        <v>5012</v>
      </c>
      <c r="M90">
        <f>+VLOOKUP(L90,'CTTT T6'!I$3:J$411,2,0)</f>
        <v>672553</v>
      </c>
      <c r="N90" s="40">
        <f t="shared" si="7"/>
        <v>0</v>
      </c>
      <c r="O90" t="s">
        <v>3282</v>
      </c>
    </row>
    <row r="91" spans="1:15" x14ac:dyDescent="0.25">
      <c r="A91">
        <f t="shared" si="6"/>
        <v>2</v>
      </c>
      <c r="B91" s="36">
        <v>44973</v>
      </c>
      <c r="C91" s="37" t="s">
        <v>216</v>
      </c>
      <c r="D91" s="37" t="s">
        <v>39</v>
      </c>
      <c r="E91" s="37" t="s">
        <v>217</v>
      </c>
      <c r="F91" s="37" t="s">
        <v>41</v>
      </c>
      <c r="G91" s="37" t="s">
        <v>42</v>
      </c>
      <c r="H91" s="38">
        <v>611412</v>
      </c>
      <c r="I91" s="39" t="s">
        <v>43</v>
      </c>
      <c r="J91" s="38">
        <v>61141</v>
      </c>
      <c r="K91" s="40">
        <f t="shared" si="4"/>
        <v>672553</v>
      </c>
      <c r="L91">
        <f t="shared" si="5"/>
        <v>5013</v>
      </c>
      <c r="M91">
        <f>+VLOOKUP(L91,'CTTT T6'!I$3:J$411,2,0)</f>
        <v>672553</v>
      </c>
      <c r="N91" s="40">
        <f t="shared" si="7"/>
        <v>0</v>
      </c>
      <c r="O91" t="s">
        <v>3282</v>
      </c>
    </row>
    <row r="92" spans="1:15" x14ac:dyDescent="0.25">
      <c r="A92">
        <f t="shared" si="6"/>
        <v>2</v>
      </c>
      <c r="B92" s="36">
        <v>44973</v>
      </c>
      <c r="C92" s="37" t="s">
        <v>218</v>
      </c>
      <c r="D92" s="37" t="s">
        <v>39</v>
      </c>
      <c r="E92" s="37" t="s">
        <v>219</v>
      </c>
      <c r="F92" s="37" t="s">
        <v>41</v>
      </c>
      <c r="G92" s="37" t="s">
        <v>42</v>
      </c>
      <c r="H92" s="38">
        <v>611412</v>
      </c>
      <c r="I92" s="39" t="s">
        <v>43</v>
      </c>
      <c r="J92" s="38">
        <v>61141</v>
      </c>
      <c r="K92" s="40">
        <f t="shared" si="4"/>
        <v>672553</v>
      </c>
      <c r="L92">
        <f t="shared" si="5"/>
        <v>5014</v>
      </c>
      <c r="M92">
        <f>+VLOOKUP(L92,'CTTT T6'!I$3:J$411,2,0)</f>
        <v>672553</v>
      </c>
      <c r="N92" s="40">
        <f t="shared" si="7"/>
        <v>0</v>
      </c>
      <c r="O92" t="s">
        <v>3282</v>
      </c>
    </row>
    <row r="93" spans="1:15" x14ac:dyDescent="0.25">
      <c r="A93">
        <f t="shared" si="6"/>
        <v>2</v>
      </c>
      <c r="B93" s="36">
        <v>44973</v>
      </c>
      <c r="C93" s="37" t="s">
        <v>220</v>
      </c>
      <c r="D93" s="37" t="s">
        <v>39</v>
      </c>
      <c r="E93" s="37" t="s">
        <v>221</v>
      </c>
      <c r="F93" s="37" t="s">
        <v>41</v>
      </c>
      <c r="G93" s="37" t="s">
        <v>42</v>
      </c>
      <c r="H93" s="38">
        <v>611412</v>
      </c>
      <c r="I93" s="39" t="s">
        <v>43</v>
      </c>
      <c r="J93" s="38">
        <v>61141</v>
      </c>
      <c r="K93" s="40">
        <f t="shared" si="4"/>
        <v>672553</v>
      </c>
      <c r="L93">
        <f t="shared" si="5"/>
        <v>5015</v>
      </c>
      <c r="M93">
        <f>+VLOOKUP(L93,'CTTT T6'!I$3:J$411,2,0)</f>
        <v>672553</v>
      </c>
      <c r="N93" s="40">
        <f t="shared" si="7"/>
        <v>0</v>
      </c>
      <c r="O93" t="s">
        <v>3282</v>
      </c>
    </row>
    <row r="94" spans="1:15" x14ac:dyDescent="0.25">
      <c r="A94">
        <f t="shared" si="6"/>
        <v>2</v>
      </c>
      <c r="B94" s="36">
        <v>44973</v>
      </c>
      <c r="C94" s="37" t="s">
        <v>222</v>
      </c>
      <c r="D94" s="37" t="s">
        <v>39</v>
      </c>
      <c r="E94" s="37" t="s">
        <v>223</v>
      </c>
      <c r="F94" s="37" t="s">
        <v>41</v>
      </c>
      <c r="G94" s="37" t="s">
        <v>42</v>
      </c>
      <c r="H94" s="38">
        <v>611412</v>
      </c>
      <c r="I94" s="39" t="s">
        <v>43</v>
      </c>
      <c r="J94" s="38">
        <v>61141</v>
      </c>
      <c r="K94" s="40">
        <f t="shared" si="4"/>
        <v>672553</v>
      </c>
      <c r="L94">
        <f t="shared" si="5"/>
        <v>5016</v>
      </c>
      <c r="M94">
        <f>+VLOOKUP(L94,'CTTT T6'!I$3:J$411,2,0)</f>
        <v>672553</v>
      </c>
      <c r="N94" s="40">
        <f t="shared" si="7"/>
        <v>0</v>
      </c>
      <c r="O94" t="s">
        <v>3282</v>
      </c>
    </row>
    <row r="95" spans="1:15" x14ac:dyDescent="0.25">
      <c r="A95">
        <f t="shared" si="6"/>
        <v>2</v>
      </c>
      <c r="B95" s="36">
        <v>44973</v>
      </c>
      <c r="C95" s="37" t="s">
        <v>224</v>
      </c>
      <c r="D95" s="37" t="s">
        <v>39</v>
      </c>
      <c r="E95" s="37" t="s">
        <v>225</v>
      </c>
      <c r="F95" s="37" t="s">
        <v>41</v>
      </c>
      <c r="G95" s="37" t="s">
        <v>42</v>
      </c>
      <c r="H95" s="38">
        <v>611412</v>
      </c>
      <c r="I95" s="39" t="s">
        <v>43</v>
      </c>
      <c r="J95" s="38">
        <v>61141</v>
      </c>
      <c r="K95" s="40">
        <f t="shared" si="4"/>
        <v>672553</v>
      </c>
      <c r="L95">
        <f t="shared" si="5"/>
        <v>5017</v>
      </c>
      <c r="M95">
        <f>+VLOOKUP(L95,'CTTT T6'!I$3:J$411,2,0)</f>
        <v>672553</v>
      </c>
      <c r="N95" s="40">
        <f t="shared" si="7"/>
        <v>0</v>
      </c>
      <c r="O95" t="s">
        <v>3282</v>
      </c>
    </row>
    <row r="96" spans="1:15" x14ac:dyDescent="0.25">
      <c r="A96">
        <f t="shared" si="6"/>
        <v>2</v>
      </c>
      <c r="B96" s="36">
        <v>44973</v>
      </c>
      <c r="C96" s="37" t="s">
        <v>226</v>
      </c>
      <c r="D96" s="37" t="s">
        <v>39</v>
      </c>
      <c r="E96" s="37" t="s">
        <v>227</v>
      </c>
      <c r="F96" s="37" t="s">
        <v>41</v>
      </c>
      <c r="G96" s="37" t="s">
        <v>42</v>
      </c>
      <c r="H96" s="38">
        <v>611412</v>
      </c>
      <c r="I96" s="39" t="s">
        <v>43</v>
      </c>
      <c r="J96" s="38">
        <v>61141</v>
      </c>
      <c r="K96" s="40">
        <f t="shared" si="4"/>
        <v>672553</v>
      </c>
      <c r="L96">
        <f t="shared" si="5"/>
        <v>5018</v>
      </c>
      <c r="M96">
        <f>+VLOOKUP(L96,'CTTT T6'!I$3:J$411,2,0)</f>
        <v>672553</v>
      </c>
      <c r="N96" s="40">
        <f t="shared" si="7"/>
        <v>0</v>
      </c>
      <c r="O96" t="s">
        <v>3282</v>
      </c>
    </row>
    <row r="97" spans="1:15" x14ac:dyDescent="0.25">
      <c r="A97">
        <f t="shared" si="6"/>
        <v>2</v>
      </c>
      <c r="B97" s="36">
        <v>44973</v>
      </c>
      <c r="C97" s="37" t="s">
        <v>228</v>
      </c>
      <c r="D97" s="37" t="s">
        <v>39</v>
      </c>
      <c r="E97" s="37" t="s">
        <v>229</v>
      </c>
      <c r="F97" s="37" t="s">
        <v>41</v>
      </c>
      <c r="G97" s="37" t="s">
        <v>42</v>
      </c>
      <c r="H97" s="38">
        <v>1019021</v>
      </c>
      <c r="I97" s="39" t="s">
        <v>43</v>
      </c>
      <c r="J97" s="38">
        <v>101902</v>
      </c>
      <c r="K97" s="40">
        <f t="shared" si="4"/>
        <v>1120923</v>
      </c>
      <c r="L97">
        <f t="shared" si="5"/>
        <v>5019</v>
      </c>
      <c r="M97">
        <f>+VLOOKUP(L97,'CTTT T6'!I$3:J$411,2,0)</f>
        <v>1120923</v>
      </c>
      <c r="N97" s="40">
        <f t="shared" si="7"/>
        <v>0</v>
      </c>
      <c r="O97" t="s">
        <v>3282</v>
      </c>
    </row>
    <row r="98" spans="1:15" x14ac:dyDescent="0.25">
      <c r="A98">
        <f t="shared" si="6"/>
        <v>2</v>
      </c>
      <c r="B98" s="36">
        <v>44973</v>
      </c>
      <c r="C98" s="37" t="s">
        <v>230</v>
      </c>
      <c r="D98" s="37" t="s">
        <v>39</v>
      </c>
      <c r="E98" s="37" t="s">
        <v>231</v>
      </c>
      <c r="F98" s="37" t="s">
        <v>41</v>
      </c>
      <c r="G98" s="37" t="s">
        <v>42</v>
      </c>
      <c r="H98" s="38">
        <v>611412</v>
      </c>
      <c r="I98" s="39" t="s">
        <v>43</v>
      </c>
      <c r="J98" s="38">
        <v>61141</v>
      </c>
      <c r="K98" s="40">
        <f t="shared" si="4"/>
        <v>672553</v>
      </c>
      <c r="L98">
        <f t="shared" si="5"/>
        <v>5020</v>
      </c>
      <c r="M98">
        <f>+VLOOKUP(L98,'CTTT T6'!I$3:J$411,2,0)</f>
        <v>672553</v>
      </c>
      <c r="N98" s="40">
        <f t="shared" si="7"/>
        <v>0</v>
      </c>
      <c r="O98" t="s">
        <v>3282</v>
      </c>
    </row>
    <row r="99" spans="1:15" x14ac:dyDescent="0.25">
      <c r="A99">
        <f t="shared" si="6"/>
        <v>2</v>
      </c>
      <c r="B99" s="36">
        <v>44973</v>
      </c>
      <c r="C99" s="37" t="s">
        <v>232</v>
      </c>
      <c r="D99" s="37" t="s">
        <v>39</v>
      </c>
      <c r="E99" s="37" t="s">
        <v>233</v>
      </c>
      <c r="F99" s="37" t="s">
        <v>41</v>
      </c>
      <c r="G99" s="37" t="s">
        <v>42</v>
      </c>
      <c r="H99" s="38">
        <v>611412</v>
      </c>
      <c r="I99" s="39" t="s">
        <v>43</v>
      </c>
      <c r="J99" s="38">
        <v>61141</v>
      </c>
      <c r="K99" s="40">
        <f t="shared" si="4"/>
        <v>672553</v>
      </c>
      <c r="L99">
        <f t="shared" si="5"/>
        <v>5034</v>
      </c>
      <c r="M99">
        <f>+VLOOKUP(L99,'CTTT T6'!I$3:J$411,2,0)</f>
        <v>672553</v>
      </c>
      <c r="N99" s="40">
        <f t="shared" si="7"/>
        <v>0</v>
      </c>
      <c r="O99" t="s">
        <v>3282</v>
      </c>
    </row>
    <row r="100" spans="1:15" x14ac:dyDescent="0.25">
      <c r="A100">
        <f t="shared" si="6"/>
        <v>2</v>
      </c>
      <c r="B100" s="36">
        <v>44973</v>
      </c>
      <c r="C100" s="37" t="s">
        <v>234</v>
      </c>
      <c r="D100" s="37" t="s">
        <v>39</v>
      </c>
      <c r="E100" s="37" t="s">
        <v>235</v>
      </c>
      <c r="F100" s="37" t="s">
        <v>41</v>
      </c>
      <c r="G100" s="37" t="s">
        <v>42</v>
      </c>
      <c r="H100" s="38">
        <v>611412</v>
      </c>
      <c r="I100" s="39" t="s">
        <v>43</v>
      </c>
      <c r="J100" s="38">
        <v>61141</v>
      </c>
      <c r="K100" s="40">
        <f t="shared" si="4"/>
        <v>672553</v>
      </c>
      <c r="L100">
        <f t="shared" si="5"/>
        <v>5035</v>
      </c>
      <c r="M100">
        <f>+VLOOKUP(L100,'CTTT T6'!I$3:J$411,2,0)</f>
        <v>672553</v>
      </c>
      <c r="N100" s="40">
        <f t="shared" si="7"/>
        <v>0</v>
      </c>
      <c r="O100" t="s">
        <v>3282</v>
      </c>
    </row>
    <row r="101" spans="1:15" x14ac:dyDescent="0.25">
      <c r="A101">
        <f t="shared" si="6"/>
        <v>2</v>
      </c>
      <c r="B101" s="36">
        <v>44973</v>
      </c>
      <c r="C101" s="37" t="s">
        <v>236</v>
      </c>
      <c r="D101" s="37" t="s">
        <v>39</v>
      </c>
      <c r="E101" s="37" t="s">
        <v>237</v>
      </c>
      <c r="F101" s="37" t="s">
        <v>41</v>
      </c>
      <c r="G101" s="37" t="s">
        <v>42</v>
      </c>
      <c r="H101" s="38">
        <v>611412</v>
      </c>
      <c r="I101" s="39" t="s">
        <v>43</v>
      </c>
      <c r="J101" s="38">
        <v>61141</v>
      </c>
      <c r="K101" s="40">
        <f t="shared" si="4"/>
        <v>672553</v>
      </c>
      <c r="L101">
        <f t="shared" si="5"/>
        <v>5036</v>
      </c>
      <c r="M101">
        <f>+VLOOKUP(L101,'CTTT T6'!I$3:J$411,2,0)</f>
        <v>672553</v>
      </c>
      <c r="N101" s="40">
        <f t="shared" si="7"/>
        <v>0</v>
      </c>
      <c r="O101" t="s">
        <v>3282</v>
      </c>
    </row>
    <row r="102" spans="1:15" x14ac:dyDescent="0.25">
      <c r="A102">
        <f t="shared" si="6"/>
        <v>2</v>
      </c>
      <c r="B102" s="36">
        <v>44973</v>
      </c>
      <c r="C102" s="37" t="s">
        <v>238</v>
      </c>
      <c r="D102" s="37" t="s">
        <v>39</v>
      </c>
      <c r="E102" s="37" t="s">
        <v>239</v>
      </c>
      <c r="F102" s="37" t="s">
        <v>41</v>
      </c>
      <c r="G102" s="37" t="s">
        <v>42</v>
      </c>
      <c r="H102" s="38">
        <v>611412</v>
      </c>
      <c r="I102" s="39" t="s">
        <v>43</v>
      </c>
      <c r="J102" s="38">
        <v>61141</v>
      </c>
      <c r="K102" s="40">
        <f t="shared" si="4"/>
        <v>672553</v>
      </c>
      <c r="L102">
        <f t="shared" si="5"/>
        <v>5037</v>
      </c>
      <c r="M102">
        <f>+VLOOKUP(L102,'CTTT T6'!I$3:J$411,2,0)</f>
        <v>672553</v>
      </c>
      <c r="N102" s="40">
        <f t="shared" si="7"/>
        <v>0</v>
      </c>
      <c r="O102" t="s">
        <v>3282</v>
      </c>
    </row>
    <row r="103" spans="1:15" x14ac:dyDescent="0.25">
      <c r="A103">
        <f t="shared" si="6"/>
        <v>2</v>
      </c>
      <c r="B103" s="36">
        <v>44973</v>
      </c>
      <c r="C103" s="37" t="s">
        <v>240</v>
      </c>
      <c r="D103" s="37" t="s">
        <v>39</v>
      </c>
      <c r="E103" s="37" t="s">
        <v>241</v>
      </c>
      <c r="F103" s="37" t="s">
        <v>41</v>
      </c>
      <c r="G103" s="37" t="s">
        <v>42</v>
      </c>
      <c r="H103" s="38">
        <v>611412</v>
      </c>
      <c r="I103" s="39" t="s">
        <v>43</v>
      </c>
      <c r="J103" s="38">
        <v>61141</v>
      </c>
      <c r="K103" s="40">
        <f t="shared" si="4"/>
        <v>672553</v>
      </c>
      <c r="L103">
        <f t="shared" si="5"/>
        <v>5038</v>
      </c>
      <c r="M103">
        <f>+VLOOKUP(L103,'CTTT T6'!I$3:J$411,2,0)</f>
        <v>672553</v>
      </c>
      <c r="N103" s="40">
        <f t="shared" si="7"/>
        <v>0</v>
      </c>
      <c r="O103" t="s">
        <v>3282</v>
      </c>
    </row>
    <row r="104" spans="1:15" x14ac:dyDescent="0.25">
      <c r="A104">
        <f t="shared" si="6"/>
        <v>2</v>
      </c>
      <c r="B104" s="36">
        <v>44973</v>
      </c>
      <c r="C104" s="37" t="s">
        <v>242</v>
      </c>
      <c r="D104" s="37" t="s">
        <v>39</v>
      </c>
      <c r="E104" s="37" t="s">
        <v>243</v>
      </c>
      <c r="F104" s="37" t="s">
        <v>41</v>
      </c>
      <c r="G104" s="37" t="s">
        <v>42</v>
      </c>
      <c r="H104" s="38">
        <v>611412</v>
      </c>
      <c r="I104" s="39" t="s">
        <v>43</v>
      </c>
      <c r="J104" s="38">
        <v>61141</v>
      </c>
      <c r="K104" s="40">
        <f t="shared" si="4"/>
        <v>672553</v>
      </c>
      <c r="L104">
        <f t="shared" si="5"/>
        <v>5052</v>
      </c>
      <c r="M104">
        <f>+VLOOKUP(L104,'CTTT T6'!I$3:J$411,2,0)</f>
        <v>672553</v>
      </c>
      <c r="N104" s="40">
        <f t="shared" si="7"/>
        <v>0</v>
      </c>
      <c r="O104" t="s">
        <v>3282</v>
      </c>
    </row>
    <row r="105" spans="1:15" x14ac:dyDescent="0.25">
      <c r="A105">
        <f t="shared" si="6"/>
        <v>2</v>
      </c>
      <c r="B105" s="36">
        <v>44973</v>
      </c>
      <c r="C105" s="37" t="s">
        <v>244</v>
      </c>
      <c r="D105" s="37" t="s">
        <v>39</v>
      </c>
      <c r="E105" s="37" t="s">
        <v>245</v>
      </c>
      <c r="F105" s="37" t="s">
        <v>41</v>
      </c>
      <c r="G105" s="37" t="s">
        <v>42</v>
      </c>
      <c r="H105" s="38">
        <v>611412</v>
      </c>
      <c r="I105" s="39" t="s">
        <v>43</v>
      </c>
      <c r="J105" s="38">
        <v>61141</v>
      </c>
      <c r="K105" s="40">
        <f t="shared" si="4"/>
        <v>672553</v>
      </c>
      <c r="L105">
        <f t="shared" si="5"/>
        <v>5053</v>
      </c>
      <c r="M105">
        <f>+VLOOKUP(L105,'CTTT T6'!I$3:J$411,2,0)</f>
        <v>672553</v>
      </c>
      <c r="N105" s="40">
        <f t="shared" si="7"/>
        <v>0</v>
      </c>
      <c r="O105" t="s">
        <v>3282</v>
      </c>
    </row>
    <row r="106" spans="1:15" x14ac:dyDescent="0.25">
      <c r="A106">
        <f t="shared" si="6"/>
        <v>2</v>
      </c>
      <c r="B106" s="36">
        <v>44973</v>
      </c>
      <c r="C106" s="37" t="s">
        <v>246</v>
      </c>
      <c r="D106" s="37" t="s">
        <v>39</v>
      </c>
      <c r="E106" s="37" t="s">
        <v>247</v>
      </c>
      <c r="F106" s="37" t="s">
        <v>41</v>
      </c>
      <c r="G106" s="37" t="s">
        <v>42</v>
      </c>
      <c r="H106" s="38">
        <v>611412</v>
      </c>
      <c r="I106" s="39" t="s">
        <v>43</v>
      </c>
      <c r="J106" s="38">
        <v>61141</v>
      </c>
      <c r="K106" s="40">
        <f t="shared" si="4"/>
        <v>672553</v>
      </c>
      <c r="L106">
        <f t="shared" si="5"/>
        <v>5065</v>
      </c>
      <c r="M106">
        <f>+VLOOKUP(L106,'CTTT T6'!I$3:J$411,2,0)</f>
        <v>672553</v>
      </c>
      <c r="N106" s="40">
        <f t="shared" si="7"/>
        <v>0</v>
      </c>
      <c r="O106" t="s">
        <v>3282</v>
      </c>
    </row>
    <row r="107" spans="1:15" x14ac:dyDescent="0.25">
      <c r="A107">
        <f t="shared" si="6"/>
        <v>2</v>
      </c>
      <c r="B107" s="36">
        <v>44973</v>
      </c>
      <c r="C107" s="37" t="s">
        <v>248</v>
      </c>
      <c r="D107" s="37" t="s">
        <v>39</v>
      </c>
      <c r="E107" s="37" t="s">
        <v>249</v>
      </c>
      <c r="F107" s="37" t="s">
        <v>41</v>
      </c>
      <c r="G107" s="37" t="s">
        <v>42</v>
      </c>
      <c r="H107" s="38">
        <v>611412</v>
      </c>
      <c r="I107" s="39" t="s">
        <v>43</v>
      </c>
      <c r="J107" s="38">
        <v>61141</v>
      </c>
      <c r="K107" s="40">
        <f t="shared" si="4"/>
        <v>672553</v>
      </c>
      <c r="L107">
        <f t="shared" si="5"/>
        <v>5078</v>
      </c>
      <c r="M107">
        <f>+VLOOKUP(L107,'CTTT T6'!I$3:J$411,2,0)</f>
        <v>672553</v>
      </c>
      <c r="N107" s="40">
        <f t="shared" si="7"/>
        <v>0</v>
      </c>
      <c r="O107" t="s">
        <v>3282</v>
      </c>
    </row>
    <row r="108" spans="1:15" x14ac:dyDescent="0.25">
      <c r="A108">
        <f t="shared" si="6"/>
        <v>2</v>
      </c>
      <c r="B108" s="36">
        <v>44973</v>
      </c>
      <c r="C108" s="37" t="s">
        <v>250</v>
      </c>
      <c r="D108" s="37" t="s">
        <v>39</v>
      </c>
      <c r="E108" s="37" t="s">
        <v>251</v>
      </c>
      <c r="F108" s="37" t="s">
        <v>41</v>
      </c>
      <c r="G108" s="37" t="s">
        <v>42</v>
      </c>
      <c r="H108" s="38">
        <v>611412</v>
      </c>
      <c r="I108" s="39" t="s">
        <v>43</v>
      </c>
      <c r="J108" s="38">
        <v>61141</v>
      </c>
      <c r="K108" s="40">
        <f t="shared" si="4"/>
        <v>672553</v>
      </c>
      <c r="L108">
        <f t="shared" si="5"/>
        <v>5091</v>
      </c>
      <c r="M108">
        <f>+VLOOKUP(L108,'CTTT T6'!I$3:J$411,2,0)</f>
        <v>672553</v>
      </c>
      <c r="N108" s="40">
        <f t="shared" si="7"/>
        <v>0</v>
      </c>
      <c r="O108" t="s">
        <v>3282</v>
      </c>
    </row>
    <row r="109" spans="1:15" x14ac:dyDescent="0.25">
      <c r="A109">
        <f t="shared" si="6"/>
        <v>2</v>
      </c>
      <c r="B109" s="36">
        <v>44973</v>
      </c>
      <c r="C109" s="37" t="s">
        <v>252</v>
      </c>
      <c r="D109" s="37" t="s">
        <v>39</v>
      </c>
      <c r="E109" s="37" t="s">
        <v>253</v>
      </c>
      <c r="F109" s="37" t="s">
        <v>41</v>
      </c>
      <c r="G109" s="37" t="s">
        <v>42</v>
      </c>
      <c r="H109" s="38">
        <v>611412</v>
      </c>
      <c r="I109" s="39" t="s">
        <v>43</v>
      </c>
      <c r="J109" s="38">
        <v>61141</v>
      </c>
      <c r="K109" s="40">
        <f t="shared" si="4"/>
        <v>672553</v>
      </c>
      <c r="L109">
        <f t="shared" si="5"/>
        <v>5183</v>
      </c>
      <c r="M109">
        <f>+VLOOKUP(L109,'CTTT T6'!I$3:J$411,2,0)</f>
        <v>672553</v>
      </c>
      <c r="N109" s="40">
        <f t="shared" si="7"/>
        <v>0</v>
      </c>
      <c r="O109" t="s">
        <v>3282</v>
      </c>
    </row>
    <row r="110" spans="1:15" x14ac:dyDescent="0.25">
      <c r="A110">
        <f t="shared" si="6"/>
        <v>2</v>
      </c>
      <c r="B110" s="36">
        <v>44973</v>
      </c>
      <c r="C110" s="37" t="s">
        <v>254</v>
      </c>
      <c r="D110" s="37" t="s">
        <v>39</v>
      </c>
      <c r="E110" s="37" t="s">
        <v>255</v>
      </c>
      <c r="F110" s="37" t="s">
        <v>41</v>
      </c>
      <c r="G110" s="37" t="s">
        <v>42</v>
      </c>
      <c r="H110" s="38">
        <v>611412</v>
      </c>
      <c r="I110" s="39" t="s">
        <v>43</v>
      </c>
      <c r="J110" s="38">
        <v>61141</v>
      </c>
      <c r="K110" s="40">
        <f t="shared" si="4"/>
        <v>672553</v>
      </c>
      <c r="L110">
        <f t="shared" si="5"/>
        <v>5196</v>
      </c>
      <c r="M110">
        <f>+VLOOKUP(L110,'CTTT T6'!I$3:J$411,2,0)</f>
        <v>672553</v>
      </c>
      <c r="N110" s="40">
        <f t="shared" si="7"/>
        <v>0</v>
      </c>
      <c r="O110" t="s">
        <v>3282</v>
      </c>
    </row>
    <row r="111" spans="1:15" x14ac:dyDescent="0.25">
      <c r="A111">
        <f t="shared" si="6"/>
        <v>2</v>
      </c>
      <c r="B111" s="36">
        <v>44973</v>
      </c>
      <c r="C111" s="37" t="s">
        <v>256</v>
      </c>
      <c r="D111" s="37" t="s">
        <v>39</v>
      </c>
      <c r="E111" s="37" t="s">
        <v>257</v>
      </c>
      <c r="F111" s="37" t="s">
        <v>41</v>
      </c>
      <c r="G111" s="37" t="s">
        <v>42</v>
      </c>
      <c r="H111" s="38">
        <v>611412</v>
      </c>
      <c r="I111" s="39" t="s">
        <v>43</v>
      </c>
      <c r="J111" s="38">
        <v>61141</v>
      </c>
      <c r="K111" s="40">
        <f t="shared" si="4"/>
        <v>672553</v>
      </c>
      <c r="L111">
        <f t="shared" si="5"/>
        <v>5197</v>
      </c>
      <c r="M111">
        <f>+VLOOKUP(L111,'CTTT T6'!I$3:J$411,2,0)</f>
        <v>672553</v>
      </c>
      <c r="N111" s="40">
        <f t="shared" si="7"/>
        <v>0</v>
      </c>
      <c r="O111" t="s">
        <v>3282</v>
      </c>
    </row>
    <row r="112" spans="1:15" x14ac:dyDescent="0.25">
      <c r="A112">
        <f t="shared" si="6"/>
        <v>2</v>
      </c>
      <c r="B112" s="36">
        <v>44973</v>
      </c>
      <c r="C112" s="37" t="s">
        <v>258</v>
      </c>
      <c r="D112" s="37" t="s">
        <v>39</v>
      </c>
      <c r="E112" s="37" t="s">
        <v>259</v>
      </c>
      <c r="F112" s="37" t="s">
        <v>41</v>
      </c>
      <c r="G112" s="37" t="s">
        <v>42</v>
      </c>
      <c r="H112" s="38">
        <v>611412</v>
      </c>
      <c r="I112" s="39" t="s">
        <v>43</v>
      </c>
      <c r="J112" s="38">
        <v>61141</v>
      </c>
      <c r="K112" s="40">
        <f t="shared" si="4"/>
        <v>672553</v>
      </c>
      <c r="L112">
        <f t="shared" si="5"/>
        <v>5210</v>
      </c>
      <c r="M112">
        <f>+VLOOKUP(L112,'CTTT T6'!I$3:J$411,2,0)</f>
        <v>672553</v>
      </c>
      <c r="N112" s="40">
        <f t="shared" si="7"/>
        <v>0</v>
      </c>
      <c r="O112" t="s">
        <v>3282</v>
      </c>
    </row>
    <row r="113" spans="1:15" x14ac:dyDescent="0.25">
      <c r="A113">
        <f t="shared" si="6"/>
        <v>2</v>
      </c>
      <c r="B113" s="36">
        <v>44973</v>
      </c>
      <c r="C113" s="37" t="s">
        <v>260</v>
      </c>
      <c r="D113" s="37" t="s">
        <v>39</v>
      </c>
      <c r="E113" s="37" t="s">
        <v>261</v>
      </c>
      <c r="F113" s="37" t="s">
        <v>41</v>
      </c>
      <c r="G113" s="37" t="s">
        <v>42</v>
      </c>
      <c r="H113" s="38">
        <v>611412</v>
      </c>
      <c r="I113" s="39" t="s">
        <v>43</v>
      </c>
      <c r="J113" s="38">
        <v>61141</v>
      </c>
      <c r="K113" s="40">
        <f t="shared" si="4"/>
        <v>672553</v>
      </c>
      <c r="L113">
        <f t="shared" si="5"/>
        <v>5222</v>
      </c>
      <c r="M113">
        <f>+VLOOKUP(L113,'CTTT T6'!I$3:J$411,2,0)</f>
        <v>672553</v>
      </c>
      <c r="N113" s="40">
        <f t="shared" si="7"/>
        <v>0</v>
      </c>
      <c r="O113" t="s">
        <v>3282</v>
      </c>
    </row>
    <row r="114" spans="1:15" x14ac:dyDescent="0.25">
      <c r="A114">
        <f t="shared" si="6"/>
        <v>2</v>
      </c>
      <c r="B114" s="36">
        <v>44973</v>
      </c>
      <c r="C114" s="37" t="s">
        <v>262</v>
      </c>
      <c r="D114" s="37" t="s">
        <v>39</v>
      </c>
      <c r="E114" s="37" t="s">
        <v>263</v>
      </c>
      <c r="F114" s="37" t="s">
        <v>41</v>
      </c>
      <c r="G114" s="37" t="s">
        <v>42</v>
      </c>
      <c r="H114" s="38">
        <v>611412</v>
      </c>
      <c r="I114" s="39" t="s">
        <v>43</v>
      </c>
      <c r="J114" s="38">
        <v>61141</v>
      </c>
      <c r="K114" s="40">
        <f t="shared" si="4"/>
        <v>672553</v>
      </c>
      <c r="L114">
        <f t="shared" si="5"/>
        <v>5236</v>
      </c>
      <c r="M114">
        <f>+VLOOKUP(L114,'CTTT T6'!I$3:J$411,2,0)</f>
        <v>672553</v>
      </c>
      <c r="N114" s="40">
        <f t="shared" si="7"/>
        <v>0</v>
      </c>
      <c r="O114" t="s">
        <v>3282</v>
      </c>
    </row>
    <row r="115" spans="1:15" x14ac:dyDescent="0.25">
      <c r="A115">
        <f t="shared" si="6"/>
        <v>2</v>
      </c>
      <c r="B115" s="36">
        <v>44973</v>
      </c>
      <c r="C115" s="37" t="s">
        <v>264</v>
      </c>
      <c r="D115" s="37" t="s">
        <v>39</v>
      </c>
      <c r="E115" s="37" t="s">
        <v>265</v>
      </c>
      <c r="F115" s="37" t="s">
        <v>41</v>
      </c>
      <c r="G115" s="37" t="s">
        <v>42</v>
      </c>
      <c r="H115" s="38">
        <v>611412</v>
      </c>
      <c r="I115" s="39" t="s">
        <v>43</v>
      </c>
      <c r="J115" s="38">
        <v>61141</v>
      </c>
      <c r="K115" s="40">
        <f t="shared" si="4"/>
        <v>672553</v>
      </c>
      <c r="L115">
        <f t="shared" si="5"/>
        <v>5238</v>
      </c>
      <c r="M115">
        <f>+VLOOKUP(L115,'CTTT T6'!I$3:J$411,2,0)</f>
        <v>672553</v>
      </c>
      <c r="N115" s="40">
        <f t="shared" si="7"/>
        <v>0</v>
      </c>
      <c r="O115" t="s">
        <v>3282</v>
      </c>
    </row>
    <row r="116" spans="1:15" x14ac:dyDescent="0.25">
      <c r="A116">
        <f t="shared" si="6"/>
        <v>2</v>
      </c>
      <c r="B116" s="36">
        <v>44973</v>
      </c>
      <c r="C116" s="37" t="s">
        <v>266</v>
      </c>
      <c r="D116" s="37" t="s">
        <v>39</v>
      </c>
      <c r="E116" s="37" t="s">
        <v>267</v>
      </c>
      <c r="F116" s="37" t="s">
        <v>41</v>
      </c>
      <c r="G116" s="37" t="s">
        <v>42</v>
      </c>
      <c r="H116" s="38">
        <v>611412</v>
      </c>
      <c r="I116" s="39" t="s">
        <v>43</v>
      </c>
      <c r="J116" s="38">
        <v>61141</v>
      </c>
      <c r="K116" s="40">
        <f t="shared" si="4"/>
        <v>672553</v>
      </c>
      <c r="L116">
        <f t="shared" si="5"/>
        <v>5239</v>
      </c>
      <c r="M116">
        <f>+VLOOKUP(L116,'CTTT T6'!I$3:J$411,2,0)</f>
        <v>672553</v>
      </c>
      <c r="N116" s="40">
        <f t="shared" si="7"/>
        <v>0</v>
      </c>
      <c r="O116" t="s">
        <v>3282</v>
      </c>
    </row>
    <row r="117" spans="1:15" x14ac:dyDescent="0.25">
      <c r="A117">
        <f t="shared" si="6"/>
        <v>2</v>
      </c>
      <c r="B117" s="36">
        <v>44973</v>
      </c>
      <c r="C117" s="37" t="s">
        <v>268</v>
      </c>
      <c r="D117" s="37" t="s">
        <v>39</v>
      </c>
      <c r="E117" s="37" t="s">
        <v>269</v>
      </c>
      <c r="F117" s="37" t="s">
        <v>41</v>
      </c>
      <c r="G117" s="37" t="s">
        <v>42</v>
      </c>
      <c r="H117" s="38">
        <v>611412</v>
      </c>
      <c r="I117" s="39" t="s">
        <v>43</v>
      </c>
      <c r="J117" s="38">
        <v>61141</v>
      </c>
      <c r="K117" s="40">
        <f t="shared" si="4"/>
        <v>672553</v>
      </c>
      <c r="L117">
        <f t="shared" si="5"/>
        <v>5265</v>
      </c>
      <c r="M117">
        <f>+VLOOKUP(L117,'CTTT T6'!I$3:J$411,2,0)</f>
        <v>672553</v>
      </c>
      <c r="N117" s="40">
        <f t="shared" si="7"/>
        <v>0</v>
      </c>
      <c r="O117" t="s">
        <v>3282</v>
      </c>
    </row>
    <row r="118" spans="1:15" x14ac:dyDescent="0.25">
      <c r="A118">
        <f t="shared" si="6"/>
        <v>2</v>
      </c>
      <c r="B118" s="36">
        <v>44973</v>
      </c>
      <c r="C118" s="37" t="s">
        <v>270</v>
      </c>
      <c r="D118" s="37" t="s">
        <v>39</v>
      </c>
      <c r="E118" s="37" t="s">
        <v>271</v>
      </c>
      <c r="F118" s="37" t="s">
        <v>41</v>
      </c>
      <c r="G118" s="37" t="s">
        <v>42</v>
      </c>
      <c r="H118" s="38">
        <v>611412</v>
      </c>
      <c r="I118" s="39" t="s">
        <v>43</v>
      </c>
      <c r="J118" s="38">
        <v>61141</v>
      </c>
      <c r="K118" s="40">
        <f t="shared" si="4"/>
        <v>672553</v>
      </c>
      <c r="L118">
        <f t="shared" si="5"/>
        <v>5266</v>
      </c>
      <c r="M118">
        <f>+VLOOKUP(L118,'CTTT T6'!I$3:J$411,2,0)</f>
        <v>672553</v>
      </c>
      <c r="N118" s="40">
        <f t="shared" si="7"/>
        <v>0</v>
      </c>
      <c r="O118" t="s">
        <v>3282</v>
      </c>
    </row>
    <row r="119" spans="1:15" x14ac:dyDescent="0.25">
      <c r="A119">
        <f t="shared" si="6"/>
        <v>2</v>
      </c>
      <c r="B119" s="36">
        <v>44973</v>
      </c>
      <c r="C119" s="37" t="s">
        <v>272</v>
      </c>
      <c r="D119" s="37" t="s">
        <v>39</v>
      </c>
      <c r="E119" s="37" t="s">
        <v>273</v>
      </c>
      <c r="F119" s="37" t="s">
        <v>41</v>
      </c>
      <c r="G119" s="37" t="s">
        <v>42</v>
      </c>
      <c r="H119" s="38">
        <v>611412</v>
      </c>
      <c r="I119" s="39" t="s">
        <v>43</v>
      </c>
      <c r="J119" s="38">
        <v>61141</v>
      </c>
      <c r="K119" s="40">
        <f t="shared" si="4"/>
        <v>672553</v>
      </c>
      <c r="L119">
        <f t="shared" si="5"/>
        <v>5295</v>
      </c>
      <c r="M119">
        <f>+VLOOKUP(L119,'CTTT T6'!I$3:J$411,2,0)</f>
        <v>672553</v>
      </c>
      <c r="N119" s="40">
        <f t="shared" si="7"/>
        <v>0</v>
      </c>
      <c r="O119" t="s">
        <v>3282</v>
      </c>
    </row>
    <row r="120" spans="1:15" x14ac:dyDescent="0.25">
      <c r="A120">
        <f t="shared" si="6"/>
        <v>2</v>
      </c>
      <c r="B120" s="36">
        <v>44973</v>
      </c>
      <c r="C120" s="37" t="s">
        <v>274</v>
      </c>
      <c r="D120" s="37" t="s">
        <v>39</v>
      </c>
      <c r="E120" s="37" t="s">
        <v>275</v>
      </c>
      <c r="F120" s="37" t="s">
        <v>41</v>
      </c>
      <c r="G120" s="37" t="s">
        <v>42</v>
      </c>
      <c r="H120" s="38">
        <v>611412</v>
      </c>
      <c r="I120" s="39" t="s">
        <v>43</v>
      </c>
      <c r="J120" s="38">
        <v>61141</v>
      </c>
      <c r="K120" s="40">
        <f t="shared" si="4"/>
        <v>672553</v>
      </c>
      <c r="L120">
        <f t="shared" si="5"/>
        <v>5306</v>
      </c>
      <c r="M120">
        <f>+VLOOKUP(L120,'CTTT T6'!I$3:J$411,2,0)</f>
        <v>672553</v>
      </c>
      <c r="N120" s="40">
        <f t="shared" si="7"/>
        <v>0</v>
      </c>
      <c r="O120" t="s">
        <v>3282</v>
      </c>
    </row>
    <row r="121" spans="1:15" x14ac:dyDescent="0.25">
      <c r="A121">
        <f t="shared" si="6"/>
        <v>2</v>
      </c>
      <c r="B121" s="36">
        <v>44973</v>
      </c>
      <c r="C121" s="37" t="s">
        <v>276</v>
      </c>
      <c r="D121" s="37" t="s">
        <v>39</v>
      </c>
      <c r="E121" s="37" t="s">
        <v>277</v>
      </c>
      <c r="F121" s="37" t="s">
        <v>41</v>
      </c>
      <c r="G121" s="37" t="s">
        <v>42</v>
      </c>
      <c r="H121" s="38">
        <v>611412</v>
      </c>
      <c r="I121" s="39" t="s">
        <v>43</v>
      </c>
      <c r="J121" s="38">
        <v>61141</v>
      </c>
      <c r="K121" s="40">
        <f t="shared" si="4"/>
        <v>672553</v>
      </c>
      <c r="L121">
        <f t="shared" si="5"/>
        <v>5307</v>
      </c>
      <c r="M121">
        <f>+VLOOKUP(L121,'CTTT T6'!I$3:J$411,2,0)</f>
        <v>672553</v>
      </c>
      <c r="N121" s="40">
        <f t="shared" si="7"/>
        <v>0</v>
      </c>
      <c r="O121" t="s">
        <v>3282</v>
      </c>
    </row>
    <row r="122" spans="1:15" x14ac:dyDescent="0.25">
      <c r="A122">
        <f t="shared" si="6"/>
        <v>2</v>
      </c>
      <c r="B122" s="36">
        <v>44973</v>
      </c>
      <c r="C122" s="37" t="s">
        <v>278</v>
      </c>
      <c r="D122" s="37" t="s">
        <v>39</v>
      </c>
      <c r="E122" s="37" t="s">
        <v>279</v>
      </c>
      <c r="F122" s="37" t="s">
        <v>41</v>
      </c>
      <c r="G122" s="37" t="s">
        <v>42</v>
      </c>
      <c r="H122" s="38">
        <v>611412</v>
      </c>
      <c r="I122" s="39" t="s">
        <v>43</v>
      </c>
      <c r="J122" s="38">
        <v>61141</v>
      </c>
      <c r="K122" s="40">
        <f t="shared" si="4"/>
        <v>672553</v>
      </c>
      <c r="L122">
        <f t="shared" si="5"/>
        <v>5335</v>
      </c>
      <c r="M122">
        <f>+VLOOKUP(L122,'CTTT T6'!I$3:J$411,2,0)</f>
        <v>672553</v>
      </c>
      <c r="N122" s="40">
        <f t="shared" si="7"/>
        <v>0</v>
      </c>
      <c r="O122" t="s">
        <v>3282</v>
      </c>
    </row>
    <row r="123" spans="1:15" x14ac:dyDescent="0.25">
      <c r="A123">
        <f t="shared" si="6"/>
        <v>2</v>
      </c>
      <c r="B123" s="36">
        <v>44973</v>
      </c>
      <c r="C123" s="37" t="s">
        <v>280</v>
      </c>
      <c r="D123" s="37" t="s">
        <v>39</v>
      </c>
      <c r="E123" s="37" t="s">
        <v>281</v>
      </c>
      <c r="F123" s="37" t="s">
        <v>41</v>
      </c>
      <c r="G123" s="37" t="s">
        <v>42</v>
      </c>
      <c r="H123" s="38">
        <v>611412</v>
      </c>
      <c r="I123" s="39" t="s">
        <v>43</v>
      </c>
      <c r="J123" s="38">
        <v>61141</v>
      </c>
      <c r="K123" s="40">
        <f t="shared" si="4"/>
        <v>672553</v>
      </c>
      <c r="L123">
        <f t="shared" si="5"/>
        <v>5336</v>
      </c>
      <c r="M123">
        <f>+VLOOKUP(L123,'CTTT T6'!I$3:J$411,2,0)</f>
        <v>672553</v>
      </c>
      <c r="N123" s="40">
        <f t="shared" si="7"/>
        <v>0</v>
      </c>
      <c r="O123" t="s">
        <v>3282</v>
      </c>
    </row>
    <row r="124" spans="1:15" x14ac:dyDescent="0.25">
      <c r="A124">
        <f t="shared" si="6"/>
        <v>2</v>
      </c>
      <c r="B124" s="36">
        <v>44973</v>
      </c>
      <c r="C124" s="37" t="s">
        <v>282</v>
      </c>
      <c r="D124" s="37" t="s">
        <v>39</v>
      </c>
      <c r="E124" s="37" t="s">
        <v>283</v>
      </c>
      <c r="F124" s="37" t="s">
        <v>41</v>
      </c>
      <c r="G124" s="37" t="s">
        <v>42</v>
      </c>
      <c r="H124" s="38">
        <v>611412</v>
      </c>
      <c r="I124" s="39" t="s">
        <v>43</v>
      </c>
      <c r="J124" s="38">
        <v>61141</v>
      </c>
      <c r="K124" s="40">
        <f t="shared" si="4"/>
        <v>672553</v>
      </c>
      <c r="L124">
        <f t="shared" si="5"/>
        <v>5347</v>
      </c>
      <c r="M124">
        <f>+VLOOKUP(L124,'CTTT T6'!I$3:J$411,2,0)</f>
        <v>672553</v>
      </c>
      <c r="N124" s="40">
        <f t="shared" si="7"/>
        <v>0</v>
      </c>
      <c r="O124" t="s">
        <v>3282</v>
      </c>
    </row>
    <row r="125" spans="1:15" x14ac:dyDescent="0.25">
      <c r="A125">
        <f t="shared" si="6"/>
        <v>2</v>
      </c>
      <c r="B125" s="36">
        <v>44973</v>
      </c>
      <c r="C125" s="37" t="s">
        <v>284</v>
      </c>
      <c r="D125" s="37" t="s">
        <v>39</v>
      </c>
      <c r="E125" s="37" t="s">
        <v>285</v>
      </c>
      <c r="F125" s="37" t="s">
        <v>41</v>
      </c>
      <c r="G125" s="37" t="s">
        <v>42</v>
      </c>
      <c r="H125" s="38">
        <v>611412</v>
      </c>
      <c r="I125" s="39" t="s">
        <v>43</v>
      </c>
      <c r="J125" s="38">
        <v>61141</v>
      </c>
      <c r="K125" s="40">
        <f t="shared" si="4"/>
        <v>672553</v>
      </c>
      <c r="L125">
        <f t="shared" si="5"/>
        <v>5365</v>
      </c>
      <c r="M125">
        <f>+VLOOKUP(L125,'CTTT T6'!I$3:J$411,2,0)</f>
        <v>672553</v>
      </c>
      <c r="N125" s="40">
        <f t="shared" si="7"/>
        <v>0</v>
      </c>
      <c r="O125" t="s">
        <v>3282</v>
      </c>
    </row>
    <row r="126" spans="1:15" x14ac:dyDescent="0.25">
      <c r="A126">
        <f t="shared" si="6"/>
        <v>2</v>
      </c>
      <c r="B126" s="36">
        <v>44973</v>
      </c>
      <c r="C126" s="37" t="s">
        <v>286</v>
      </c>
      <c r="D126" s="37" t="s">
        <v>39</v>
      </c>
      <c r="E126" s="37" t="s">
        <v>287</v>
      </c>
      <c r="F126" s="37" t="s">
        <v>41</v>
      </c>
      <c r="G126" s="37" t="s">
        <v>42</v>
      </c>
      <c r="H126" s="38">
        <v>611412</v>
      </c>
      <c r="I126" s="39" t="s">
        <v>43</v>
      </c>
      <c r="J126" s="38">
        <v>61141</v>
      </c>
      <c r="K126" s="40">
        <f t="shared" si="4"/>
        <v>672553</v>
      </c>
      <c r="L126">
        <f t="shared" si="5"/>
        <v>5366</v>
      </c>
      <c r="M126">
        <f>+VLOOKUP(L126,'CTTT T6'!I$3:J$411,2,0)</f>
        <v>672553</v>
      </c>
      <c r="N126" s="40">
        <f t="shared" si="7"/>
        <v>0</v>
      </c>
      <c r="O126" t="s">
        <v>3282</v>
      </c>
    </row>
    <row r="127" spans="1:15" x14ac:dyDescent="0.25">
      <c r="A127">
        <f t="shared" si="6"/>
        <v>2</v>
      </c>
      <c r="B127" s="36">
        <v>44973</v>
      </c>
      <c r="C127" s="37" t="s">
        <v>288</v>
      </c>
      <c r="D127" s="37" t="s">
        <v>39</v>
      </c>
      <c r="E127" s="37" t="s">
        <v>289</v>
      </c>
      <c r="F127" s="37" t="s">
        <v>41</v>
      </c>
      <c r="G127" s="37" t="s">
        <v>42</v>
      </c>
      <c r="H127" s="38">
        <v>611412</v>
      </c>
      <c r="I127" s="39" t="s">
        <v>43</v>
      </c>
      <c r="J127" s="38">
        <v>61141</v>
      </c>
      <c r="K127" s="40">
        <f t="shared" si="4"/>
        <v>672553</v>
      </c>
      <c r="L127">
        <f t="shared" si="5"/>
        <v>5367</v>
      </c>
      <c r="M127">
        <f>+VLOOKUP(L127,'CTTT T6'!I$3:J$411,2,0)</f>
        <v>672553</v>
      </c>
      <c r="N127" s="40">
        <f t="shared" si="7"/>
        <v>0</v>
      </c>
      <c r="O127" t="s">
        <v>3282</v>
      </c>
    </row>
    <row r="128" spans="1:15" x14ac:dyDescent="0.25">
      <c r="A128">
        <f t="shared" si="6"/>
        <v>2</v>
      </c>
      <c r="B128" s="36">
        <v>44973</v>
      </c>
      <c r="C128" s="37" t="s">
        <v>290</v>
      </c>
      <c r="D128" s="37" t="s">
        <v>39</v>
      </c>
      <c r="E128" s="37" t="s">
        <v>291</v>
      </c>
      <c r="F128" s="37" t="s">
        <v>41</v>
      </c>
      <c r="G128" s="37" t="s">
        <v>42</v>
      </c>
      <c r="H128" s="38">
        <v>611412</v>
      </c>
      <c r="I128" s="39" t="s">
        <v>43</v>
      </c>
      <c r="J128" s="38">
        <v>61141</v>
      </c>
      <c r="K128" s="40">
        <f t="shared" si="4"/>
        <v>672553</v>
      </c>
      <c r="L128">
        <f t="shared" si="5"/>
        <v>5382</v>
      </c>
      <c r="M128">
        <f>+VLOOKUP(L128,'CTTT T6'!I$3:J$411,2,0)</f>
        <v>672553</v>
      </c>
      <c r="N128" s="40">
        <f t="shared" si="7"/>
        <v>0</v>
      </c>
      <c r="O128" t="s">
        <v>3282</v>
      </c>
    </row>
    <row r="129" spans="1:15" x14ac:dyDescent="0.25">
      <c r="A129">
        <f t="shared" si="6"/>
        <v>2</v>
      </c>
      <c r="B129" s="36">
        <v>44973</v>
      </c>
      <c r="C129" s="37" t="s">
        <v>292</v>
      </c>
      <c r="D129" s="37" t="s">
        <v>39</v>
      </c>
      <c r="E129" s="37" t="s">
        <v>293</v>
      </c>
      <c r="F129" s="37" t="s">
        <v>41</v>
      </c>
      <c r="G129" s="37" t="s">
        <v>42</v>
      </c>
      <c r="H129" s="38">
        <v>611412</v>
      </c>
      <c r="I129" s="39" t="s">
        <v>43</v>
      </c>
      <c r="J129" s="38">
        <v>61141</v>
      </c>
      <c r="K129" s="40">
        <f t="shared" si="4"/>
        <v>672553</v>
      </c>
      <c r="L129">
        <f t="shared" si="5"/>
        <v>5395</v>
      </c>
      <c r="M129">
        <f>+VLOOKUP(L129,'CTTT T6'!I$3:J$411,2,0)</f>
        <v>672553</v>
      </c>
      <c r="N129" s="40">
        <f t="shared" si="7"/>
        <v>0</v>
      </c>
      <c r="O129" t="s">
        <v>3282</v>
      </c>
    </row>
    <row r="130" spans="1:15" x14ac:dyDescent="0.25">
      <c r="A130">
        <f t="shared" si="6"/>
        <v>2</v>
      </c>
      <c r="B130" s="36">
        <v>44973</v>
      </c>
      <c r="C130" s="37" t="s">
        <v>294</v>
      </c>
      <c r="D130" s="37" t="s">
        <v>39</v>
      </c>
      <c r="E130" s="37" t="s">
        <v>295</v>
      </c>
      <c r="F130" s="37" t="s">
        <v>41</v>
      </c>
      <c r="G130" s="37" t="s">
        <v>42</v>
      </c>
      <c r="H130" s="38">
        <v>611412</v>
      </c>
      <c r="I130" s="39" t="s">
        <v>43</v>
      </c>
      <c r="J130" s="38">
        <v>61141</v>
      </c>
      <c r="K130" s="40">
        <f t="shared" si="4"/>
        <v>672553</v>
      </c>
      <c r="L130">
        <f t="shared" si="5"/>
        <v>5396</v>
      </c>
      <c r="M130">
        <f>+VLOOKUP(L130,'CTTT T6'!I$3:J$411,2,0)</f>
        <v>672553</v>
      </c>
      <c r="N130" s="40">
        <f t="shared" si="7"/>
        <v>0</v>
      </c>
      <c r="O130" t="s">
        <v>3282</v>
      </c>
    </row>
    <row r="131" spans="1:15" x14ac:dyDescent="0.25">
      <c r="A131">
        <f t="shared" si="6"/>
        <v>2</v>
      </c>
      <c r="B131" s="36">
        <v>44973</v>
      </c>
      <c r="C131" s="37" t="s">
        <v>296</v>
      </c>
      <c r="D131" s="37" t="s">
        <v>39</v>
      </c>
      <c r="E131" s="37" t="s">
        <v>297</v>
      </c>
      <c r="F131" s="37" t="s">
        <v>41</v>
      </c>
      <c r="G131" s="37" t="s">
        <v>42</v>
      </c>
      <c r="H131" s="38">
        <v>611412</v>
      </c>
      <c r="I131" s="39" t="s">
        <v>43</v>
      </c>
      <c r="J131" s="38">
        <v>61141</v>
      </c>
      <c r="K131" s="40">
        <f t="shared" si="4"/>
        <v>672553</v>
      </c>
      <c r="L131">
        <f t="shared" si="5"/>
        <v>5406</v>
      </c>
      <c r="M131">
        <f>+VLOOKUP(L131,'CTTT T6'!I$3:J$411,2,0)</f>
        <v>672553</v>
      </c>
      <c r="N131" s="40">
        <f t="shared" si="7"/>
        <v>0</v>
      </c>
      <c r="O131" t="s">
        <v>3282</v>
      </c>
    </row>
    <row r="132" spans="1:15" x14ac:dyDescent="0.25">
      <c r="A132">
        <f t="shared" si="6"/>
        <v>2</v>
      </c>
      <c r="B132" s="36">
        <v>44973</v>
      </c>
      <c r="C132" s="37" t="s">
        <v>298</v>
      </c>
      <c r="D132" s="37" t="s">
        <v>39</v>
      </c>
      <c r="E132" s="37" t="s">
        <v>299</v>
      </c>
      <c r="F132" s="37" t="s">
        <v>41</v>
      </c>
      <c r="G132" s="37" t="s">
        <v>42</v>
      </c>
      <c r="H132" s="38">
        <v>611412</v>
      </c>
      <c r="I132" s="39" t="s">
        <v>43</v>
      </c>
      <c r="J132" s="38">
        <v>61141</v>
      </c>
      <c r="K132" s="40">
        <f t="shared" si="4"/>
        <v>672553</v>
      </c>
      <c r="L132">
        <f t="shared" si="5"/>
        <v>5420</v>
      </c>
      <c r="M132">
        <f>+VLOOKUP(L132,'CTTT T6'!I$3:J$411,2,0)</f>
        <v>672553</v>
      </c>
      <c r="N132" s="40">
        <f t="shared" si="7"/>
        <v>0</v>
      </c>
      <c r="O132" t="s">
        <v>3282</v>
      </c>
    </row>
    <row r="133" spans="1:15" x14ac:dyDescent="0.25">
      <c r="A133">
        <f t="shared" si="6"/>
        <v>2</v>
      </c>
      <c r="B133" s="36">
        <v>44973</v>
      </c>
      <c r="C133" s="37" t="s">
        <v>300</v>
      </c>
      <c r="D133" s="37" t="s">
        <v>39</v>
      </c>
      <c r="E133" s="37" t="s">
        <v>301</v>
      </c>
      <c r="F133" s="37" t="s">
        <v>41</v>
      </c>
      <c r="G133" s="37" t="s">
        <v>42</v>
      </c>
      <c r="H133" s="38">
        <v>611412</v>
      </c>
      <c r="I133" s="39" t="s">
        <v>43</v>
      </c>
      <c r="J133" s="38">
        <v>61141</v>
      </c>
      <c r="K133" s="40">
        <f t="shared" ref="K133:K196" si="8">+J133+H133</f>
        <v>672553</v>
      </c>
      <c r="L133">
        <f t="shared" ref="L133:L196" si="9">+C133*1</f>
        <v>5421</v>
      </c>
      <c r="M133">
        <f>+VLOOKUP(L133,'CTTT T6'!I$3:J$411,2,0)</f>
        <v>672553</v>
      </c>
      <c r="N133" s="40">
        <f t="shared" si="7"/>
        <v>0</v>
      </c>
      <c r="O133" t="s">
        <v>3282</v>
      </c>
    </row>
    <row r="134" spans="1:15" x14ac:dyDescent="0.25">
      <c r="A134">
        <f t="shared" ref="A134:A197" si="10">+MONTH(B134)</f>
        <v>2</v>
      </c>
      <c r="B134" s="36">
        <v>44973</v>
      </c>
      <c r="C134" s="37" t="s">
        <v>302</v>
      </c>
      <c r="D134" s="37" t="s">
        <v>39</v>
      </c>
      <c r="E134" s="37" t="s">
        <v>303</v>
      </c>
      <c r="F134" s="37" t="s">
        <v>41</v>
      </c>
      <c r="G134" s="37" t="s">
        <v>42</v>
      </c>
      <c r="H134" s="38">
        <v>611412</v>
      </c>
      <c r="I134" s="39" t="s">
        <v>43</v>
      </c>
      <c r="J134" s="38">
        <v>61141</v>
      </c>
      <c r="K134" s="40">
        <f t="shared" si="8"/>
        <v>672553</v>
      </c>
      <c r="L134">
        <f t="shared" si="9"/>
        <v>5445</v>
      </c>
      <c r="M134">
        <f>+VLOOKUP(L134,'CTTT T6'!I$3:J$411,2,0)</f>
        <v>672553</v>
      </c>
      <c r="N134" s="40">
        <f t="shared" ref="N134:N197" si="11">+M134-K134</f>
        <v>0</v>
      </c>
      <c r="O134" t="s">
        <v>3282</v>
      </c>
    </row>
    <row r="135" spans="1:15" x14ac:dyDescent="0.25">
      <c r="A135">
        <f t="shared" si="10"/>
        <v>2</v>
      </c>
      <c r="B135" s="36">
        <v>44973</v>
      </c>
      <c r="C135" s="37" t="s">
        <v>304</v>
      </c>
      <c r="D135" s="37" t="s">
        <v>39</v>
      </c>
      <c r="E135" s="37" t="s">
        <v>305</v>
      </c>
      <c r="F135" s="37" t="s">
        <v>41</v>
      </c>
      <c r="G135" s="37" t="s">
        <v>42</v>
      </c>
      <c r="H135" s="38">
        <v>611412</v>
      </c>
      <c r="I135" s="39" t="s">
        <v>43</v>
      </c>
      <c r="J135" s="38">
        <v>61141</v>
      </c>
      <c r="K135" s="40">
        <f t="shared" si="8"/>
        <v>672553</v>
      </c>
      <c r="L135">
        <f t="shared" si="9"/>
        <v>5475</v>
      </c>
      <c r="M135">
        <f>+VLOOKUP(L135,'CTTT T6'!I$3:J$411,2,0)</f>
        <v>672553</v>
      </c>
      <c r="N135" s="40">
        <f t="shared" si="11"/>
        <v>0</v>
      </c>
      <c r="O135" t="s">
        <v>3282</v>
      </c>
    </row>
    <row r="136" spans="1:15" x14ac:dyDescent="0.25">
      <c r="A136">
        <f t="shared" si="10"/>
        <v>2</v>
      </c>
      <c r="B136" s="36">
        <v>44973</v>
      </c>
      <c r="C136" s="37" t="s">
        <v>306</v>
      </c>
      <c r="D136" s="37" t="s">
        <v>39</v>
      </c>
      <c r="E136" s="37" t="s">
        <v>307</v>
      </c>
      <c r="F136" s="37" t="s">
        <v>41</v>
      </c>
      <c r="G136" s="37" t="s">
        <v>42</v>
      </c>
      <c r="H136" s="38">
        <v>611412</v>
      </c>
      <c r="I136" s="39" t="s">
        <v>43</v>
      </c>
      <c r="J136" s="38">
        <v>61141</v>
      </c>
      <c r="K136" s="40">
        <f t="shared" si="8"/>
        <v>672553</v>
      </c>
      <c r="L136">
        <f t="shared" si="9"/>
        <v>5476</v>
      </c>
      <c r="M136">
        <f>+VLOOKUP(L136,'CTTT T6'!I$3:J$411,2,0)</f>
        <v>672553</v>
      </c>
      <c r="N136" s="40">
        <f t="shared" si="11"/>
        <v>0</v>
      </c>
      <c r="O136" t="s">
        <v>3282</v>
      </c>
    </row>
    <row r="137" spans="1:15" x14ac:dyDescent="0.25">
      <c r="A137">
        <f t="shared" si="10"/>
        <v>2</v>
      </c>
      <c r="B137" s="36">
        <v>44973</v>
      </c>
      <c r="C137" s="37" t="s">
        <v>308</v>
      </c>
      <c r="D137" s="37" t="s">
        <v>39</v>
      </c>
      <c r="E137" s="37" t="s">
        <v>309</v>
      </c>
      <c r="F137" s="37" t="s">
        <v>41</v>
      </c>
      <c r="G137" s="37" t="s">
        <v>42</v>
      </c>
      <c r="H137" s="38">
        <v>611412</v>
      </c>
      <c r="I137" s="39" t="s">
        <v>43</v>
      </c>
      <c r="J137" s="38">
        <v>61141</v>
      </c>
      <c r="K137" s="40">
        <f t="shared" si="8"/>
        <v>672553</v>
      </c>
      <c r="L137">
        <f t="shared" si="9"/>
        <v>5477</v>
      </c>
      <c r="M137">
        <f>+VLOOKUP(L137,'CTTT T6'!I$3:J$411,2,0)</f>
        <v>672553</v>
      </c>
      <c r="N137" s="40">
        <f t="shared" si="11"/>
        <v>0</v>
      </c>
      <c r="O137" t="s">
        <v>3282</v>
      </c>
    </row>
    <row r="138" spans="1:15" x14ac:dyDescent="0.25">
      <c r="A138">
        <f t="shared" si="10"/>
        <v>2</v>
      </c>
      <c r="B138" s="36">
        <v>44973</v>
      </c>
      <c r="C138" s="37" t="s">
        <v>310</v>
      </c>
      <c r="D138" s="37" t="s">
        <v>39</v>
      </c>
      <c r="E138" s="37" t="s">
        <v>311</v>
      </c>
      <c r="F138" s="37" t="s">
        <v>41</v>
      </c>
      <c r="G138" s="37" t="s">
        <v>42</v>
      </c>
      <c r="H138" s="38">
        <v>611412</v>
      </c>
      <c r="I138" s="39" t="s">
        <v>43</v>
      </c>
      <c r="J138" s="38">
        <v>61141</v>
      </c>
      <c r="K138" s="40">
        <f t="shared" si="8"/>
        <v>672553</v>
      </c>
      <c r="L138">
        <f t="shared" si="9"/>
        <v>5478</v>
      </c>
      <c r="M138">
        <f>+VLOOKUP(L138,'CTTT T6'!I$3:J$411,2,0)</f>
        <v>672553</v>
      </c>
      <c r="N138" s="40">
        <f t="shared" si="11"/>
        <v>0</v>
      </c>
      <c r="O138" t="s">
        <v>3282</v>
      </c>
    </row>
    <row r="139" spans="1:15" x14ac:dyDescent="0.25">
      <c r="A139">
        <f t="shared" si="10"/>
        <v>2</v>
      </c>
      <c r="B139" s="36">
        <v>44973</v>
      </c>
      <c r="C139" s="37" t="s">
        <v>312</v>
      </c>
      <c r="D139" s="37" t="s">
        <v>39</v>
      </c>
      <c r="E139" s="37" t="s">
        <v>313</v>
      </c>
      <c r="F139" s="37" t="s">
        <v>41</v>
      </c>
      <c r="G139" s="37" t="s">
        <v>42</v>
      </c>
      <c r="H139" s="38">
        <v>611412</v>
      </c>
      <c r="I139" s="39" t="s">
        <v>43</v>
      </c>
      <c r="J139" s="38">
        <v>61141</v>
      </c>
      <c r="K139" s="40">
        <f t="shared" si="8"/>
        <v>672553</v>
      </c>
      <c r="L139">
        <f t="shared" si="9"/>
        <v>5479</v>
      </c>
      <c r="M139">
        <f>+VLOOKUP(L139,'CTTT T6'!I$3:J$411,2,0)</f>
        <v>672553</v>
      </c>
      <c r="N139" s="40">
        <f t="shared" si="11"/>
        <v>0</v>
      </c>
      <c r="O139" t="s">
        <v>3282</v>
      </c>
    </row>
    <row r="140" spans="1:15" x14ac:dyDescent="0.25">
      <c r="A140">
        <f t="shared" si="10"/>
        <v>2</v>
      </c>
      <c r="B140" s="36">
        <v>44973</v>
      </c>
      <c r="C140" s="37" t="s">
        <v>314</v>
      </c>
      <c r="D140" s="37" t="s">
        <v>39</v>
      </c>
      <c r="E140" s="37" t="s">
        <v>315</v>
      </c>
      <c r="F140" s="37" t="s">
        <v>41</v>
      </c>
      <c r="G140" s="37" t="s">
        <v>42</v>
      </c>
      <c r="H140" s="38">
        <v>611412</v>
      </c>
      <c r="I140" s="39" t="s">
        <v>43</v>
      </c>
      <c r="J140" s="38">
        <v>61141</v>
      </c>
      <c r="K140" s="40">
        <f t="shared" si="8"/>
        <v>672553</v>
      </c>
      <c r="L140">
        <f t="shared" si="9"/>
        <v>5480</v>
      </c>
      <c r="M140">
        <f>+VLOOKUP(L140,'CTTT T6'!I$3:J$411,2,0)</f>
        <v>672553</v>
      </c>
      <c r="N140" s="40">
        <f t="shared" si="11"/>
        <v>0</v>
      </c>
      <c r="O140" t="s">
        <v>3282</v>
      </c>
    </row>
    <row r="141" spans="1:15" x14ac:dyDescent="0.25">
      <c r="A141">
        <f t="shared" si="10"/>
        <v>2</v>
      </c>
      <c r="B141" s="36">
        <v>44973</v>
      </c>
      <c r="C141" s="37" t="s">
        <v>316</v>
      </c>
      <c r="D141" s="37" t="s">
        <v>39</v>
      </c>
      <c r="E141" s="37" t="s">
        <v>317</v>
      </c>
      <c r="F141" s="37" t="s">
        <v>41</v>
      </c>
      <c r="G141" s="37" t="s">
        <v>42</v>
      </c>
      <c r="H141" s="38">
        <v>611412</v>
      </c>
      <c r="I141" s="39" t="s">
        <v>43</v>
      </c>
      <c r="J141" s="38">
        <v>61141</v>
      </c>
      <c r="K141" s="40">
        <f t="shared" si="8"/>
        <v>672553</v>
      </c>
      <c r="L141">
        <f t="shared" si="9"/>
        <v>5483</v>
      </c>
      <c r="M141">
        <f>+VLOOKUP(L141,'CTTT T6'!I$3:J$411,2,0)</f>
        <v>672553</v>
      </c>
      <c r="N141" s="40">
        <f t="shared" si="11"/>
        <v>0</v>
      </c>
      <c r="O141" t="s">
        <v>3282</v>
      </c>
    </row>
    <row r="142" spans="1:15" x14ac:dyDescent="0.25">
      <c r="A142">
        <f t="shared" si="10"/>
        <v>2</v>
      </c>
      <c r="B142" s="36">
        <v>44973</v>
      </c>
      <c r="C142" s="37" t="s">
        <v>318</v>
      </c>
      <c r="D142" s="37" t="s">
        <v>39</v>
      </c>
      <c r="E142" s="37" t="s">
        <v>319</v>
      </c>
      <c r="F142" s="37" t="s">
        <v>41</v>
      </c>
      <c r="G142" s="37" t="s">
        <v>42</v>
      </c>
      <c r="H142" s="38">
        <v>611412</v>
      </c>
      <c r="I142" s="39" t="s">
        <v>43</v>
      </c>
      <c r="J142" s="38">
        <v>61141</v>
      </c>
      <c r="K142" s="40">
        <f t="shared" si="8"/>
        <v>672553</v>
      </c>
      <c r="L142">
        <f t="shared" si="9"/>
        <v>5484</v>
      </c>
      <c r="M142">
        <f>+VLOOKUP(L142,'CTTT T6'!I$3:J$411,2,0)</f>
        <v>672553</v>
      </c>
      <c r="N142" s="40">
        <f t="shared" si="11"/>
        <v>0</v>
      </c>
      <c r="O142" t="s">
        <v>3282</v>
      </c>
    </row>
    <row r="143" spans="1:15" x14ac:dyDescent="0.25">
      <c r="A143">
        <f t="shared" si="10"/>
        <v>2</v>
      </c>
      <c r="B143" s="36">
        <v>44973</v>
      </c>
      <c r="C143" s="37" t="s">
        <v>320</v>
      </c>
      <c r="D143" s="37" t="s">
        <v>39</v>
      </c>
      <c r="E143" s="37" t="s">
        <v>321</v>
      </c>
      <c r="F143" s="37" t="s">
        <v>41</v>
      </c>
      <c r="G143" s="37" t="s">
        <v>42</v>
      </c>
      <c r="H143" s="38">
        <v>611412</v>
      </c>
      <c r="I143" s="39" t="s">
        <v>43</v>
      </c>
      <c r="J143" s="38">
        <v>61141</v>
      </c>
      <c r="K143" s="40">
        <f t="shared" si="8"/>
        <v>672553</v>
      </c>
      <c r="L143">
        <f t="shared" si="9"/>
        <v>5485</v>
      </c>
      <c r="M143">
        <f>+VLOOKUP(L143,'CTTT T6'!I$3:J$411,2,0)</f>
        <v>672553</v>
      </c>
      <c r="N143" s="40">
        <f t="shared" si="11"/>
        <v>0</v>
      </c>
      <c r="O143" t="s">
        <v>3282</v>
      </c>
    </row>
    <row r="144" spans="1:15" x14ac:dyDescent="0.25">
      <c r="A144">
        <f t="shared" si="10"/>
        <v>2</v>
      </c>
      <c r="B144" s="36">
        <v>44973</v>
      </c>
      <c r="C144" s="37" t="s">
        <v>322</v>
      </c>
      <c r="D144" s="37" t="s">
        <v>39</v>
      </c>
      <c r="E144" s="37" t="s">
        <v>323</v>
      </c>
      <c r="F144" s="37" t="s">
        <v>41</v>
      </c>
      <c r="G144" s="37" t="s">
        <v>42</v>
      </c>
      <c r="H144" s="38">
        <v>611412</v>
      </c>
      <c r="I144" s="39" t="s">
        <v>43</v>
      </c>
      <c r="J144" s="38">
        <v>61141</v>
      </c>
      <c r="K144" s="40">
        <f t="shared" si="8"/>
        <v>672553</v>
      </c>
      <c r="L144">
        <f t="shared" si="9"/>
        <v>5486</v>
      </c>
      <c r="M144">
        <f>+VLOOKUP(L144,'CTTT T6'!I$3:J$411,2,0)</f>
        <v>672553</v>
      </c>
      <c r="N144" s="40">
        <f t="shared" si="11"/>
        <v>0</v>
      </c>
      <c r="O144" t="s">
        <v>3282</v>
      </c>
    </row>
    <row r="145" spans="1:15" x14ac:dyDescent="0.25">
      <c r="A145">
        <f t="shared" si="10"/>
        <v>2</v>
      </c>
      <c r="B145" s="36">
        <v>44973</v>
      </c>
      <c r="C145" s="37" t="s">
        <v>324</v>
      </c>
      <c r="D145" s="37" t="s">
        <v>39</v>
      </c>
      <c r="E145" s="37" t="s">
        <v>325</v>
      </c>
      <c r="F145" s="37" t="s">
        <v>41</v>
      </c>
      <c r="G145" s="37" t="s">
        <v>42</v>
      </c>
      <c r="H145" s="38">
        <v>611412</v>
      </c>
      <c r="I145" s="39" t="s">
        <v>43</v>
      </c>
      <c r="J145" s="38">
        <v>61141</v>
      </c>
      <c r="K145" s="40">
        <f t="shared" si="8"/>
        <v>672553</v>
      </c>
      <c r="L145">
        <f t="shared" si="9"/>
        <v>5488</v>
      </c>
      <c r="M145">
        <f>+VLOOKUP(L145,'CTTT T6'!I$3:J$411,2,0)</f>
        <v>672553</v>
      </c>
      <c r="N145" s="40">
        <f t="shared" si="11"/>
        <v>0</v>
      </c>
      <c r="O145" t="s">
        <v>3282</v>
      </c>
    </row>
    <row r="146" spans="1:15" x14ac:dyDescent="0.25">
      <c r="A146">
        <f t="shared" si="10"/>
        <v>2</v>
      </c>
      <c r="B146" s="36">
        <v>44973</v>
      </c>
      <c r="C146" s="37" t="s">
        <v>326</v>
      </c>
      <c r="D146" s="37" t="s">
        <v>39</v>
      </c>
      <c r="E146" s="37" t="s">
        <v>327</v>
      </c>
      <c r="F146" s="37" t="s">
        <v>41</v>
      </c>
      <c r="G146" s="37" t="s">
        <v>42</v>
      </c>
      <c r="H146" s="38">
        <v>611412</v>
      </c>
      <c r="I146" s="39" t="s">
        <v>43</v>
      </c>
      <c r="J146" s="38">
        <v>61141</v>
      </c>
      <c r="K146" s="40">
        <f t="shared" si="8"/>
        <v>672553</v>
      </c>
      <c r="L146">
        <f t="shared" si="9"/>
        <v>5489</v>
      </c>
      <c r="M146">
        <f>+VLOOKUP(L146,'CTTT T6'!I$3:J$411,2,0)</f>
        <v>672553</v>
      </c>
      <c r="N146" s="40">
        <f t="shared" si="11"/>
        <v>0</v>
      </c>
      <c r="O146" t="s">
        <v>3282</v>
      </c>
    </row>
    <row r="147" spans="1:15" x14ac:dyDescent="0.25">
      <c r="A147">
        <f t="shared" si="10"/>
        <v>2</v>
      </c>
      <c r="B147" s="36">
        <v>44973</v>
      </c>
      <c r="C147" s="37" t="s">
        <v>328</v>
      </c>
      <c r="D147" s="37" t="s">
        <v>39</v>
      </c>
      <c r="E147" s="37" t="s">
        <v>329</v>
      </c>
      <c r="F147" s="37" t="s">
        <v>41</v>
      </c>
      <c r="G147" s="37" t="s">
        <v>42</v>
      </c>
      <c r="H147" s="38">
        <v>611412</v>
      </c>
      <c r="I147" s="39" t="s">
        <v>43</v>
      </c>
      <c r="J147" s="38">
        <v>61141</v>
      </c>
      <c r="K147" s="40">
        <f t="shared" si="8"/>
        <v>672553</v>
      </c>
      <c r="L147">
        <f t="shared" si="9"/>
        <v>5490</v>
      </c>
      <c r="M147">
        <f>+VLOOKUP(L147,'CTTT T6'!I$3:J$411,2,0)</f>
        <v>672553</v>
      </c>
      <c r="N147" s="40">
        <f t="shared" si="11"/>
        <v>0</v>
      </c>
      <c r="O147" t="s">
        <v>3282</v>
      </c>
    </row>
    <row r="148" spans="1:15" x14ac:dyDescent="0.25">
      <c r="A148">
        <f t="shared" si="10"/>
        <v>2</v>
      </c>
      <c r="B148" s="36">
        <v>44973</v>
      </c>
      <c r="C148" s="37" t="s">
        <v>330</v>
      </c>
      <c r="D148" s="37" t="s">
        <v>39</v>
      </c>
      <c r="E148" s="37" t="s">
        <v>331</v>
      </c>
      <c r="F148" s="37" t="s">
        <v>41</v>
      </c>
      <c r="G148" s="37" t="s">
        <v>42</v>
      </c>
      <c r="H148" s="38">
        <v>611412</v>
      </c>
      <c r="I148" s="39" t="s">
        <v>43</v>
      </c>
      <c r="J148" s="38">
        <v>61141</v>
      </c>
      <c r="K148" s="40">
        <f t="shared" si="8"/>
        <v>672553</v>
      </c>
      <c r="L148">
        <f t="shared" si="9"/>
        <v>5491</v>
      </c>
      <c r="M148">
        <f>+VLOOKUP(L148,'CTTT T6'!I$3:J$411,2,0)</f>
        <v>672553</v>
      </c>
      <c r="N148" s="40">
        <f t="shared" si="11"/>
        <v>0</v>
      </c>
      <c r="O148" t="s">
        <v>3282</v>
      </c>
    </row>
    <row r="149" spans="1:15" x14ac:dyDescent="0.25">
      <c r="A149">
        <f t="shared" si="10"/>
        <v>2</v>
      </c>
      <c r="B149" s="36">
        <v>44973</v>
      </c>
      <c r="C149" s="37" t="s">
        <v>332</v>
      </c>
      <c r="D149" s="37" t="s">
        <v>39</v>
      </c>
      <c r="E149" s="37" t="s">
        <v>333</v>
      </c>
      <c r="F149" s="37" t="s">
        <v>41</v>
      </c>
      <c r="G149" s="37" t="s">
        <v>42</v>
      </c>
      <c r="H149" s="38">
        <v>611412</v>
      </c>
      <c r="I149" s="39" t="s">
        <v>43</v>
      </c>
      <c r="J149" s="38">
        <v>61141</v>
      </c>
      <c r="K149" s="40">
        <f t="shared" si="8"/>
        <v>672553</v>
      </c>
      <c r="L149">
        <f t="shared" si="9"/>
        <v>5503</v>
      </c>
      <c r="M149">
        <f>+VLOOKUP(L149,'CTTT T6'!I$3:J$411,2,0)</f>
        <v>672553</v>
      </c>
      <c r="N149" s="40">
        <f t="shared" si="11"/>
        <v>0</v>
      </c>
      <c r="O149" t="s">
        <v>3282</v>
      </c>
    </row>
    <row r="150" spans="1:15" x14ac:dyDescent="0.25">
      <c r="A150">
        <f t="shared" si="10"/>
        <v>2</v>
      </c>
      <c r="B150" s="36">
        <v>44973</v>
      </c>
      <c r="C150" s="37" t="s">
        <v>334</v>
      </c>
      <c r="D150" s="37" t="s">
        <v>39</v>
      </c>
      <c r="E150" s="37" t="s">
        <v>335</v>
      </c>
      <c r="F150" s="37" t="s">
        <v>41</v>
      </c>
      <c r="G150" s="37" t="s">
        <v>42</v>
      </c>
      <c r="H150" s="38">
        <v>611412</v>
      </c>
      <c r="I150" s="39" t="s">
        <v>43</v>
      </c>
      <c r="J150" s="38">
        <v>61141</v>
      </c>
      <c r="K150" s="40">
        <f t="shared" si="8"/>
        <v>672553</v>
      </c>
      <c r="L150">
        <f t="shared" si="9"/>
        <v>5504</v>
      </c>
      <c r="M150">
        <f>+VLOOKUP(L150,'CTTT T6'!I$3:J$411,2,0)</f>
        <v>672553</v>
      </c>
      <c r="N150" s="40">
        <f t="shared" si="11"/>
        <v>0</v>
      </c>
      <c r="O150" t="s">
        <v>3282</v>
      </c>
    </row>
    <row r="151" spans="1:15" x14ac:dyDescent="0.25">
      <c r="A151">
        <f t="shared" si="10"/>
        <v>2</v>
      </c>
      <c r="B151" s="36">
        <v>44973</v>
      </c>
      <c r="C151" s="37" t="s">
        <v>336</v>
      </c>
      <c r="D151" s="37" t="s">
        <v>39</v>
      </c>
      <c r="E151" s="37" t="s">
        <v>337</v>
      </c>
      <c r="F151" s="37" t="s">
        <v>41</v>
      </c>
      <c r="G151" s="37" t="s">
        <v>42</v>
      </c>
      <c r="H151" s="38">
        <v>611412</v>
      </c>
      <c r="I151" s="39" t="s">
        <v>43</v>
      </c>
      <c r="J151" s="38">
        <v>61141</v>
      </c>
      <c r="K151" s="40">
        <f t="shared" si="8"/>
        <v>672553</v>
      </c>
      <c r="L151">
        <f t="shared" si="9"/>
        <v>5505</v>
      </c>
      <c r="M151">
        <f>+VLOOKUP(L151,'CTTT T6'!I$3:J$411,2,0)</f>
        <v>672553</v>
      </c>
      <c r="N151" s="40">
        <f t="shared" si="11"/>
        <v>0</v>
      </c>
      <c r="O151" t="s">
        <v>3282</v>
      </c>
    </row>
    <row r="152" spans="1:15" x14ac:dyDescent="0.25">
      <c r="A152">
        <f t="shared" si="10"/>
        <v>2</v>
      </c>
      <c r="B152" s="36">
        <v>44973</v>
      </c>
      <c r="C152" s="37" t="s">
        <v>338</v>
      </c>
      <c r="D152" s="37" t="s">
        <v>39</v>
      </c>
      <c r="E152" s="37" t="s">
        <v>339</v>
      </c>
      <c r="F152" s="37" t="s">
        <v>41</v>
      </c>
      <c r="G152" s="37" t="s">
        <v>42</v>
      </c>
      <c r="H152" s="38">
        <v>611412</v>
      </c>
      <c r="I152" s="39" t="s">
        <v>43</v>
      </c>
      <c r="J152" s="38">
        <v>61141</v>
      </c>
      <c r="K152" s="40">
        <f t="shared" si="8"/>
        <v>672553</v>
      </c>
      <c r="L152">
        <f t="shared" si="9"/>
        <v>5506</v>
      </c>
      <c r="M152">
        <f>+VLOOKUP(L152,'CTTT T6'!I$3:J$411,2,0)</f>
        <v>672553</v>
      </c>
      <c r="N152" s="40">
        <f t="shared" si="11"/>
        <v>0</v>
      </c>
      <c r="O152" t="s">
        <v>3282</v>
      </c>
    </row>
    <row r="153" spans="1:15" x14ac:dyDescent="0.25">
      <c r="A153">
        <f t="shared" si="10"/>
        <v>2</v>
      </c>
      <c r="B153" s="36">
        <v>44973</v>
      </c>
      <c r="C153" s="37" t="s">
        <v>340</v>
      </c>
      <c r="D153" s="37" t="s">
        <v>39</v>
      </c>
      <c r="E153" s="37" t="s">
        <v>341</v>
      </c>
      <c r="F153" s="37" t="s">
        <v>41</v>
      </c>
      <c r="G153" s="37" t="s">
        <v>42</v>
      </c>
      <c r="H153" s="38">
        <v>611412</v>
      </c>
      <c r="I153" s="39" t="s">
        <v>43</v>
      </c>
      <c r="J153" s="38">
        <v>61141</v>
      </c>
      <c r="K153" s="40">
        <f t="shared" si="8"/>
        <v>672553</v>
      </c>
      <c r="L153">
        <f t="shared" si="9"/>
        <v>5507</v>
      </c>
      <c r="M153">
        <f>+VLOOKUP(L153,'CTTT T6'!I$3:J$411,2,0)</f>
        <v>672553</v>
      </c>
      <c r="N153" s="40">
        <f t="shared" si="11"/>
        <v>0</v>
      </c>
      <c r="O153" t="s">
        <v>3282</v>
      </c>
    </row>
    <row r="154" spans="1:15" x14ac:dyDescent="0.25">
      <c r="A154">
        <f t="shared" si="10"/>
        <v>2</v>
      </c>
      <c r="B154" s="36">
        <v>44973</v>
      </c>
      <c r="C154" s="37" t="s">
        <v>342</v>
      </c>
      <c r="D154" s="37" t="s">
        <v>39</v>
      </c>
      <c r="E154" s="37" t="s">
        <v>343</v>
      </c>
      <c r="F154" s="37" t="s">
        <v>41</v>
      </c>
      <c r="G154" s="37" t="s">
        <v>42</v>
      </c>
      <c r="H154" s="38">
        <v>611412</v>
      </c>
      <c r="I154" s="39" t="s">
        <v>43</v>
      </c>
      <c r="J154" s="38">
        <v>61141</v>
      </c>
      <c r="K154" s="40">
        <f t="shared" si="8"/>
        <v>672553</v>
      </c>
      <c r="L154">
        <f t="shared" si="9"/>
        <v>5508</v>
      </c>
      <c r="M154">
        <f>+VLOOKUP(L154,'CTTT T6'!I$3:J$411,2,0)</f>
        <v>672553</v>
      </c>
      <c r="N154" s="40">
        <f t="shared" si="11"/>
        <v>0</v>
      </c>
      <c r="O154" t="s">
        <v>3282</v>
      </c>
    </row>
    <row r="155" spans="1:15" x14ac:dyDescent="0.25">
      <c r="A155">
        <f t="shared" si="10"/>
        <v>2</v>
      </c>
      <c r="B155" s="36">
        <v>44973</v>
      </c>
      <c r="C155" s="37" t="s">
        <v>344</v>
      </c>
      <c r="D155" s="37" t="s">
        <v>39</v>
      </c>
      <c r="E155" s="37" t="s">
        <v>345</v>
      </c>
      <c r="F155" s="37" t="s">
        <v>41</v>
      </c>
      <c r="G155" s="37" t="s">
        <v>42</v>
      </c>
      <c r="H155" s="38">
        <v>611412</v>
      </c>
      <c r="I155" s="39" t="s">
        <v>43</v>
      </c>
      <c r="J155" s="38">
        <v>61141</v>
      </c>
      <c r="K155" s="40">
        <f t="shared" si="8"/>
        <v>672553</v>
      </c>
      <c r="L155">
        <f t="shared" si="9"/>
        <v>5509</v>
      </c>
      <c r="M155">
        <f>+VLOOKUP(L155,'CTTT T6'!I$3:J$411,2,0)</f>
        <v>672553</v>
      </c>
      <c r="N155" s="40">
        <f t="shared" si="11"/>
        <v>0</v>
      </c>
      <c r="O155" t="s">
        <v>3282</v>
      </c>
    </row>
    <row r="156" spans="1:15" x14ac:dyDescent="0.25">
      <c r="A156">
        <f t="shared" si="10"/>
        <v>2</v>
      </c>
      <c r="B156" s="36">
        <v>44973</v>
      </c>
      <c r="C156" s="37" t="s">
        <v>346</v>
      </c>
      <c r="D156" s="37" t="s">
        <v>39</v>
      </c>
      <c r="E156" s="37" t="s">
        <v>347</v>
      </c>
      <c r="F156" s="37" t="s">
        <v>41</v>
      </c>
      <c r="G156" s="37" t="s">
        <v>42</v>
      </c>
      <c r="H156" s="38">
        <v>611412</v>
      </c>
      <c r="I156" s="39" t="s">
        <v>43</v>
      </c>
      <c r="J156" s="38">
        <v>61141</v>
      </c>
      <c r="K156" s="40">
        <f t="shared" si="8"/>
        <v>672553</v>
      </c>
      <c r="L156">
        <f t="shared" si="9"/>
        <v>5510</v>
      </c>
      <c r="M156">
        <f>+VLOOKUP(L156,'CTTT T6'!I$3:J$411,2,0)</f>
        <v>672553</v>
      </c>
      <c r="N156" s="40">
        <f t="shared" si="11"/>
        <v>0</v>
      </c>
      <c r="O156" t="s">
        <v>3282</v>
      </c>
    </row>
    <row r="157" spans="1:15" x14ac:dyDescent="0.25">
      <c r="A157">
        <f t="shared" si="10"/>
        <v>2</v>
      </c>
      <c r="B157" s="36">
        <v>44973</v>
      </c>
      <c r="C157" s="37" t="s">
        <v>348</v>
      </c>
      <c r="D157" s="37" t="s">
        <v>39</v>
      </c>
      <c r="E157" s="37" t="s">
        <v>349</v>
      </c>
      <c r="F157" s="37" t="s">
        <v>41</v>
      </c>
      <c r="G157" s="37" t="s">
        <v>42</v>
      </c>
      <c r="H157" s="38">
        <v>611412</v>
      </c>
      <c r="I157" s="39" t="s">
        <v>43</v>
      </c>
      <c r="J157" s="38">
        <v>61141</v>
      </c>
      <c r="K157" s="40">
        <f t="shared" si="8"/>
        <v>672553</v>
      </c>
      <c r="L157">
        <f t="shared" si="9"/>
        <v>5512</v>
      </c>
      <c r="M157">
        <f>+VLOOKUP(L157,'CTTT T6'!I$3:J$411,2,0)</f>
        <v>672553</v>
      </c>
      <c r="N157" s="40">
        <f t="shared" si="11"/>
        <v>0</v>
      </c>
      <c r="O157" t="s">
        <v>3282</v>
      </c>
    </row>
    <row r="158" spans="1:15" x14ac:dyDescent="0.25">
      <c r="A158">
        <f t="shared" si="10"/>
        <v>2</v>
      </c>
      <c r="B158" s="36">
        <v>44973</v>
      </c>
      <c r="C158" s="37" t="s">
        <v>350</v>
      </c>
      <c r="D158" s="37" t="s">
        <v>39</v>
      </c>
      <c r="E158" s="37" t="s">
        <v>351</v>
      </c>
      <c r="F158" s="37" t="s">
        <v>41</v>
      </c>
      <c r="G158" s="37" t="s">
        <v>42</v>
      </c>
      <c r="H158" s="38">
        <v>611412</v>
      </c>
      <c r="I158" s="39" t="s">
        <v>43</v>
      </c>
      <c r="J158" s="38">
        <v>61141</v>
      </c>
      <c r="K158" s="40">
        <f t="shared" si="8"/>
        <v>672553</v>
      </c>
      <c r="L158">
        <f t="shared" si="9"/>
        <v>5513</v>
      </c>
      <c r="M158">
        <f>+VLOOKUP(L158,'CTTT T6'!I$3:J$411,2,0)</f>
        <v>672553</v>
      </c>
      <c r="N158" s="40">
        <f t="shared" si="11"/>
        <v>0</v>
      </c>
      <c r="O158" t="s">
        <v>3282</v>
      </c>
    </row>
    <row r="159" spans="1:15" x14ac:dyDescent="0.25">
      <c r="A159">
        <f t="shared" si="10"/>
        <v>2</v>
      </c>
      <c r="B159" s="36">
        <v>44973</v>
      </c>
      <c r="C159" s="37" t="s">
        <v>352</v>
      </c>
      <c r="D159" s="37" t="s">
        <v>39</v>
      </c>
      <c r="E159" s="37" t="s">
        <v>353</v>
      </c>
      <c r="F159" s="37" t="s">
        <v>41</v>
      </c>
      <c r="G159" s="37" t="s">
        <v>42</v>
      </c>
      <c r="H159" s="38">
        <v>611412</v>
      </c>
      <c r="I159" s="39" t="s">
        <v>43</v>
      </c>
      <c r="J159" s="38">
        <v>61141</v>
      </c>
      <c r="K159" s="40">
        <f t="shared" si="8"/>
        <v>672553</v>
      </c>
      <c r="L159">
        <f t="shared" si="9"/>
        <v>5514</v>
      </c>
      <c r="M159">
        <f>+VLOOKUP(L159,'CTTT T6'!I$3:J$411,2,0)</f>
        <v>672553</v>
      </c>
      <c r="N159" s="40">
        <f t="shared" si="11"/>
        <v>0</v>
      </c>
      <c r="O159" t="s">
        <v>3282</v>
      </c>
    </row>
    <row r="160" spans="1:15" x14ac:dyDescent="0.25">
      <c r="A160">
        <f t="shared" si="10"/>
        <v>2</v>
      </c>
      <c r="B160" s="36">
        <v>44973</v>
      </c>
      <c r="C160" s="37" t="s">
        <v>354</v>
      </c>
      <c r="D160" s="37" t="s">
        <v>39</v>
      </c>
      <c r="E160" s="37" t="s">
        <v>355</v>
      </c>
      <c r="F160" s="37" t="s">
        <v>41</v>
      </c>
      <c r="G160" s="37" t="s">
        <v>42</v>
      </c>
      <c r="H160" s="38">
        <v>611412</v>
      </c>
      <c r="I160" s="39" t="s">
        <v>43</v>
      </c>
      <c r="J160" s="38">
        <v>61141</v>
      </c>
      <c r="K160" s="40">
        <f t="shared" si="8"/>
        <v>672553</v>
      </c>
      <c r="L160">
        <f t="shared" si="9"/>
        <v>5515</v>
      </c>
      <c r="M160">
        <f>+VLOOKUP(L160,'CTTT T6'!I$3:J$411,2,0)</f>
        <v>672553</v>
      </c>
      <c r="N160" s="40">
        <f t="shared" si="11"/>
        <v>0</v>
      </c>
      <c r="O160" t="s">
        <v>3282</v>
      </c>
    </row>
    <row r="161" spans="1:15" x14ac:dyDescent="0.25">
      <c r="A161">
        <f t="shared" si="10"/>
        <v>2</v>
      </c>
      <c r="B161" s="36">
        <v>44973</v>
      </c>
      <c r="C161" s="37" t="s">
        <v>356</v>
      </c>
      <c r="D161" s="37" t="s">
        <v>39</v>
      </c>
      <c r="E161" s="37" t="s">
        <v>357</v>
      </c>
      <c r="F161" s="37" t="s">
        <v>41</v>
      </c>
      <c r="G161" s="37" t="s">
        <v>42</v>
      </c>
      <c r="H161" s="38">
        <v>611412</v>
      </c>
      <c r="I161" s="39" t="s">
        <v>43</v>
      </c>
      <c r="J161" s="38">
        <v>61141</v>
      </c>
      <c r="K161" s="40">
        <f t="shared" si="8"/>
        <v>672553</v>
      </c>
      <c r="L161">
        <f t="shared" si="9"/>
        <v>5516</v>
      </c>
      <c r="M161">
        <f>+VLOOKUP(L161,'CTTT T6'!I$3:J$411,2,0)</f>
        <v>672553</v>
      </c>
      <c r="N161" s="40">
        <f t="shared" si="11"/>
        <v>0</v>
      </c>
      <c r="O161" t="s">
        <v>3282</v>
      </c>
    </row>
    <row r="162" spans="1:15" x14ac:dyDescent="0.25">
      <c r="A162">
        <f t="shared" si="10"/>
        <v>2</v>
      </c>
      <c r="B162" s="36">
        <v>44973</v>
      </c>
      <c r="C162" s="37" t="s">
        <v>358</v>
      </c>
      <c r="D162" s="37" t="s">
        <v>39</v>
      </c>
      <c r="E162" s="37" t="s">
        <v>359</v>
      </c>
      <c r="F162" s="37" t="s">
        <v>41</v>
      </c>
      <c r="G162" s="37" t="s">
        <v>42</v>
      </c>
      <c r="H162" s="38">
        <v>611412</v>
      </c>
      <c r="I162" s="39" t="s">
        <v>43</v>
      </c>
      <c r="J162" s="38">
        <v>61141</v>
      </c>
      <c r="K162" s="40">
        <f t="shared" si="8"/>
        <v>672553</v>
      </c>
      <c r="L162">
        <f t="shared" si="9"/>
        <v>5517</v>
      </c>
      <c r="M162">
        <f>+VLOOKUP(L162,'CTTT T6'!I$3:J$411,2,0)</f>
        <v>672553</v>
      </c>
      <c r="N162" s="40">
        <f t="shared" si="11"/>
        <v>0</v>
      </c>
      <c r="O162" t="s">
        <v>3282</v>
      </c>
    </row>
    <row r="163" spans="1:15" x14ac:dyDescent="0.25">
      <c r="A163">
        <f t="shared" si="10"/>
        <v>2</v>
      </c>
      <c r="B163" s="36">
        <v>44973</v>
      </c>
      <c r="C163" s="37" t="s">
        <v>360</v>
      </c>
      <c r="D163" s="37" t="s">
        <v>39</v>
      </c>
      <c r="E163" s="37" t="s">
        <v>361</v>
      </c>
      <c r="F163" s="37" t="s">
        <v>41</v>
      </c>
      <c r="G163" s="37" t="s">
        <v>42</v>
      </c>
      <c r="H163" s="38">
        <v>611412</v>
      </c>
      <c r="I163" s="39" t="s">
        <v>43</v>
      </c>
      <c r="J163" s="38">
        <v>61141</v>
      </c>
      <c r="K163" s="40">
        <f t="shared" si="8"/>
        <v>672553</v>
      </c>
      <c r="L163">
        <f t="shared" si="9"/>
        <v>5518</v>
      </c>
      <c r="M163">
        <f>+VLOOKUP(L163,'CTTT T6'!I$3:J$411,2,0)</f>
        <v>672553</v>
      </c>
      <c r="N163" s="40">
        <f t="shared" si="11"/>
        <v>0</v>
      </c>
      <c r="O163" t="s">
        <v>3282</v>
      </c>
    </row>
    <row r="164" spans="1:15" x14ac:dyDescent="0.25">
      <c r="A164">
        <f t="shared" si="10"/>
        <v>2</v>
      </c>
      <c r="B164" s="36">
        <v>44973</v>
      </c>
      <c r="C164" s="37" t="s">
        <v>362</v>
      </c>
      <c r="D164" s="37" t="s">
        <v>39</v>
      </c>
      <c r="E164" s="37" t="s">
        <v>363</v>
      </c>
      <c r="F164" s="37" t="s">
        <v>41</v>
      </c>
      <c r="G164" s="37" t="s">
        <v>42</v>
      </c>
      <c r="H164" s="38">
        <v>611412</v>
      </c>
      <c r="I164" s="39" t="s">
        <v>43</v>
      </c>
      <c r="J164" s="38">
        <v>61141</v>
      </c>
      <c r="K164" s="40">
        <f t="shared" si="8"/>
        <v>672553</v>
      </c>
      <c r="L164">
        <f t="shared" si="9"/>
        <v>5519</v>
      </c>
      <c r="M164">
        <f>+VLOOKUP(L164,'CTTT T6'!I$3:J$411,2,0)</f>
        <v>672553</v>
      </c>
      <c r="N164" s="40">
        <f t="shared" si="11"/>
        <v>0</v>
      </c>
      <c r="O164" t="s">
        <v>3282</v>
      </c>
    </row>
    <row r="165" spans="1:15" x14ac:dyDescent="0.25">
      <c r="A165">
        <f t="shared" si="10"/>
        <v>2</v>
      </c>
      <c r="B165" s="36">
        <v>44973</v>
      </c>
      <c r="C165" s="37" t="s">
        <v>364</v>
      </c>
      <c r="D165" s="37" t="s">
        <v>39</v>
      </c>
      <c r="E165" s="37" t="s">
        <v>365</v>
      </c>
      <c r="F165" s="37" t="s">
        <v>41</v>
      </c>
      <c r="G165" s="37" t="s">
        <v>42</v>
      </c>
      <c r="H165" s="38">
        <v>611412</v>
      </c>
      <c r="I165" s="39" t="s">
        <v>43</v>
      </c>
      <c r="J165" s="38">
        <v>61141</v>
      </c>
      <c r="K165" s="40">
        <f t="shared" si="8"/>
        <v>672553</v>
      </c>
      <c r="L165">
        <f t="shared" si="9"/>
        <v>5520</v>
      </c>
      <c r="M165">
        <f>+VLOOKUP(L165,'CTTT T6'!I$3:J$411,2,0)</f>
        <v>672553</v>
      </c>
      <c r="N165" s="40">
        <f t="shared" si="11"/>
        <v>0</v>
      </c>
      <c r="O165" t="s">
        <v>3282</v>
      </c>
    </row>
    <row r="166" spans="1:15" x14ac:dyDescent="0.25">
      <c r="A166">
        <f t="shared" si="10"/>
        <v>2</v>
      </c>
      <c r="B166" s="36">
        <v>44974</v>
      </c>
      <c r="C166" s="37" t="s">
        <v>366</v>
      </c>
      <c r="D166" s="37" t="s">
        <v>39</v>
      </c>
      <c r="E166" s="37" t="s">
        <v>367</v>
      </c>
      <c r="F166" s="37" t="s">
        <v>41</v>
      </c>
      <c r="G166" s="37" t="s">
        <v>42</v>
      </c>
      <c r="H166" s="38">
        <v>611412</v>
      </c>
      <c r="I166" s="39" t="s">
        <v>43</v>
      </c>
      <c r="J166" s="38">
        <v>61141</v>
      </c>
      <c r="K166" s="40">
        <f t="shared" si="8"/>
        <v>672553</v>
      </c>
      <c r="L166">
        <f t="shared" si="9"/>
        <v>6379</v>
      </c>
      <c r="M166">
        <f>+VLOOKUP(L166,'CTTT T6'!I$3:J$411,2,0)</f>
        <v>672553</v>
      </c>
      <c r="N166" s="40">
        <f t="shared" si="11"/>
        <v>0</v>
      </c>
      <c r="O166" t="s">
        <v>3282</v>
      </c>
    </row>
    <row r="167" spans="1:15" x14ac:dyDescent="0.25">
      <c r="A167">
        <f t="shared" si="10"/>
        <v>2</v>
      </c>
      <c r="B167" s="36">
        <v>44974</v>
      </c>
      <c r="C167" s="37" t="s">
        <v>368</v>
      </c>
      <c r="D167" s="37" t="s">
        <v>39</v>
      </c>
      <c r="E167" s="37" t="s">
        <v>369</v>
      </c>
      <c r="F167" s="37" t="s">
        <v>41</v>
      </c>
      <c r="G167" s="37" t="s">
        <v>42</v>
      </c>
      <c r="H167" s="38">
        <v>611412</v>
      </c>
      <c r="I167" s="39" t="s">
        <v>43</v>
      </c>
      <c r="J167" s="38">
        <v>61141</v>
      </c>
      <c r="K167" s="40">
        <f t="shared" si="8"/>
        <v>672553</v>
      </c>
      <c r="L167">
        <f t="shared" si="9"/>
        <v>6381</v>
      </c>
      <c r="M167">
        <f>+VLOOKUP(L167,'CTTT T6'!I$3:J$411,2,0)</f>
        <v>672553</v>
      </c>
      <c r="N167" s="40">
        <f t="shared" si="11"/>
        <v>0</v>
      </c>
      <c r="O167" t="s">
        <v>3282</v>
      </c>
    </row>
    <row r="168" spans="1:15" x14ac:dyDescent="0.25">
      <c r="A168">
        <f t="shared" si="10"/>
        <v>2</v>
      </c>
      <c r="B168" s="36">
        <v>44974</v>
      </c>
      <c r="C168" s="37" t="s">
        <v>370</v>
      </c>
      <c r="D168" s="37" t="s">
        <v>39</v>
      </c>
      <c r="E168" s="37" t="s">
        <v>371</v>
      </c>
      <c r="F168" s="37" t="s">
        <v>41</v>
      </c>
      <c r="G168" s="37" t="s">
        <v>42</v>
      </c>
      <c r="H168" s="38">
        <v>611412</v>
      </c>
      <c r="I168" s="39" t="s">
        <v>43</v>
      </c>
      <c r="J168" s="38">
        <v>61141</v>
      </c>
      <c r="K168" s="40">
        <f t="shared" si="8"/>
        <v>672553</v>
      </c>
      <c r="L168">
        <f t="shared" si="9"/>
        <v>6382</v>
      </c>
      <c r="M168">
        <f>+VLOOKUP(L168,'CTTT T6'!I$3:J$411,2,0)</f>
        <v>672553</v>
      </c>
      <c r="N168" s="40">
        <f t="shared" si="11"/>
        <v>0</v>
      </c>
      <c r="O168" t="s">
        <v>3282</v>
      </c>
    </row>
    <row r="169" spans="1:15" x14ac:dyDescent="0.25">
      <c r="A169">
        <f t="shared" si="10"/>
        <v>2</v>
      </c>
      <c r="B169" s="36">
        <v>44974</v>
      </c>
      <c r="C169" s="37" t="s">
        <v>372</v>
      </c>
      <c r="D169" s="37" t="s">
        <v>39</v>
      </c>
      <c r="E169" s="37" t="s">
        <v>373</v>
      </c>
      <c r="F169" s="37" t="s">
        <v>41</v>
      </c>
      <c r="G169" s="37" t="s">
        <v>42</v>
      </c>
      <c r="H169" s="38">
        <v>611412</v>
      </c>
      <c r="I169" s="39" t="s">
        <v>43</v>
      </c>
      <c r="J169" s="38">
        <v>61141</v>
      </c>
      <c r="K169" s="40">
        <f t="shared" si="8"/>
        <v>672553</v>
      </c>
      <c r="L169">
        <f t="shared" si="9"/>
        <v>6385</v>
      </c>
      <c r="M169">
        <f>+VLOOKUP(L169,'CTTT T6'!I$3:J$411,2,0)</f>
        <v>672553</v>
      </c>
      <c r="N169" s="40">
        <f t="shared" si="11"/>
        <v>0</v>
      </c>
      <c r="O169" t="s">
        <v>3282</v>
      </c>
    </row>
    <row r="170" spans="1:15" x14ac:dyDescent="0.25">
      <c r="A170">
        <f t="shared" si="10"/>
        <v>2</v>
      </c>
      <c r="B170" s="36">
        <v>44974</v>
      </c>
      <c r="C170" s="37" t="s">
        <v>374</v>
      </c>
      <c r="D170" s="37" t="s">
        <v>39</v>
      </c>
      <c r="E170" s="37" t="s">
        <v>375</v>
      </c>
      <c r="F170" s="37" t="s">
        <v>41</v>
      </c>
      <c r="G170" s="37" t="s">
        <v>42</v>
      </c>
      <c r="H170" s="38">
        <v>611412</v>
      </c>
      <c r="I170" s="39" t="s">
        <v>43</v>
      </c>
      <c r="J170" s="38">
        <v>61141</v>
      </c>
      <c r="K170" s="40">
        <f t="shared" si="8"/>
        <v>672553</v>
      </c>
      <c r="L170">
        <f t="shared" si="9"/>
        <v>6392</v>
      </c>
      <c r="M170">
        <f>+VLOOKUP(L170,'CTTT T6'!I$3:J$411,2,0)</f>
        <v>672553</v>
      </c>
      <c r="N170" s="40">
        <f t="shared" si="11"/>
        <v>0</v>
      </c>
      <c r="O170" t="s">
        <v>3282</v>
      </c>
    </row>
    <row r="171" spans="1:15" x14ac:dyDescent="0.25">
      <c r="A171">
        <f t="shared" si="10"/>
        <v>2</v>
      </c>
      <c r="B171" s="36">
        <v>44974</v>
      </c>
      <c r="C171" s="37" t="s">
        <v>376</v>
      </c>
      <c r="D171" s="37" t="s">
        <v>39</v>
      </c>
      <c r="E171" s="37" t="s">
        <v>377</v>
      </c>
      <c r="F171" s="37" t="s">
        <v>378</v>
      </c>
      <c r="G171" s="37" t="s">
        <v>379</v>
      </c>
      <c r="H171" s="38">
        <v>611412</v>
      </c>
      <c r="I171" s="39" t="s">
        <v>43</v>
      </c>
      <c r="J171" s="38">
        <v>61141</v>
      </c>
      <c r="K171" s="40">
        <f t="shared" si="8"/>
        <v>672553</v>
      </c>
      <c r="L171">
        <f t="shared" si="9"/>
        <v>6397</v>
      </c>
      <c r="M171">
        <f>+VLOOKUP(L171,'CTTT T6'!I$3:J$411,2,0)</f>
        <v>672553</v>
      </c>
      <c r="N171" s="40">
        <f t="shared" si="11"/>
        <v>0</v>
      </c>
      <c r="O171" t="s">
        <v>3282</v>
      </c>
    </row>
    <row r="172" spans="1:15" x14ac:dyDescent="0.25">
      <c r="A172">
        <f t="shared" si="10"/>
        <v>2</v>
      </c>
      <c r="B172" s="36">
        <v>44974</v>
      </c>
      <c r="C172" s="37" t="s">
        <v>380</v>
      </c>
      <c r="D172" s="37" t="s">
        <v>39</v>
      </c>
      <c r="E172" s="37" t="s">
        <v>381</v>
      </c>
      <c r="F172" s="37" t="s">
        <v>378</v>
      </c>
      <c r="G172" s="37" t="s">
        <v>379</v>
      </c>
      <c r="H172" s="38">
        <v>611412</v>
      </c>
      <c r="I172" s="39" t="s">
        <v>43</v>
      </c>
      <c r="J172" s="38">
        <v>61141</v>
      </c>
      <c r="K172" s="40">
        <f t="shared" si="8"/>
        <v>672553</v>
      </c>
      <c r="L172">
        <f t="shared" si="9"/>
        <v>6398</v>
      </c>
      <c r="M172">
        <f>+VLOOKUP(L172,'CTTT T6'!I$3:J$411,2,0)</f>
        <v>672553</v>
      </c>
      <c r="N172" s="40">
        <f t="shared" si="11"/>
        <v>0</v>
      </c>
      <c r="O172" t="s">
        <v>3282</v>
      </c>
    </row>
    <row r="173" spans="1:15" x14ac:dyDescent="0.25">
      <c r="A173">
        <f t="shared" si="10"/>
        <v>2</v>
      </c>
      <c r="B173" s="36">
        <v>44974</v>
      </c>
      <c r="C173" s="37" t="s">
        <v>382</v>
      </c>
      <c r="D173" s="37" t="s">
        <v>39</v>
      </c>
      <c r="E173" s="37" t="s">
        <v>383</v>
      </c>
      <c r="F173" s="37" t="s">
        <v>378</v>
      </c>
      <c r="G173" s="37" t="s">
        <v>379</v>
      </c>
      <c r="H173" s="38">
        <v>611412</v>
      </c>
      <c r="I173" s="39" t="s">
        <v>43</v>
      </c>
      <c r="J173" s="38">
        <v>61141</v>
      </c>
      <c r="K173" s="40">
        <f t="shared" si="8"/>
        <v>672553</v>
      </c>
      <c r="L173">
        <f t="shared" si="9"/>
        <v>6399</v>
      </c>
      <c r="M173">
        <f>+VLOOKUP(L173,'CTTT T6'!I$3:J$411,2,0)</f>
        <v>672553</v>
      </c>
      <c r="N173" s="40">
        <f t="shared" si="11"/>
        <v>0</v>
      </c>
      <c r="O173" t="s">
        <v>3282</v>
      </c>
    </row>
    <row r="174" spans="1:15" x14ac:dyDescent="0.25">
      <c r="A174">
        <f t="shared" si="10"/>
        <v>2</v>
      </c>
      <c r="B174" s="36">
        <v>44974</v>
      </c>
      <c r="C174" s="37" t="s">
        <v>384</v>
      </c>
      <c r="D174" s="37" t="s">
        <v>39</v>
      </c>
      <c r="E174" s="37" t="s">
        <v>385</v>
      </c>
      <c r="F174" s="37" t="s">
        <v>378</v>
      </c>
      <c r="G174" s="37" t="s">
        <v>379</v>
      </c>
      <c r="H174" s="38">
        <v>611412</v>
      </c>
      <c r="I174" s="39" t="s">
        <v>43</v>
      </c>
      <c r="J174" s="38">
        <v>61141</v>
      </c>
      <c r="K174" s="40">
        <f t="shared" si="8"/>
        <v>672553</v>
      </c>
      <c r="L174">
        <f t="shared" si="9"/>
        <v>6400</v>
      </c>
      <c r="M174">
        <f>+VLOOKUP(L174,'CTTT T6'!I$3:J$411,2,0)</f>
        <v>672553</v>
      </c>
      <c r="N174" s="40">
        <f t="shared" si="11"/>
        <v>0</v>
      </c>
      <c r="O174" t="s">
        <v>3282</v>
      </c>
    </row>
    <row r="175" spans="1:15" x14ac:dyDescent="0.25">
      <c r="A175">
        <f t="shared" si="10"/>
        <v>2</v>
      </c>
      <c r="B175" s="36">
        <v>44974</v>
      </c>
      <c r="C175" s="37" t="s">
        <v>386</v>
      </c>
      <c r="D175" s="37" t="s">
        <v>39</v>
      </c>
      <c r="E175" s="37" t="s">
        <v>387</v>
      </c>
      <c r="F175" s="37" t="s">
        <v>41</v>
      </c>
      <c r="G175" s="37" t="s">
        <v>42</v>
      </c>
      <c r="H175" s="38">
        <v>611412</v>
      </c>
      <c r="I175" s="39" t="s">
        <v>43</v>
      </c>
      <c r="J175" s="38">
        <v>61141</v>
      </c>
      <c r="K175" s="40">
        <f t="shared" si="8"/>
        <v>672553</v>
      </c>
      <c r="L175">
        <f t="shared" si="9"/>
        <v>6401</v>
      </c>
      <c r="M175">
        <f>+VLOOKUP(L175,'CTTT T6'!I$3:J$411,2,0)</f>
        <v>672553</v>
      </c>
      <c r="N175" s="40">
        <f t="shared" si="11"/>
        <v>0</v>
      </c>
      <c r="O175" t="s">
        <v>3282</v>
      </c>
    </row>
    <row r="176" spans="1:15" x14ac:dyDescent="0.25">
      <c r="A176">
        <f t="shared" si="10"/>
        <v>2</v>
      </c>
      <c r="B176" s="36">
        <v>44974</v>
      </c>
      <c r="C176" s="37" t="s">
        <v>388</v>
      </c>
      <c r="D176" s="37" t="s">
        <v>39</v>
      </c>
      <c r="E176" s="37" t="s">
        <v>389</v>
      </c>
      <c r="F176" s="37" t="s">
        <v>41</v>
      </c>
      <c r="G176" s="37" t="s">
        <v>42</v>
      </c>
      <c r="H176" s="38">
        <v>611412</v>
      </c>
      <c r="I176" s="39" t="s">
        <v>43</v>
      </c>
      <c r="J176" s="38">
        <v>61141</v>
      </c>
      <c r="K176" s="40">
        <f t="shared" si="8"/>
        <v>672553</v>
      </c>
      <c r="L176">
        <f t="shared" si="9"/>
        <v>6404</v>
      </c>
      <c r="M176">
        <f>+VLOOKUP(L176,'CTTT T6'!I$3:J$411,2,0)</f>
        <v>672553</v>
      </c>
      <c r="N176" s="40">
        <f t="shared" si="11"/>
        <v>0</v>
      </c>
      <c r="O176" t="s">
        <v>3282</v>
      </c>
    </row>
    <row r="177" spans="1:15" x14ac:dyDescent="0.25">
      <c r="A177">
        <f t="shared" si="10"/>
        <v>2</v>
      </c>
      <c r="B177" s="36">
        <v>44974</v>
      </c>
      <c r="C177" s="37" t="s">
        <v>390</v>
      </c>
      <c r="D177" s="37" t="s">
        <v>39</v>
      </c>
      <c r="E177" s="37" t="s">
        <v>391</v>
      </c>
      <c r="F177" s="37" t="s">
        <v>41</v>
      </c>
      <c r="G177" s="37" t="s">
        <v>42</v>
      </c>
      <c r="H177" s="38">
        <v>611412</v>
      </c>
      <c r="I177" s="39" t="s">
        <v>43</v>
      </c>
      <c r="J177" s="38">
        <v>61141</v>
      </c>
      <c r="K177" s="40">
        <f t="shared" si="8"/>
        <v>672553</v>
      </c>
      <c r="L177">
        <f t="shared" si="9"/>
        <v>6419</v>
      </c>
      <c r="M177">
        <f>+VLOOKUP(L177,'CTTT T6'!I$3:J$411,2,0)</f>
        <v>672553</v>
      </c>
      <c r="N177" s="40">
        <f t="shared" si="11"/>
        <v>0</v>
      </c>
      <c r="O177" t="s">
        <v>3282</v>
      </c>
    </row>
    <row r="178" spans="1:15" x14ac:dyDescent="0.25">
      <c r="A178">
        <f t="shared" si="10"/>
        <v>2</v>
      </c>
      <c r="B178" s="36">
        <v>44974</v>
      </c>
      <c r="C178" s="37" t="s">
        <v>392</v>
      </c>
      <c r="D178" s="37" t="s">
        <v>39</v>
      </c>
      <c r="E178" s="37" t="s">
        <v>393</v>
      </c>
      <c r="F178" s="37" t="s">
        <v>41</v>
      </c>
      <c r="G178" s="37" t="s">
        <v>42</v>
      </c>
      <c r="H178" s="38">
        <v>611412</v>
      </c>
      <c r="I178" s="39" t="s">
        <v>43</v>
      </c>
      <c r="J178" s="38">
        <v>61141</v>
      </c>
      <c r="K178" s="40">
        <f t="shared" si="8"/>
        <v>672553</v>
      </c>
      <c r="L178">
        <f t="shared" si="9"/>
        <v>6449</v>
      </c>
      <c r="M178">
        <f>+VLOOKUP(L178,'CTTT T6'!I$3:J$411,2,0)</f>
        <v>672553</v>
      </c>
      <c r="N178" s="40">
        <f t="shared" si="11"/>
        <v>0</v>
      </c>
      <c r="O178" t="s">
        <v>3282</v>
      </c>
    </row>
    <row r="179" spans="1:15" x14ac:dyDescent="0.25">
      <c r="A179">
        <f t="shared" si="10"/>
        <v>2</v>
      </c>
      <c r="B179" s="36">
        <v>44974</v>
      </c>
      <c r="C179" s="37" t="s">
        <v>394</v>
      </c>
      <c r="D179" s="37" t="s">
        <v>39</v>
      </c>
      <c r="E179" s="37" t="s">
        <v>395</v>
      </c>
      <c r="F179" s="37" t="s">
        <v>41</v>
      </c>
      <c r="G179" s="37" t="s">
        <v>42</v>
      </c>
      <c r="H179" s="38">
        <v>611412</v>
      </c>
      <c r="I179" s="39" t="s">
        <v>43</v>
      </c>
      <c r="J179" s="38">
        <v>61141</v>
      </c>
      <c r="K179" s="40">
        <f t="shared" si="8"/>
        <v>672553</v>
      </c>
      <c r="L179">
        <f t="shared" si="9"/>
        <v>6568</v>
      </c>
      <c r="M179">
        <f>+VLOOKUP(L179,'CTTT T6'!I$3:J$411,2,0)</f>
        <v>672553</v>
      </c>
      <c r="N179" s="40">
        <f t="shared" si="11"/>
        <v>0</v>
      </c>
      <c r="O179" t="s">
        <v>3282</v>
      </c>
    </row>
    <row r="180" spans="1:15" x14ac:dyDescent="0.25">
      <c r="A180">
        <f t="shared" si="10"/>
        <v>2</v>
      </c>
      <c r="B180" s="36">
        <v>44974</v>
      </c>
      <c r="C180" s="37" t="s">
        <v>396</v>
      </c>
      <c r="D180" s="37" t="s">
        <v>39</v>
      </c>
      <c r="E180" s="37" t="s">
        <v>397</v>
      </c>
      <c r="F180" s="37" t="s">
        <v>120</v>
      </c>
      <c r="G180" s="37" t="s">
        <v>121</v>
      </c>
      <c r="H180" s="38">
        <v>611412</v>
      </c>
      <c r="I180" s="39" t="s">
        <v>43</v>
      </c>
      <c r="J180" s="38">
        <v>61141</v>
      </c>
      <c r="K180" s="40">
        <f t="shared" si="8"/>
        <v>672553</v>
      </c>
      <c r="L180">
        <f t="shared" si="9"/>
        <v>6570</v>
      </c>
      <c r="M180">
        <f>+VLOOKUP(L180,'CTTT T6'!I$3:J$411,2,0)</f>
        <v>672553</v>
      </c>
      <c r="N180" s="40">
        <f t="shared" si="11"/>
        <v>0</v>
      </c>
      <c r="O180" t="s">
        <v>3282</v>
      </c>
    </row>
    <row r="181" spans="1:15" x14ac:dyDescent="0.25">
      <c r="A181">
        <f t="shared" si="10"/>
        <v>2</v>
      </c>
      <c r="B181" s="36">
        <v>44974</v>
      </c>
      <c r="C181" s="37" t="s">
        <v>398</v>
      </c>
      <c r="D181" s="37" t="s">
        <v>39</v>
      </c>
      <c r="E181" s="37" t="s">
        <v>399</v>
      </c>
      <c r="F181" s="37" t="s">
        <v>41</v>
      </c>
      <c r="G181" s="37" t="s">
        <v>42</v>
      </c>
      <c r="H181" s="38">
        <v>611412</v>
      </c>
      <c r="I181" s="39" t="s">
        <v>43</v>
      </c>
      <c r="J181" s="38">
        <v>61141</v>
      </c>
      <c r="K181" s="40">
        <f t="shared" si="8"/>
        <v>672553</v>
      </c>
      <c r="L181">
        <f t="shared" si="9"/>
        <v>6658</v>
      </c>
      <c r="M181">
        <f>+VLOOKUP(L181,'CTTT T6'!I$3:J$411,2,0)</f>
        <v>672553</v>
      </c>
      <c r="N181" s="40">
        <f t="shared" si="11"/>
        <v>0</v>
      </c>
      <c r="O181" t="s">
        <v>3282</v>
      </c>
    </row>
    <row r="182" spans="1:15" x14ac:dyDescent="0.25">
      <c r="A182">
        <f t="shared" si="10"/>
        <v>2</v>
      </c>
      <c r="B182" s="36">
        <v>44975</v>
      </c>
      <c r="C182" s="37" t="s">
        <v>400</v>
      </c>
      <c r="D182" s="37" t="s">
        <v>39</v>
      </c>
      <c r="E182" s="37" t="s">
        <v>401</v>
      </c>
      <c r="F182" s="37" t="s">
        <v>41</v>
      </c>
      <c r="G182" s="37" t="s">
        <v>42</v>
      </c>
      <c r="H182" s="38">
        <v>418074</v>
      </c>
      <c r="I182" s="39" t="s">
        <v>43</v>
      </c>
      <c r="J182" s="38">
        <v>41807</v>
      </c>
      <c r="K182" s="40">
        <f t="shared" si="8"/>
        <v>459881</v>
      </c>
      <c r="L182">
        <f t="shared" si="9"/>
        <v>6663</v>
      </c>
      <c r="M182">
        <f>+VLOOKUP(L182,'CTTT T6'!I$3:J$411,2,0)</f>
        <v>459881</v>
      </c>
      <c r="N182" s="40">
        <f t="shared" si="11"/>
        <v>0</v>
      </c>
      <c r="O182" t="s">
        <v>3282</v>
      </c>
    </row>
    <row r="183" spans="1:15" x14ac:dyDescent="0.25">
      <c r="A183">
        <f t="shared" si="10"/>
        <v>2</v>
      </c>
      <c r="B183" s="36">
        <v>44975</v>
      </c>
      <c r="C183" s="37" t="s">
        <v>402</v>
      </c>
      <c r="D183" s="37" t="s">
        <v>39</v>
      </c>
      <c r="E183" s="37" t="s">
        <v>403</v>
      </c>
      <c r="F183" s="37" t="s">
        <v>41</v>
      </c>
      <c r="G183" s="37" t="s">
        <v>42</v>
      </c>
      <c r="H183" s="38">
        <v>611412</v>
      </c>
      <c r="I183" s="39" t="s">
        <v>43</v>
      </c>
      <c r="J183" s="38">
        <v>61141</v>
      </c>
      <c r="K183" s="40">
        <f t="shared" si="8"/>
        <v>672553</v>
      </c>
      <c r="L183">
        <f t="shared" si="9"/>
        <v>6665</v>
      </c>
      <c r="M183">
        <f>+VLOOKUP(L183,'CTTT T6'!I$3:J$411,2,0)</f>
        <v>672553</v>
      </c>
      <c r="N183" s="40">
        <f t="shared" si="11"/>
        <v>0</v>
      </c>
      <c r="O183" t="s">
        <v>3282</v>
      </c>
    </row>
    <row r="184" spans="1:15" x14ac:dyDescent="0.25">
      <c r="A184">
        <f t="shared" si="10"/>
        <v>2</v>
      </c>
      <c r="B184" s="36">
        <v>44975</v>
      </c>
      <c r="C184" s="37" t="s">
        <v>404</v>
      </c>
      <c r="D184" s="37" t="s">
        <v>39</v>
      </c>
      <c r="E184" s="37" t="s">
        <v>405</v>
      </c>
      <c r="F184" s="37" t="s">
        <v>41</v>
      </c>
      <c r="G184" s="37" t="s">
        <v>42</v>
      </c>
      <c r="H184" s="38">
        <v>611412</v>
      </c>
      <c r="I184" s="39" t="s">
        <v>43</v>
      </c>
      <c r="J184" s="38">
        <v>61141</v>
      </c>
      <c r="K184" s="40">
        <f t="shared" si="8"/>
        <v>672553</v>
      </c>
      <c r="L184">
        <f t="shared" si="9"/>
        <v>6666</v>
      </c>
      <c r="M184">
        <f>+VLOOKUP(L184,'CTTT T6'!I$3:J$411,2,0)</f>
        <v>672553</v>
      </c>
      <c r="N184" s="40">
        <f t="shared" si="11"/>
        <v>0</v>
      </c>
      <c r="O184" t="s">
        <v>3282</v>
      </c>
    </row>
    <row r="185" spans="1:15" x14ac:dyDescent="0.25">
      <c r="A185">
        <f t="shared" si="10"/>
        <v>2</v>
      </c>
      <c r="B185" s="36">
        <v>44975</v>
      </c>
      <c r="C185" s="37" t="s">
        <v>406</v>
      </c>
      <c r="D185" s="37" t="s">
        <v>39</v>
      </c>
      <c r="E185" s="37" t="s">
        <v>407</v>
      </c>
      <c r="F185" s="37" t="s">
        <v>41</v>
      </c>
      <c r="G185" s="37" t="s">
        <v>42</v>
      </c>
      <c r="H185" s="38">
        <v>611412</v>
      </c>
      <c r="I185" s="39" t="s">
        <v>43</v>
      </c>
      <c r="J185" s="38">
        <v>61141</v>
      </c>
      <c r="K185" s="40">
        <f t="shared" si="8"/>
        <v>672553</v>
      </c>
      <c r="L185">
        <f t="shared" si="9"/>
        <v>6676</v>
      </c>
      <c r="M185">
        <f>+VLOOKUP(L185,'CTTT T6'!I$3:J$411,2,0)</f>
        <v>672553</v>
      </c>
      <c r="N185" s="40">
        <f t="shared" si="11"/>
        <v>0</v>
      </c>
      <c r="O185" t="s">
        <v>3282</v>
      </c>
    </row>
    <row r="186" spans="1:15" x14ac:dyDescent="0.25">
      <c r="A186">
        <f t="shared" si="10"/>
        <v>2</v>
      </c>
      <c r="B186" s="36">
        <v>44975</v>
      </c>
      <c r="C186" s="37" t="s">
        <v>408</v>
      </c>
      <c r="D186" s="37" t="s">
        <v>39</v>
      </c>
      <c r="E186" s="37" t="s">
        <v>409</v>
      </c>
      <c r="F186" s="37" t="s">
        <v>41</v>
      </c>
      <c r="G186" s="37" t="s">
        <v>42</v>
      </c>
      <c r="H186" s="38">
        <v>611412</v>
      </c>
      <c r="I186" s="39" t="s">
        <v>43</v>
      </c>
      <c r="J186" s="38">
        <v>61141</v>
      </c>
      <c r="K186" s="40">
        <f t="shared" si="8"/>
        <v>672553</v>
      </c>
      <c r="L186">
        <f t="shared" si="9"/>
        <v>6677</v>
      </c>
      <c r="M186">
        <f>+VLOOKUP(L186,'CTTT T6'!I$3:J$411,2,0)</f>
        <v>672553</v>
      </c>
      <c r="N186" s="40">
        <f t="shared" si="11"/>
        <v>0</v>
      </c>
      <c r="O186" t="s">
        <v>3282</v>
      </c>
    </row>
    <row r="187" spans="1:15" x14ac:dyDescent="0.25">
      <c r="A187">
        <f t="shared" si="10"/>
        <v>2</v>
      </c>
      <c r="B187" s="36">
        <v>44975</v>
      </c>
      <c r="C187" s="37" t="s">
        <v>410</v>
      </c>
      <c r="D187" s="37" t="s">
        <v>39</v>
      </c>
      <c r="E187" s="37" t="s">
        <v>411</v>
      </c>
      <c r="F187" s="37" t="s">
        <v>41</v>
      </c>
      <c r="G187" s="37" t="s">
        <v>42</v>
      </c>
      <c r="H187" s="38">
        <v>611412</v>
      </c>
      <c r="I187" s="39" t="s">
        <v>43</v>
      </c>
      <c r="J187" s="38">
        <v>61141</v>
      </c>
      <c r="K187" s="40">
        <f t="shared" si="8"/>
        <v>672553</v>
      </c>
      <c r="L187">
        <f t="shared" si="9"/>
        <v>6678</v>
      </c>
      <c r="M187">
        <f>+VLOOKUP(L187,'CTTT T6'!I$3:J$411,2,0)</f>
        <v>672553</v>
      </c>
      <c r="N187" s="40">
        <f t="shared" si="11"/>
        <v>0</v>
      </c>
      <c r="O187" t="s">
        <v>3282</v>
      </c>
    </row>
    <row r="188" spans="1:15" x14ac:dyDescent="0.25">
      <c r="A188">
        <f t="shared" si="10"/>
        <v>2</v>
      </c>
      <c r="B188" s="36">
        <v>44975</v>
      </c>
      <c r="C188" s="37" t="s">
        <v>412</v>
      </c>
      <c r="D188" s="37" t="s">
        <v>39</v>
      </c>
      <c r="E188" s="37" t="s">
        <v>413</v>
      </c>
      <c r="F188" s="37" t="s">
        <v>41</v>
      </c>
      <c r="G188" s="37" t="s">
        <v>42</v>
      </c>
      <c r="H188" s="38">
        <v>611412</v>
      </c>
      <c r="I188" s="39" t="s">
        <v>43</v>
      </c>
      <c r="J188" s="38">
        <v>61141</v>
      </c>
      <c r="K188" s="40">
        <f t="shared" si="8"/>
        <v>672553</v>
      </c>
      <c r="L188">
        <f t="shared" si="9"/>
        <v>6680</v>
      </c>
      <c r="M188">
        <f>+VLOOKUP(L188,'CTTT T6'!I$3:J$411,2,0)</f>
        <v>672553</v>
      </c>
      <c r="N188" s="40">
        <f t="shared" si="11"/>
        <v>0</v>
      </c>
      <c r="O188" t="s">
        <v>3282</v>
      </c>
    </row>
    <row r="189" spans="1:15" x14ac:dyDescent="0.25">
      <c r="A189">
        <f t="shared" si="10"/>
        <v>2</v>
      </c>
      <c r="B189" s="36">
        <v>44975</v>
      </c>
      <c r="C189" s="37" t="s">
        <v>414</v>
      </c>
      <c r="D189" s="37" t="s">
        <v>39</v>
      </c>
      <c r="E189" s="37" t="s">
        <v>415</v>
      </c>
      <c r="F189" s="37" t="s">
        <v>41</v>
      </c>
      <c r="G189" s="37" t="s">
        <v>42</v>
      </c>
      <c r="H189" s="38">
        <v>611412</v>
      </c>
      <c r="I189" s="39" t="s">
        <v>43</v>
      </c>
      <c r="J189" s="38">
        <v>61141</v>
      </c>
      <c r="K189" s="40">
        <f t="shared" si="8"/>
        <v>672553</v>
      </c>
      <c r="L189">
        <f t="shared" si="9"/>
        <v>6682</v>
      </c>
      <c r="M189">
        <f>+VLOOKUP(L189,'CTTT T6'!I$3:J$411,2,0)</f>
        <v>672553</v>
      </c>
      <c r="N189" s="40">
        <f t="shared" si="11"/>
        <v>0</v>
      </c>
      <c r="O189" t="s">
        <v>3282</v>
      </c>
    </row>
    <row r="190" spans="1:15" x14ac:dyDescent="0.25">
      <c r="A190">
        <f t="shared" si="10"/>
        <v>2</v>
      </c>
      <c r="B190" s="36">
        <v>44975</v>
      </c>
      <c r="C190" s="37" t="s">
        <v>416</v>
      </c>
      <c r="D190" s="37" t="s">
        <v>39</v>
      </c>
      <c r="E190" s="37" t="s">
        <v>417</v>
      </c>
      <c r="F190" s="37" t="s">
        <v>41</v>
      </c>
      <c r="G190" s="37" t="s">
        <v>42</v>
      </c>
      <c r="H190" s="38">
        <v>611412</v>
      </c>
      <c r="I190" s="39" t="s">
        <v>43</v>
      </c>
      <c r="J190" s="38">
        <v>61141</v>
      </c>
      <c r="K190" s="40">
        <f t="shared" si="8"/>
        <v>672553</v>
      </c>
      <c r="L190">
        <f t="shared" si="9"/>
        <v>6683</v>
      </c>
      <c r="M190">
        <f>+VLOOKUP(L190,'CTTT T6'!I$3:J$411,2,0)</f>
        <v>672553</v>
      </c>
      <c r="N190" s="40">
        <f t="shared" si="11"/>
        <v>0</v>
      </c>
      <c r="O190" t="s">
        <v>3282</v>
      </c>
    </row>
    <row r="191" spans="1:15" x14ac:dyDescent="0.25">
      <c r="A191">
        <f t="shared" si="10"/>
        <v>2</v>
      </c>
      <c r="B191" s="36">
        <v>44975</v>
      </c>
      <c r="C191" s="37" t="s">
        <v>418</v>
      </c>
      <c r="D191" s="37" t="s">
        <v>39</v>
      </c>
      <c r="E191" s="37" t="s">
        <v>419</v>
      </c>
      <c r="F191" s="37" t="s">
        <v>41</v>
      </c>
      <c r="G191" s="37" t="s">
        <v>42</v>
      </c>
      <c r="H191" s="38">
        <v>611412</v>
      </c>
      <c r="I191" s="39" t="s">
        <v>43</v>
      </c>
      <c r="J191" s="38">
        <v>61141</v>
      </c>
      <c r="K191" s="40">
        <f t="shared" si="8"/>
        <v>672553</v>
      </c>
      <c r="L191">
        <f t="shared" si="9"/>
        <v>6684</v>
      </c>
      <c r="M191">
        <f>+VLOOKUP(L191,'CTTT T6'!I$3:J$411,2,0)</f>
        <v>672553</v>
      </c>
      <c r="N191" s="40">
        <f t="shared" si="11"/>
        <v>0</v>
      </c>
      <c r="O191" t="s">
        <v>3282</v>
      </c>
    </row>
    <row r="192" spans="1:15" x14ac:dyDescent="0.25">
      <c r="A192">
        <f t="shared" si="10"/>
        <v>2</v>
      </c>
      <c r="B192" s="36">
        <v>44975</v>
      </c>
      <c r="C192" s="37" t="s">
        <v>420</v>
      </c>
      <c r="D192" s="37" t="s">
        <v>39</v>
      </c>
      <c r="E192" s="37" t="s">
        <v>421</v>
      </c>
      <c r="F192" s="37" t="s">
        <v>41</v>
      </c>
      <c r="G192" s="37" t="s">
        <v>42</v>
      </c>
      <c r="H192" s="38">
        <v>611412</v>
      </c>
      <c r="I192" s="39" t="s">
        <v>43</v>
      </c>
      <c r="J192" s="38">
        <v>61141</v>
      </c>
      <c r="K192" s="40">
        <f t="shared" si="8"/>
        <v>672553</v>
      </c>
      <c r="L192">
        <f t="shared" si="9"/>
        <v>6685</v>
      </c>
      <c r="M192">
        <f>+VLOOKUP(L192,'CTTT T6'!I$3:J$411,2,0)</f>
        <v>672553</v>
      </c>
      <c r="N192" s="40">
        <f t="shared" si="11"/>
        <v>0</v>
      </c>
      <c r="O192" t="s">
        <v>3282</v>
      </c>
    </row>
    <row r="193" spans="1:15" x14ac:dyDescent="0.25">
      <c r="A193">
        <f t="shared" si="10"/>
        <v>2</v>
      </c>
      <c r="B193" s="36">
        <v>44975</v>
      </c>
      <c r="C193" s="37" t="s">
        <v>422</v>
      </c>
      <c r="D193" s="37" t="s">
        <v>39</v>
      </c>
      <c r="E193" s="37" t="s">
        <v>423</v>
      </c>
      <c r="F193" s="37" t="s">
        <v>41</v>
      </c>
      <c r="G193" s="37" t="s">
        <v>42</v>
      </c>
      <c r="H193" s="38">
        <v>611412</v>
      </c>
      <c r="I193" s="39" t="s">
        <v>43</v>
      </c>
      <c r="J193" s="38">
        <v>61141</v>
      </c>
      <c r="K193" s="40">
        <f t="shared" si="8"/>
        <v>672553</v>
      </c>
      <c r="L193">
        <f t="shared" si="9"/>
        <v>6686</v>
      </c>
      <c r="M193">
        <f>+VLOOKUP(L193,'CTTT T6'!I$3:J$411,2,0)</f>
        <v>672553</v>
      </c>
      <c r="N193" s="40">
        <f t="shared" si="11"/>
        <v>0</v>
      </c>
      <c r="O193" t="s">
        <v>3282</v>
      </c>
    </row>
    <row r="194" spans="1:15" x14ac:dyDescent="0.25">
      <c r="A194">
        <f t="shared" si="10"/>
        <v>2</v>
      </c>
      <c r="B194" s="36">
        <v>44975</v>
      </c>
      <c r="C194" s="37" t="s">
        <v>424</v>
      </c>
      <c r="D194" s="37" t="s">
        <v>39</v>
      </c>
      <c r="E194" s="37" t="s">
        <v>425</v>
      </c>
      <c r="F194" s="37" t="s">
        <v>41</v>
      </c>
      <c r="G194" s="37" t="s">
        <v>42</v>
      </c>
      <c r="H194" s="38">
        <v>611412</v>
      </c>
      <c r="I194" s="39" t="s">
        <v>43</v>
      </c>
      <c r="J194" s="38">
        <v>61141</v>
      </c>
      <c r="K194" s="40">
        <f t="shared" si="8"/>
        <v>672553</v>
      </c>
      <c r="L194">
        <f t="shared" si="9"/>
        <v>6690</v>
      </c>
      <c r="M194">
        <f>+VLOOKUP(L194,'CTTT T6'!I$3:J$411,2,0)</f>
        <v>672553</v>
      </c>
      <c r="N194" s="40">
        <f t="shared" si="11"/>
        <v>0</v>
      </c>
      <c r="O194" t="s">
        <v>3282</v>
      </c>
    </row>
    <row r="195" spans="1:15" x14ac:dyDescent="0.25">
      <c r="A195">
        <f t="shared" si="10"/>
        <v>2</v>
      </c>
      <c r="B195" s="36">
        <v>44975</v>
      </c>
      <c r="C195" s="37" t="s">
        <v>426</v>
      </c>
      <c r="D195" s="37" t="s">
        <v>39</v>
      </c>
      <c r="E195" s="37" t="s">
        <v>427</v>
      </c>
      <c r="F195" s="37" t="s">
        <v>41</v>
      </c>
      <c r="G195" s="37" t="s">
        <v>42</v>
      </c>
      <c r="H195" s="38">
        <v>611412</v>
      </c>
      <c r="I195" s="39" t="s">
        <v>43</v>
      </c>
      <c r="J195" s="38">
        <v>61141</v>
      </c>
      <c r="K195" s="40">
        <f t="shared" si="8"/>
        <v>672553</v>
      </c>
      <c r="L195">
        <f t="shared" si="9"/>
        <v>6691</v>
      </c>
      <c r="M195">
        <f>+VLOOKUP(L195,'CTTT T6'!I$3:J$411,2,0)</f>
        <v>672553</v>
      </c>
      <c r="N195" s="40">
        <f t="shared" si="11"/>
        <v>0</v>
      </c>
      <c r="O195" t="s">
        <v>3282</v>
      </c>
    </row>
    <row r="196" spans="1:15" x14ac:dyDescent="0.25">
      <c r="A196">
        <f t="shared" si="10"/>
        <v>2</v>
      </c>
      <c r="B196" s="36">
        <v>44975</v>
      </c>
      <c r="C196" s="37" t="s">
        <v>428</v>
      </c>
      <c r="D196" s="37" t="s">
        <v>39</v>
      </c>
      <c r="E196" s="37" t="s">
        <v>429</v>
      </c>
      <c r="F196" s="37" t="s">
        <v>41</v>
      </c>
      <c r="G196" s="37" t="s">
        <v>42</v>
      </c>
      <c r="H196" s="38">
        <v>611412</v>
      </c>
      <c r="I196" s="39" t="s">
        <v>43</v>
      </c>
      <c r="J196" s="38">
        <v>61141</v>
      </c>
      <c r="K196" s="40">
        <f t="shared" si="8"/>
        <v>672553</v>
      </c>
      <c r="L196">
        <f t="shared" si="9"/>
        <v>6692</v>
      </c>
      <c r="M196">
        <f>+VLOOKUP(L196,'CTTT T6'!I$3:J$411,2,0)</f>
        <v>672553</v>
      </c>
      <c r="N196" s="40">
        <f t="shared" si="11"/>
        <v>0</v>
      </c>
      <c r="O196" t="s">
        <v>3282</v>
      </c>
    </row>
    <row r="197" spans="1:15" x14ac:dyDescent="0.25">
      <c r="A197">
        <f t="shared" si="10"/>
        <v>2</v>
      </c>
      <c r="B197" s="36">
        <v>44975</v>
      </c>
      <c r="C197" s="37" t="s">
        <v>430</v>
      </c>
      <c r="D197" s="37" t="s">
        <v>39</v>
      </c>
      <c r="E197" s="37" t="s">
        <v>431</v>
      </c>
      <c r="F197" s="37" t="s">
        <v>41</v>
      </c>
      <c r="G197" s="37" t="s">
        <v>42</v>
      </c>
      <c r="H197" s="38">
        <v>611412</v>
      </c>
      <c r="I197" s="39" t="s">
        <v>43</v>
      </c>
      <c r="J197" s="38">
        <v>61141</v>
      </c>
      <c r="K197" s="40">
        <f t="shared" ref="K197:K260" si="12">+J197+H197</f>
        <v>672553</v>
      </c>
      <c r="L197">
        <f t="shared" ref="L197:L260" si="13">+C197*1</f>
        <v>6694</v>
      </c>
      <c r="M197">
        <f>+VLOOKUP(L197,'CTTT T6'!I$3:J$411,2,0)</f>
        <v>672553</v>
      </c>
      <c r="N197" s="40">
        <f t="shared" si="11"/>
        <v>0</v>
      </c>
      <c r="O197" t="s">
        <v>3282</v>
      </c>
    </row>
    <row r="198" spans="1:15" x14ac:dyDescent="0.25">
      <c r="A198">
        <f t="shared" ref="A198:A261" si="14">+MONTH(B198)</f>
        <v>2</v>
      </c>
      <c r="B198" s="36">
        <v>44978</v>
      </c>
      <c r="C198" s="37" t="s">
        <v>432</v>
      </c>
      <c r="D198" s="37" t="s">
        <v>39</v>
      </c>
      <c r="E198" s="37" t="s">
        <v>433</v>
      </c>
      <c r="F198" s="37" t="s">
        <v>41</v>
      </c>
      <c r="G198" s="37" t="s">
        <v>42</v>
      </c>
      <c r="H198" s="38">
        <v>715930</v>
      </c>
      <c r="I198" s="39" t="s">
        <v>43</v>
      </c>
      <c r="J198" s="38">
        <v>71593</v>
      </c>
      <c r="K198" s="40">
        <f t="shared" si="12"/>
        <v>787523</v>
      </c>
      <c r="L198">
        <f t="shared" si="13"/>
        <v>6765</v>
      </c>
      <c r="M198">
        <f>+VLOOKUP(L198,'CTTT T6'!I$3:J$411,2,0)</f>
        <v>787523</v>
      </c>
      <c r="N198" s="40">
        <f t="shared" ref="N198:N261" si="15">+M198-K198</f>
        <v>0</v>
      </c>
      <c r="O198" t="s">
        <v>3282</v>
      </c>
    </row>
    <row r="199" spans="1:15" x14ac:dyDescent="0.25">
      <c r="A199">
        <f t="shared" si="14"/>
        <v>2</v>
      </c>
      <c r="B199" s="36">
        <v>44978</v>
      </c>
      <c r="C199" s="37" t="s">
        <v>434</v>
      </c>
      <c r="D199" s="37" t="s">
        <v>39</v>
      </c>
      <c r="E199" s="37" t="s">
        <v>435</v>
      </c>
      <c r="F199" s="37" t="s">
        <v>41</v>
      </c>
      <c r="G199" s="37" t="s">
        <v>42</v>
      </c>
      <c r="H199" s="38">
        <v>611412</v>
      </c>
      <c r="I199" s="39" t="s">
        <v>43</v>
      </c>
      <c r="J199" s="38">
        <v>61141</v>
      </c>
      <c r="K199" s="40">
        <f t="shared" si="12"/>
        <v>672553</v>
      </c>
      <c r="L199">
        <f t="shared" si="13"/>
        <v>6792</v>
      </c>
      <c r="M199">
        <f>+VLOOKUP(L199,'CTTT T6'!I$3:J$411,2,0)</f>
        <v>672553</v>
      </c>
      <c r="N199" s="40">
        <f t="shared" si="15"/>
        <v>0</v>
      </c>
      <c r="O199" t="s">
        <v>3282</v>
      </c>
    </row>
    <row r="200" spans="1:15" x14ac:dyDescent="0.25">
      <c r="A200">
        <f t="shared" si="14"/>
        <v>2</v>
      </c>
      <c r="B200" s="36">
        <v>44979</v>
      </c>
      <c r="C200" s="37" t="s">
        <v>436</v>
      </c>
      <c r="D200" s="37" t="s">
        <v>39</v>
      </c>
      <c r="E200" s="37" t="s">
        <v>437</v>
      </c>
      <c r="F200" s="37" t="s">
        <v>41</v>
      </c>
      <c r="G200" s="37" t="s">
        <v>42</v>
      </c>
      <c r="H200" s="38">
        <v>501904</v>
      </c>
      <c r="I200" s="39" t="s">
        <v>43</v>
      </c>
      <c r="J200" s="38">
        <v>50190</v>
      </c>
      <c r="K200" s="40">
        <f t="shared" si="12"/>
        <v>552094</v>
      </c>
      <c r="L200">
        <f t="shared" si="13"/>
        <v>6849</v>
      </c>
      <c r="M200">
        <f>+VLOOKUP(L200,'CTTT T6'!I$3:J$411,2,0)</f>
        <v>552094</v>
      </c>
      <c r="N200" s="40">
        <f t="shared" si="15"/>
        <v>0</v>
      </c>
      <c r="O200" t="s">
        <v>3282</v>
      </c>
    </row>
    <row r="201" spans="1:15" x14ac:dyDescent="0.25">
      <c r="A201">
        <f t="shared" si="14"/>
        <v>2</v>
      </c>
      <c r="B201" s="36">
        <v>44980</v>
      </c>
      <c r="C201" s="37" t="s">
        <v>438</v>
      </c>
      <c r="D201" s="37" t="s">
        <v>39</v>
      </c>
      <c r="E201" s="37" t="s">
        <v>439</v>
      </c>
      <c r="F201" s="37" t="s">
        <v>41</v>
      </c>
      <c r="G201" s="37" t="s">
        <v>42</v>
      </c>
      <c r="H201" s="38">
        <v>1019021</v>
      </c>
      <c r="I201" s="39" t="s">
        <v>43</v>
      </c>
      <c r="J201" s="38">
        <v>101902</v>
      </c>
      <c r="K201" s="40">
        <f t="shared" si="12"/>
        <v>1120923</v>
      </c>
      <c r="L201">
        <f t="shared" si="13"/>
        <v>7308</v>
      </c>
      <c r="M201">
        <f>+VLOOKUP(L201,'CTTT T6'!I$3:J$411,2,0)</f>
        <v>1120923</v>
      </c>
      <c r="N201" s="40">
        <f t="shared" si="15"/>
        <v>0</v>
      </c>
      <c r="O201" t="s">
        <v>3282</v>
      </c>
    </row>
    <row r="202" spans="1:15" x14ac:dyDescent="0.25">
      <c r="A202">
        <f t="shared" si="14"/>
        <v>2</v>
      </c>
      <c r="B202" s="36">
        <v>44980</v>
      </c>
      <c r="C202" s="37" t="s">
        <v>440</v>
      </c>
      <c r="D202" s="37" t="s">
        <v>39</v>
      </c>
      <c r="E202" s="37" t="s">
        <v>441</v>
      </c>
      <c r="F202" s="37" t="s">
        <v>41</v>
      </c>
      <c r="G202" s="37" t="s">
        <v>42</v>
      </c>
      <c r="H202" s="38">
        <v>207075</v>
      </c>
      <c r="I202" s="39" t="s">
        <v>43</v>
      </c>
      <c r="J202" s="38">
        <v>20708</v>
      </c>
      <c r="K202" s="40">
        <f t="shared" si="12"/>
        <v>227783</v>
      </c>
      <c r="L202">
        <f t="shared" si="13"/>
        <v>7353</v>
      </c>
      <c r="M202">
        <f>+VLOOKUP(L202,'CTTT T6'!I$3:J$411,2,0)</f>
        <v>227783</v>
      </c>
      <c r="N202" s="40">
        <f t="shared" si="15"/>
        <v>0</v>
      </c>
      <c r="O202" t="s">
        <v>3282</v>
      </c>
    </row>
    <row r="203" spans="1:15" x14ac:dyDescent="0.25">
      <c r="A203">
        <f t="shared" si="14"/>
        <v>2</v>
      </c>
      <c r="B203" s="36">
        <v>44985</v>
      </c>
      <c r="C203" s="37" t="s">
        <v>442</v>
      </c>
      <c r="D203" s="37" t="s">
        <v>39</v>
      </c>
      <c r="E203" s="37" t="s">
        <v>443</v>
      </c>
      <c r="F203" s="37" t="s">
        <v>41</v>
      </c>
      <c r="G203" s="37" t="s">
        <v>42</v>
      </c>
      <c r="H203" s="38">
        <v>412367</v>
      </c>
      <c r="I203" s="39" t="s">
        <v>43</v>
      </c>
      <c r="J203" s="38">
        <v>41237</v>
      </c>
      <c r="K203" s="40">
        <f t="shared" si="12"/>
        <v>453604</v>
      </c>
      <c r="L203">
        <f t="shared" si="13"/>
        <v>9089</v>
      </c>
      <c r="M203">
        <f>+VLOOKUP(L203,'CTTT T6'!I$3:J$411,2,0)</f>
        <v>453604</v>
      </c>
      <c r="N203" s="40">
        <f t="shared" si="15"/>
        <v>0</v>
      </c>
      <c r="O203" t="s">
        <v>3282</v>
      </c>
    </row>
    <row r="204" spans="1:15" x14ac:dyDescent="0.25">
      <c r="A204">
        <f t="shared" si="14"/>
        <v>3</v>
      </c>
      <c r="B204" s="36">
        <v>44986</v>
      </c>
      <c r="C204" s="37" t="s">
        <v>444</v>
      </c>
      <c r="D204" s="37" t="s">
        <v>39</v>
      </c>
      <c r="E204" s="37" t="s">
        <v>445</v>
      </c>
      <c r="F204" s="37" t="s">
        <v>41</v>
      </c>
      <c r="G204" s="37" t="s">
        <v>42</v>
      </c>
      <c r="H204" s="38">
        <v>309275</v>
      </c>
      <c r="I204" s="39" t="s">
        <v>43</v>
      </c>
      <c r="J204" s="38">
        <v>30928</v>
      </c>
      <c r="K204" s="40">
        <f t="shared" si="12"/>
        <v>340203</v>
      </c>
      <c r="L204">
        <f t="shared" si="13"/>
        <v>9109</v>
      </c>
      <c r="M204">
        <f>+VLOOKUP(L204,'CTTT T6'!I$3:J$411,2,0)</f>
        <v>340203</v>
      </c>
      <c r="N204" s="40">
        <f t="shared" si="15"/>
        <v>0</v>
      </c>
      <c r="O204" t="s">
        <v>3282</v>
      </c>
    </row>
    <row r="205" spans="1:15" x14ac:dyDescent="0.25">
      <c r="A205">
        <f t="shared" si="14"/>
        <v>3</v>
      </c>
      <c r="B205" s="36">
        <v>44986</v>
      </c>
      <c r="C205" s="37" t="s">
        <v>446</v>
      </c>
      <c r="D205" s="37" t="s">
        <v>39</v>
      </c>
      <c r="E205" s="37" t="s">
        <v>447</v>
      </c>
      <c r="F205" s="37" t="s">
        <v>41</v>
      </c>
      <c r="G205" s="37" t="s">
        <v>42</v>
      </c>
      <c r="H205" s="38">
        <v>449559</v>
      </c>
      <c r="I205" s="39" t="s">
        <v>43</v>
      </c>
      <c r="J205" s="38">
        <v>44956</v>
      </c>
      <c r="K205" s="40">
        <f t="shared" si="12"/>
        <v>494515</v>
      </c>
      <c r="L205">
        <f t="shared" si="13"/>
        <v>9110</v>
      </c>
      <c r="M205">
        <f>+VLOOKUP(L205,'CTTT T6'!I$3:J$411,2,0)</f>
        <v>494515</v>
      </c>
      <c r="N205" s="40">
        <f t="shared" si="15"/>
        <v>0</v>
      </c>
      <c r="O205" t="s">
        <v>3282</v>
      </c>
    </row>
    <row r="206" spans="1:15" x14ac:dyDescent="0.25">
      <c r="A206">
        <f t="shared" si="14"/>
        <v>3</v>
      </c>
      <c r="B206" s="36">
        <v>44986</v>
      </c>
      <c r="C206" s="37" t="s">
        <v>448</v>
      </c>
      <c r="D206" s="37" t="s">
        <v>39</v>
      </c>
      <c r="E206" s="37" t="s">
        <v>449</v>
      </c>
      <c r="F206" s="37" t="s">
        <v>41</v>
      </c>
      <c r="G206" s="37" t="s">
        <v>42</v>
      </c>
      <c r="H206" s="38">
        <v>515252</v>
      </c>
      <c r="I206" s="39" t="s">
        <v>43</v>
      </c>
      <c r="J206" s="38">
        <v>51525</v>
      </c>
      <c r="K206" s="40">
        <f t="shared" si="12"/>
        <v>566777</v>
      </c>
      <c r="L206">
        <f t="shared" si="13"/>
        <v>9126</v>
      </c>
      <c r="M206">
        <f>+VLOOKUP(L206,'CTTT T6'!I$3:J$411,2,0)</f>
        <v>566777</v>
      </c>
      <c r="N206" s="40">
        <f t="shared" si="15"/>
        <v>0</v>
      </c>
      <c r="O206" t="s">
        <v>3282</v>
      </c>
    </row>
    <row r="207" spans="1:15" x14ac:dyDescent="0.25">
      <c r="A207">
        <f t="shared" si="14"/>
        <v>3</v>
      </c>
      <c r="B207" s="36">
        <v>44987</v>
      </c>
      <c r="C207" s="37" t="s">
        <v>450</v>
      </c>
      <c r="D207" s="37" t="s">
        <v>39</v>
      </c>
      <c r="E207" s="37" t="s">
        <v>451</v>
      </c>
      <c r="F207" s="37" t="s">
        <v>41</v>
      </c>
      <c r="G207" s="37" t="s">
        <v>42</v>
      </c>
      <c r="H207" s="38">
        <v>692934</v>
      </c>
      <c r="I207" s="39" t="s">
        <v>43</v>
      </c>
      <c r="J207" s="38">
        <v>69293</v>
      </c>
      <c r="K207" s="40">
        <f t="shared" si="12"/>
        <v>762227</v>
      </c>
      <c r="L207">
        <f t="shared" si="13"/>
        <v>10592</v>
      </c>
      <c r="M207">
        <f>+VLOOKUP(L207,'CTTT T6'!I$3:J$411,2,0)</f>
        <v>762227</v>
      </c>
      <c r="N207" s="40">
        <f t="shared" si="15"/>
        <v>0</v>
      </c>
      <c r="O207" t="s">
        <v>3282</v>
      </c>
    </row>
    <row r="208" spans="1:15" x14ac:dyDescent="0.25">
      <c r="A208">
        <f t="shared" si="14"/>
        <v>3</v>
      </c>
      <c r="B208" s="36">
        <v>44987</v>
      </c>
      <c r="C208" s="37" t="s">
        <v>452</v>
      </c>
      <c r="D208" s="37" t="s">
        <v>39</v>
      </c>
      <c r="E208" s="37" t="s">
        <v>453</v>
      </c>
      <c r="F208" s="37" t="s">
        <v>41</v>
      </c>
      <c r="G208" s="37" t="s">
        <v>42</v>
      </c>
      <c r="H208" s="38">
        <v>866168</v>
      </c>
      <c r="I208" s="39" t="s">
        <v>43</v>
      </c>
      <c r="J208" s="38">
        <v>86617</v>
      </c>
      <c r="K208" s="40">
        <f t="shared" si="12"/>
        <v>952785</v>
      </c>
      <c r="L208">
        <f t="shared" si="13"/>
        <v>10610</v>
      </c>
      <c r="M208">
        <f>+VLOOKUP(L208,'CTTT T6'!I$3:J$411,2,0)</f>
        <v>952785</v>
      </c>
      <c r="N208" s="40">
        <f t="shared" si="15"/>
        <v>0</v>
      </c>
      <c r="O208" t="s">
        <v>3282</v>
      </c>
    </row>
    <row r="209" spans="1:15" x14ac:dyDescent="0.25">
      <c r="A209">
        <f t="shared" si="14"/>
        <v>3</v>
      </c>
      <c r="B209" s="36">
        <v>44987</v>
      </c>
      <c r="C209" s="37" t="s">
        <v>454</v>
      </c>
      <c r="D209" s="37" t="s">
        <v>39</v>
      </c>
      <c r="E209" s="37" t="s">
        <v>455</v>
      </c>
      <c r="F209" s="37" t="s">
        <v>41</v>
      </c>
      <c r="G209" s="37" t="s">
        <v>42</v>
      </c>
      <c r="H209" s="38">
        <v>519700</v>
      </c>
      <c r="I209" s="39" t="s">
        <v>43</v>
      </c>
      <c r="J209" s="38">
        <v>51970</v>
      </c>
      <c r="K209" s="40">
        <f t="shared" si="12"/>
        <v>571670</v>
      </c>
      <c r="L209">
        <f t="shared" si="13"/>
        <v>10999</v>
      </c>
      <c r="M209">
        <f>+VLOOKUP(L209,'CTTT T6'!I$3:J$411,2,0)</f>
        <v>571670</v>
      </c>
      <c r="N209" s="40">
        <f t="shared" si="15"/>
        <v>0</v>
      </c>
      <c r="O209" t="s">
        <v>3282</v>
      </c>
    </row>
    <row r="210" spans="1:15" x14ac:dyDescent="0.25">
      <c r="A210">
        <f t="shared" si="14"/>
        <v>3</v>
      </c>
      <c r="B210" s="36">
        <v>44988</v>
      </c>
      <c r="C210" s="37" t="s">
        <v>456</v>
      </c>
      <c r="D210" s="37" t="s">
        <v>39</v>
      </c>
      <c r="E210" s="37" t="s">
        <v>457</v>
      </c>
      <c r="F210" s="37" t="s">
        <v>41</v>
      </c>
      <c r="G210" s="37" t="s">
        <v>42</v>
      </c>
      <c r="H210" s="38">
        <v>412367</v>
      </c>
      <c r="I210" s="39" t="s">
        <v>43</v>
      </c>
      <c r="J210" s="38">
        <v>41237</v>
      </c>
      <c r="K210" s="40">
        <f t="shared" si="12"/>
        <v>453604</v>
      </c>
      <c r="L210">
        <f t="shared" si="13"/>
        <v>11245</v>
      </c>
      <c r="M210">
        <f>+VLOOKUP(L210,'CTTT T6'!I$3:J$411,2,0)</f>
        <v>453604</v>
      </c>
      <c r="N210" s="40">
        <f t="shared" si="15"/>
        <v>0</v>
      </c>
      <c r="O210" t="s">
        <v>3282</v>
      </c>
    </row>
    <row r="211" spans="1:15" x14ac:dyDescent="0.25">
      <c r="A211">
        <f t="shared" si="14"/>
        <v>3</v>
      </c>
      <c r="B211" s="36">
        <v>44989</v>
      </c>
      <c r="C211" s="37" t="s">
        <v>458</v>
      </c>
      <c r="D211" s="37" t="s">
        <v>39</v>
      </c>
      <c r="E211" s="37" t="s">
        <v>459</v>
      </c>
      <c r="F211" s="37" t="s">
        <v>41</v>
      </c>
      <c r="G211" s="37" t="s">
        <v>42</v>
      </c>
      <c r="H211" s="38">
        <v>295024</v>
      </c>
      <c r="I211" s="39" t="s">
        <v>43</v>
      </c>
      <c r="J211" s="38">
        <v>29502</v>
      </c>
      <c r="K211" s="40">
        <f t="shared" si="12"/>
        <v>324526</v>
      </c>
      <c r="L211">
        <f t="shared" si="13"/>
        <v>11305</v>
      </c>
      <c r="M211">
        <f>+VLOOKUP(L211,'CTTT T6'!I$3:J$411,2,0)</f>
        <v>324526</v>
      </c>
      <c r="N211" s="40">
        <f t="shared" si="15"/>
        <v>0</v>
      </c>
      <c r="O211" t="s">
        <v>3282</v>
      </c>
    </row>
    <row r="212" spans="1:15" x14ac:dyDescent="0.25">
      <c r="A212">
        <f t="shared" si="14"/>
        <v>3</v>
      </c>
      <c r="B212" s="36">
        <v>44989</v>
      </c>
      <c r="C212" s="37" t="s">
        <v>460</v>
      </c>
      <c r="D212" s="37" t="s">
        <v>39</v>
      </c>
      <c r="E212" s="37" t="s">
        <v>461</v>
      </c>
      <c r="F212" s="37" t="s">
        <v>41</v>
      </c>
      <c r="G212" s="37" t="s">
        <v>42</v>
      </c>
      <c r="H212" s="38">
        <v>302046</v>
      </c>
      <c r="I212" s="39" t="s">
        <v>43</v>
      </c>
      <c r="J212" s="38">
        <v>30205</v>
      </c>
      <c r="K212" s="40">
        <f t="shared" si="12"/>
        <v>332251</v>
      </c>
      <c r="L212">
        <f t="shared" si="13"/>
        <v>11308</v>
      </c>
      <c r="M212">
        <f>+VLOOKUP(L212,'CTTT T6'!I$3:J$411,2,0)</f>
        <v>332251</v>
      </c>
      <c r="N212" s="40">
        <f t="shared" si="15"/>
        <v>0</v>
      </c>
      <c r="O212" t="s">
        <v>3282</v>
      </c>
    </row>
    <row r="213" spans="1:15" x14ac:dyDescent="0.25">
      <c r="A213">
        <f t="shared" si="14"/>
        <v>3</v>
      </c>
      <c r="B213" s="36">
        <v>44989</v>
      </c>
      <c r="C213" s="37" t="s">
        <v>462</v>
      </c>
      <c r="D213" s="37" t="s">
        <v>39</v>
      </c>
      <c r="E213" s="37" t="s">
        <v>463</v>
      </c>
      <c r="F213" s="37" t="s">
        <v>41</v>
      </c>
      <c r="G213" s="37" t="s">
        <v>42</v>
      </c>
      <c r="H213" s="38">
        <v>519700</v>
      </c>
      <c r="I213" s="39" t="s">
        <v>43</v>
      </c>
      <c r="J213" s="38">
        <v>51970</v>
      </c>
      <c r="K213" s="40">
        <f t="shared" si="12"/>
        <v>571670</v>
      </c>
      <c r="L213">
        <f t="shared" si="13"/>
        <v>11319</v>
      </c>
      <c r="M213">
        <f>+VLOOKUP(L213,'CTTT T6'!I$3:J$411,2,0)</f>
        <v>571670</v>
      </c>
      <c r="N213" s="40">
        <f t="shared" si="15"/>
        <v>0</v>
      </c>
      <c r="O213" t="s">
        <v>3282</v>
      </c>
    </row>
    <row r="214" spans="1:15" x14ac:dyDescent="0.25">
      <c r="A214">
        <f t="shared" si="14"/>
        <v>3</v>
      </c>
      <c r="B214" s="36">
        <v>44989</v>
      </c>
      <c r="C214" s="37" t="s">
        <v>464</v>
      </c>
      <c r="D214" s="37" t="s">
        <v>39</v>
      </c>
      <c r="E214" s="37" t="s">
        <v>465</v>
      </c>
      <c r="F214" s="37" t="s">
        <v>41</v>
      </c>
      <c r="G214" s="37" t="s">
        <v>42</v>
      </c>
      <c r="H214" s="38">
        <v>866167</v>
      </c>
      <c r="I214" s="39" t="s">
        <v>43</v>
      </c>
      <c r="J214" s="38">
        <v>86617</v>
      </c>
      <c r="K214" s="40">
        <f t="shared" si="12"/>
        <v>952784</v>
      </c>
      <c r="L214">
        <f t="shared" si="13"/>
        <v>11320</v>
      </c>
      <c r="M214">
        <f>+VLOOKUP(L214,'CTTT T6'!I$3:J$411,2,0)</f>
        <v>952784</v>
      </c>
      <c r="N214" s="40">
        <f t="shared" si="15"/>
        <v>0</v>
      </c>
      <c r="O214" t="s">
        <v>3282</v>
      </c>
    </row>
    <row r="215" spans="1:15" x14ac:dyDescent="0.25">
      <c r="A215">
        <f t="shared" si="14"/>
        <v>3</v>
      </c>
      <c r="B215" s="36">
        <v>44989</v>
      </c>
      <c r="C215" s="37" t="s">
        <v>466</v>
      </c>
      <c r="D215" s="37" t="s">
        <v>39</v>
      </c>
      <c r="E215" s="37" t="s">
        <v>467</v>
      </c>
      <c r="F215" s="37" t="s">
        <v>41</v>
      </c>
      <c r="G215" s="37" t="s">
        <v>42</v>
      </c>
      <c r="H215" s="38">
        <v>519700</v>
      </c>
      <c r="I215" s="39" t="s">
        <v>43</v>
      </c>
      <c r="J215" s="38">
        <v>51970</v>
      </c>
      <c r="K215" s="40">
        <f t="shared" si="12"/>
        <v>571670</v>
      </c>
      <c r="L215">
        <f t="shared" si="13"/>
        <v>11322</v>
      </c>
      <c r="M215">
        <f>+VLOOKUP(L215,'CTTT T6'!I$3:J$411,2,0)</f>
        <v>571670</v>
      </c>
      <c r="N215" s="40">
        <f t="shared" si="15"/>
        <v>0</v>
      </c>
      <c r="O215" t="s">
        <v>3282</v>
      </c>
    </row>
    <row r="216" spans="1:15" x14ac:dyDescent="0.25">
      <c r="A216">
        <f t="shared" si="14"/>
        <v>3</v>
      </c>
      <c r="B216" s="36">
        <v>44991</v>
      </c>
      <c r="C216" s="37" t="s">
        <v>468</v>
      </c>
      <c r="D216" s="37" t="s">
        <v>39</v>
      </c>
      <c r="E216" s="37" t="s">
        <v>469</v>
      </c>
      <c r="F216" s="37" t="s">
        <v>41</v>
      </c>
      <c r="G216" s="37" t="s">
        <v>42</v>
      </c>
      <c r="H216" s="38">
        <v>435308</v>
      </c>
      <c r="I216" s="39" t="s">
        <v>43</v>
      </c>
      <c r="J216" s="38">
        <v>43531</v>
      </c>
      <c r="K216" s="40">
        <f t="shared" si="12"/>
        <v>478839</v>
      </c>
      <c r="L216">
        <f t="shared" si="13"/>
        <v>11353</v>
      </c>
      <c r="M216">
        <f>+VLOOKUP(L216,'CTTT T6'!I$3:J$411,2,0)</f>
        <v>478839</v>
      </c>
      <c r="N216" s="40">
        <f t="shared" si="15"/>
        <v>0</v>
      </c>
      <c r="O216" t="s">
        <v>3282</v>
      </c>
    </row>
    <row r="217" spans="1:15" x14ac:dyDescent="0.25">
      <c r="A217">
        <f t="shared" si="14"/>
        <v>3</v>
      </c>
      <c r="B217" s="36">
        <v>44991</v>
      </c>
      <c r="C217" s="37" t="s">
        <v>470</v>
      </c>
      <c r="D217" s="37" t="s">
        <v>39</v>
      </c>
      <c r="E217" s="37" t="s">
        <v>471</v>
      </c>
      <c r="F217" s="37" t="s">
        <v>41</v>
      </c>
      <c r="G217" s="37" t="s">
        <v>42</v>
      </c>
      <c r="H217" s="38">
        <v>176014</v>
      </c>
      <c r="I217" s="39" t="s">
        <v>43</v>
      </c>
      <c r="J217" s="38">
        <v>17601</v>
      </c>
      <c r="K217" s="40">
        <f t="shared" si="12"/>
        <v>193615</v>
      </c>
      <c r="L217">
        <f t="shared" si="13"/>
        <v>11361</v>
      </c>
      <c r="M217">
        <f>+VLOOKUP(L217,'CTTT T6'!I$3:J$411,2,0)</f>
        <v>193615</v>
      </c>
      <c r="N217" s="40">
        <f t="shared" si="15"/>
        <v>0</v>
      </c>
      <c r="O217" t="s">
        <v>3282</v>
      </c>
    </row>
    <row r="218" spans="1:15" x14ac:dyDescent="0.25">
      <c r="A218">
        <f t="shared" si="14"/>
        <v>1</v>
      </c>
      <c r="B218" s="36"/>
      <c r="C218" s="37" t="s">
        <v>472</v>
      </c>
      <c r="D218" s="37" t="s">
        <v>39</v>
      </c>
      <c r="E218" s="37" t="s">
        <v>473</v>
      </c>
      <c r="F218" s="37" t="s">
        <v>474</v>
      </c>
      <c r="G218" s="37" t="s">
        <v>475</v>
      </c>
      <c r="H218" s="38">
        <v>866167</v>
      </c>
      <c r="I218" s="39" t="s">
        <v>43</v>
      </c>
      <c r="J218" s="38">
        <v>86617</v>
      </c>
      <c r="K218" s="40">
        <f t="shared" si="12"/>
        <v>952784</v>
      </c>
      <c r="L218">
        <f t="shared" si="13"/>
        <v>11438</v>
      </c>
      <c r="M218">
        <f>+VLOOKUP(L218,'CTTT T6'!I$3:J$411,2,0)</f>
        <v>952784</v>
      </c>
      <c r="N218" s="40">
        <f t="shared" si="15"/>
        <v>0</v>
      </c>
      <c r="O218" t="s">
        <v>3282</v>
      </c>
    </row>
    <row r="219" spans="1:15" x14ac:dyDescent="0.25">
      <c r="A219">
        <f t="shared" si="14"/>
        <v>3</v>
      </c>
      <c r="B219" s="36">
        <v>44991</v>
      </c>
      <c r="C219" s="37" t="s">
        <v>476</v>
      </c>
      <c r="D219" s="37" t="s">
        <v>39</v>
      </c>
      <c r="E219" s="37" t="s">
        <v>477</v>
      </c>
      <c r="F219" s="37" t="s">
        <v>474</v>
      </c>
      <c r="G219" s="37" t="s">
        <v>475</v>
      </c>
      <c r="H219" s="38">
        <v>866167</v>
      </c>
      <c r="I219" s="39" t="s">
        <v>43</v>
      </c>
      <c r="J219" s="38">
        <v>86617</v>
      </c>
      <c r="K219" s="40">
        <f t="shared" si="12"/>
        <v>952784</v>
      </c>
      <c r="L219">
        <f t="shared" si="13"/>
        <v>11439</v>
      </c>
      <c r="M219">
        <f>+VLOOKUP(L219,'CTTT T6'!I$3:J$411,2,0)</f>
        <v>952784</v>
      </c>
      <c r="N219" s="40">
        <f t="shared" si="15"/>
        <v>0</v>
      </c>
      <c r="O219" t="s">
        <v>3282</v>
      </c>
    </row>
    <row r="220" spans="1:15" x14ac:dyDescent="0.25">
      <c r="A220">
        <f t="shared" si="14"/>
        <v>3</v>
      </c>
      <c r="B220" s="36">
        <v>44991</v>
      </c>
      <c r="C220" s="37" t="s">
        <v>478</v>
      </c>
      <c r="D220" s="37" t="s">
        <v>39</v>
      </c>
      <c r="E220" s="37" t="s">
        <v>479</v>
      </c>
      <c r="F220" s="37" t="s">
        <v>474</v>
      </c>
      <c r="G220" s="37" t="s">
        <v>475</v>
      </c>
      <c r="H220" s="38">
        <v>866167</v>
      </c>
      <c r="I220" s="39" t="s">
        <v>43</v>
      </c>
      <c r="J220" s="38">
        <v>86617</v>
      </c>
      <c r="K220" s="40">
        <f t="shared" si="12"/>
        <v>952784</v>
      </c>
      <c r="L220">
        <f t="shared" si="13"/>
        <v>11440</v>
      </c>
      <c r="M220">
        <f>+VLOOKUP(L220,'CTTT T6'!I$3:J$411,2,0)</f>
        <v>952784</v>
      </c>
      <c r="N220" s="40">
        <f t="shared" si="15"/>
        <v>0</v>
      </c>
      <c r="O220" t="s">
        <v>3282</v>
      </c>
    </row>
    <row r="221" spans="1:15" x14ac:dyDescent="0.25">
      <c r="A221">
        <f t="shared" si="14"/>
        <v>3</v>
      </c>
      <c r="B221" s="36">
        <v>44991</v>
      </c>
      <c r="C221" s="37" t="s">
        <v>480</v>
      </c>
      <c r="D221" s="37" t="s">
        <v>39</v>
      </c>
      <c r="E221" s="37" t="s">
        <v>481</v>
      </c>
      <c r="F221" s="37" t="s">
        <v>474</v>
      </c>
      <c r="G221" s="37" t="s">
        <v>475</v>
      </c>
      <c r="H221" s="38">
        <v>866167</v>
      </c>
      <c r="I221" s="39" t="s">
        <v>43</v>
      </c>
      <c r="J221" s="38">
        <v>86617</v>
      </c>
      <c r="K221" s="40">
        <f t="shared" si="12"/>
        <v>952784</v>
      </c>
      <c r="L221">
        <f t="shared" si="13"/>
        <v>11441</v>
      </c>
      <c r="M221">
        <f>+VLOOKUP(L221,'CTTT T6'!I$3:J$411,2,0)</f>
        <v>952784</v>
      </c>
      <c r="N221" s="40">
        <f t="shared" si="15"/>
        <v>0</v>
      </c>
      <c r="O221" t="s">
        <v>3282</v>
      </c>
    </row>
    <row r="222" spans="1:15" x14ac:dyDescent="0.25">
      <c r="A222">
        <f t="shared" si="14"/>
        <v>3</v>
      </c>
      <c r="B222" s="36">
        <v>44991</v>
      </c>
      <c r="C222" s="37" t="s">
        <v>482</v>
      </c>
      <c r="D222" s="37" t="s">
        <v>39</v>
      </c>
      <c r="E222" s="37" t="s">
        <v>483</v>
      </c>
      <c r="F222" s="37" t="s">
        <v>474</v>
      </c>
      <c r="G222" s="37" t="s">
        <v>475</v>
      </c>
      <c r="H222" s="38">
        <v>866167</v>
      </c>
      <c r="I222" s="39" t="s">
        <v>43</v>
      </c>
      <c r="J222" s="38">
        <v>86617</v>
      </c>
      <c r="K222" s="40">
        <f t="shared" si="12"/>
        <v>952784</v>
      </c>
      <c r="L222">
        <f t="shared" si="13"/>
        <v>11442</v>
      </c>
      <c r="M222">
        <f>+VLOOKUP(L222,'CTTT T6'!I$3:J$411,2,0)</f>
        <v>952784</v>
      </c>
      <c r="N222" s="40">
        <f t="shared" si="15"/>
        <v>0</v>
      </c>
      <c r="O222" t="s">
        <v>3282</v>
      </c>
    </row>
    <row r="223" spans="1:15" x14ac:dyDescent="0.25">
      <c r="A223">
        <f t="shared" si="14"/>
        <v>3</v>
      </c>
      <c r="B223" s="36">
        <v>44991</v>
      </c>
      <c r="C223" s="37" t="s">
        <v>484</v>
      </c>
      <c r="D223" s="37" t="s">
        <v>39</v>
      </c>
      <c r="E223" s="37" t="s">
        <v>485</v>
      </c>
      <c r="F223" s="37" t="s">
        <v>474</v>
      </c>
      <c r="G223" s="37" t="s">
        <v>475</v>
      </c>
      <c r="H223" s="38">
        <v>866167</v>
      </c>
      <c r="I223" s="39" t="s">
        <v>43</v>
      </c>
      <c r="J223" s="38">
        <v>86617</v>
      </c>
      <c r="K223" s="40">
        <f t="shared" si="12"/>
        <v>952784</v>
      </c>
      <c r="L223">
        <f t="shared" si="13"/>
        <v>11443</v>
      </c>
      <c r="M223">
        <f>+VLOOKUP(L223,'CTTT T6'!I$3:J$411,2,0)</f>
        <v>952784</v>
      </c>
      <c r="N223" s="40">
        <f t="shared" si="15"/>
        <v>0</v>
      </c>
      <c r="O223" t="s">
        <v>3282</v>
      </c>
    </row>
    <row r="224" spans="1:15" x14ac:dyDescent="0.25">
      <c r="A224">
        <f t="shared" si="14"/>
        <v>3</v>
      </c>
      <c r="B224" s="36">
        <v>44991</v>
      </c>
      <c r="C224" s="37" t="s">
        <v>486</v>
      </c>
      <c r="D224" s="37" t="s">
        <v>39</v>
      </c>
      <c r="E224" s="37" t="s">
        <v>487</v>
      </c>
      <c r="F224" s="37" t="s">
        <v>474</v>
      </c>
      <c r="G224" s="37" t="s">
        <v>475</v>
      </c>
      <c r="H224" s="38">
        <v>866167</v>
      </c>
      <c r="I224" s="39" t="s">
        <v>43</v>
      </c>
      <c r="J224" s="38">
        <v>86617</v>
      </c>
      <c r="K224" s="40">
        <f t="shared" si="12"/>
        <v>952784</v>
      </c>
      <c r="L224">
        <f t="shared" si="13"/>
        <v>11444</v>
      </c>
      <c r="M224">
        <f>+VLOOKUP(L224,'CTTT T6'!I$3:J$411,2,0)</f>
        <v>952784</v>
      </c>
      <c r="N224" s="40">
        <f t="shared" si="15"/>
        <v>0</v>
      </c>
      <c r="O224" t="s">
        <v>3282</v>
      </c>
    </row>
    <row r="225" spans="1:15" x14ac:dyDescent="0.25">
      <c r="A225">
        <f t="shared" si="14"/>
        <v>3</v>
      </c>
      <c r="B225" s="36">
        <v>44991</v>
      </c>
      <c r="C225" s="37" t="s">
        <v>488</v>
      </c>
      <c r="D225" s="37" t="s">
        <v>39</v>
      </c>
      <c r="E225" s="37" t="s">
        <v>489</v>
      </c>
      <c r="F225" s="37" t="s">
        <v>474</v>
      </c>
      <c r="G225" s="37" t="s">
        <v>475</v>
      </c>
      <c r="H225" s="38">
        <v>866167</v>
      </c>
      <c r="I225" s="39" t="s">
        <v>43</v>
      </c>
      <c r="J225" s="38">
        <v>86617</v>
      </c>
      <c r="K225" s="40">
        <f t="shared" si="12"/>
        <v>952784</v>
      </c>
      <c r="L225">
        <f t="shared" si="13"/>
        <v>11445</v>
      </c>
      <c r="M225">
        <f>+VLOOKUP(L225,'CTTT T6'!I$3:J$411,2,0)</f>
        <v>952784</v>
      </c>
      <c r="N225" s="40">
        <f t="shared" si="15"/>
        <v>0</v>
      </c>
      <c r="O225" t="s">
        <v>3282</v>
      </c>
    </row>
    <row r="226" spans="1:15" x14ac:dyDescent="0.25">
      <c r="A226">
        <f t="shared" si="14"/>
        <v>3</v>
      </c>
      <c r="B226" s="36">
        <v>44991</v>
      </c>
      <c r="C226" s="37" t="s">
        <v>490</v>
      </c>
      <c r="D226" s="37" t="s">
        <v>39</v>
      </c>
      <c r="E226" s="37" t="s">
        <v>491</v>
      </c>
      <c r="F226" s="37" t="s">
        <v>474</v>
      </c>
      <c r="G226" s="37" t="s">
        <v>475</v>
      </c>
      <c r="H226" s="38">
        <v>866167</v>
      </c>
      <c r="I226" s="39" t="s">
        <v>43</v>
      </c>
      <c r="J226" s="38">
        <v>86617</v>
      </c>
      <c r="K226" s="40">
        <f t="shared" si="12"/>
        <v>952784</v>
      </c>
      <c r="L226">
        <f t="shared" si="13"/>
        <v>11446</v>
      </c>
      <c r="M226">
        <f>+VLOOKUP(L226,'CTTT T6'!I$3:J$411,2,0)</f>
        <v>952784</v>
      </c>
      <c r="N226" s="40">
        <f t="shared" si="15"/>
        <v>0</v>
      </c>
      <c r="O226" t="s">
        <v>3282</v>
      </c>
    </row>
    <row r="227" spans="1:15" x14ac:dyDescent="0.25">
      <c r="A227">
        <f t="shared" si="14"/>
        <v>3</v>
      </c>
      <c r="B227" s="36">
        <v>44991</v>
      </c>
      <c r="C227" s="37" t="s">
        <v>492</v>
      </c>
      <c r="D227" s="37" t="s">
        <v>39</v>
      </c>
      <c r="E227" s="37" t="s">
        <v>493</v>
      </c>
      <c r="F227" s="37" t="s">
        <v>474</v>
      </c>
      <c r="G227" s="37" t="s">
        <v>475</v>
      </c>
      <c r="H227" s="38">
        <v>866167</v>
      </c>
      <c r="I227" s="39" t="s">
        <v>43</v>
      </c>
      <c r="J227" s="38">
        <v>86617</v>
      </c>
      <c r="K227" s="40">
        <f t="shared" si="12"/>
        <v>952784</v>
      </c>
      <c r="L227">
        <f t="shared" si="13"/>
        <v>11450</v>
      </c>
      <c r="M227">
        <f>+VLOOKUP(L227,'CTTT T6'!I$3:J$411,2,0)</f>
        <v>952784</v>
      </c>
      <c r="N227" s="40">
        <f t="shared" si="15"/>
        <v>0</v>
      </c>
      <c r="O227" t="s">
        <v>3282</v>
      </c>
    </row>
    <row r="228" spans="1:15" x14ac:dyDescent="0.25">
      <c r="A228">
        <f t="shared" si="14"/>
        <v>3</v>
      </c>
      <c r="B228" s="36">
        <v>44991</v>
      </c>
      <c r="C228" s="37" t="s">
        <v>494</v>
      </c>
      <c r="D228" s="37" t="s">
        <v>39</v>
      </c>
      <c r="E228" s="37" t="s">
        <v>495</v>
      </c>
      <c r="F228" s="37" t="s">
        <v>474</v>
      </c>
      <c r="G228" s="37" t="s">
        <v>475</v>
      </c>
      <c r="H228" s="38">
        <v>866167</v>
      </c>
      <c r="I228" s="39" t="s">
        <v>43</v>
      </c>
      <c r="J228" s="38">
        <v>86617</v>
      </c>
      <c r="K228" s="40">
        <f t="shared" si="12"/>
        <v>952784</v>
      </c>
      <c r="L228">
        <f t="shared" si="13"/>
        <v>11451</v>
      </c>
      <c r="M228">
        <f>+VLOOKUP(L228,'CTTT T6'!I$3:J$411,2,0)</f>
        <v>952784</v>
      </c>
      <c r="N228" s="40">
        <f t="shared" si="15"/>
        <v>0</v>
      </c>
      <c r="O228" t="s">
        <v>3282</v>
      </c>
    </row>
    <row r="229" spans="1:15" x14ac:dyDescent="0.25">
      <c r="A229">
        <f t="shared" si="14"/>
        <v>3</v>
      </c>
      <c r="B229" s="36">
        <v>44991</v>
      </c>
      <c r="C229" s="37" t="s">
        <v>496</v>
      </c>
      <c r="D229" s="37" t="s">
        <v>39</v>
      </c>
      <c r="E229" s="37" t="s">
        <v>497</v>
      </c>
      <c r="F229" s="37" t="s">
        <v>474</v>
      </c>
      <c r="G229" s="37" t="s">
        <v>475</v>
      </c>
      <c r="H229" s="38">
        <v>866167</v>
      </c>
      <c r="I229" s="39" t="s">
        <v>43</v>
      </c>
      <c r="J229" s="38">
        <v>86617</v>
      </c>
      <c r="K229" s="40">
        <f t="shared" si="12"/>
        <v>952784</v>
      </c>
      <c r="L229">
        <f t="shared" si="13"/>
        <v>11452</v>
      </c>
      <c r="M229">
        <f>+VLOOKUP(L229,'CTTT T6'!I$3:J$411,2,0)</f>
        <v>952784</v>
      </c>
      <c r="N229" s="40">
        <f t="shared" si="15"/>
        <v>0</v>
      </c>
      <c r="O229" t="s">
        <v>3282</v>
      </c>
    </row>
    <row r="230" spans="1:15" x14ac:dyDescent="0.25">
      <c r="A230">
        <f t="shared" si="14"/>
        <v>3</v>
      </c>
      <c r="B230" s="36">
        <v>44991</v>
      </c>
      <c r="C230" s="37" t="s">
        <v>498</v>
      </c>
      <c r="D230" s="37" t="s">
        <v>39</v>
      </c>
      <c r="E230" s="37" t="s">
        <v>499</v>
      </c>
      <c r="F230" s="37" t="s">
        <v>474</v>
      </c>
      <c r="G230" s="37" t="s">
        <v>475</v>
      </c>
      <c r="H230" s="38">
        <v>866167</v>
      </c>
      <c r="I230" s="39" t="s">
        <v>43</v>
      </c>
      <c r="J230" s="38">
        <v>86617</v>
      </c>
      <c r="K230" s="40">
        <f t="shared" si="12"/>
        <v>952784</v>
      </c>
      <c r="L230">
        <f t="shared" si="13"/>
        <v>11453</v>
      </c>
      <c r="M230">
        <f>+VLOOKUP(L230,'CTTT T6'!I$3:J$411,2,0)</f>
        <v>952784</v>
      </c>
      <c r="N230" s="40">
        <f t="shared" si="15"/>
        <v>0</v>
      </c>
      <c r="O230" t="s">
        <v>3282</v>
      </c>
    </row>
    <row r="231" spans="1:15" x14ac:dyDescent="0.25">
      <c r="A231">
        <f t="shared" si="14"/>
        <v>3</v>
      </c>
      <c r="B231" s="36">
        <v>44991</v>
      </c>
      <c r="C231" s="37" t="s">
        <v>500</v>
      </c>
      <c r="D231" s="37" t="s">
        <v>39</v>
      </c>
      <c r="E231" s="37" t="s">
        <v>501</v>
      </c>
      <c r="F231" s="37" t="s">
        <v>474</v>
      </c>
      <c r="G231" s="37" t="s">
        <v>475</v>
      </c>
      <c r="H231" s="38">
        <v>866167</v>
      </c>
      <c r="I231" s="39" t="s">
        <v>43</v>
      </c>
      <c r="J231" s="38">
        <v>86617</v>
      </c>
      <c r="K231" s="40">
        <f t="shared" si="12"/>
        <v>952784</v>
      </c>
      <c r="L231">
        <f t="shared" si="13"/>
        <v>11454</v>
      </c>
      <c r="M231">
        <f>+VLOOKUP(L231,'CTTT T6'!I$3:J$411,2,0)</f>
        <v>952784</v>
      </c>
      <c r="N231" s="40">
        <f t="shared" si="15"/>
        <v>0</v>
      </c>
      <c r="O231" t="s">
        <v>3282</v>
      </c>
    </row>
    <row r="232" spans="1:15" x14ac:dyDescent="0.25">
      <c r="A232">
        <f t="shared" si="14"/>
        <v>3</v>
      </c>
      <c r="B232" s="36">
        <v>44991</v>
      </c>
      <c r="C232" s="37" t="s">
        <v>502</v>
      </c>
      <c r="D232" s="37" t="s">
        <v>39</v>
      </c>
      <c r="E232" s="37" t="s">
        <v>503</v>
      </c>
      <c r="F232" s="37" t="s">
        <v>504</v>
      </c>
      <c r="G232" s="37" t="s">
        <v>505</v>
      </c>
      <c r="H232" s="38">
        <v>866167</v>
      </c>
      <c r="I232" s="39" t="s">
        <v>43</v>
      </c>
      <c r="J232" s="38">
        <v>86617</v>
      </c>
      <c r="K232" s="40">
        <f t="shared" si="12"/>
        <v>952784</v>
      </c>
      <c r="L232">
        <f t="shared" si="13"/>
        <v>11455</v>
      </c>
      <c r="M232">
        <f>+VLOOKUP(L232,'CTTT T6'!I$3:J$411,2,0)</f>
        <v>952784</v>
      </c>
      <c r="N232" s="40">
        <f t="shared" si="15"/>
        <v>0</v>
      </c>
      <c r="O232" t="s">
        <v>3282</v>
      </c>
    </row>
    <row r="233" spans="1:15" x14ac:dyDescent="0.25">
      <c r="A233">
        <f t="shared" si="14"/>
        <v>3</v>
      </c>
      <c r="B233" s="36">
        <v>44991</v>
      </c>
      <c r="C233" s="37" t="s">
        <v>506</v>
      </c>
      <c r="D233" s="37" t="s">
        <v>39</v>
      </c>
      <c r="E233" s="37" t="s">
        <v>507</v>
      </c>
      <c r="F233" s="37" t="s">
        <v>504</v>
      </c>
      <c r="G233" s="37" t="s">
        <v>505</v>
      </c>
      <c r="H233" s="38">
        <v>866167</v>
      </c>
      <c r="I233" s="39" t="s">
        <v>43</v>
      </c>
      <c r="J233" s="38">
        <v>86617</v>
      </c>
      <c r="K233" s="40">
        <f t="shared" si="12"/>
        <v>952784</v>
      </c>
      <c r="L233">
        <f t="shared" si="13"/>
        <v>11456</v>
      </c>
      <c r="M233">
        <f>+VLOOKUP(L233,'CTTT T6'!I$3:J$411,2,0)</f>
        <v>952784</v>
      </c>
      <c r="N233" s="40">
        <f t="shared" si="15"/>
        <v>0</v>
      </c>
      <c r="O233" t="s">
        <v>3282</v>
      </c>
    </row>
    <row r="234" spans="1:15" x14ac:dyDescent="0.25">
      <c r="A234">
        <f t="shared" si="14"/>
        <v>3</v>
      </c>
      <c r="B234" s="36">
        <v>44991</v>
      </c>
      <c r="C234" s="37" t="s">
        <v>508</v>
      </c>
      <c r="D234" s="37" t="s">
        <v>39</v>
      </c>
      <c r="E234" s="37" t="s">
        <v>509</v>
      </c>
      <c r="F234" s="37" t="s">
        <v>504</v>
      </c>
      <c r="G234" s="37" t="s">
        <v>505</v>
      </c>
      <c r="H234" s="38">
        <v>866167</v>
      </c>
      <c r="I234" s="39" t="s">
        <v>43</v>
      </c>
      <c r="J234" s="38">
        <v>86617</v>
      </c>
      <c r="K234" s="40">
        <f t="shared" si="12"/>
        <v>952784</v>
      </c>
      <c r="L234">
        <f t="shared" si="13"/>
        <v>11457</v>
      </c>
      <c r="M234">
        <f>+VLOOKUP(L234,'CTTT T6'!I$3:J$411,2,0)</f>
        <v>952784</v>
      </c>
      <c r="N234" s="40">
        <f t="shared" si="15"/>
        <v>0</v>
      </c>
      <c r="O234" t="s">
        <v>3282</v>
      </c>
    </row>
    <row r="235" spans="1:15" x14ac:dyDescent="0.25">
      <c r="A235">
        <f t="shared" si="14"/>
        <v>3</v>
      </c>
      <c r="B235" s="36">
        <v>44991</v>
      </c>
      <c r="C235" s="37" t="s">
        <v>510</v>
      </c>
      <c r="D235" s="37" t="s">
        <v>39</v>
      </c>
      <c r="E235" s="37" t="s">
        <v>511</v>
      </c>
      <c r="F235" s="37" t="s">
        <v>504</v>
      </c>
      <c r="G235" s="37" t="s">
        <v>505</v>
      </c>
      <c r="H235" s="38">
        <v>866167</v>
      </c>
      <c r="I235" s="39" t="s">
        <v>43</v>
      </c>
      <c r="J235" s="38">
        <v>86617</v>
      </c>
      <c r="K235" s="40">
        <f t="shared" si="12"/>
        <v>952784</v>
      </c>
      <c r="L235">
        <f t="shared" si="13"/>
        <v>11458</v>
      </c>
      <c r="M235">
        <f>+VLOOKUP(L235,'CTTT T6'!I$3:J$411,2,0)</f>
        <v>952784</v>
      </c>
      <c r="N235" s="40">
        <f t="shared" si="15"/>
        <v>0</v>
      </c>
      <c r="O235" t="s">
        <v>3282</v>
      </c>
    </row>
    <row r="236" spans="1:15" x14ac:dyDescent="0.25">
      <c r="A236">
        <f t="shared" si="14"/>
        <v>3</v>
      </c>
      <c r="B236" s="36">
        <v>44991</v>
      </c>
      <c r="C236" s="37" t="s">
        <v>512</v>
      </c>
      <c r="D236" s="37" t="s">
        <v>39</v>
      </c>
      <c r="E236" s="37" t="s">
        <v>513</v>
      </c>
      <c r="F236" s="37" t="s">
        <v>504</v>
      </c>
      <c r="G236" s="37" t="s">
        <v>505</v>
      </c>
      <c r="H236" s="38">
        <v>866167</v>
      </c>
      <c r="I236" s="39" t="s">
        <v>43</v>
      </c>
      <c r="J236" s="38">
        <v>86617</v>
      </c>
      <c r="K236" s="40">
        <f t="shared" si="12"/>
        <v>952784</v>
      </c>
      <c r="L236">
        <f t="shared" si="13"/>
        <v>11459</v>
      </c>
      <c r="M236">
        <f>+VLOOKUP(L236,'CTTT T6'!I$3:J$411,2,0)</f>
        <v>952784</v>
      </c>
      <c r="N236" s="40">
        <f t="shared" si="15"/>
        <v>0</v>
      </c>
      <c r="O236" t="s">
        <v>3282</v>
      </c>
    </row>
    <row r="237" spans="1:15" x14ac:dyDescent="0.25">
      <c r="A237">
        <f t="shared" si="14"/>
        <v>3</v>
      </c>
      <c r="B237" s="36">
        <v>44991</v>
      </c>
      <c r="C237" s="37" t="s">
        <v>514</v>
      </c>
      <c r="D237" s="37" t="s">
        <v>39</v>
      </c>
      <c r="E237" s="37" t="s">
        <v>515</v>
      </c>
      <c r="F237" s="37" t="s">
        <v>504</v>
      </c>
      <c r="G237" s="37" t="s">
        <v>505</v>
      </c>
      <c r="H237" s="38">
        <v>866167</v>
      </c>
      <c r="I237" s="39" t="s">
        <v>43</v>
      </c>
      <c r="J237" s="38">
        <v>86617</v>
      </c>
      <c r="K237" s="40">
        <f t="shared" si="12"/>
        <v>952784</v>
      </c>
      <c r="L237">
        <f t="shared" si="13"/>
        <v>11460</v>
      </c>
      <c r="M237">
        <f>+VLOOKUP(L237,'CTTT T6'!I$3:J$411,2,0)</f>
        <v>952784</v>
      </c>
      <c r="N237" s="40">
        <f t="shared" si="15"/>
        <v>0</v>
      </c>
      <c r="O237" t="s">
        <v>3282</v>
      </c>
    </row>
    <row r="238" spans="1:15" x14ac:dyDescent="0.25">
      <c r="A238">
        <f t="shared" si="14"/>
        <v>3</v>
      </c>
      <c r="B238" s="36">
        <v>44991</v>
      </c>
      <c r="C238" s="37" t="s">
        <v>516</v>
      </c>
      <c r="D238" s="37" t="s">
        <v>39</v>
      </c>
      <c r="E238" s="37" t="s">
        <v>517</v>
      </c>
      <c r="F238" s="37" t="s">
        <v>504</v>
      </c>
      <c r="G238" s="37" t="s">
        <v>505</v>
      </c>
      <c r="H238" s="38">
        <v>866167</v>
      </c>
      <c r="I238" s="39" t="s">
        <v>43</v>
      </c>
      <c r="J238" s="38">
        <v>86617</v>
      </c>
      <c r="K238" s="40">
        <f t="shared" si="12"/>
        <v>952784</v>
      </c>
      <c r="L238">
        <f t="shared" si="13"/>
        <v>11461</v>
      </c>
      <c r="M238">
        <f>+VLOOKUP(L238,'CTTT T6'!I$3:J$411,2,0)</f>
        <v>952784</v>
      </c>
      <c r="N238" s="40">
        <f t="shared" si="15"/>
        <v>0</v>
      </c>
      <c r="O238" t="s">
        <v>3282</v>
      </c>
    </row>
    <row r="239" spans="1:15" x14ac:dyDescent="0.25">
      <c r="A239">
        <f t="shared" si="14"/>
        <v>3</v>
      </c>
      <c r="B239" s="36">
        <v>44991</v>
      </c>
      <c r="C239" s="37" t="s">
        <v>518</v>
      </c>
      <c r="D239" s="37" t="s">
        <v>39</v>
      </c>
      <c r="E239" s="37" t="s">
        <v>519</v>
      </c>
      <c r="F239" s="37" t="s">
        <v>504</v>
      </c>
      <c r="G239" s="37" t="s">
        <v>505</v>
      </c>
      <c r="H239" s="38">
        <v>866167</v>
      </c>
      <c r="I239" s="39" t="s">
        <v>43</v>
      </c>
      <c r="J239" s="38">
        <v>86617</v>
      </c>
      <c r="K239" s="40">
        <f t="shared" si="12"/>
        <v>952784</v>
      </c>
      <c r="L239">
        <f t="shared" si="13"/>
        <v>11462</v>
      </c>
      <c r="M239">
        <f>+VLOOKUP(L239,'CTTT T6'!I$3:J$411,2,0)</f>
        <v>952784</v>
      </c>
      <c r="N239" s="40">
        <f t="shared" si="15"/>
        <v>0</v>
      </c>
      <c r="O239" t="s">
        <v>3282</v>
      </c>
    </row>
    <row r="240" spans="1:15" x14ac:dyDescent="0.25">
      <c r="A240">
        <f t="shared" si="14"/>
        <v>3</v>
      </c>
      <c r="B240" s="36">
        <v>44991</v>
      </c>
      <c r="C240" s="37" t="s">
        <v>520</v>
      </c>
      <c r="D240" s="37" t="s">
        <v>39</v>
      </c>
      <c r="E240" s="37" t="s">
        <v>521</v>
      </c>
      <c r="F240" s="37" t="s">
        <v>504</v>
      </c>
      <c r="G240" s="37" t="s">
        <v>505</v>
      </c>
      <c r="H240" s="38">
        <v>866167</v>
      </c>
      <c r="I240" s="39" t="s">
        <v>43</v>
      </c>
      <c r="J240" s="38">
        <v>86617</v>
      </c>
      <c r="K240" s="40">
        <f t="shared" si="12"/>
        <v>952784</v>
      </c>
      <c r="L240">
        <f t="shared" si="13"/>
        <v>11463</v>
      </c>
      <c r="M240">
        <f>+VLOOKUP(L240,'CTTT T6'!I$3:J$411,2,0)</f>
        <v>952784</v>
      </c>
      <c r="N240" s="40">
        <f t="shared" si="15"/>
        <v>0</v>
      </c>
      <c r="O240" t="s">
        <v>3282</v>
      </c>
    </row>
    <row r="241" spans="1:15" x14ac:dyDescent="0.25">
      <c r="A241">
        <f t="shared" si="14"/>
        <v>3</v>
      </c>
      <c r="B241" s="36">
        <v>44991</v>
      </c>
      <c r="C241" s="37" t="s">
        <v>522</v>
      </c>
      <c r="D241" s="37" t="s">
        <v>39</v>
      </c>
      <c r="E241" s="37" t="s">
        <v>523</v>
      </c>
      <c r="F241" s="37" t="s">
        <v>504</v>
      </c>
      <c r="G241" s="37" t="s">
        <v>505</v>
      </c>
      <c r="H241" s="38">
        <v>866167</v>
      </c>
      <c r="I241" s="39" t="s">
        <v>43</v>
      </c>
      <c r="J241" s="38">
        <v>86617</v>
      </c>
      <c r="K241" s="40">
        <f t="shared" si="12"/>
        <v>952784</v>
      </c>
      <c r="L241">
        <f t="shared" si="13"/>
        <v>11464</v>
      </c>
      <c r="M241">
        <f>+VLOOKUP(L241,'CTTT T6'!I$3:J$411,2,0)</f>
        <v>952784</v>
      </c>
      <c r="N241" s="40">
        <f t="shared" si="15"/>
        <v>0</v>
      </c>
      <c r="O241" t="s">
        <v>3282</v>
      </c>
    </row>
    <row r="242" spans="1:15" x14ac:dyDescent="0.25">
      <c r="A242">
        <f t="shared" si="14"/>
        <v>3</v>
      </c>
      <c r="B242" s="36">
        <v>44991</v>
      </c>
      <c r="C242" s="37" t="s">
        <v>524</v>
      </c>
      <c r="D242" s="37" t="s">
        <v>39</v>
      </c>
      <c r="E242" s="37" t="s">
        <v>525</v>
      </c>
      <c r="F242" s="37" t="s">
        <v>504</v>
      </c>
      <c r="G242" s="37" t="s">
        <v>505</v>
      </c>
      <c r="H242" s="38">
        <v>866167</v>
      </c>
      <c r="I242" s="39" t="s">
        <v>43</v>
      </c>
      <c r="J242" s="38">
        <v>86617</v>
      </c>
      <c r="K242" s="40">
        <f t="shared" si="12"/>
        <v>952784</v>
      </c>
      <c r="L242">
        <f t="shared" si="13"/>
        <v>11465</v>
      </c>
      <c r="M242">
        <f>+VLOOKUP(L242,'CTTT T6'!I$3:J$411,2,0)</f>
        <v>952784</v>
      </c>
      <c r="N242" s="40">
        <f t="shared" si="15"/>
        <v>0</v>
      </c>
      <c r="O242" t="s">
        <v>3282</v>
      </c>
    </row>
    <row r="243" spans="1:15" x14ac:dyDescent="0.25">
      <c r="A243">
        <f t="shared" si="14"/>
        <v>3</v>
      </c>
      <c r="B243" s="36">
        <v>44991</v>
      </c>
      <c r="C243" s="37" t="s">
        <v>526</v>
      </c>
      <c r="D243" s="37" t="s">
        <v>39</v>
      </c>
      <c r="E243" s="37" t="s">
        <v>527</v>
      </c>
      <c r="F243" s="37" t="s">
        <v>504</v>
      </c>
      <c r="G243" s="37" t="s">
        <v>505</v>
      </c>
      <c r="H243" s="38">
        <v>866167</v>
      </c>
      <c r="I243" s="39" t="s">
        <v>43</v>
      </c>
      <c r="J243" s="38">
        <v>86617</v>
      </c>
      <c r="K243" s="40">
        <f t="shared" si="12"/>
        <v>952784</v>
      </c>
      <c r="L243">
        <f t="shared" si="13"/>
        <v>11466</v>
      </c>
      <c r="M243">
        <f>+VLOOKUP(L243,'CTTT T6'!I$3:J$411,2,0)</f>
        <v>952784</v>
      </c>
      <c r="N243" s="40">
        <f t="shared" si="15"/>
        <v>0</v>
      </c>
      <c r="O243" t="s">
        <v>3282</v>
      </c>
    </row>
    <row r="244" spans="1:15" x14ac:dyDescent="0.25">
      <c r="A244">
        <f t="shared" si="14"/>
        <v>3</v>
      </c>
      <c r="B244" s="36">
        <v>44991</v>
      </c>
      <c r="C244" s="37" t="s">
        <v>528</v>
      </c>
      <c r="D244" s="37" t="s">
        <v>39</v>
      </c>
      <c r="E244" s="37" t="s">
        <v>529</v>
      </c>
      <c r="F244" s="37" t="s">
        <v>504</v>
      </c>
      <c r="G244" s="37" t="s">
        <v>505</v>
      </c>
      <c r="H244" s="38">
        <v>866167</v>
      </c>
      <c r="I244" s="39" t="s">
        <v>43</v>
      </c>
      <c r="J244" s="38">
        <v>86617</v>
      </c>
      <c r="K244" s="40">
        <f t="shared" si="12"/>
        <v>952784</v>
      </c>
      <c r="L244">
        <f t="shared" si="13"/>
        <v>11467</v>
      </c>
      <c r="M244">
        <f>+VLOOKUP(L244,'CTTT T6'!I$3:J$411,2,0)</f>
        <v>952784</v>
      </c>
      <c r="N244" s="40">
        <f t="shared" si="15"/>
        <v>0</v>
      </c>
      <c r="O244" t="s">
        <v>3282</v>
      </c>
    </row>
    <row r="245" spans="1:15" x14ac:dyDescent="0.25">
      <c r="A245">
        <f t="shared" si="14"/>
        <v>3</v>
      </c>
      <c r="B245" s="36">
        <v>44991</v>
      </c>
      <c r="C245" s="37" t="s">
        <v>530</v>
      </c>
      <c r="D245" s="37" t="s">
        <v>39</v>
      </c>
      <c r="E245" s="37" t="s">
        <v>531</v>
      </c>
      <c r="F245" s="37" t="s">
        <v>504</v>
      </c>
      <c r="G245" s="37" t="s">
        <v>505</v>
      </c>
      <c r="H245" s="38">
        <v>866167</v>
      </c>
      <c r="I245" s="39" t="s">
        <v>43</v>
      </c>
      <c r="J245" s="38">
        <v>86617</v>
      </c>
      <c r="K245" s="40">
        <f t="shared" si="12"/>
        <v>952784</v>
      </c>
      <c r="L245">
        <f t="shared" si="13"/>
        <v>11468</v>
      </c>
      <c r="M245">
        <f>+VLOOKUP(L245,'CTTT T6'!I$3:J$411,2,0)</f>
        <v>952784</v>
      </c>
      <c r="N245" s="40">
        <f t="shared" si="15"/>
        <v>0</v>
      </c>
      <c r="O245" t="s">
        <v>3282</v>
      </c>
    </row>
    <row r="246" spans="1:15" x14ac:dyDescent="0.25">
      <c r="A246">
        <f t="shared" si="14"/>
        <v>3</v>
      </c>
      <c r="B246" s="36">
        <v>44992</v>
      </c>
      <c r="C246" s="37" t="s">
        <v>532</v>
      </c>
      <c r="D246" s="37" t="s">
        <v>39</v>
      </c>
      <c r="E246" s="37" t="s">
        <v>533</v>
      </c>
      <c r="F246" s="37" t="s">
        <v>41</v>
      </c>
      <c r="G246" s="37" t="s">
        <v>42</v>
      </c>
      <c r="H246" s="38">
        <v>502669</v>
      </c>
      <c r="I246" s="39" t="s">
        <v>43</v>
      </c>
      <c r="J246" s="38">
        <v>50267</v>
      </c>
      <c r="K246" s="40">
        <f t="shared" si="12"/>
        <v>552936</v>
      </c>
      <c r="L246">
        <f t="shared" si="13"/>
        <v>11472</v>
      </c>
      <c r="M246">
        <f>+VLOOKUP(L246,'CTTT T6'!I$3:J$411,2,0)</f>
        <v>552936</v>
      </c>
      <c r="N246" s="40">
        <f t="shared" si="15"/>
        <v>0</v>
      </c>
      <c r="O246" t="s">
        <v>3282</v>
      </c>
    </row>
    <row r="247" spans="1:15" x14ac:dyDescent="0.25">
      <c r="A247">
        <f t="shared" si="14"/>
        <v>3</v>
      </c>
      <c r="B247" s="36">
        <v>44992</v>
      </c>
      <c r="C247" s="37" t="s">
        <v>534</v>
      </c>
      <c r="D247" s="37" t="s">
        <v>39</v>
      </c>
      <c r="E247" s="37" t="s">
        <v>535</v>
      </c>
      <c r="F247" s="37" t="s">
        <v>41</v>
      </c>
      <c r="G247" s="37" t="s">
        <v>42</v>
      </c>
      <c r="H247" s="38">
        <v>234685</v>
      </c>
      <c r="I247" s="39" t="s">
        <v>43</v>
      </c>
      <c r="J247" s="38">
        <v>23469</v>
      </c>
      <c r="K247" s="40">
        <f t="shared" si="12"/>
        <v>258154</v>
      </c>
      <c r="L247">
        <f t="shared" si="13"/>
        <v>11476</v>
      </c>
      <c r="M247">
        <f>+VLOOKUP(L247,'CTTT T6'!I$3:J$411,2,0)</f>
        <v>258154</v>
      </c>
      <c r="N247" s="40">
        <f t="shared" si="15"/>
        <v>0</v>
      </c>
      <c r="O247" t="s">
        <v>3282</v>
      </c>
    </row>
    <row r="248" spans="1:15" x14ac:dyDescent="0.25">
      <c r="A248">
        <f t="shared" si="14"/>
        <v>3</v>
      </c>
      <c r="B248" s="36">
        <v>44992</v>
      </c>
      <c r="C248" s="37" t="s">
        <v>536</v>
      </c>
      <c r="D248" s="37" t="s">
        <v>39</v>
      </c>
      <c r="E248" s="37" t="s">
        <v>537</v>
      </c>
      <c r="F248" s="37" t="s">
        <v>41</v>
      </c>
      <c r="G248" s="37" t="s">
        <v>42</v>
      </c>
      <c r="H248" s="38">
        <v>430859</v>
      </c>
      <c r="I248" s="39" t="s">
        <v>43</v>
      </c>
      <c r="J248" s="38">
        <v>43086</v>
      </c>
      <c r="K248" s="40">
        <f t="shared" si="12"/>
        <v>473945</v>
      </c>
      <c r="L248">
        <f t="shared" si="13"/>
        <v>11496</v>
      </c>
      <c r="M248">
        <f>+VLOOKUP(L248,'CTTT T6'!I$3:J$411,2,0)</f>
        <v>473945</v>
      </c>
      <c r="N248" s="40">
        <f t="shared" si="15"/>
        <v>0</v>
      </c>
      <c r="O248" t="s">
        <v>3282</v>
      </c>
    </row>
    <row r="249" spans="1:15" x14ac:dyDescent="0.25">
      <c r="A249">
        <f t="shared" si="14"/>
        <v>3</v>
      </c>
      <c r="B249" s="36">
        <v>44992</v>
      </c>
      <c r="C249" s="37" t="s">
        <v>538</v>
      </c>
      <c r="D249" s="37" t="s">
        <v>39</v>
      </c>
      <c r="E249" s="37" t="s">
        <v>539</v>
      </c>
      <c r="F249" s="37" t="s">
        <v>41</v>
      </c>
      <c r="G249" s="37" t="s">
        <v>42</v>
      </c>
      <c r="H249" s="38">
        <v>343686</v>
      </c>
      <c r="I249" s="39" t="s">
        <v>43</v>
      </c>
      <c r="J249" s="38">
        <v>34369</v>
      </c>
      <c r="K249" s="40">
        <f t="shared" si="12"/>
        <v>378055</v>
      </c>
      <c r="L249">
        <f t="shared" si="13"/>
        <v>11510</v>
      </c>
      <c r="M249">
        <f>+VLOOKUP(L249,'CTTT T6'!I$3:J$411,2,0)</f>
        <v>378055</v>
      </c>
      <c r="N249" s="40">
        <f t="shared" si="15"/>
        <v>0</v>
      </c>
      <c r="O249" t="s">
        <v>3282</v>
      </c>
    </row>
    <row r="250" spans="1:15" x14ac:dyDescent="0.25">
      <c r="A250">
        <f t="shared" si="14"/>
        <v>3</v>
      </c>
      <c r="B250" s="36">
        <v>44993</v>
      </c>
      <c r="C250" s="37" t="s">
        <v>540</v>
      </c>
      <c r="D250" s="37" t="s">
        <v>39</v>
      </c>
      <c r="E250" s="37" t="s">
        <v>541</v>
      </c>
      <c r="F250" s="37" t="s">
        <v>41</v>
      </c>
      <c r="G250" s="37" t="s">
        <v>42</v>
      </c>
      <c r="H250" s="38">
        <v>435309</v>
      </c>
      <c r="I250" s="39" t="s">
        <v>43</v>
      </c>
      <c r="J250" s="38">
        <v>43531</v>
      </c>
      <c r="K250" s="40">
        <f t="shared" si="12"/>
        <v>478840</v>
      </c>
      <c r="L250">
        <f t="shared" si="13"/>
        <v>11827</v>
      </c>
      <c r="M250">
        <f>+VLOOKUP(L250,'CTTT T6'!I$3:J$411,2,0)</f>
        <v>478840</v>
      </c>
      <c r="N250" s="40">
        <f t="shared" si="15"/>
        <v>0</v>
      </c>
      <c r="O250" t="s">
        <v>3282</v>
      </c>
    </row>
    <row r="251" spans="1:15" x14ac:dyDescent="0.25">
      <c r="A251">
        <f t="shared" si="14"/>
        <v>3</v>
      </c>
      <c r="B251" s="36">
        <v>44993</v>
      </c>
      <c r="C251" s="37" t="s">
        <v>542</v>
      </c>
      <c r="D251" s="37" t="s">
        <v>39</v>
      </c>
      <c r="E251" s="37" t="s">
        <v>543</v>
      </c>
      <c r="F251" s="37" t="s">
        <v>41</v>
      </c>
      <c r="G251" s="37" t="s">
        <v>42</v>
      </c>
      <c r="H251" s="38">
        <v>435309</v>
      </c>
      <c r="I251" s="39" t="s">
        <v>43</v>
      </c>
      <c r="J251" s="38">
        <v>43531</v>
      </c>
      <c r="K251" s="40">
        <f t="shared" si="12"/>
        <v>478840</v>
      </c>
      <c r="L251">
        <f t="shared" si="13"/>
        <v>11862</v>
      </c>
      <c r="M251">
        <f>+VLOOKUP(L251,'CTTT T6'!I$3:J$411,2,0)</f>
        <v>478840</v>
      </c>
      <c r="N251" s="40">
        <f t="shared" si="15"/>
        <v>0</v>
      </c>
      <c r="O251" t="s">
        <v>3282</v>
      </c>
    </row>
    <row r="252" spans="1:15" x14ac:dyDescent="0.25">
      <c r="A252">
        <f t="shared" si="14"/>
        <v>3</v>
      </c>
      <c r="B252" s="36">
        <v>44994</v>
      </c>
      <c r="C252" s="37" t="s">
        <v>544</v>
      </c>
      <c r="D252" s="37" t="s">
        <v>39</v>
      </c>
      <c r="E252" s="37" t="s">
        <v>545</v>
      </c>
      <c r="F252" s="37" t="s">
        <v>41</v>
      </c>
      <c r="G252" s="37" t="s">
        <v>42</v>
      </c>
      <c r="H252" s="38">
        <v>452339</v>
      </c>
      <c r="I252" s="39" t="s">
        <v>43</v>
      </c>
      <c r="J252" s="38">
        <v>45234</v>
      </c>
      <c r="K252" s="40">
        <f t="shared" si="12"/>
        <v>497573</v>
      </c>
      <c r="L252">
        <f t="shared" si="13"/>
        <v>12560</v>
      </c>
      <c r="M252">
        <f>+VLOOKUP(L252,'CTTT T6'!I$3:J$411,2,0)</f>
        <v>497573</v>
      </c>
      <c r="N252" s="40">
        <f t="shared" si="15"/>
        <v>0</v>
      </c>
      <c r="O252" t="s">
        <v>3282</v>
      </c>
    </row>
    <row r="253" spans="1:15" x14ac:dyDescent="0.25">
      <c r="A253">
        <f t="shared" si="14"/>
        <v>3</v>
      </c>
      <c r="B253" s="36">
        <v>44994</v>
      </c>
      <c r="C253" s="37" t="s">
        <v>546</v>
      </c>
      <c r="D253" s="37" t="s">
        <v>39</v>
      </c>
      <c r="E253" s="37" t="s">
        <v>547</v>
      </c>
      <c r="F253" s="37" t="s">
        <v>41</v>
      </c>
      <c r="G253" s="37" t="s">
        <v>42</v>
      </c>
      <c r="H253" s="38">
        <v>655743</v>
      </c>
      <c r="I253" s="39" t="s">
        <v>43</v>
      </c>
      <c r="J253" s="38">
        <v>65574</v>
      </c>
      <c r="K253" s="40">
        <f t="shared" si="12"/>
        <v>721317</v>
      </c>
      <c r="L253">
        <f t="shared" si="13"/>
        <v>12623</v>
      </c>
      <c r="M253">
        <f>+VLOOKUP(L253,'CTTT T6'!I$3:J$411,2,0)</f>
        <v>721317</v>
      </c>
      <c r="N253" s="40">
        <f t="shared" si="15"/>
        <v>0</v>
      </c>
      <c r="O253" t="s">
        <v>3282</v>
      </c>
    </row>
    <row r="254" spans="1:15" x14ac:dyDescent="0.25">
      <c r="A254">
        <f t="shared" si="14"/>
        <v>3</v>
      </c>
      <c r="B254" s="36">
        <v>44998</v>
      </c>
      <c r="C254" s="37" t="s">
        <v>548</v>
      </c>
      <c r="D254" s="37" t="s">
        <v>39</v>
      </c>
      <c r="E254" s="37" t="s">
        <v>549</v>
      </c>
      <c r="F254" s="37" t="s">
        <v>41</v>
      </c>
      <c r="G254" s="37" t="s">
        <v>42</v>
      </c>
      <c r="H254" s="38">
        <v>618549</v>
      </c>
      <c r="I254" s="39" t="s">
        <v>43</v>
      </c>
      <c r="J254" s="38">
        <v>61855</v>
      </c>
      <c r="K254" s="40">
        <f t="shared" si="12"/>
        <v>680404</v>
      </c>
      <c r="L254">
        <f t="shared" si="13"/>
        <v>13452</v>
      </c>
      <c r="M254">
        <f>+VLOOKUP(L254,'CTTT T6'!I$3:J$411,2,0)</f>
        <v>680404</v>
      </c>
      <c r="N254" s="40">
        <f t="shared" si="15"/>
        <v>0</v>
      </c>
      <c r="O254" t="s">
        <v>3282</v>
      </c>
    </row>
    <row r="255" spans="1:15" x14ac:dyDescent="0.25">
      <c r="A255">
        <f t="shared" si="14"/>
        <v>3</v>
      </c>
      <c r="B255" s="36">
        <v>44999</v>
      </c>
      <c r="C255" s="37" t="s">
        <v>550</v>
      </c>
      <c r="D255" s="37" t="s">
        <v>39</v>
      </c>
      <c r="E255" s="37" t="s">
        <v>551</v>
      </c>
      <c r="F255" s="37" t="s">
        <v>41</v>
      </c>
      <c r="G255" s="37" t="s">
        <v>42</v>
      </c>
      <c r="H255" s="38">
        <v>475280</v>
      </c>
      <c r="I255" s="39" t="s">
        <v>43</v>
      </c>
      <c r="J255" s="38">
        <v>47528</v>
      </c>
      <c r="K255" s="40">
        <f t="shared" si="12"/>
        <v>522808</v>
      </c>
      <c r="L255">
        <f t="shared" si="13"/>
        <v>13529</v>
      </c>
      <c r="M255">
        <f>+VLOOKUP(L255,'CTTT T6'!I$3:J$411,2,0)</f>
        <v>522808</v>
      </c>
      <c r="N255" s="40">
        <f t="shared" si="15"/>
        <v>0</v>
      </c>
      <c r="O255" t="s">
        <v>3282</v>
      </c>
    </row>
    <row r="256" spans="1:15" x14ac:dyDescent="0.25">
      <c r="A256">
        <f t="shared" si="14"/>
        <v>3</v>
      </c>
      <c r="B256" s="36">
        <v>44999</v>
      </c>
      <c r="C256" s="37" t="s">
        <v>552</v>
      </c>
      <c r="D256" s="37" t="s">
        <v>39</v>
      </c>
      <c r="E256" s="37" t="s">
        <v>553</v>
      </c>
      <c r="F256" s="37" t="s">
        <v>41</v>
      </c>
      <c r="G256" s="37" t="s">
        <v>42</v>
      </c>
      <c r="H256" s="38">
        <v>519700</v>
      </c>
      <c r="I256" s="39" t="s">
        <v>43</v>
      </c>
      <c r="J256" s="38">
        <v>51970</v>
      </c>
      <c r="K256" s="40">
        <f t="shared" si="12"/>
        <v>571670</v>
      </c>
      <c r="L256">
        <f t="shared" si="13"/>
        <v>13548</v>
      </c>
      <c r="M256">
        <f>+VLOOKUP(L256,'CTTT T6'!I$3:J$411,2,0)</f>
        <v>571670</v>
      </c>
      <c r="N256" s="40">
        <f t="shared" si="15"/>
        <v>0</v>
      </c>
      <c r="O256" t="s">
        <v>3282</v>
      </c>
    </row>
    <row r="257" spans="1:16" x14ac:dyDescent="0.25">
      <c r="A257">
        <f t="shared" si="14"/>
        <v>3</v>
      </c>
      <c r="B257" s="36">
        <v>44999</v>
      </c>
      <c r="C257" s="37" t="s">
        <v>554</v>
      </c>
      <c r="D257" s="37" t="s">
        <v>39</v>
      </c>
      <c r="E257" s="37" t="s">
        <v>555</v>
      </c>
      <c r="F257" s="37" t="s">
        <v>41</v>
      </c>
      <c r="G257" s="37" t="s">
        <v>42</v>
      </c>
      <c r="H257" s="38">
        <v>456787</v>
      </c>
      <c r="I257" s="39" t="s">
        <v>43</v>
      </c>
      <c r="J257" s="38">
        <v>45679</v>
      </c>
      <c r="K257" s="40">
        <f t="shared" si="12"/>
        <v>502466</v>
      </c>
      <c r="L257">
        <f t="shared" si="13"/>
        <v>13557</v>
      </c>
      <c r="M257">
        <f>+VLOOKUP(L257,'CTTT T6'!I$3:J$411,2,0)</f>
        <v>502466</v>
      </c>
      <c r="N257" s="40">
        <f t="shared" si="15"/>
        <v>0</v>
      </c>
      <c r="O257" t="s">
        <v>3282</v>
      </c>
    </row>
    <row r="258" spans="1:16" x14ac:dyDescent="0.25">
      <c r="A258">
        <f t="shared" si="14"/>
        <v>3</v>
      </c>
      <c r="B258" s="36">
        <v>44999</v>
      </c>
      <c r="C258" s="37" t="s">
        <v>556</v>
      </c>
      <c r="D258" s="37" t="s">
        <v>39</v>
      </c>
      <c r="E258" s="37" t="s">
        <v>557</v>
      </c>
      <c r="F258" s="37" t="s">
        <v>120</v>
      </c>
      <c r="G258" s="37" t="s">
        <v>121</v>
      </c>
      <c r="H258" s="38">
        <v>461028</v>
      </c>
      <c r="I258" s="39" t="s">
        <v>43</v>
      </c>
      <c r="J258" s="38">
        <v>46103</v>
      </c>
      <c r="K258" s="40">
        <f t="shared" si="12"/>
        <v>507131</v>
      </c>
      <c r="L258">
        <f t="shared" si="13"/>
        <v>13571</v>
      </c>
      <c r="M258">
        <f>+VLOOKUP(L258,'CTTT T6'!I$3:J$411,2,0)</f>
        <v>507131</v>
      </c>
      <c r="N258" s="40">
        <f t="shared" si="15"/>
        <v>0</v>
      </c>
      <c r="O258" t="s">
        <v>3282</v>
      </c>
    </row>
    <row r="259" spans="1:16" x14ac:dyDescent="0.25">
      <c r="A259">
        <f t="shared" si="14"/>
        <v>3</v>
      </c>
      <c r="B259" s="36">
        <v>45000</v>
      </c>
      <c r="C259" s="37" t="s">
        <v>558</v>
      </c>
      <c r="D259" s="37" t="s">
        <v>39</v>
      </c>
      <c r="E259" s="37" t="s">
        <v>559</v>
      </c>
      <c r="F259" s="37" t="s">
        <v>41</v>
      </c>
      <c r="G259" s="37" t="s">
        <v>42</v>
      </c>
      <c r="H259" s="38">
        <v>177682</v>
      </c>
      <c r="I259" s="39" t="s">
        <v>43</v>
      </c>
      <c r="J259" s="38">
        <v>17768</v>
      </c>
      <c r="K259" s="40">
        <f t="shared" si="12"/>
        <v>195450</v>
      </c>
      <c r="L259">
        <f t="shared" si="13"/>
        <v>13626</v>
      </c>
      <c r="M259">
        <f>+VLOOKUP(L259,'CTTT T6'!I$3:J$411,2,0)</f>
        <v>195450</v>
      </c>
      <c r="N259" s="40">
        <f t="shared" si="15"/>
        <v>0</v>
      </c>
      <c r="O259" t="s">
        <v>3282</v>
      </c>
    </row>
    <row r="260" spans="1:16" x14ac:dyDescent="0.25">
      <c r="A260">
        <f t="shared" si="14"/>
        <v>3</v>
      </c>
      <c r="B260" s="36">
        <v>45001</v>
      </c>
      <c r="C260" s="37" t="s">
        <v>560</v>
      </c>
      <c r="D260" s="37" t="s">
        <v>39</v>
      </c>
      <c r="E260" s="37" t="s">
        <v>561</v>
      </c>
      <c r="F260" s="37" t="s">
        <v>41</v>
      </c>
      <c r="G260" s="37" t="s">
        <v>42</v>
      </c>
      <c r="H260" s="38">
        <v>346467</v>
      </c>
      <c r="I260" s="39" t="s">
        <v>43</v>
      </c>
      <c r="J260" s="38">
        <v>34647</v>
      </c>
      <c r="K260" s="40">
        <f t="shared" si="12"/>
        <v>381114</v>
      </c>
      <c r="L260">
        <f t="shared" si="13"/>
        <v>13875</v>
      </c>
      <c r="M260">
        <f>+VLOOKUP(L260,'CTTT T6'!I$3:J$411,2,0)</f>
        <v>381114</v>
      </c>
      <c r="N260" s="40">
        <f t="shared" si="15"/>
        <v>0</v>
      </c>
      <c r="O260" t="s">
        <v>3282</v>
      </c>
    </row>
    <row r="261" spans="1:16" x14ac:dyDescent="0.25">
      <c r="A261">
        <f t="shared" si="14"/>
        <v>3</v>
      </c>
      <c r="B261" s="36">
        <v>45001</v>
      </c>
      <c r="C261" s="37" t="s">
        <v>562</v>
      </c>
      <c r="D261" s="37" t="s">
        <v>39</v>
      </c>
      <c r="E261" s="37" t="s">
        <v>563</v>
      </c>
      <c r="F261" s="37" t="s">
        <v>41</v>
      </c>
      <c r="G261" s="37" t="s">
        <v>42</v>
      </c>
      <c r="H261" s="38">
        <v>461028</v>
      </c>
      <c r="I261" s="39" t="s">
        <v>43</v>
      </c>
      <c r="J261" s="38">
        <v>46103</v>
      </c>
      <c r="K261" s="40">
        <f t="shared" ref="K261:K327" si="16">+J261+H261</f>
        <v>507131</v>
      </c>
      <c r="L261">
        <f t="shared" ref="L261:L327" si="17">+C261*1</f>
        <v>13892</v>
      </c>
      <c r="M261">
        <f>+VLOOKUP(L261,'CTTT T6'!I$3:J$411,2,0)</f>
        <v>507131</v>
      </c>
      <c r="N261" s="40">
        <f t="shared" si="15"/>
        <v>0</v>
      </c>
      <c r="O261" t="s">
        <v>3282</v>
      </c>
    </row>
    <row r="262" spans="1:16" ht="16.5" customHeight="1" x14ac:dyDescent="0.25">
      <c r="A262">
        <f t="shared" ref="A262:A325" si="18">+MONTH(B262)</f>
        <v>3</v>
      </c>
      <c r="B262" s="36">
        <v>45001</v>
      </c>
      <c r="C262" s="37" t="s">
        <v>564</v>
      </c>
      <c r="D262" s="37" t="s">
        <v>39</v>
      </c>
      <c r="E262" s="37" t="s">
        <v>565</v>
      </c>
      <c r="F262" s="37" t="s">
        <v>41</v>
      </c>
      <c r="G262" s="37" t="s">
        <v>42</v>
      </c>
      <c r="H262" s="38">
        <v>449559</v>
      </c>
      <c r="I262" s="39" t="s">
        <v>43</v>
      </c>
      <c r="J262" s="38">
        <v>44956</v>
      </c>
      <c r="K262" s="40">
        <f t="shared" si="16"/>
        <v>494515</v>
      </c>
      <c r="L262">
        <f t="shared" si="17"/>
        <v>13909</v>
      </c>
      <c r="M262">
        <f>+VLOOKUP(L262,'CTTT T6'!I$3:J$411,2,0)</f>
        <v>494515</v>
      </c>
      <c r="N262" s="40">
        <f t="shared" ref="N262:N328" si="19">+M262-K262</f>
        <v>0</v>
      </c>
      <c r="O262" t="s">
        <v>3282</v>
      </c>
    </row>
    <row r="263" spans="1:16" ht="16.5" customHeight="1" x14ac:dyDescent="0.25">
      <c r="A263">
        <f t="shared" si="18"/>
        <v>3</v>
      </c>
      <c r="B263" s="36">
        <v>45002</v>
      </c>
      <c r="C263" s="43" t="s">
        <v>3284</v>
      </c>
      <c r="D263" s="37" t="s">
        <v>39</v>
      </c>
      <c r="E263" s="37"/>
      <c r="F263" s="37" t="s">
        <v>41</v>
      </c>
      <c r="G263" s="37" t="s">
        <v>3287</v>
      </c>
      <c r="H263" s="38">
        <f>+K263/1.1</f>
        <v>866167.27272727271</v>
      </c>
      <c r="I263" s="39" t="s">
        <v>43</v>
      </c>
      <c r="J263" s="38">
        <f>+I263*H263</f>
        <v>86616.727272727279</v>
      </c>
      <c r="K263" s="40">
        <v>952784</v>
      </c>
      <c r="L263">
        <f t="shared" si="17"/>
        <v>11447</v>
      </c>
      <c r="M263">
        <f>+VLOOKUP(L263,'CTTT T6'!I$3:J$411,2,0)</f>
        <v>952784</v>
      </c>
      <c r="N263" s="40">
        <f t="shared" si="19"/>
        <v>0</v>
      </c>
      <c r="O263" t="s">
        <v>3282</v>
      </c>
      <c r="P263" t="s">
        <v>3452</v>
      </c>
    </row>
    <row r="264" spans="1:16" ht="16.5" customHeight="1" x14ac:dyDescent="0.25">
      <c r="A264">
        <f t="shared" si="18"/>
        <v>3</v>
      </c>
      <c r="B264" s="36">
        <v>45002</v>
      </c>
      <c r="C264" s="43" t="s">
        <v>3285</v>
      </c>
      <c r="D264" s="37" t="s">
        <v>39</v>
      </c>
      <c r="E264" s="37"/>
      <c r="F264" s="37" t="s">
        <v>41</v>
      </c>
      <c r="G264" s="37" t="s">
        <v>3288</v>
      </c>
      <c r="H264" s="38">
        <f t="shared" ref="H264:H265" si="20">+K264/1.1</f>
        <v>866167.27272727271</v>
      </c>
      <c r="I264" s="39" t="s">
        <v>43</v>
      </c>
      <c r="J264" s="38">
        <f t="shared" ref="J264:J265" si="21">+I264*H264</f>
        <v>86616.727272727279</v>
      </c>
      <c r="K264" s="40">
        <v>952784</v>
      </c>
      <c r="L264">
        <f t="shared" si="17"/>
        <v>11448</v>
      </c>
      <c r="M264">
        <f>+VLOOKUP(L264,'CTTT T6'!I$3:J$411,2,0)</f>
        <v>952784</v>
      </c>
      <c r="N264" s="40">
        <f t="shared" si="19"/>
        <v>0</v>
      </c>
      <c r="O264" t="s">
        <v>3282</v>
      </c>
      <c r="P264" t="s">
        <v>3452</v>
      </c>
    </row>
    <row r="265" spans="1:16" ht="16.5" customHeight="1" x14ac:dyDescent="0.25">
      <c r="A265">
        <f t="shared" si="18"/>
        <v>3</v>
      </c>
      <c r="B265" s="36">
        <v>45002</v>
      </c>
      <c r="C265" s="43" t="s">
        <v>3286</v>
      </c>
      <c r="D265" s="37" t="s">
        <v>39</v>
      </c>
      <c r="E265" s="37"/>
      <c r="F265" s="37" t="s">
        <v>41</v>
      </c>
      <c r="G265" s="37" t="s">
        <v>3289</v>
      </c>
      <c r="H265" s="38">
        <f t="shared" si="20"/>
        <v>866167.27272727271</v>
      </c>
      <c r="I265" s="39" t="s">
        <v>43</v>
      </c>
      <c r="J265" s="38">
        <f t="shared" si="21"/>
        <v>86616.727272727279</v>
      </c>
      <c r="K265" s="40">
        <v>952784</v>
      </c>
      <c r="L265">
        <f t="shared" si="17"/>
        <v>11449</v>
      </c>
      <c r="M265">
        <f>+VLOOKUP(L265,'CTTT T6'!I$3:J$411,2,0)</f>
        <v>952784</v>
      </c>
      <c r="N265" s="40">
        <f t="shared" si="19"/>
        <v>0</v>
      </c>
      <c r="O265" t="s">
        <v>3282</v>
      </c>
      <c r="P265" t="s">
        <v>3452</v>
      </c>
    </row>
    <row r="266" spans="1:16" x14ac:dyDescent="0.25">
      <c r="A266">
        <f t="shared" si="18"/>
        <v>3</v>
      </c>
      <c r="B266" s="36">
        <v>45002</v>
      </c>
      <c r="C266" s="37" t="s">
        <v>569</v>
      </c>
      <c r="D266" s="37" t="s">
        <v>39</v>
      </c>
      <c r="E266" s="37" t="s">
        <v>570</v>
      </c>
      <c r="F266" s="37" t="s">
        <v>41</v>
      </c>
      <c r="G266" s="37" t="s">
        <v>42</v>
      </c>
      <c r="H266" s="38">
        <v>519700</v>
      </c>
      <c r="I266" s="39" t="s">
        <v>43</v>
      </c>
      <c r="J266" s="38">
        <v>51970</v>
      </c>
      <c r="K266" s="40">
        <f t="shared" si="16"/>
        <v>571670</v>
      </c>
      <c r="L266">
        <f t="shared" si="17"/>
        <v>15594</v>
      </c>
      <c r="M266">
        <f>+VLOOKUP(L266,'CTTT T6'!I$3:J$411,2,0)</f>
        <v>571670</v>
      </c>
      <c r="N266" s="40">
        <f t="shared" si="19"/>
        <v>0</v>
      </c>
      <c r="O266" t="s">
        <v>3282</v>
      </c>
    </row>
    <row r="267" spans="1:16" x14ac:dyDescent="0.25">
      <c r="A267">
        <f t="shared" si="18"/>
        <v>3</v>
      </c>
      <c r="B267" s="36">
        <v>45002</v>
      </c>
      <c r="C267" s="37" t="s">
        <v>571</v>
      </c>
      <c r="D267" s="37" t="s">
        <v>39</v>
      </c>
      <c r="E267" s="37" t="s">
        <v>572</v>
      </c>
      <c r="F267" s="37" t="s">
        <v>41</v>
      </c>
      <c r="G267" s="37" t="s">
        <v>42</v>
      </c>
      <c r="H267" s="38">
        <v>469371</v>
      </c>
      <c r="I267" s="39" t="s">
        <v>43</v>
      </c>
      <c r="J267" s="38">
        <v>46937</v>
      </c>
      <c r="K267" s="40">
        <f t="shared" si="16"/>
        <v>516308</v>
      </c>
      <c r="L267">
        <f t="shared" si="17"/>
        <v>15607</v>
      </c>
      <c r="M267">
        <f>+VLOOKUP(L267,'CTTT T6'!I$3:J$411,2,0)</f>
        <v>516308</v>
      </c>
      <c r="N267" s="40">
        <f t="shared" si="19"/>
        <v>0</v>
      </c>
      <c r="O267" t="s">
        <v>3282</v>
      </c>
    </row>
    <row r="268" spans="1:16" x14ac:dyDescent="0.25">
      <c r="A268">
        <f t="shared" si="18"/>
        <v>3</v>
      </c>
      <c r="B268" s="36">
        <v>45002</v>
      </c>
      <c r="C268" s="37" t="s">
        <v>573</v>
      </c>
      <c r="D268" s="37" t="s">
        <v>39</v>
      </c>
      <c r="E268" s="37" t="s">
        <v>574</v>
      </c>
      <c r="F268" s="37" t="s">
        <v>120</v>
      </c>
      <c r="G268" s="37" t="s">
        <v>121</v>
      </c>
      <c r="H268" s="38">
        <v>529710</v>
      </c>
      <c r="I268" s="39" t="s">
        <v>43</v>
      </c>
      <c r="J268" s="38">
        <v>52971</v>
      </c>
      <c r="K268" s="40">
        <f t="shared" si="16"/>
        <v>582681</v>
      </c>
      <c r="L268">
        <f t="shared" si="17"/>
        <v>15614</v>
      </c>
      <c r="M268">
        <f>+VLOOKUP(L268,'CTTT T6'!I$3:J$411,2,0)</f>
        <v>582681</v>
      </c>
      <c r="N268" s="40">
        <f t="shared" si="19"/>
        <v>0</v>
      </c>
      <c r="O268" t="s">
        <v>3282</v>
      </c>
    </row>
    <row r="269" spans="1:16" x14ac:dyDescent="0.25">
      <c r="A269">
        <f t="shared" si="18"/>
        <v>3</v>
      </c>
      <c r="B269" s="36">
        <v>45002</v>
      </c>
      <c r="C269" s="37" t="s">
        <v>575</v>
      </c>
      <c r="D269" s="37" t="s">
        <v>39</v>
      </c>
      <c r="E269" s="37" t="s">
        <v>576</v>
      </c>
      <c r="F269" s="37" t="s">
        <v>41</v>
      </c>
      <c r="G269" s="37" t="s">
        <v>42</v>
      </c>
      <c r="H269" s="38">
        <v>483970</v>
      </c>
      <c r="I269" s="39" t="s">
        <v>43</v>
      </c>
      <c r="J269" s="38">
        <v>48397</v>
      </c>
      <c r="K269" s="40">
        <f t="shared" si="16"/>
        <v>532367</v>
      </c>
      <c r="L269">
        <f t="shared" si="17"/>
        <v>15629</v>
      </c>
      <c r="M269">
        <f>+VLOOKUP(L269,'CTTT T6'!I$3:J$411,2,0)</f>
        <v>532367</v>
      </c>
      <c r="N269" s="40">
        <f t="shared" si="19"/>
        <v>0</v>
      </c>
      <c r="O269" t="s">
        <v>3282</v>
      </c>
    </row>
    <row r="270" spans="1:16" x14ac:dyDescent="0.25">
      <c r="A270">
        <f t="shared" si="18"/>
        <v>3</v>
      </c>
      <c r="B270" s="36">
        <v>45002</v>
      </c>
      <c r="C270" s="37" t="s">
        <v>577</v>
      </c>
      <c r="D270" s="37" t="s">
        <v>39</v>
      </c>
      <c r="E270" s="37" t="s">
        <v>578</v>
      </c>
      <c r="F270" s="37" t="s">
        <v>41</v>
      </c>
      <c r="G270" s="37" t="s">
        <v>42</v>
      </c>
      <c r="H270" s="38">
        <v>273545</v>
      </c>
      <c r="I270" s="39" t="s">
        <v>43</v>
      </c>
      <c r="J270" s="38">
        <v>27355</v>
      </c>
      <c r="K270" s="40">
        <f t="shared" si="16"/>
        <v>300900</v>
      </c>
      <c r="L270">
        <f t="shared" si="17"/>
        <v>15632</v>
      </c>
      <c r="M270">
        <f>+VLOOKUP(L270,'CTTT T6'!I$3:J$411,2,0)</f>
        <v>300900</v>
      </c>
      <c r="N270" s="40">
        <f t="shared" si="19"/>
        <v>0</v>
      </c>
      <c r="O270" t="s">
        <v>3282</v>
      </c>
    </row>
    <row r="271" spans="1:16" x14ac:dyDescent="0.25">
      <c r="A271">
        <f t="shared" si="18"/>
        <v>3</v>
      </c>
      <c r="B271" s="36">
        <v>45002</v>
      </c>
      <c r="C271" s="37" t="s">
        <v>579</v>
      </c>
      <c r="D271" s="37" t="s">
        <v>39</v>
      </c>
      <c r="E271" s="37" t="s">
        <v>580</v>
      </c>
      <c r="F271" s="37" t="s">
        <v>41</v>
      </c>
      <c r="G271" s="37" t="s">
        <v>42</v>
      </c>
      <c r="H271" s="38">
        <v>475280</v>
      </c>
      <c r="I271" s="39" t="s">
        <v>43</v>
      </c>
      <c r="J271" s="38">
        <v>47528</v>
      </c>
      <c r="K271" s="40">
        <f t="shared" si="16"/>
        <v>522808</v>
      </c>
      <c r="L271">
        <f t="shared" si="17"/>
        <v>15635</v>
      </c>
      <c r="M271">
        <f>+VLOOKUP(L271,'CTTT T6'!I$3:J$411,2,0)</f>
        <v>522808</v>
      </c>
      <c r="N271" s="40">
        <f t="shared" si="19"/>
        <v>0</v>
      </c>
      <c r="O271" t="s">
        <v>3282</v>
      </c>
    </row>
    <row r="272" spans="1:16" x14ac:dyDescent="0.25">
      <c r="A272">
        <f t="shared" si="18"/>
        <v>3</v>
      </c>
      <c r="B272" s="36">
        <v>45002</v>
      </c>
      <c r="C272" s="37" t="s">
        <v>581</v>
      </c>
      <c r="D272" s="37" t="s">
        <v>39</v>
      </c>
      <c r="E272" s="37" t="s">
        <v>582</v>
      </c>
      <c r="F272" s="37" t="s">
        <v>41</v>
      </c>
      <c r="G272" s="37" t="s">
        <v>42</v>
      </c>
      <c r="H272" s="38">
        <v>432527</v>
      </c>
      <c r="I272" s="39" t="s">
        <v>43</v>
      </c>
      <c r="J272" s="38">
        <v>43253</v>
      </c>
      <c r="K272" s="40">
        <f t="shared" si="16"/>
        <v>475780</v>
      </c>
      <c r="L272">
        <f t="shared" si="17"/>
        <v>15661</v>
      </c>
      <c r="M272">
        <f>+VLOOKUP(L272,'CTTT T6'!I$3:J$411,2,0)</f>
        <v>475780</v>
      </c>
      <c r="N272" s="40">
        <f t="shared" si="19"/>
        <v>0</v>
      </c>
      <c r="O272" t="s">
        <v>3282</v>
      </c>
    </row>
    <row r="273" spans="1:15" x14ac:dyDescent="0.25">
      <c r="A273">
        <f t="shared" si="18"/>
        <v>3</v>
      </c>
      <c r="B273" s="36">
        <v>45002</v>
      </c>
      <c r="C273" s="37" t="s">
        <v>583</v>
      </c>
      <c r="D273" s="37" t="s">
        <v>39</v>
      </c>
      <c r="E273" s="37" t="s">
        <v>584</v>
      </c>
      <c r="F273" s="37" t="s">
        <v>41</v>
      </c>
      <c r="G273" s="37" t="s">
        <v>42</v>
      </c>
      <c r="H273" s="38">
        <v>608541</v>
      </c>
      <c r="I273" s="39" t="s">
        <v>43</v>
      </c>
      <c r="J273" s="38">
        <v>60854</v>
      </c>
      <c r="K273" s="40">
        <f t="shared" si="16"/>
        <v>669395</v>
      </c>
      <c r="L273">
        <f t="shared" si="17"/>
        <v>15663</v>
      </c>
      <c r="M273">
        <f>+VLOOKUP(L273,'CTTT T6'!I$3:J$411,2,0)</f>
        <v>669395</v>
      </c>
      <c r="N273" s="40">
        <f t="shared" si="19"/>
        <v>0</v>
      </c>
      <c r="O273" t="s">
        <v>3282</v>
      </c>
    </row>
    <row r="274" spans="1:15" x14ac:dyDescent="0.25">
      <c r="A274">
        <f t="shared" si="18"/>
        <v>3</v>
      </c>
      <c r="B274" s="36">
        <v>45002</v>
      </c>
      <c r="C274" s="37" t="s">
        <v>585</v>
      </c>
      <c r="D274" s="37" t="s">
        <v>39</v>
      </c>
      <c r="E274" s="37" t="s">
        <v>586</v>
      </c>
      <c r="F274" s="37" t="s">
        <v>41</v>
      </c>
      <c r="G274" s="37" t="s">
        <v>42</v>
      </c>
      <c r="H274" s="38">
        <v>423838</v>
      </c>
      <c r="I274" s="39" t="s">
        <v>43</v>
      </c>
      <c r="J274" s="38">
        <v>42384</v>
      </c>
      <c r="K274" s="40">
        <f t="shared" si="16"/>
        <v>466222</v>
      </c>
      <c r="L274">
        <f t="shared" si="17"/>
        <v>15667</v>
      </c>
      <c r="M274">
        <f>+VLOOKUP(L274,'CTTT T6'!I$3:J$411,2,0)</f>
        <v>466222</v>
      </c>
      <c r="N274" s="40">
        <f t="shared" si="19"/>
        <v>0</v>
      </c>
      <c r="O274" t="s">
        <v>3282</v>
      </c>
    </row>
    <row r="275" spans="1:15" x14ac:dyDescent="0.25">
      <c r="A275">
        <f t="shared" si="18"/>
        <v>3</v>
      </c>
      <c r="B275" s="36">
        <v>45003</v>
      </c>
      <c r="C275" s="37" t="s">
        <v>587</v>
      </c>
      <c r="D275" s="37" t="s">
        <v>39</v>
      </c>
      <c r="E275" s="37" t="s">
        <v>588</v>
      </c>
      <c r="F275" s="37" t="s">
        <v>41</v>
      </c>
      <c r="G275" s="37" t="s">
        <v>42</v>
      </c>
      <c r="H275" s="38">
        <v>515459</v>
      </c>
      <c r="I275" s="39" t="s">
        <v>43</v>
      </c>
      <c r="J275" s="38">
        <v>51546</v>
      </c>
      <c r="K275" s="40">
        <f t="shared" si="16"/>
        <v>567005</v>
      </c>
      <c r="L275">
        <f t="shared" si="17"/>
        <v>15696</v>
      </c>
      <c r="M275">
        <f>+VLOOKUP(L275,'CTTT T6'!I$3:J$411,2,0)</f>
        <v>567005</v>
      </c>
      <c r="N275" s="40">
        <f t="shared" si="19"/>
        <v>0</v>
      </c>
      <c r="O275" t="s">
        <v>3282</v>
      </c>
    </row>
    <row r="276" spans="1:15" x14ac:dyDescent="0.25">
      <c r="A276">
        <f t="shared" si="18"/>
        <v>3</v>
      </c>
      <c r="B276" s="36">
        <v>45005</v>
      </c>
      <c r="C276" s="37" t="s">
        <v>589</v>
      </c>
      <c r="D276" s="37" t="s">
        <v>39</v>
      </c>
      <c r="E276" s="37" t="s">
        <v>590</v>
      </c>
      <c r="F276" s="37" t="s">
        <v>41</v>
      </c>
      <c r="G276" s="37" t="s">
        <v>42</v>
      </c>
      <c r="H276" s="38">
        <v>572811</v>
      </c>
      <c r="I276" s="39" t="s">
        <v>43</v>
      </c>
      <c r="J276" s="38">
        <v>57281</v>
      </c>
      <c r="K276" s="40">
        <f t="shared" si="16"/>
        <v>630092</v>
      </c>
      <c r="L276">
        <f t="shared" si="17"/>
        <v>15737</v>
      </c>
      <c r="M276">
        <f>+VLOOKUP(L276,'CTTT T6'!I$3:J$411,2,0)</f>
        <v>630092</v>
      </c>
      <c r="N276" s="40">
        <f t="shared" si="19"/>
        <v>0</v>
      </c>
      <c r="O276" t="s">
        <v>3282</v>
      </c>
    </row>
    <row r="277" spans="1:15" x14ac:dyDescent="0.25">
      <c r="A277">
        <f t="shared" si="18"/>
        <v>3</v>
      </c>
      <c r="B277" s="36">
        <v>45005</v>
      </c>
      <c r="C277" s="37" t="s">
        <v>591</v>
      </c>
      <c r="D277" s="37" t="s">
        <v>39</v>
      </c>
      <c r="E277" s="37" t="s">
        <v>592</v>
      </c>
      <c r="F277" s="37" t="s">
        <v>120</v>
      </c>
      <c r="G277" s="37" t="s">
        <v>121</v>
      </c>
      <c r="H277" s="38">
        <v>273545</v>
      </c>
      <c r="I277" s="39" t="s">
        <v>43</v>
      </c>
      <c r="J277" s="38">
        <v>27355</v>
      </c>
      <c r="K277" s="40">
        <f t="shared" si="16"/>
        <v>300900</v>
      </c>
      <c r="L277">
        <f t="shared" si="17"/>
        <v>15748</v>
      </c>
      <c r="M277">
        <f>+VLOOKUP(L277,'CTTT T6'!I$3:J$411,2,0)</f>
        <v>300900</v>
      </c>
      <c r="N277" s="40">
        <f t="shared" si="19"/>
        <v>0</v>
      </c>
      <c r="O277" t="s">
        <v>3282</v>
      </c>
    </row>
    <row r="278" spans="1:15" x14ac:dyDescent="0.25">
      <c r="A278">
        <f t="shared" si="18"/>
        <v>3</v>
      </c>
      <c r="B278" s="36">
        <v>45006</v>
      </c>
      <c r="C278" s="37" t="s">
        <v>593</v>
      </c>
      <c r="D278" s="37" t="s">
        <v>39</v>
      </c>
      <c r="E278" s="37" t="s">
        <v>594</v>
      </c>
      <c r="F278" s="37" t="s">
        <v>120</v>
      </c>
      <c r="G278" s="37" t="s">
        <v>121</v>
      </c>
      <c r="H278" s="38">
        <v>659984</v>
      </c>
      <c r="I278" s="39" t="s">
        <v>43</v>
      </c>
      <c r="J278" s="38">
        <v>65998</v>
      </c>
      <c r="K278" s="40">
        <f t="shared" si="16"/>
        <v>725982</v>
      </c>
      <c r="L278">
        <f t="shared" si="17"/>
        <v>15804</v>
      </c>
      <c r="M278">
        <f>+VLOOKUP(L278,'CTTT T6'!I$3:J$411,2,0)</f>
        <v>725982</v>
      </c>
      <c r="N278" s="40">
        <f t="shared" si="19"/>
        <v>0</v>
      </c>
      <c r="O278" t="s">
        <v>3282</v>
      </c>
    </row>
    <row r="279" spans="1:15" x14ac:dyDescent="0.25">
      <c r="A279">
        <f t="shared" si="18"/>
        <v>3</v>
      </c>
      <c r="B279" s="36">
        <v>45006</v>
      </c>
      <c r="C279" s="37" t="s">
        <v>595</v>
      </c>
      <c r="D279" s="37" t="s">
        <v>39</v>
      </c>
      <c r="E279" s="37" t="s">
        <v>596</v>
      </c>
      <c r="F279" s="37" t="s">
        <v>41</v>
      </c>
      <c r="G279" s="37" t="s">
        <v>42</v>
      </c>
      <c r="H279" s="38">
        <v>655743</v>
      </c>
      <c r="I279" s="39" t="s">
        <v>43</v>
      </c>
      <c r="J279" s="38">
        <v>65574</v>
      </c>
      <c r="K279" s="40">
        <f t="shared" si="16"/>
        <v>721317</v>
      </c>
      <c r="L279">
        <f t="shared" si="17"/>
        <v>15815</v>
      </c>
      <c r="M279">
        <f>+VLOOKUP(L279,'CTTT T6'!I$3:J$411,2,0)</f>
        <v>721317</v>
      </c>
      <c r="N279" s="40">
        <f t="shared" si="19"/>
        <v>0</v>
      </c>
      <c r="O279" t="s">
        <v>3282</v>
      </c>
    </row>
    <row r="280" spans="1:15" x14ac:dyDescent="0.25">
      <c r="A280">
        <f t="shared" si="18"/>
        <v>3</v>
      </c>
      <c r="B280" s="36">
        <v>45006</v>
      </c>
      <c r="C280" s="37" t="s">
        <v>597</v>
      </c>
      <c r="D280" s="37" t="s">
        <v>39</v>
      </c>
      <c r="E280" s="37" t="s">
        <v>598</v>
      </c>
      <c r="F280" s="37" t="s">
        <v>41</v>
      </c>
      <c r="G280" s="37" t="s">
        <v>42</v>
      </c>
      <c r="H280" s="38">
        <v>655743</v>
      </c>
      <c r="I280" s="39" t="s">
        <v>43</v>
      </c>
      <c r="J280" s="38">
        <v>65574</v>
      </c>
      <c r="K280" s="40">
        <f t="shared" si="16"/>
        <v>721317</v>
      </c>
      <c r="L280">
        <f t="shared" si="17"/>
        <v>15825</v>
      </c>
      <c r="M280">
        <f>+VLOOKUP(L280,'CTTT T6'!I$3:J$411,2,0)</f>
        <v>721317</v>
      </c>
      <c r="N280" s="40">
        <f t="shared" si="19"/>
        <v>0</v>
      </c>
      <c r="O280" t="s">
        <v>3282</v>
      </c>
    </row>
    <row r="281" spans="1:15" x14ac:dyDescent="0.25">
      <c r="A281">
        <f t="shared" si="18"/>
        <v>3</v>
      </c>
      <c r="B281" s="36">
        <v>45006</v>
      </c>
      <c r="C281" s="37" t="s">
        <v>599</v>
      </c>
      <c r="D281" s="37" t="s">
        <v>39</v>
      </c>
      <c r="E281" s="37" t="s">
        <v>600</v>
      </c>
      <c r="F281" s="37" t="s">
        <v>41</v>
      </c>
      <c r="G281" s="37" t="s">
        <v>42</v>
      </c>
      <c r="H281" s="38">
        <v>519700</v>
      </c>
      <c r="I281" s="39" t="s">
        <v>43</v>
      </c>
      <c r="J281" s="38">
        <v>51970</v>
      </c>
      <c r="K281" s="40">
        <f t="shared" si="16"/>
        <v>571670</v>
      </c>
      <c r="L281">
        <f t="shared" si="17"/>
        <v>15826</v>
      </c>
      <c r="M281">
        <f>+VLOOKUP(L281,'CTTT T6'!I$3:J$411,2,0)</f>
        <v>571670</v>
      </c>
      <c r="N281" s="40">
        <f t="shared" si="19"/>
        <v>0</v>
      </c>
      <c r="O281" t="s">
        <v>3282</v>
      </c>
    </row>
    <row r="282" spans="1:15" x14ac:dyDescent="0.25">
      <c r="A282">
        <f t="shared" si="18"/>
        <v>3</v>
      </c>
      <c r="B282" s="36">
        <v>45007</v>
      </c>
      <c r="C282" s="37" t="s">
        <v>601</v>
      </c>
      <c r="D282" s="37" t="s">
        <v>39</v>
      </c>
      <c r="E282" s="37" t="s">
        <v>602</v>
      </c>
      <c r="F282" s="37" t="s">
        <v>41</v>
      </c>
      <c r="G282" s="37" t="s">
        <v>42</v>
      </c>
      <c r="H282" s="38">
        <v>486750</v>
      </c>
      <c r="I282" s="39" t="s">
        <v>43</v>
      </c>
      <c r="J282" s="38">
        <v>48675</v>
      </c>
      <c r="K282" s="40">
        <f t="shared" si="16"/>
        <v>535425</v>
      </c>
      <c r="L282">
        <f t="shared" si="17"/>
        <v>15878</v>
      </c>
      <c r="M282">
        <f>+VLOOKUP(L282,'CTTT T6'!I$3:J$411,2,0)</f>
        <v>535425</v>
      </c>
      <c r="N282" s="40">
        <f t="shared" si="19"/>
        <v>0</v>
      </c>
      <c r="O282" t="s">
        <v>3282</v>
      </c>
    </row>
    <row r="283" spans="1:15" x14ac:dyDescent="0.25">
      <c r="A283">
        <f t="shared" si="18"/>
        <v>3</v>
      </c>
      <c r="B283" s="36">
        <v>45007</v>
      </c>
      <c r="C283" s="37" t="s">
        <v>603</v>
      </c>
      <c r="D283" s="37" t="s">
        <v>39</v>
      </c>
      <c r="E283" s="37" t="s">
        <v>604</v>
      </c>
      <c r="F283" s="37" t="s">
        <v>41</v>
      </c>
      <c r="G283" s="37" t="s">
        <v>42</v>
      </c>
      <c r="H283" s="38">
        <v>572811</v>
      </c>
      <c r="I283" s="39" t="s">
        <v>43</v>
      </c>
      <c r="J283" s="38">
        <v>57281</v>
      </c>
      <c r="K283" s="40">
        <f t="shared" si="16"/>
        <v>630092</v>
      </c>
      <c r="L283">
        <f t="shared" si="17"/>
        <v>15884</v>
      </c>
      <c r="M283">
        <f>+VLOOKUP(L283,'CTTT T6'!I$3:J$411,2,0)</f>
        <v>630092</v>
      </c>
      <c r="N283" s="40">
        <f t="shared" si="19"/>
        <v>0</v>
      </c>
      <c r="O283" t="s">
        <v>3282</v>
      </c>
    </row>
    <row r="284" spans="1:15" x14ac:dyDescent="0.25">
      <c r="A284">
        <f t="shared" si="18"/>
        <v>3</v>
      </c>
      <c r="B284" s="36">
        <v>45007</v>
      </c>
      <c r="C284" s="37" t="s">
        <v>605</v>
      </c>
      <c r="D284" s="37" t="s">
        <v>39</v>
      </c>
      <c r="E284" s="37" t="s">
        <v>606</v>
      </c>
      <c r="F284" s="37" t="s">
        <v>41</v>
      </c>
      <c r="G284" s="37" t="s">
        <v>42</v>
      </c>
      <c r="H284" s="38">
        <v>449558</v>
      </c>
      <c r="I284" s="39" t="s">
        <v>43</v>
      </c>
      <c r="J284" s="38">
        <v>44956</v>
      </c>
      <c r="K284" s="40">
        <f t="shared" si="16"/>
        <v>494514</v>
      </c>
      <c r="L284">
        <f t="shared" si="17"/>
        <v>15885</v>
      </c>
      <c r="M284">
        <f>+VLOOKUP(L284,'CTTT T6'!I$3:J$411,2,0)</f>
        <v>494514</v>
      </c>
      <c r="N284" s="40">
        <f t="shared" si="19"/>
        <v>0</v>
      </c>
      <c r="O284" t="s">
        <v>3282</v>
      </c>
    </row>
    <row r="285" spans="1:15" x14ac:dyDescent="0.25">
      <c r="A285">
        <f t="shared" si="18"/>
        <v>3</v>
      </c>
      <c r="B285" s="36">
        <v>45007</v>
      </c>
      <c r="C285" s="37" t="s">
        <v>607</v>
      </c>
      <c r="D285" s="37" t="s">
        <v>39</v>
      </c>
      <c r="E285" s="37" t="s">
        <v>608</v>
      </c>
      <c r="F285" s="37" t="s">
        <v>41</v>
      </c>
      <c r="G285" s="37" t="s">
        <v>42</v>
      </c>
      <c r="H285" s="38">
        <v>409585</v>
      </c>
      <c r="I285" s="39" t="s">
        <v>43</v>
      </c>
      <c r="J285" s="38">
        <v>40959</v>
      </c>
      <c r="K285" s="40">
        <f t="shared" si="16"/>
        <v>450544</v>
      </c>
      <c r="L285">
        <f t="shared" si="17"/>
        <v>15895</v>
      </c>
      <c r="M285">
        <f>+VLOOKUP(L285,'CTTT T6'!I$3:J$411,2,0)</f>
        <v>450544</v>
      </c>
      <c r="N285" s="40">
        <f t="shared" si="19"/>
        <v>0</v>
      </c>
      <c r="O285" t="s">
        <v>3282</v>
      </c>
    </row>
    <row r="286" spans="1:15" x14ac:dyDescent="0.25">
      <c r="A286">
        <f t="shared" si="18"/>
        <v>3</v>
      </c>
      <c r="B286" s="36">
        <v>45008</v>
      </c>
      <c r="C286" s="37" t="s">
        <v>609</v>
      </c>
      <c r="D286" s="37" t="s">
        <v>39</v>
      </c>
      <c r="E286" s="37" t="s">
        <v>610</v>
      </c>
      <c r="F286" s="37" t="s">
        <v>41</v>
      </c>
      <c r="G286" s="37" t="s">
        <v>42</v>
      </c>
      <c r="H286" s="38">
        <v>435307</v>
      </c>
      <c r="I286" s="39" t="s">
        <v>43</v>
      </c>
      <c r="J286" s="38">
        <v>43531</v>
      </c>
      <c r="K286" s="40">
        <f t="shared" si="16"/>
        <v>478838</v>
      </c>
      <c r="L286">
        <f t="shared" si="17"/>
        <v>16225</v>
      </c>
      <c r="M286">
        <f>+VLOOKUP(L286,'CTTT T6'!I$3:J$411,2,0)</f>
        <v>478838</v>
      </c>
      <c r="N286" s="40">
        <f t="shared" si="19"/>
        <v>0</v>
      </c>
      <c r="O286" t="s">
        <v>3282</v>
      </c>
    </row>
    <row r="287" spans="1:15" x14ac:dyDescent="0.25">
      <c r="A287">
        <f t="shared" si="18"/>
        <v>3</v>
      </c>
      <c r="B287" s="36">
        <v>45008</v>
      </c>
      <c r="C287" s="37" t="s">
        <v>611</v>
      </c>
      <c r="D287" s="37" t="s">
        <v>39</v>
      </c>
      <c r="E287" s="37" t="s">
        <v>612</v>
      </c>
      <c r="F287" s="37" t="s">
        <v>41</v>
      </c>
      <c r="G287" s="37" t="s">
        <v>42</v>
      </c>
      <c r="H287" s="38">
        <v>449558</v>
      </c>
      <c r="I287" s="39" t="s">
        <v>43</v>
      </c>
      <c r="J287" s="38">
        <v>44956</v>
      </c>
      <c r="K287" s="40">
        <f t="shared" si="16"/>
        <v>494514</v>
      </c>
      <c r="L287">
        <f t="shared" si="17"/>
        <v>16262</v>
      </c>
      <c r="M287">
        <f>+VLOOKUP(L287,'CTTT T6'!I$3:J$411,2,0)</f>
        <v>494514</v>
      </c>
      <c r="N287" s="40">
        <f t="shared" si="19"/>
        <v>0</v>
      </c>
      <c r="O287" t="s">
        <v>3282</v>
      </c>
    </row>
    <row r="288" spans="1:15" x14ac:dyDescent="0.25">
      <c r="A288">
        <f t="shared" si="18"/>
        <v>3</v>
      </c>
      <c r="B288" s="36">
        <v>45008</v>
      </c>
      <c r="C288" s="37" t="s">
        <v>613</v>
      </c>
      <c r="D288" s="37" t="s">
        <v>39</v>
      </c>
      <c r="E288" s="37" t="s">
        <v>614</v>
      </c>
      <c r="F288" s="37" t="s">
        <v>41</v>
      </c>
      <c r="G288" s="37" t="s">
        <v>42</v>
      </c>
      <c r="H288" s="38">
        <v>432527</v>
      </c>
      <c r="I288" s="39" t="s">
        <v>43</v>
      </c>
      <c r="J288" s="38">
        <v>43253</v>
      </c>
      <c r="K288" s="40">
        <f t="shared" si="16"/>
        <v>475780</v>
      </c>
      <c r="L288">
        <f t="shared" si="17"/>
        <v>16265</v>
      </c>
      <c r="M288">
        <f>+VLOOKUP(L288,'CTTT T6'!I$3:J$411,2,0)</f>
        <v>475780</v>
      </c>
      <c r="N288" s="40">
        <f t="shared" si="19"/>
        <v>0</v>
      </c>
      <c r="O288" t="s">
        <v>3282</v>
      </c>
    </row>
    <row r="289" spans="1:15" x14ac:dyDescent="0.25">
      <c r="A289">
        <f t="shared" si="18"/>
        <v>3</v>
      </c>
      <c r="B289" s="36">
        <v>45009</v>
      </c>
      <c r="C289" s="37" t="s">
        <v>615</v>
      </c>
      <c r="D289" s="37" t="s">
        <v>39</v>
      </c>
      <c r="E289" s="37" t="s">
        <v>616</v>
      </c>
      <c r="F289" s="37" t="s">
        <v>41</v>
      </c>
      <c r="G289" s="37" t="s">
        <v>42</v>
      </c>
      <c r="H289" s="38">
        <v>508229</v>
      </c>
      <c r="I289" s="39" t="s">
        <v>43</v>
      </c>
      <c r="J289" s="38">
        <v>50823</v>
      </c>
      <c r="K289" s="40">
        <f t="shared" si="16"/>
        <v>559052</v>
      </c>
      <c r="L289">
        <f t="shared" si="17"/>
        <v>17442</v>
      </c>
      <c r="M289">
        <f>+VLOOKUP(L289,'CTTT T6'!I$3:J$411,2,0)</f>
        <v>559052</v>
      </c>
      <c r="N289" s="40">
        <f t="shared" si="19"/>
        <v>0</v>
      </c>
      <c r="O289" t="s">
        <v>3282</v>
      </c>
    </row>
    <row r="290" spans="1:15" x14ac:dyDescent="0.25">
      <c r="A290">
        <f t="shared" si="18"/>
        <v>3</v>
      </c>
      <c r="B290" s="36">
        <v>45009</v>
      </c>
      <c r="C290" s="37" t="s">
        <v>617</v>
      </c>
      <c r="D290" s="37" t="s">
        <v>39</v>
      </c>
      <c r="E290" s="37" t="s">
        <v>618</v>
      </c>
      <c r="F290" s="37" t="s">
        <v>41</v>
      </c>
      <c r="G290" s="37" t="s">
        <v>42</v>
      </c>
      <c r="H290" s="38">
        <v>468257</v>
      </c>
      <c r="I290" s="39" t="s">
        <v>43</v>
      </c>
      <c r="J290" s="38">
        <v>46826</v>
      </c>
      <c r="K290" s="40">
        <f t="shared" si="16"/>
        <v>515083</v>
      </c>
      <c r="L290">
        <f t="shared" si="17"/>
        <v>17445</v>
      </c>
      <c r="M290">
        <f>+VLOOKUP(L290,'CTTT T6'!I$3:J$411,2,0)</f>
        <v>515083</v>
      </c>
      <c r="N290" s="40">
        <f t="shared" si="19"/>
        <v>0</v>
      </c>
      <c r="O290" t="s">
        <v>3282</v>
      </c>
    </row>
    <row r="291" spans="1:15" x14ac:dyDescent="0.25">
      <c r="A291">
        <f t="shared" si="18"/>
        <v>3</v>
      </c>
      <c r="B291" s="36">
        <v>45009</v>
      </c>
      <c r="C291" s="37" t="s">
        <v>619</v>
      </c>
      <c r="D291" s="37" t="s">
        <v>39</v>
      </c>
      <c r="E291" s="37" t="s">
        <v>620</v>
      </c>
      <c r="F291" s="37" t="s">
        <v>41</v>
      </c>
      <c r="G291" s="37" t="s">
        <v>42</v>
      </c>
      <c r="H291" s="38">
        <v>519700</v>
      </c>
      <c r="I291" s="39" t="s">
        <v>43</v>
      </c>
      <c r="J291" s="38">
        <v>51970</v>
      </c>
      <c r="K291" s="40">
        <f t="shared" si="16"/>
        <v>571670</v>
      </c>
      <c r="L291">
        <f t="shared" si="17"/>
        <v>17447</v>
      </c>
      <c r="M291">
        <f>+VLOOKUP(L291,'CTTT T6'!I$3:J$411,2,0)</f>
        <v>571670</v>
      </c>
      <c r="N291" s="40">
        <f t="shared" si="19"/>
        <v>0</v>
      </c>
      <c r="O291" t="s">
        <v>3282</v>
      </c>
    </row>
    <row r="292" spans="1:15" x14ac:dyDescent="0.25">
      <c r="A292">
        <f t="shared" si="18"/>
        <v>3</v>
      </c>
      <c r="B292" s="36">
        <v>45009</v>
      </c>
      <c r="C292" s="37" t="s">
        <v>621</v>
      </c>
      <c r="D292" s="37" t="s">
        <v>39</v>
      </c>
      <c r="E292" s="37" t="s">
        <v>622</v>
      </c>
      <c r="F292" s="37" t="s">
        <v>41</v>
      </c>
      <c r="G292" s="37" t="s">
        <v>42</v>
      </c>
      <c r="H292" s="38">
        <v>449558</v>
      </c>
      <c r="I292" s="39" t="s">
        <v>43</v>
      </c>
      <c r="J292" s="38">
        <v>44956</v>
      </c>
      <c r="K292" s="40">
        <f t="shared" si="16"/>
        <v>494514</v>
      </c>
      <c r="L292">
        <f t="shared" si="17"/>
        <v>17460</v>
      </c>
      <c r="M292">
        <f>+VLOOKUP(L292,'CTTT T6'!I$3:J$411,2,0)</f>
        <v>494514</v>
      </c>
      <c r="N292" s="40">
        <f t="shared" si="19"/>
        <v>0</v>
      </c>
      <c r="O292" t="s">
        <v>3282</v>
      </c>
    </row>
    <row r="293" spans="1:15" x14ac:dyDescent="0.25">
      <c r="A293">
        <f t="shared" si="18"/>
        <v>3</v>
      </c>
      <c r="B293" s="36">
        <v>45009</v>
      </c>
      <c r="C293" s="37" t="s">
        <v>623</v>
      </c>
      <c r="D293" s="37" t="s">
        <v>39</v>
      </c>
      <c r="E293" s="37" t="s">
        <v>624</v>
      </c>
      <c r="F293" s="37" t="s">
        <v>41</v>
      </c>
      <c r="G293" s="37" t="s">
        <v>42</v>
      </c>
      <c r="H293" s="38">
        <v>206182</v>
      </c>
      <c r="I293" s="39" t="s">
        <v>43</v>
      </c>
      <c r="J293" s="38">
        <v>20618</v>
      </c>
      <c r="K293" s="40">
        <f t="shared" si="16"/>
        <v>226800</v>
      </c>
      <c r="L293">
        <f t="shared" si="17"/>
        <v>17461</v>
      </c>
      <c r="M293">
        <f>+VLOOKUP(L293,'CTTT T6'!I$3:J$411,2,0)</f>
        <v>226800</v>
      </c>
      <c r="N293" s="40">
        <f t="shared" si="19"/>
        <v>0</v>
      </c>
      <c r="O293" t="s">
        <v>3282</v>
      </c>
    </row>
    <row r="294" spans="1:15" x14ac:dyDescent="0.25">
      <c r="A294">
        <f t="shared" si="18"/>
        <v>3</v>
      </c>
      <c r="B294" s="36">
        <v>45009</v>
      </c>
      <c r="C294" s="37" t="s">
        <v>625</v>
      </c>
      <c r="D294" s="37" t="s">
        <v>39</v>
      </c>
      <c r="E294" s="37" t="s">
        <v>626</v>
      </c>
      <c r="F294" s="37" t="s">
        <v>41</v>
      </c>
      <c r="G294" s="37" t="s">
        <v>42</v>
      </c>
      <c r="H294" s="38">
        <v>398115</v>
      </c>
      <c r="I294" s="39" t="s">
        <v>43</v>
      </c>
      <c r="J294" s="38">
        <v>39812</v>
      </c>
      <c r="K294" s="40">
        <f t="shared" si="16"/>
        <v>437927</v>
      </c>
      <c r="L294">
        <f t="shared" si="17"/>
        <v>17465</v>
      </c>
      <c r="M294">
        <f>+VLOOKUP(L294,'CTTT T6'!I$3:J$411,2,0)</f>
        <v>437927</v>
      </c>
      <c r="N294" s="40">
        <f t="shared" si="19"/>
        <v>0</v>
      </c>
      <c r="O294" t="s">
        <v>3282</v>
      </c>
    </row>
    <row r="295" spans="1:15" x14ac:dyDescent="0.25">
      <c r="A295">
        <f t="shared" si="18"/>
        <v>3</v>
      </c>
      <c r="B295" s="36">
        <v>45010</v>
      </c>
      <c r="C295" s="37" t="s">
        <v>627</v>
      </c>
      <c r="D295" s="37" t="s">
        <v>39</v>
      </c>
      <c r="E295" s="37" t="s">
        <v>628</v>
      </c>
      <c r="F295" s="37" t="s">
        <v>41</v>
      </c>
      <c r="G295" s="37" t="s">
        <v>42</v>
      </c>
      <c r="H295" s="38">
        <v>475280</v>
      </c>
      <c r="I295" s="39" t="s">
        <v>43</v>
      </c>
      <c r="J295" s="38">
        <v>47528</v>
      </c>
      <c r="K295" s="40">
        <f t="shared" si="16"/>
        <v>522808</v>
      </c>
      <c r="L295">
        <f t="shared" si="17"/>
        <v>17477</v>
      </c>
      <c r="M295">
        <f>+VLOOKUP(L295,'CTTT T6'!I$3:J$411,2,0)</f>
        <v>522808</v>
      </c>
      <c r="N295" s="40">
        <f t="shared" si="19"/>
        <v>0</v>
      </c>
      <c r="O295" t="s">
        <v>3282</v>
      </c>
    </row>
    <row r="296" spans="1:15" x14ac:dyDescent="0.25">
      <c r="A296">
        <f t="shared" si="18"/>
        <v>3</v>
      </c>
      <c r="B296" s="36">
        <v>45010</v>
      </c>
      <c r="C296" s="37" t="s">
        <v>629</v>
      </c>
      <c r="D296" s="37" t="s">
        <v>39</v>
      </c>
      <c r="E296" s="37" t="s">
        <v>630</v>
      </c>
      <c r="F296" s="37" t="s">
        <v>41</v>
      </c>
      <c r="G296" s="37" t="s">
        <v>42</v>
      </c>
      <c r="H296" s="38">
        <v>515253</v>
      </c>
      <c r="I296" s="39" t="s">
        <v>43</v>
      </c>
      <c r="J296" s="38">
        <v>51525</v>
      </c>
      <c r="K296" s="40">
        <f t="shared" si="16"/>
        <v>566778</v>
      </c>
      <c r="L296">
        <f t="shared" si="17"/>
        <v>17482</v>
      </c>
      <c r="M296">
        <f>+VLOOKUP(L296,'CTTT T6'!I$3:J$411,2,0)</f>
        <v>566778</v>
      </c>
      <c r="N296" s="40">
        <f t="shared" si="19"/>
        <v>0</v>
      </c>
      <c r="O296" t="s">
        <v>3282</v>
      </c>
    </row>
    <row r="297" spans="1:15" x14ac:dyDescent="0.25">
      <c r="A297">
        <f t="shared" si="18"/>
        <v>3</v>
      </c>
      <c r="B297" s="36">
        <v>45010</v>
      </c>
      <c r="C297" s="37" t="s">
        <v>631</v>
      </c>
      <c r="D297" s="37" t="s">
        <v>39</v>
      </c>
      <c r="E297" s="37" t="s">
        <v>632</v>
      </c>
      <c r="F297" s="37" t="s">
        <v>41</v>
      </c>
      <c r="G297" s="37" t="s">
        <v>42</v>
      </c>
      <c r="H297" s="38">
        <v>412366</v>
      </c>
      <c r="I297" s="39" t="s">
        <v>43</v>
      </c>
      <c r="J297" s="38">
        <v>41237</v>
      </c>
      <c r="K297" s="40">
        <f t="shared" si="16"/>
        <v>453603</v>
      </c>
      <c r="L297">
        <f t="shared" si="17"/>
        <v>17483</v>
      </c>
      <c r="M297">
        <f>+VLOOKUP(L297,'CTTT T6'!I$3:J$411,2,0)</f>
        <v>453603</v>
      </c>
      <c r="N297" s="40">
        <f t="shared" si="19"/>
        <v>0</v>
      </c>
      <c r="O297" t="s">
        <v>3282</v>
      </c>
    </row>
    <row r="298" spans="1:15" x14ac:dyDescent="0.25">
      <c r="A298">
        <f t="shared" si="18"/>
        <v>3</v>
      </c>
      <c r="B298" s="36">
        <v>45010</v>
      </c>
      <c r="C298" s="37" t="s">
        <v>633</v>
      </c>
      <c r="D298" s="37" t="s">
        <v>39</v>
      </c>
      <c r="E298" s="37" t="s">
        <v>634</v>
      </c>
      <c r="F298" s="37" t="s">
        <v>41</v>
      </c>
      <c r="G298" s="37" t="s">
        <v>42</v>
      </c>
      <c r="H298" s="38">
        <v>412366</v>
      </c>
      <c r="I298" s="39" t="s">
        <v>43</v>
      </c>
      <c r="J298" s="38">
        <v>41237</v>
      </c>
      <c r="K298" s="40">
        <f t="shared" si="16"/>
        <v>453603</v>
      </c>
      <c r="L298">
        <f t="shared" si="17"/>
        <v>17497</v>
      </c>
      <c r="M298">
        <f>+VLOOKUP(L298,'CTTT T6'!I$3:J$411,2,0)</f>
        <v>453603</v>
      </c>
      <c r="N298" s="40">
        <f t="shared" si="19"/>
        <v>0</v>
      </c>
      <c r="O298" t="s">
        <v>3282</v>
      </c>
    </row>
    <row r="299" spans="1:15" x14ac:dyDescent="0.25">
      <c r="A299">
        <f t="shared" si="18"/>
        <v>3</v>
      </c>
      <c r="B299" s="36">
        <v>45012</v>
      </c>
      <c r="C299" s="37" t="s">
        <v>635</v>
      </c>
      <c r="D299" s="37" t="s">
        <v>39</v>
      </c>
      <c r="E299" s="37" t="s">
        <v>636</v>
      </c>
      <c r="F299" s="37" t="s">
        <v>41</v>
      </c>
      <c r="G299" s="37" t="s">
        <v>42</v>
      </c>
      <c r="H299" s="38">
        <v>463809</v>
      </c>
      <c r="I299" s="39" t="s">
        <v>43</v>
      </c>
      <c r="J299" s="38">
        <v>46381</v>
      </c>
      <c r="K299" s="40">
        <f t="shared" si="16"/>
        <v>510190</v>
      </c>
      <c r="L299">
        <f t="shared" si="17"/>
        <v>17526</v>
      </c>
      <c r="M299">
        <f>+VLOOKUP(L299,'CTTT T6'!I$3:J$411,2,0)</f>
        <v>510190</v>
      </c>
      <c r="N299" s="40">
        <f t="shared" si="19"/>
        <v>0</v>
      </c>
      <c r="O299" t="s">
        <v>3282</v>
      </c>
    </row>
    <row r="300" spans="1:15" x14ac:dyDescent="0.25">
      <c r="A300">
        <f t="shared" si="18"/>
        <v>3</v>
      </c>
      <c r="B300" s="36">
        <v>45012</v>
      </c>
      <c r="C300" s="37" t="s">
        <v>637</v>
      </c>
      <c r="D300" s="37" t="s">
        <v>39</v>
      </c>
      <c r="E300" s="37" t="s">
        <v>638</v>
      </c>
      <c r="F300" s="37" t="s">
        <v>41</v>
      </c>
      <c r="G300" s="37" t="s">
        <v>42</v>
      </c>
      <c r="H300" s="38">
        <v>444201</v>
      </c>
      <c r="I300" s="39" t="s">
        <v>43</v>
      </c>
      <c r="J300" s="38">
        <v>44420</v>
      </c>
      <c r="K300" s="40">
        <f t="shared" si="16"/>
        <v>488621</v>
      </c>
      <c r="L300">
        <f t="shared" si="17"/>
        <v>17549</v>
      </c>
      <c r="M300">
        <f>+VLOOKUP(L300,'CTTT T6'!I$3:J$411,2,0)</f>
        <v>488621</v>
      </c>
      <c r="N300" s="40">
        <f t="shared" si="19"/>
        <v>0</v>
      </c>
      <c r="O300" t="s">
        <v>3282</v>
      </c>
    </row>
    <row r="301" spans="1:15" x14ac:dyDescent="0.25">
      <c r="A301">
        <f t="shared" si="18"/>
        <v>3</v>
      </c>
      <c r="B301" s="36">
        <v>45013</v>
      </c>
      <c r="C301" s="37" t="s">
        <v>639</v>
      </c>
      <c r="D301" s="37" t="s">
        <v>39</v>
      </c>
      <c r="E301" s="37" t="s">
        <v>640</v>
      </c>
      <c r="F301" s="37" t="s">
        <v>41</v>
      </c>
      <c r="G301" s="37" t="s">
        <v>42</v>
      </c>
      <c r="H301" s="38">
        <v>515457</v>
      </c>
      <c r="I301" s="39" t="s">
        <v>43</v>
      </c>
      <c r="J301" s="38">
        <v>51546</v>
      </c>
      <c r="K301" s="40">
        <f t="shared" si="16"/>
        <v>567003</v>
      </c>
      <c r="L301">
        <f t="shared" si="17"/>
        <v>17677</v>
      </c>
      <c r="M301">
        <f>+VLOOKUP(L301,'CTTT T6'!I$3:J$411,2,0)</f>
        <v>567003</v>
      </c>
      <c r="N301" s="40">
        <f t="shared" si="19"/>
        <v>0</v>
      </c>
      <c r="O301" t="s">
        <v>3282</v>
      </c>
    </row>
    <row r="302" spans="1:15" x14ac:dyDescent="0.25">
      <c r="A302">
        <f t="shared" si="18"/>
        <v>3</v>
      </c>
      <c r="B302" s="36">
        <v>45013</v>
      </c>
      <c r="C302" s="37" t="s">
        <v>641</v>
      </c>
      <c r="D302" s="37" t="s">
        <v>39</v>
      </c>
      <c r="E302" s="37" t="s">
        <v>642</v>
      </c>
      <c r="F302" s="37" t="s">
        <v>41</v>
      </c>
      <c r="G302" s="37" t="s">
        <v>42</v>
      </c>
      <c r="H302" s="38">
        <v>426616</v>
      </c>
      <c r="I302" s="39" t="s">
        <v>43</v>
      </c>
      <c r="J302" s="38">
        <v>42662</v>
      </c>
      <c r="K302" s="40">
        <f t="shared" si="16"/>
        <v>469278</v>
      </c>
      <c r="L302">
        <f t="shared" si="17"/>
        <v>17682</v>
      </c>
      <c r="M302">
        <f>+VLOOKUP(L302,'CTTT T6'!I$3:J$411,2,0)</f>
        <v>469278</v>
      </c>
      <c r="N302" s="40">
        <f t="shared" si="19"/>
        <v>0</v>
      </c>
      <c r="O302" t="s">
        <v>3282</v>
      </c>
    </row>
    <row r="303" spans="1:15" x14ac:dyDescent="0.25">
      <c r="A303">
        <f t="shared" si="18"/>
        <v>3</v>
      </c>
      <c r="B303" s="36">
        <v>45013</v>
      </c>
      <c r="C303" s="37" t="s">
        <v>643</v>
      </c>
      <c r="D303" s="37" t="s">
        <v>39</v>
      </c>
      <c r="E303" s="37" t="s">
        <v>644</v>
      </c>
      <c r="F303" s="37" t="s">
        <v>41</v>
      </c>
      <c r="G303" s="37" t="s">
        <v>42</v>
      </c>
      <c r="H303" s="38">
        <v>519700</v>
      </c>
      <c r="I303" s="39" t="s">
        <v>43</v>
      </c>
      <c r="J303" s="38">
        <v>51970</v>
      </c>
      <c r="K303" s="40">
        <f t="shared" si="16"/>
        <v>571670</v>
      </c>
      <c r="L303">
        <f t="shared" si="17"/>
        <v>17705</v>
      </c>
      <c r="M303">
        <f>+VLOOKUP(L303,'CTTT T6'!I$3:J$411,2,0)</f>
        <v>571670</v>
      </c>
      <c r="N303" s="40">
        <f t="shared" si="19"/>
        <v>0</v>
      </c>
      <c r="O303" t="s">
        <v>3282</v>
      </c>
    </row>
    <row r="304" spans="1:15" x14ac:dyDescent="0.25">
      <c r="A304">
        <f t="shared" si="18"/>
        <v>3</v>
      </c>
      <c r="B304" s="36">
        <v>45014</v>
      </c>
      <c r="C304" s="37" t="s">
        <v>645</v>
      </c>
      <c r="D304" s="37" t="s">
        <v>39</v>
      </c>
      <c r="E304" s="37" t="s">
        <v>646</v>
      </c>
      <c r="F304" s="37" t="s">
        <v>41</v>
      </c>
      <c r="G304" s="37" t="s">
        <v>42</v>
      </c>
      <c r="H304" s="38">
        <v>471037</v>
      </c>
      <c r="I304" s="39" t="s">
        <v>43</v>
      </c>
      <c r="J304" s="38">
        <v>47104</v>
      </c>
      <c r="K304" s="40">
        <f t="shared" si="16"/>
        <v>518141</v>
      </c>
      <c r="L304">
        <f t="shared" si="17"/>
        <v>17738</v>
      </c>
      <c r="M304">
        <f>+VLOOKUP(L304,'CTTT T6'!I$3:J$411,2,0)</f>
        <v>518141</v>
      </c>
      <c r="N304" s="40">
        <f t="shared" si="19"/>
        <v>0</v>
      </c>
      <c r="O304" t="s">
        <v>3282</v>
      </c>
    </row>
    <row r="305" spans="1:15" x14ac:dyDescent="0.25">
      <c r="A305">
        <f t="shared" si="18"/>
        <v>3</v>
      </c>
      <c r="B305" s="36">
        <v>45014</v>
      </c>
      <c r="C305" s="37" t="s">
        <v>647</v>
      </c>
      <c r="D305" s="37" t="s">
        <v>39</v>
      </c>
      <c r="E305" s="37" t="s">
        <v>648</v>
      </c>
      <c r="F305" s="37" t="s">
        <v>41</v>
      </c>
      <c r="G305" s="37" t="s">
        <v>42</v>
      </c>
      <c r="H305" s="38">
        <v>644066</v>
      </c>
      <c r="I305" s="39" t="s">
        <v>43</v>
      </c>
      <c r="J305" s="38">
        <v>64407</v>
      </c>
      <c r="K305" s="40">
        <f t="shared" si="16"/>
        <v>708473</v>
      </c>
      <c r="L305">
        <f t="shared" si="17"/>
        <v>17752</v>
      </c>
      <c r="M305">
        <f>+VLOOKUP(L305,'CTTT T6'!I$3:J$411,2,0)</f>
        <v>708473</v>
      </c>
      <c r="N305" s="40">
        <f t="shared" si="19"/>
        <v>0</v>
      </c>
      <c r="O305" t="s">
        <v>3282</v>
      </c>
    </row>
    <row r="306" spans="1:15" x14ac:dyDescent="0.25">
      <c r="A306">
        <f t="shared" si="18"/>
        <v>3</v>
      </c>
      <c r="B306" s="36">
        <v>45014</v>
      </c>
      <c r="C306" s="37" t="s">
        <v>649</v>
      </c>
      <c r="D306" s="37" t="s">
        <v>39</v>
      </c>
      <c r="E306" s="37" t="s">
        <v>650</v>
      </c>
      <c r="F306" s="37" t="s">
        <v>41</v>
      </c>
      <c r="G306" s="37" t="s">
        <v>42</v>
      </c>
      <c r="H306" s="38">
        <v>426616</v>
      </c>
      <c r="I306" s="39" t="s">
        <v>43</v>
      </c>
      <c r="J306" s="38">
        <v>42662</v>
      </c>
      <c r="K306" s="40">
        <f t="shared" si="16"/>
        <v>469278</v>
      </c>
      <c r="L306">
        <f t="shared" si="17"/>
        <v>17764</v>
      </c>
      <c r="M306">
        <f>+VLOOKUP(L306,'CTTT T6'!I$3:J$411,2,0)</f>
        <v>469278</v>
      </c>
      <c r="N306" s="40">
        <f t="shared" si="19"/>
        <v>0</v>
      </c>
      <c r="O306" t="s">
        <v>3282</v>
      </c>
    </row>
    <row r="307" spans="1:15" x14ac:dyDescent="0.25">
      <c r="A307">
        <f t="shared" si="18"/>
        <v>3</v>
      </c>
      <c r="B307" s="36">
        <v>45015</v>
      </c>
      <c r="C307" s="37" t="s">
        <v>651</v>
      </c>
      <c r="D307" s="37" t="s">
        <v>39</v>
      </c>
      <c r="E307" s="37" t="s">
        <v>652</v>
      </c>
      <c r="F307" s="37" t="s">
        <v>41</v>
      </c>
      <c r="G307" s="37" t="s">
        <v>42</v>
      </c>
      <c r="H307" s="38">
        <v>707184</v>
      </c>
      <c r="I307" s="39" t="s">
        <v>43</v>
      </c>
      <c r="J307" s="38">
        <v>70718</v>
      </c>
      <c r="K307" s="40">
        <f t="shared" si="16"/>
        <v>777902</v>
      </c>
      <c r="L307">
        <f t="shared" si="17"/>
        <v>17803</v>
      </c>
      <c r="M307">
        <f>+VLOOKUP(L307,'CTTT T6'!I$3:J$411,2,0)</f>
        <v>777902</v>
      </c>
      <c r="N307" s="40">
        <f t="shared" si="19"/>
        <v>0</v>
      </c>
      <c r="O307" t="s">
        <v>3282</v>
      </c>
    </row>
    <row r="308" spans="1:15" x14ac:dyDescent="0.25">
      <c r="A308">
        <f t="shared" si="18"/>
        <v>3</v>
      </c>
      <c r="B308" s="36">
        <v>45015</v>
      </c>
      <c r="C308" s="37" t="s">
        <v>653</v>
      </c>
      <c r="D308" s="37" t="s">
        <v>39</v>
      </c>
      <c r="E308" s="37" t="s">
        <v>654</v>
      </c>
      <c r="F308" s="37" t="s">
        <v>41</v>
      </c>
      <c r="G308" s="37" t="s">
        <v>42</v>
      </c>
      <c r="H308" s="38">
        <v>644066</v>
      </c>
      <c r="I308" s="39" t="s">
        <v>43</v>
      </c>
      <c r="J308" s="38">
        <v>64407</v>
      </c>
      <c r="K308" s="40">
        <f t="shared" si="16"/>
        <v>708473</v>
      </c>
      <c r="L308">
        <f t="shared" si="17"/>
        <v>17811</v>
      </c>
      <c r="M308">
        <f>+VLOOKUP(L308,'CTTT T6'!I$3:J$411,2,0)</f>
        <v>708473</v>
      </c>
      <c r="N308" s="40">
        <f t="shared" si="19"/>
        <v>0</v>
      </c>
      <c r="O308" t="s">
        <v>3282</v>
      </c>
    </row>
    <row r="309" spans="1:15" x14ac:dyDescent="0.25">
      <c r="A309">
        <f t="shared" si="18"/>
        <v>3</v>
      </c>
      <c r="B309" s="36">
        <v>45016</v>
      </c>
      <c r="C309" s="37" t="s">
        <v>655</v>
      </c>
      <c r="D309" s="37" t="s">
        <v>39</v>
      </c>
      <c r="E309" s="37" t="s">
        <v>656</v>
      </c>
      <c r="F309" s="37" t="s">
        <v>41</v>
      </c>
      <c r="G309" s="37" t="s">
        <v>42</v>
      </c>
      <c r="H309" s="38">
        <v>757725</v>
      </c>
      <c r="I309" s="39" t="s">
        <v>43</v>
      </c>
      <c r="J309" s="38">
        <v>75773</v>
      </c>
      <c r="K309" s="40">
        <f t="shared" si="16"/>
        <v>833498</v>
      </c>
      <c r="L309">
        <f t="shared" si="17"/>
        <v>18749</v>
      </c>
      <c r="M309">
        <f>+VLOOKUP(L309,'CTTT T6'!I$3:J$411,2,0)</f>
        <v>833498</v>
      </c>
      <c r="N309" s="40">
        <f t="shared" si="19"/>
        <v>0</v>
      </c>
      <c r="O309" t="s">
        <v>3282</v>
      </c>
    </row>
    <row r="310" spans="1:15" x14ac:dyDescent="0.25">
      <c r="A310">
        <f t="shared" si="18"/>
        <v>4</v>
      </c>
      <c r="B310" s="36">
        <v>45017</v>
      </c>
      <c r="C310" s="37" t="s">
        <v>657</v>
      </c>
      <c r="D310" s="37" t="s">
        <v>39</v>
      </c>
      <c r="E310" s="37" t="s">
        <v>658</v>
      </c>
      <c r="F310" s="37" t="s">
        <v>41</v>
      </c>
      <c r="G310" s="37" t="s">
        <v>42</v>
      </c>
      <c r="H310" s="38">
        <v>485136</v>
      </c>
      <c r="I310" s="39" t="s">
        <v>43</v>
      </c>
      <c r="J310" s="38">
        <v>48514</v>
      </c>
      <c r="K310" s="40">
        <f t="shared" si="16"/>
        <v>533650</v>
      </c>
      <c r="L310">
        <f t="shared" si="17"/>
        <v>19071</v>
      </c>
      <c r="M310">
        <f>+VLOOKUP(L310,'CTTT T6'!I$3:J$411,2,0)</f>
        <v>533650</v>
      </c>
      <c r="N310" s="40">
        <f t="shared" si="19"/>
        <v>0</v>
      </c>
      <c r="O310" t="s">
        <v>3282</v>
      </c>
    </row>
    <row r="311" spans="1:15" x14ac:dyDescent="0.25">
      <c r="A311">
        <f t="shared" si="18"/>
        <v>4</v>
      </c>
      <c r="B311" s="36">
        <v>45017</v>
      </c>
      <c r="C311" s="37" t="s">
        <v>659</v>
      </c>
      <c r="D311" s="37" t="s">
        <v>39</v>
      </c>
      <c r="E311" s="37" t="s">
        <v>660</v>
      </c>
      <c r="F311" s="37" t="s">
        <v>41</v>
      </c>
      <c r="G311" s="37" t="s">
        <v>42</v>
      </c>
      <c r="H311" s="38">
        <v>666942</v>
      </c>
      <c r="I311" s="39" t="s">
        <v>43</v>
      </c>
      <c r="J311" s="38">
        <v>66694</v>
      </c>
      <c r="K311" s="40">
        <f t="shared" si="16"/>
        <v>733636</v>
      </c>
      <c r="L311">
        <f t="shared" si="17"/>
        <v>19072</v>
      </c>
      <c r="M311">
        <f>+VLOOKUP(L311,'CTTT T6'!I$3:J$411,2,0)</f>
        <v>733636</v>
      </c>
      <c r="N311" s="40">
        <f t="shared" si="19"/>
        <v>0</v>
      </c>
      <c r="O311" t="s">
        <v>3282</v>
      </c>
    </row>
    <row r="312" spans="1:15" x14ac:dyDescent="0.25">
      <c r="A312">
        <f t="shared" si="18"/>
        <v>4</v>
      </c>
      <c r="B312" s="36">
        <v>45017</v>
      </c>
      <c r="C312" s="37" t="s">
        <v>661</v>
      </c>
      <c r="D312" s="37" t="s">
        <v>39</v>
      </c>
      <c r="E312" s="37" t="s">
        <v>662</v>
      </c>
      <c r="F312" s="37" t="s">
        <v>41</v>
      </c>
      <c r="G312" s="37" t="s">
        <v>42</v>
      </c>
      <c r="H312" s="38">
        <v>727704</v>
      </c>
      <c r="I312" s="39" t="s">
        <v>43</v>
      </c>
      <c r="J312" s="38">
        <v>72770</v>
      </c>
      <c r="K312" s="40">
        <f t="shared" si="16"/>
        <v>800474</v>
      </c>
      <c r="L312">
        <f t="shared" si="17"/>
        <v>19073</v>
      </c>
      <c r="M312">
        <f>+VLOOKUP(L312,'CTTT T6'!I$3:J$411,2,0)</f>
        <v>800474</v>
      </c>
      <c r="N312" s="40">
        <f t="shared" si="19"/>
        <v>0</v>
      </c>
      <c r="O312" t="s">
        <v>3282</v>
      </c>
    </row>
    <row r="313" spans="1:15" x14ac:dyDescent="0.25">
      <c r="A313">
        <f t="shared" si="18"/>
        <v>4</v>
      </c>
      <c r="B313" s="36">
        <v>45017</v>
      </c>
      <c r="C313" s="37" t="s">
        <v>663</v>
      </c>
      <c r="D313" s="37" t="s">
        <v>39</v>
      </c>
      <c r="E313" s="37" t="s">
        <v>664</v>
      </c>
      <c r="F313" s="37" t="s">
        <v>41</v>
      </c>
      <c r="G313" s="37" t="s">
        <v>42</v>
      </c>
      <c r="H313" s="38">
        <v>276100</v>
      </c>
      <c r="I313" s="39" t="s">
        <v>43</v>
      </c>
      <c r="J313" s="38">
        <v>27610</v>
      </c>
      <c r="K313" s="40">
        <f t="shared" si="16"/>
        <v>303710</v>
      </c>
      <c r="L313">
        <f t="shared" si="17"/>
        <v>19074</v>
      </c>
      <c r="M313">
        <f>+VLOOKUP(L313,'CTTT T6'!I$3:J$411,2,0)</f>
        <v>303710</v>
      </c>
      <c r="N313" s="40">
        <f t="shared" si="19"/>
        <v>0</v>
      </c>
      <c r="O313" t="s">
        <v>3282</v>
      </c>
    </row>
    <row r="314" spans="1:15" x14ac:dyDescent="0.25">
      <c r="A314">
        <f t="shared" si="18"/>
        <v>4</v>
      </c>
      <c r="B314" s="36">
        <v>45020</v>
      </c>
      <c r="C314" s="37" t="s">
        <v>665</v>
      </c>
      <c r="D314" s="37" t="s">
        <v>39</v>
      </c>
      <c r="E314" s="37" t="s">
        <v>666</v>
      </c>
      <c r="F314" s="37" t="s">
        <v>41</v>
      </c>
      <c r="G314" s="37" t="s">
        <v>42</v>
      </c>
      <c r="H314" s="38">
        <v>539116</v>
      </c>
      <c r="I314" s="39" t="s">
        <v>43</v>
      </c>
      <c r="J314" s="38">
        <v>53912</v>
      </c>
      <c r="K314" s="40">
        <f t="shared" si="16"/>
        <v>593028</v>
      </c>
      <c r="L314">
        <f t="shared" si="17"/>
        <v>19213</v>
      </c>
      <c r="M314">
        <f>+VLOOKUP(L314,'CTTT T6'!I$3:J$411,2,0)</f>
        <v>593028</v>
      </c>
      <c r="N314" s="40">
        <f t="shared" si="19"/>
        <v>0</v>
      </c>
      <c r="O314" t="s">
        <v>3282</v>
      </c>
    </row>
    <row r="315" spans="1:15" x14ac:dyDescent="0.25">
      <c r="A315">
        <f t="shared" si="18"/>
        <v>4</v>
      </c>
      <c r="B315" s="36">
        <v>45020</v>
      </c>
      <c r="C315" s="37" t="s">
        <v>667</v>
      </c>
      <c r="D315" s="37" t="s">
        <v>39</v>
      </c>
      <c r="E315" s="37" t="s">
        <v>668</v>
      </c>
      <c r="F315" s="37" t="s">
        <v>41</v>
      </c>
      <c r="G315" s="37" t="s">
        <v>42</v>
      </c>
      <c r="H315" s="38">
        <v>407608</v>
      </c>
      <c r="I315" s="39" t="s">
        <v>43</v>
      </c>
      <c r="J315" s="38">
        <v>40761</v>
      </c>
      <c r="K315" s="40">
        <f t="shared" si="16"/>
        <v>448369</v>
      </c>
      <c r="L315">
        <f t="shared" si="17"/>
        <v>19224</v>
      </c>
      <c r="M315">
        <f>+VLOOKUP(L315,'CTTT T6'!I$3:J$411,2,0)</f>
        <v>448369</v>
      </c>
      <c r="N315" s="40">
        <f t="shared" si="19"/>
        <v>0</v>
      </c>
      <c r="O315" t="s">
        <v>3282</v>
      </c>
    </row>
    <row r="316" spans="1:15" x14ac:dyDescent="0.25">
      <c r="A316">
        <f t="shared" si="18"/>
        <v>4</v>
      </c>
      <c r="B316" s="36">
        <v>45020</v>
      </c>
      <c r="C316" s="37" t="s">
        <v>669</v>
      </c>
      <c r="D316" s="37" t="s">
        <v>39</v>
      </c>
      <c r="E316" s="37" t="s">
        <v>670</v>
      </c>
      <c r="F316" s="37" t="s">
        <v>41</v>
      </c>
      <c r="G316" s="37" t="s">
        <v>42</v>
      </c>
      <c r="H316" s="38">
        <v>1019020</v>
      </c>
      <c r="I316" s="39" t="s">
        <v>43</v>
      </c>
      <c r="J316" s="38">
        <v>101902</v>
      </c>
      <c r="K316" s="40">
        <f t="shared" si="16"/>
        <v>1120922</v>
      </c>
      <c r="L316">
        <f t="shared" si="17"/>
        <v>19237</v>
      </c>
      <c r="M316">
        <f>+VLOOKUP(L316,'CTTT T6'!I$3:J$411,2,0)</f>
        <v>1120922</v>
      </c>
      <c r="N316" s="40">
        <f t="shared" si="19"/>
        <v>0</v>
      </c>
      <c r="O316" t="s">
        <v>3282</v>
      </c>
    </row>
    <row r="317" spans="1:15" x14ac:dyDescent="0.25">
      <c r="A317">
        <f t="shared" si="18"/>
        <v>4</v>
      </c>
      <c r="B317" s="36">
        <v>45020</v>
      </c>
      <c r="C317" s="37" t="s">
        <v>671</v>
      </c>
      <c r="D317" s="37" t="s">
        <v>39</v>
      </c>
      <c r="E317" s="37" t="s">
        <v>672</v>
      </c>
      <c r="F317" s="37" t="s">
        <v>41</v>
      </c>
      <c r="G317" s="37" t="s">
        <v>42</v>
      </c>
      <c r="H317" s="38">
        <v>468370</v>
      </c>
      <c r="I317" s="39" t="s">
        <v>43</v>
      </c>
      <c r="J317" s="38">
        <v>46837</v>
      </c>
      <c r="K317" s="40">
        <f t="shared" si="16"/>
        <v>515207</v>
      </c>
      <c r="L317">
        <f t="shared" si="17"/>
        <v>19238</v>
      </c>
      <c r="M317">
        <f>+VLOOKUP(L317,'CTTT T6'!I$3:J$411,2,0)</f>
        <v>515207</v>
      </c>
      <c r="N317" s="40">
        <f t="shared" si="19"/>
        <v>0</v>
      </c>
      <c r="O317" t="s">
        <v>3282</v>
      </c>
    </row>
    <row r="318" spans="1:15" x14ac:dyDescent="0.25">
      <c r="A318">
        <f t="shared" si="18"/>
        <v>4</v>
      </c>
      <c r="B318" s="36">
        <v>45020</v>
      </c>
      <c r="C318" s="37" t="s">
        <v>673</v>
      </c>
      <c r="D318" s="37" t="s">
        <v>39</v>
      </c>
      <c r="E318" s="37" t="s">
        <v>674</v>
      </c>
      <c r="F318" s="37" t="s">
        <v>41</v>
      </c>
      <c r="G318" s="37" t="s">
        <v>42</v>
      </c>
      <c r="H318" s="38">
        <v>862243</v>
      </c>
      <c r="I318" s="39" t="s">
        <v>43</v>
      </c>
      <c r="J318" s="38">
        <v>86224</v>
      </c>
      <c r="K318" s="40">
        <f t="shared" si="16"/>
        <v>948467</v>
      </c>
      <c r="L318">
        <f t="shared" si="17"/>
        <v>19240</v>
      </c>
      <c r="M318">
        <f>+VLOOKUP(L318,'CTTT T6'!I$3:J$411,2,0)</f>
        <v>948467</v>
      </c>
      <c r="N318" s="40">
        <f t="shared" si="19"/>
        <v>0</v>
      </c>
      <c r="O318" t="s">
        <v>3282</v>
      </c>
    </row>
    <row r="319" spans="1:15" x14ac:dyDescent="0.25">
      <c r="A319">
        <f t="shared" si="18"/>
        <v>4</v>
      </c>
      <c r="B319" s="36">
        <v>45020</v>
      </c>
      <c r="C319" s="37" t="s">
        <v>675</v>
      </c>
      <c r="D319" s="37" t="s">
        <v>39</v>
      </c>
      <c r="E319" s="37" t="s">
        <v>676</v>
      </c>
      <c r="F319" s="37" t="s">
        <v>41</v>
      </c>
      <c r="G319" s="37" t="s">
        <v>42</v>
      </c>
      <c r="H319" s="38">
        <v>559153</v>
      </c>
      <c r="I319" s="39" t="s">
        <v>43</v>
      </c>
      <c r="J319" s="38">
        <v>55915</v>
      </c>
      <c r="K319" s="40">
        <f t="shared" si="16"/>
        <v>615068</v>
      </c>
      <c r="L319">
        <f t="shared" si="17"/>
        <v>19241</v>
      </c>
      <c r="M319">
        <f>+VLOOKUP(L319,'CTTT T6'!I$3:J$411,2,0)</f>
        <v>615068</v>
      </c>
      <c r="N319" s="40">
        <f t="shared" si="19"/>
        <v>0</v>
      </c>
      <c r="O319" t="s">
        <v>3282</v>
      </c>
    </row>
    <row r="320" spans="1:15" x14ac:dyDescent="0.25">
      <c r="A320">
        <f t="shared" si="18"/>
        <v>4</v>
      </c>
      <c r="B320" s="36">
        <v>45022</v>
      </c>
      <c r="C320" s="37" t="s">
        <v>677</v>
      </c>
      <c r="D320" s="37" t="s">
        <v>39</v>
      </c>
      <c r="E320" s="37" t="s">
        <v>678</v>
      </c>
      <c r="F320" s="37" t="s">
        <v>41</v>
      </c>
      <c r="G320" s="37" t="s">
        <v>42</v>
      </c>
      <c r="H320" s="38">
        <v>490128</v>
      </c>
      <c r="I320" s="39" t="s">
        <v>43</v>
      </c>
      <c r="J320" s="38">
        <v>49013</v>
      </c>
      <c r="K320" s="40">
        <f t="shared" si="16"/>
        <v>539141</v>
      </c>
      <c r="L320">
        <f t="shared" si="17"/>
        <v>19566</v>
      </c>
      <c r="M320">
        <f>+VLOOKUP(L320,'CTTT T6'!I$3:J$411,2,0)</f>
        <v>539141</v>
      </c>
      <c r="N320" s="40">
        <f t="shared" si="19"/>
        <v>0</v>
      </c>
      <c r="O320" t="s">
        <v>3282</v>
      </c>
    </row>
    <row r="321" spans="1:15" x14ac:dyDescent="0.25">
      <c r="A321">
        <f t="shared" si="18"/>
        <v>4</v>
      </c>
      <c r="B321" s="36">
        <v>45023</v>
      </c>
      <c r="C321" s="37" t="s">
        <v>679</v>
      </c>
      <c r="D321" s="37" t="s">
        <v>39</v>
      </c>
      <c r="E321" s="37" t="s">
        <v>680</v>
      </c>
      <c r="F321" s="37" t="s">
        <v>41</v>
      </c>
      <c r="G321" s="37" t="s">
        <v>42</v>
      </c>
      <c r="H321" s="38">
        <v>528892</v>
      </c>
      <c r="I321" s="39" t="s">
        <v>43</v>
      </c>
      <c r="J321" s="38">
        <v>52889</v>
      </c>
      <c r="K321" s="40">
        <f t="shared" si="16"/>
        <v>581781</v>
      </c>
      <c r="L321">
        <f t="shared" si="17"/>
        <v>20401</v>
      </c>
      <c r="M321">
        <f>+VLOOKUP(L321,'CTTT T6'!I$3:J$411,2,0)</f>
        <v>581781</v>
      </c>
      <c r="N321" s="40">
        <f t="shared" si="19"/>
        <v>0</v>
      </c>
      <c r="O321" t="s">
        <v>3282</v>
      </c>
    </row>
    <row r="322" spans="1:15" x14ac:dyDescent="0.25">
      <c r="A322">
        <f t="shared" si="18"/>
        <v>4</v>
      </c>
      <c r="B322" s="36">
        <v>45023</v>
      </c>
      <c r="C322" s="37" t="s">
        <v>681</v>
      </c>
      <c r="D322" s="37" t="s">
        <v>39</v>
      </c>
      <c r="E322" s="37" t="s">
        <v>682</v>
      </c>
      <c r="F322" s="37" t="s">
        <v>41</v>
      </c>
      <c r="G322" s="37" t="s">
        <v>42</v>
      </c>
      <c r="H322" s="38">
        <v>525621</v>
      </c>
      <c r="I322" s="39" t="s">
        <v>43</v>
      </c>
      <c r="J322" s="38">
        <v>52562</v>
      </c>
      <c r="K322" s="40">
        <f t="shared" si="16"/>
        <v>578183</v>
      </c>
      <c r="L322">
        <f t="shared" si="17"/>
        <v>20418</v>
      </c>
      <c r="M322">
        <f>+VLOOKUP(L322,'CTTT T6'!I$3:J$411,2,0)</f>
        <v>578183</v>
      </c>
      <c r="N322" s="40">
        <f t="shared" si="19"/>
        <v>0</v>
      </c>
      <c r="O322" t="s">
        <v>3282</v>
      </c>
    </row>
    <row r="323" spans="1:15" x14ac:dyDescent="0.25">
      <c r="A323">
        <f t="shared" si="18"/>
        <v>4</v>
      </c>
      <c r="B323" s="36">
        <v>45023</v>
      </c>
      <c r="C323" s="37" t="s">
        <v>683</v>
      </c>
      <c r="D323" s="37" t="s">
        <v>39</v>
      </c>
      <c r="E323" s="37" t="s">
        <v>684</v>
      </c>
      <c r="F323" s="37" t="s">
        <v>41</v>
      </c>
      <c r="G323" s="37" t="s">
        <v>42</v>
      </c>
      <c r="H323" s="38">
        <v>559153</v>
      </c>
      <c r="I323" s="39" t="s">
        <v>43</v>
      </c>
      <c r="J323" s="38">
        <v>55915</v>
      </c>
      <c r="K323" s="40">
        <f t="shared" si="16"/>
        <v>615068</v>
      </c>
      <c r="L323">
        <f t="shared" si="17"/>
        <v>20419</v>
      </c>
      <c r="M323">
        <f>+VLOOKUP(L323,'CTTT T6'!I$3:J$411,2,0)</f>
        <v>615068</v>
      </c>
      <c r="N323" s="40">
        <f t="shared" si="19"/>
        <v>0</v>
      </c>
      <c r="O323" t="s">
        <v>3282</v>
      </c>
    </row>
    <row r="324" spans="1:15" x14ac:dyDescent="0.25">
      <c r="A324">
        <f t="shared" si="18"/>
        <v>4</v>
      </c>
      <c r="B324" s="36">
        <v>45024</v>
      </c>
      <c r="C324" s="37" t="s">
        <v>685</v>
      </c>
      <c r="D324" s="37" t="s">
        <v>39</v>
      </c>
      <c r="E324" s="37" t="s">
        <v>686</v>
      </c>
      <c r="F324" s="37" t="s">
        <v>41</v>
      </c>
      <c r="G324" s="37" t="s">
        <v>42</v>
      </c>
      <c r="H324" s="38">
        <v>468370</v>
      </c>
      <c r="I324" s="39" t="s">
        <v>43</v>
      </c>
      <c r="J324" s="38">
        <v>46837</v>
      </c>
      <c r="K324" s="40">
        <f t="shared" si="16"/>
        <v>515207</v>
      </c>
      <c r="L324">
        <f t="shared" si="17"/>
        <v>20454</v>
      </c>
      <c r="M324">
        <f>+VLOOKUP(L324,'CTTT T6'!I$3:J$411,2,0)</f>
        <v>515207</v>
      </c>
      <c r="N324" s="40">
        <f t="shared" si="19"/>
        <v>0</v>
      </c>
      <c r="O324" t="s">
        <v>3282</v>
      </c>
    </row>
    <row r="325" spans="1:15" x14ac:dyDescent="0.25">
      <c r="A325">
        <f t="shared" si="18"/>
        <v>4</v>
      </c>
      <c r="B325" s="36">
        <v>45024</v>
      </c>
      <c r="C325" s="37" t="s">
        <v>687</v>
      </c>
      <c r="D325" s="37" t="s">
        <v>39</v>
      </c>
      <c r="E325" s="37" t="s">
        <v>688</v>
      </c>
      <c r="F325" s="37" t="s">
        <v>41</v>
      </c>
      <c r="G325" s="37" t="s">
        <v>42</v>
      </c>
      <c r="H325" s="38">
        <v>528892</v>
      </c>
      <c r="I325" s="39" t="s">
        <v>43</v>
      </c>
      <c r="J325" s="38">
        <v>52889</v>
      </c>
      <c r="K325" s="40">
        <f t="shared" si="16"/>
        <v>581781</v>
      </c>
      <c r="L325">
        <f t="shared" si="17"/>
        <v>20456</v>
      </c>
      <c r="M325">
        <f>+VLOOKUP(L325,'CTTT T6'!I$3:J$411,2,0)</f>
        <v>581781</v>
      </c>
      <c r="N325" s="40">
        <f t="shared" si="19"/>
        <v>0</v>
      </c>
      <c r="O325" t="s">
        <v>3282</v>
      </c>
    </row>
    <row r="326" spans="1:15" x14ac:dyDescent="0.25">
      <c r="A326">
        <f t="shared" ref="A326:A366" si="22">+MONTH(B326)</f>
        <v>4</v>
      </c>
      <c r="B326" s="36">
        <v>45024</v>
      </c>
      <c r="C326" s="37" t="s">
        <v>689</v>
      </c>
      <c r="D326" s="37" t="s">
        <v>39</v>
      </c>
      <c r="E326" s="37" t="s">
        <v>690</v>
      </c>
      <c r="F326" s="37" t="s">
        <v>41</v>
      </c>
      <c r="G326" s="37" t="s">
        <v>42</v>
      </c>
      <c r="H326" s="38">
        <v>487097</v>
      </c>
      <c r="I326" s="39" t="s">
        <v>43</v>
      </c>
      <c r="J326" s="38">
        <v>48710</v>
      </c>
      <c r="K326" s="40">
        <f t="shared" si="16"/>
        <v>535807</v>
      </c>
      <c r="L326">
        <f t="shared" si="17"/>
        <v>20465</v>
      </c>
      <c r="M326">
        <f>+VLOOKUP(L326,'CTTT T6'!I$3:J$411,2,0)</f>
        <v>535807</v>
      </c>
      <c r="N326" s="40">
        <f t="shared" si="19"/>
        <v>0</v>
      </c>
      <c r="O326" t="s">
        <v>3282</v>
      </c>
    </row>
    <row r="327" spans="1:15" x14ac:dyDescent="0.25">
      <c r="A327">
        <f t="shared" si="22"/>
        <v>4</v>
      </c>
      <c r="B327" s="36">
        <v>45027</v>
      </c>
      <c r="C327" s="37" t="s">
        <v>691</v>
      </c>
      <c r="D327" s="37" t="s">
        <v>39</v>
      </c>
      <c r="E327" s="37" t="s">
        <v>692</v>
      </c>
      <c r="F327" s="37" t="s">
        <v>41</v>
      </c>
      <c r="G327" s="37" t="s">
        <v>42</v>
      </c>
      <c r="H327" s="38">
        <v>673895</v>
      </c>
      <c r="I327" s="39" t="s">
        <v>43</v>
      </c>
      <c r="J327" s="38">
        <v>67390</v>
      </c>
      <c r="K327" s="40">
        <f t="shared" si="16"/>
        <v>741285</v>
      </c>
      <c r="L327">
        <f t="shared" si="17"/>
        <v>20568</v>
      </c>
      <c r="M327">
        <f>+VLOOKUP(L327,'CTTT T6'!I$3:J$411,2,0)</f>
        <v>741285</v>
      </c>
      <c r="N327" s="40">
        <f t="shared" si="19"/>
        <v>0</v>
      </c>
      <c r="O327" t="s">
        <v>3282</v>
      </c>
    </row>
    <row r="328" spans="1:15" x14ac:dyDescent="0.25">
      <c r="A328">
        <f t="shared" si="22"/>
        <v>4</v>
      </c>
      <c r="B328" s="36">
        <v>45027</v>
      </c>
      <c r="C328" s="37" t="s">
        <v>693</v>
      </c>
      <c r="D328" s="37" t="s">
        <v>39</v>
      </c>
      <c r="E328" s="37" t="s">
        <v>694</v>
      </c>
      <c r="F328" s="37" t="s">
        <v>41</v>
      </c>
      <c r="G328" s="37" t="s">
        <v>42</v>
      </c>
      <c r="H328" s="38">
        <v>606180</v>
      </c>
      <c r="I328" s="39" t="s">
        <v>43</v>
      </c>
      <c r="J328" s="38">
        <v>60618</v>
      </c>
      <c r="K328" s="40">
        <f t="shared" ref="K328:K363" si="23">+J328+H328</f>
        <v>666798</v>
      </c>
      <c r="L328">
        <f t="shared" ref="L328:L363" si="24">+C328*1</f>
        <v>20583</v>
      </c>
      <c r="M328">
        <f>+VLOOKUP(L328,'CTTT T6'!I$3:J$411,2,0)</f>
        <v>666798</v>
      </c>
      <c r="N328" s="40">
        <f t="shared" si="19"/>
        <v>0</v>
      </c>
      <c r="O328" t="s">
        <v>3282</v>
      </c>
    </row>
    <row r="329" spans="1:15" x14ac:dyDescent="0.25">
      <c r="A329">
        <f t="shared" si="22"/>
        <v>4</v>
      </c>
      <c r="B329" s="36">
        <v>45027</v>
      </c>
      <c r="C329" s="37" t="s">
        <v>695</v>
      </c>
      <c r="D329" s="37" t="s">
        <v>39</v>
      </c>
      <c r="E329" s="37" t="s">
        <v>696</v>
      </c>
      <c r="F329" s="37" t="s">
        <v>41</v>
      </c>
      <c r="G329" s="37" t="s">
        <v>42</v>
      </c>
      <c r="H329" s="38">
        <v>730735</v>
      </c>
      <c r="I329" s="39" t="s">
        <v>43</v>
      </c>
      <c r="J329" s="38">
        <v>73074</v>
      </c>
      <c r="K329" s="40">
        <f t="shared" si="23"/>
        <v>803809</v>
      </c>
      <c r="L329">
        <f t="shared" si="24"/>
        <v>20621</v>
      </c>
      <c r="M329">
        <f>+VLOOKUP(L329,'CTTT T6'!I$3:J$411,2,0)</f>
        <v>803809</v>
      </c>
      <c r="N329" s="40">
        <f t="shared" ref="N329:N366" si="25">+M329-K329</f>
        <v>0</v>
      </c>
      <c r="O329" t="s">
        <v>3282</v>
      </c>
    </row>
    <row r="330" spans="1:15" x14ac:dyDescent="0.25">
      <c r="A330">
        <f t="shared" si="22"/>
        <v>4</v>
      </c>
      <c r="B330" s="36">
        <v>45027</v>
      </c>
      <c r="C330" s="37" t="s">
        <v>697</v>
      </c>
      <c r="D330" s="37" t="s">
        <v>39</v>
      </c>
      <c r="E330" s="37" t="s">
        <v>698</v>
      </c>
      <c r="F330" s="37" t="s">
        <v>41</v>
      </c>
      <c r="G330" s="37" t="s">
        <v>42</v>
      </c>
      <c r="H330" s="38">
        <v>715930</v>
      </c>
      <c r="I330" s="39" t="s">
        <v>43</v>
      </c>
      <c r="J330" s="38">
        <v>71593</v>
      </c>
      <c r="K330" s="40">
        <f t="shared" si="23"/>
        <v>787523</v>
      </c>
      <c r="L330">
        <f t="shared" si="24"/>
        <v>20659</v>
      </c>
      <c r="M330">
        <f>+VLOOKUP(L330,'CTTT T6'!I$3:J$411,2,0)</f>
        <v>787523</v>
      </c>
      <c r="N330" s="40">
        <f t="shared" si="25"/>
        <v>0</v>
      </c>
      <c r="O330" t="s">
        <v>3282</v>
      </c>
    </row>
    <row r="331" spans="1:15" x14ac:dyDescent="0.25">
      <c r="A331">
        <f t="shared" si="22"/>
        <v>4</v>
      </c>
      <c r="B331" s="36">
        <v>45027</v>
      </c>
      <c r="C331" s="37" t="s">
        <v>699</v>
      </c>
      <c r="D331" s="37" t="s">
        <v>39</v>
      </c>
      <c r="E331" s="37" t="s">
        <v>700</v>
      </c>
      <c r="F331" s="37" t="s">
        <v>41</v>
      </c>
      <c r="G331" s="37" t="s">
        <v>42</v>
      </c>
      <c r="H331" s="38">
        <v>661710</v>
      </c>
      <c r="I331" s="39" t="s">
        <v>43</v>
      </c>
      <c r="J331" s="38">
        <v>66171</v>
      </c>
      <c r="K331" s="40">
        <f t="shared" si="23"/>
        <v>727881</v>
      </c>
      <c r="L331">
        <f t="shared" si="24"/>
        <v>20660</v>
      </c>
      <c r="M331">
        <f>+VLOOKUP(L331,'CTTT T6'!I$3:J$411,2,0)</f>
        <v>727881</v>
      </c>
      <c r="N331" s="40">
        <f t="shared" si="25"/>
        <v>0</v>
      </c>
      <c r="O331" t="s">
        <v>3282</v>
      </c>
    </row>
    <row r="332" spans="1:15" x14ac:dyDescent="0.25">
      <c r="A332">
        <f t="shared" si="22"/>
        <v>4</v>
      </c>
      <c r="B332" s="36">
        <v>45028</v>
      </c>
      <c r="C332" s="37" t="s">
        <v>701</v>
      </c>
      <c r="D332" s="37" t="s">
        <v>39</v>
      </c>
      <c r="E332" s="37" t="s">
        <v>702</v>
      </c>
      <c r="F332" s="37" t="s">
        <v>41</v>
      </c>
      <c r="G332" s="37" t="s">
        <v>42</v>
      </c>
      <c r="H332" s="38">
        <v>407608</v>
      </c>
      <c r="I332" s="39" t="s">
        <v>43</v>
      </c>
      <c r="J332" s="38">
        <v>40761</v>
      </c>
      <c r="K332" s="40">
        <f t="shared" si="23"/>
        <v>448369</v>
      </c>
      <c r="L332">
        <f t="shared" si="24"/>
        <v>20696</v>
      </c>
      <c r="M332">
        <f>+VLOOKUP(L332,'CTTT T6'!I$3:J$411,2,0)</f>
        <v>448369</v>
      </c>
      <c r="N332" s="40">
        <f t="shared" si="25"/>
        <v>0</v>
      </c>
      <c r="O332" t="s">
        <v>3282</v>
      </c>
    </row>
    <row r="333" spans="1:15" x14ac:dyDescent="0.25">
      <c r="A333">
        <f t="shared" si="22"/>
        <v>4</v>
      </c>
      <c r="B333" s="36">
        <v>45028</v>
      </c>
      <c r="C333" s="37" t="s">
        <v>703</v>
      </c>
      <c r="D333" s="37" t="s">
        <v>39</v>
      </c>
      <c r="E333" s="37" t="s">
        <v>704</v>
      </c>
      <c r="F333" s="37" t="s">
        <v>41</v>
      </c>
      <c r="G333" s="37" t="s">
        <v>42</v>
      </c>
      <c r="H333" s="38">
        <v>673895</v>
      </c>
      <c r="I333" s="39" t="s">
        <v>43</v>
      </c>
      <c r="J333" s="38">
        <v>67390</v>
      </c>
      <c r="K333" s="40">
        <f t="shared" si="23"/>
        <v>741285</v>
      </c>
      <c r="L333">
        <f t="shared" si="24"/>
        <v>20712</v>
      </c>
      <c r="M333">
        <f>+VLOOKUP(L333,'CTTT T6'!I$3:J$411,2,0)</f>
        <v>741285</v>
      </c>
      <c r="N333" s="40">
        <f t="shared" si="25"/>
        <v>0</v>
      </c>
      <c r="O333" t="s">
        <v>3282</v>
      </c>
    </row>
    <row r="334" spans="1:15" x14ac:dyDescent="0.25">
      <c r="A334">
        <f t="shared" si="22"/>
        <v>4</v>
      </c>
      <c r="B334" s="36">
        <v>45029</v>
      </c>
      <c r="C334" s="37" t="s">
        <v>705</v>
      </c>
      <c r="D334" s="37" t="s">
        <v>39</v>
      </c>
      <c r="E334" s="37" t="s">
        <v>706</v>
      </c>
      <c r="F334" s="37" t="s">
        <v>504</v>
      </c>
      <c r="G334" s="37" t="s">
        <v>505</v>
      </c>
      <c r="H334" s="38">
        <v>1091556</v>
      </c>
      <c r="I334" s="39" t="s">
        <v>43</v>
      </c>
      <c r="J334" s="38">
        <v>109156</v>
      </c>
      <c r="K334" s="40">
        <f t="shared" si="23"/>
        <v>1200712</v>
      </c>
      <c r="L334">
        <f t="shared" si="24"/>
        <v>20732</v>
      </c>
      <c r="M334">
        <f>+VLOOKUP(L334,'CTTT T6'!I$3:J$411,2,0)</f>
        <v>1200712</v>
      </c>
      <c r="N334" s="40">
        <f t="shared" si="25"/>
        <v>0</v>
      </c>
      <c r="O334" t="s">
        <v>3282</v>
      </c>
    </row>
    <row r="335" spans="1:15" x14ac:dyDescent="0.25">
      <c r="A335">
        <f t="shared" si="22"/>
        <v>4</v>
      </c>
      <c r="B335" s="36">
        <v>45029</v>
      </c>
      <c r="C335" s="37" t="s">
        <v>707</v>
      </c>
      <c r="D335" s="37" t="s">
        <v>39</v>
      </c>
      <c r="E335" s="37" t="s">
        <v>708</v>
      </c>
      <c r="F335" s="37" t="s">
        <v>504</v>
      </c>
      <c r="G335" s="37" t="s">
        <v>505</v>
      </c>
      <c r="H335" s="38">
        <v>754694</v>
      </c>
      <c r="I335" s="39" t="s">
        <v>43</v>
      </c>
      <c r="J335" s="38">
        <v>75469</v>
      </c>
      <c r="K335" s="40">
        <f t="shared" si="23"/>
        <v>830163</v>
      </c>
      <c r="L335">
        <f t="shared" si="24"/>
        <v>20748</v>
      </c>
      <c r="M335">
        <f>+VLOOKUP(L335,'CTTT T6'!I$3:J$411,2,0)</f>
        <v>830163</v>
      </c>
      <c r="N335" s="40">
        <f t="shared" si="25"/>
        <v>0</v>
      </c>
      <c r="O335" t="s">
        <v>3282</v>
      </c>
    </row>
    <row r="336" spans="1:15" x14ac:dyDescent="0.25">
      <c r="A336">
        <f t="shared" si="22"/>
        <v>4</v>
      </c>
      <c r="B336" s="36">
        <v>45030</v>
      </c>
      <c r="C336" s="37" t="s">
        <v>709</v>
      </c>
      <c r="D336" s="37" t="s">
        <v>39</v>
      </c>
      <c r="E336" s="37" t="s">
        <v>710</v>
      </c>
      <c r="F336" s="37" t="s">
        <v>41</v>
      </c>
      <c r="G336" s="37" t="s">
        <v>42</v>
      </c>
      <c r="H336" s="38">
        <v>798450</v>
      </c>
      <c r="I336" s="39" t="s">
        <v>43</v>
      </c>
      <c r="J336" s="38">
        <v>79845</v>
      </c>
      <c r="K336" s="40">
        <f t="shared" si="23"/>
        <v>878295</v>
      </c>
      <c r="L336">
        <f t="shared" si="24"/>
        <v>22125</v>
      </c>
      <c r="M336">
        <f>+VLOOKUP(L336,'CTTT T6'!I$3:J$411,2,0)</f>
        <v>878295</v>
      </c>
      <c r="N336" s="40">
        <f t="shared" si="25"/>
        <v>0</v>
      </c>
      <c r="O336" t="s">
        <v>3282</v>
      </c>
    </row>
    <row r="337" spans="1:15" x14ac:dyDescent="0.25">
      <c r="A337">
        <f t="shared" si="22"/>
        <v>4</v>
      </c>
      <c r="B337" s="36">
        <v>45030</v>
      </c>
      <c r="C337" s="37" t="s">
        <v>711</v>
      </c>
      <c r="D337" s="37" t="s">
        <v>39</v>
      </c>
      <c r="E337" s="37" t="s">
        <v>712</v>
      </c>
      <c r="F337" s="37" t="s">
        <v>41</v>
      </c>
      <c r="G337" s="37" t="s">
        <v>42</v>
      </c>
      <c r="H337" s="38">
        <v>663671</v>
      </c>
      <c r="I337" s="39" t="s">
        <v>43</v>
      </c>
      <c r="J337" s="38">
        <v>66367</v>
      </c>
      <c r="K337" s="40">
        <f t="shared" si="23"/>
        <v>730038</v>
      </c>
      <c r="L337">
        <f t="shared" si="24"/>
        <v>22128</v>
      </c>
      <c r="M337">
        <f>+VLOOKUP(L337,'CTTT T6'!I$3:J$411,2,0)</f>
        <v>730038</v>
      </c>
      <c r="N337" s="40">
        <f t="shared" si="25"/>
        <v>0</v>
      </c>
      <c r="O337" t="s">
        <v>3282</v>
      </c>
    </row>
    <row r="338" spans="1:15" x14ac:dyDescent="0.25">
      <c r="A338">
        <f t="shared" si="22"/>
        <v>4</v>
      </c>
      <c r="B338" s="36">
        <v>45030</v>
      </c>
      <c r="C338" s="37" t="s">
        <v>713</v>
      </c>
      <c r="D338" s="37" t="s">
        <v>39</v>
      </c>
      <c r="E338" s="37" t="s">
        <v>714</v>
      </c>
      <c r="F338" s="37" t="s">
        <v>41</v>
      </c>
      <c r="G338" s="37" t="s">
        <v>42</v>
      </c>
      <c r="H338" s="38">
        <v>559153</v>
      </c>
      <c r="I338" s="39" t="s">
        <v>43</v>
      </c>
      <c r="J338" s="38">
        <v>55915</v>
      </c>
      <c r="K338" s="40">
        <f t="shared" si="23"/>
        <v>615068</v>
      </c>
      <c r="L338">
        <f t="shared" si="24"/>
        <v>22129</v>
      </c>
      <c r="M338">
        <f>+VLOOKUP(L338,'CTTT T6'!I$3:J$411,2,0)</f>
        <v>615068</v>
      </c>
      <c r="N338" s="40">
        <f t="shared" si="25"/>
        <v>0</v>
      </c>
      <c r="O338" t="s">
        <v>3282</v>
      </c>
    </row>
    <row r="339" spans="1:15" x14ac:dyDescent="0.25">
      <c r="A339">
        <f t="shared" si="22"/>
        <v>4</v>
      </c>
      <c r="B339" s="36">
        <v>45030</v>
      </c>
      <c r="C339" s="37" t="s">
        <v>715</v>
      </c>
      <c r="D339" s="37" t="s">
        <v>39</v>
      </c>
      <c r="E339" s="37" t="s">
        <v>716</v>
      </c>
      <c r="F339" s="37" t="s">
        <v>41</v>
      </c>
      <c r="G339" s="37" t="s">
        <v>42</v>
      </c>
      <c r="H339" s="38">
        <v>352078</v>
      </c>
      <c r="I339" s="39" t="s">
        <v>43</v>
      </c>
      <c r="J339" s="38">
        <v>35208</v>
      </c>
      <c r="K339" s="40">
        <f t="shared" si="23"/>
        <v>387286</v>
      </c>
      <c r="L339">
        <f t="shared" si="24"/>
        <v>22188</v>
      </c>
      <c r="M339">
        <f>+VLOOKUP(L339,'CTTT T6'!I$3:J$411,2,0)</f>
        <v>387286</v>
      </c>
      <c r="N339" s="40">
        <f t="shared" si="25"/>
        <v>0</v>
      </c>
      <c r="O339" t="s">
        <v>3282</v>
      </c>
    </row>
    <row r="340" spans="1:15" x14ac:dyDescent="0.25">
      <c r="A340">
        <f t="shared" si="22"/>
        <v>4</v>
      </c>
      <c r="B340" s="36">
        <v>45030</v>
      </c>
      <c r="C340" s="37" t="s">
        <v>717</v>
      </c>
      <c r="D340" s="37" t="s">
        <v>39</v>
      </c>
      <c r="E340" s="37" t="s">
        <v>718</v>
      </c>
      <c r="F340" s="37" t="s">
        <v>41</v>
      </c>
      <c r="G340" s="37" t="s">
        <v>42</v>
      </c>
      <c r="H340" s="38">
        <v>522590</v>
      </c>
      <c r="I340" s="39" t="s">
        <v>43</v>
      </c>
      <c r="J340" s="38">
        <v>52259</v>
      </c>
      <c r="K340" s="40">
        <f t="shared" si="23"/>
        <v>574849</v>
      </c>
      <c r="L340">
        <f t="shared" si="24"/>
        <v>22189</v>
      </c>
      <c r="M340">
        <f>+VLOOKUP(L340,'CTTT T6'!I$3:J$411,2,0)</f>
        <v>574849</v>
      </c>
      <c r="N340" s="40">
        <f t="shared" si="25"/>
        <v>0</v>
      </c>
      <c r="O340" t="s">
        <v>3282</v>
      </c>
    </row>
    <row r="341" spans="1:15" x14ac:dyDescent="0.25">
      <c r="A341">
        <f t="shared" si="22"/>
        <v>4</v>
      </c>
      <c r="B341" s="36">
        <v>45034</v>
      </c>
      <c r="C341" s="37" t="s">
        <v>719</v>
      </c>
      <c r="D341" s="37" t="s">
        <v>39</v>
      </c>
      <c r="E341" s="37" t="s">
        <v>720</v>
      </c>
      <c r="F341" s="37" t="s">
        <v>41</v>
      </c>
      <c r="G341" s="37" t="s">
        <v>42</v>
      </c>
      <c r="H341" s="38">
        <v>542387</v>
      </c>
      <c r="I341" s="39" t="s">
        <v>43</v>
      </c>
      <c r="J341" s="38">
        <v>54239</v>
      </c>
      <c r="K341" s="40">
        <f t="shared" si="23"/>
        <v>596626</v>
      </c>
      <c r="L341">
        <f t="shared" si="24"/>
        <v>22344</v>
      </c>
      <c r="M341">
        <f>+VLOOKUP(L341,'CTTT T6'!I$3:J$411,2,0)</f>
        <v>596626</v>
      </c>
      <c r="N341" s="40">
        <f t="shared" si="25"/>
        <v>0</v>
      </c>
      <c r="O341" t="s">
        <v>3282</v>
      </c>
    </row>
    <row r="342" spans="1:15" x14ac:dyDescent="0.25">
      <c r="A342">
        <f t="shared" si="22"/>
        <v>4</v>
      </c>
      <c r="B342" s="36">
        <v>45035</v>
      </c>
      <c r="C342" s="37" t="s">
        <v>721</v>
      </c>
      <c r="D342" s="37" t="s">
        <v>39</v>
      </c>
      <c r="E342" s="37" t="s">
        <v>722</v>
      </c>
      <c r="F342" s="37" t="s">
        <v>41</v>
      </c>
      <c r="G342" s="37" t="s">
        <v>42</v>
      </c>
      <c r="H342" s="38">
        <v>762957</v>
      </c>
      <c r="I342" s="39" t="s">
        <v>43</v>
      </c>
      <c r="J342" s="38">
        <v>76296</v>
      </c>
      <c r="K342" s="40">
        <f t="shared" si="23"/>
        <v>839253</v>
      </c>
      <c r="L342">
        <f t="shared" si="24"/>
        <v>22393</v>
      </c>
      <c r="M342">
        <f>+VLOOKUP(L342,'CTTT T7'!H$3:I$252,2,0)</f>
        <v>839253</v>
      </c>
      <c r="N342" s="40">
        <f>+M342-K342</f>
        <v>0</v>
      </c>
      <c r="O342" t="s">
        <v>3283</v>
      </c>
    </row>
    <row r="343" spans="1:15" x14ac:dyDescent="0.25">
      <c r="A343">
        <f t="shared" si="22"/>
        <v>4</v>
      </c>
      <c r="B343" s="36">
        <v>45035</v>
      </c>
      <c r="C343" s="37" t="s">
        <v>723</v>
      </c>
      <c r="D343" s="37" t="s">
        <v>39</v>
      </c>
      <c r="E343" s="37" t="s">
        <v>724</v>
      </c>
      <c r="F343" s="37" t="s">
        <v>120</v>
      </c>
      <c r="G343" s="37" t="s">
        <v>121</v>
      </c>
      <c r="H343" s="38">
        <v>757725</v>
      </c>
      <c r="I343" s="39" t="s">
        <v>43</v>
      </c>
      <c r="J343" s="38">
        <v>75773</v>
      </c>
      <c r="K343" s="40">
        <f t="shared" si="23"/>
        <v>833498</v>
      </c>
      <c r="L343">
        <f t="shared" si="24"/>
        <v>22415</v>
      </c>
      <c r="M343">
        <f>+VLOOKUP(L343,'CTTT T7'!H$3:I$252,2,0)</f>
        <v>833498</v>
      </c>
      <c r="N343" s="40">
        <f>+M343-K343</f>
        <v>0</v>
      </c>
      <c r="O343" t="s">
        <v>3283</v>
      </c>
    </row>
    <row r="344" spans="1:15" x14ac:dyDescent="0.25">
      <c r="A344">
        <f t="shared" si="22"/>
        <v>4</v>
      </c>
      <c r="B344" s="36">
        <v>45035</v>
      </c>
      <c r="C344" s="37" t="s">
        <v>725</v>
      </c>
      <c r="D344" s="37" t="s">
        <v>39</v>
      </c>
      <c r="E344" s="37" t="s">
        <v>726</v>
      </c>
      <c r="F344" s="37" t="s">
        <v>41</v>
      </c>
      <c r="G344" s="37" t="s">
        <v>42</v>
      </c>
      <c r="H344" s="38">
        <v>559153</v>
      </c>
      <c r="I344" s="39" t="s">
        <v>43</v>
      </c>
      <c r="J344" s="38">
        <v>55915</v>
      </c>
      <c r="K344" s="40">
        <f t="shared" si="23"/>
        <v>615068</v>
      </c>
      <c r="L344">
        <f t="shared" si="24"/>
        <v>22429</v>
      </c>
      <c r="M344">
        <f>+VLOOKUP(L344,'CTTT T6'!I$3:J$411,2,0)</f>
        <v>615068</v>
      </c>
      <c r="N344" s="40">
        <f t="shared" si="25"/>
        <v>0</v>
      </c>
      <c r="O344" t="s">
        <v>3282</v>
      </c>
    </row>
    <row r="345" spans="1:15" x14ac:dyDescent="0.25">
      <c r="A345">
        <f t="shared" si="22"/>
        <v>4</v>
      </c>
      <c r="B345" s="36">
        <v>45036</v>
      </c>
      <c r="C345" s="37" t="s">
        <v>727</v>
      </c>
      <c r="D345" s="37" t="s">
        <v>39</v>
      </c>
      <c r="E345" s="37" t="s">
        <v>728</v>
      </c>
      <c r="F345" s="37" t="s">
        <v>474</v>
      </c>
      <c r="G345" s="37" t="s">
        <v>475</v>
      </c>
      <c r="H345" s="38">
        <v>1667475</v>
      </c>
      <c r="I345" s="39" t="s">
        <v>43</v>
      </c>
      <c r="J345" s="38">
        <v>166748</v>
      </c>
      <c r="K345" s="40">
        <f t="shared" si="23"/>
        <v>1834223</v>
      </c>
      <c r="L345">
        <f t="shared" si="24"/>
        <v>22601</v>
      </c>
      <c r="M345">
        <f>+VLOOKUP(L345,'CTTT T6'!I$3:J$411,2,0)</f>
        <v>1834223</v>
      </c>
      <c r="N345" s="40">
        <f t="shared" si="25"/>
        <v>0</v>
      </c>
      <c r="O345" t="s">
        <v>3282</v>
      </c>
    </row>
    <row r="346" spans="1:15" x14ac:dyDescent="0.25">
      <c r="A346">
        <f t="shared" si="22"/>
        <v>4</v>
      </c>
      <c r="B346" s="36">
        <v>45036</v>
      </c>
      <c r="C346" s="37" t="s">
        <v>729</v>
      </c>
      <c r="D346" s="37" t="s">
        <v>39</v>
      </c>
      <c r="E346" s="37" t="s">
        <v>730</v>
      </c>
      <c r="F346" s="37" t="s">
        <v>41</v>
      </c>
      <c r="G346" s="37" t="s">
        <v>42</v>
      </c>
      <c r="H346" s="38">
        <v>673895</v>
      </c>
      <c r="I346" s="39" t="s">
        <v>43</v>
      </c>
      <c r="J346" s="38">
        <v>67390</v>
      </c>
      <c r="K346" s="40">
        <f t="shared" si="23"/>
        <v>741285</v>
      </c>
      <c r="L346">
        <f t="shared" si="24"/>
        <v>22634</v>
      </c>
      <c r="M346">
        <f>+VLOOKUP(L346,'CTTT T7'!H$3:I$252,2,0)</f>
        <v>741285</v>
      </c>
      <c r="N346" s="40">
        <f>+M346-K346</f>
        <v>0</v>
      </c>
      <c r="O346" t="s">
        <v>3283</v>
      </c>
    </row>
    <row r="347" spans="1:15" x14ac:dyDescent="0.25">
      <c r="A347">
        <f t="shared" si="22"/>
        <v>4</v>
      </c>
      <c r="B347" s="36">
        <v>45037</v>
      </c>
      <c r="C347" s="37" t="s">
        <v>731</v>
      </c>
      <c r="D347" s="37" t="s">
        <v>39</v>
      </c>
      <c r="E347" s="37" t="s">
        <v>732</v>
      </c>
      <c r="F347" s="37" t="s">
        <v>41</v>
      </c>
      <c r="G347" s="37" t="s">
        <v>42</v>
      </c>
      <c r="H347" s="38">
        <v>485136</v>
      </c>
      <c r="I347" s="39" t="s">
        <v>43</v>
      </c>
      <c r="J347" s="38">
        <v>48514</v>
      </c>
      <c r="K347" s="40">
        <f t="shared" si="23"/>
        <v>533650</v>
      </c>
      <c r="L347">
        <f t="shared" si="24"/>
        <v>23448</v>
      </c>
      <c r="M347">
        <f>+VLOOKUP(L347,'CTTT T6'!I$3:J$411,2,0)</f>
        <v>533650</v>
      </c>
      <c r="N347" s="40">
        <f t="shared" si="25"/>
        <v>0</v>
      </c>
      <c r="O347" t="s">
        <v>3282</v>
      </c>
    </row>
    <row r="348" spans="1:15" x14ac:dyDescent="0.25">
      <c r="A348">
        <f t="shared" si="22"/>
        <v>4</v>
      </c>
      <c r="B348" s="36">
        <v>45037</v>
      </c>
      <c r="C348" s="37" t="s">
        <v>733</v>
      </c>
      <c r="D348" s="37" t="s">
        <v>39</v>
      </c>
      <c r="E348" s="37" t="s">
        <v>734</v>
      </c>
      <c r="F348" s="37" t="s">
        <v>41</v>
      </c>
      <c r="G348" s="37" t="s">
        <v>42</v>
      </c>
      <c r="H348" s="38">
        <v>478594</v>
      </c>
      <c r="I348" s="39" t="s">
        <v>43</v>
      </c>
      <c r="J348" s="38">
        <v>47859</v>
      </c>
      <c r="K348" s="40">
        <f t="shared" si="23"/>
        <v>526453</v>
      </c>
      <c r="L348">
        <f t="shared" si="24"/>
        <v>23462</v>
      </c>
      <c r="M348">
        <f>+VLOOKUP(L348,'CTTT T6'!I$3:J$411,2,0)</f>
        <v>526453</v>
      </c>
      <c r="N348" s="40">
        <f t="shared" si="25"/>
        <v>0</v>
      </c>
      <c r="O348" t="s">
        <v>3282</v>
      </c>
    </row>
    <row r="349" spans="1:15" x14ac:dyDescent="0.25">
      <c r="A349">
        <f t="shared" si="22"/>
        <v>4</v>
      </c>
      <c r="B349" s="36">
        <v>45037</v>
      </c>
      <c r="C349" s="37" t="s">
        <v>735</v>
      </c>
      <c r="D349" s="37" t="s">
        <v>39</v>
      </c>
      <c r="E349" s="37" t="s">
        <v>736</v>
      </c>
      <c r="F349" s="37" t="s">
        <v>41</v>
      </c>
      <c r="G349" s="37" t="s">
        <v>42</v>
      </c>
      <c r="H349" s="38">
        <v>808674</v>
      </c>
      <c r="I349" s="39" t="s">
        <v>43</v>
      </c>
      <c r="J349" s="38">
        <v>80867</v>
      </c>
      <c r="K349" s="40">
        <f t="shared" si="23"/>
        <v>889541</v>
      </c>
      <c r="L349">
        <f t="shared" si="24"/>
        <v>23543</v>
      </c>
      <c r="M349">
        <f>+VLOOKUP(L349,'CTTT T6'!I$3:J$411,2,0)</f>
        <v>889541</v>
      </c>
      <c r="N349" s="40">
        <f t="shared" si="25"/>
        <v>0</v>
      </c>
      <c r="O349" t="s">
        <v>3282</v>
      </c>
    </row>
    <row r="350" spans="1:15" x14ac:dyDescent="0.25">
      <c r="A350">
        <f t="shared" si="22"/>
        <v>4</v>
      </c>
      <c r="B350" s="36">
        <v>45038</v>
      </c>
      <c r="C350" s="37" t="s">
        <v>737</v>
      </c>
      <c r="D350" s="37" t="s">
        <v>39</v>
      </c>
      <c r="E350" s="37" t="s">
        <v>738</v>
      </c>
      <c r="F350" s="37" t="s">
        <v>41</v>
      </c>
      <c r="G350" s="37" t="s">
        <v>42</v>
      </c>
      <c r="H350" s="38">
        <v>808674</v>
      </c>
      <c r="I350" s="39" t="s">
        <v>43</v>
      </c>
      <c r="J350" s="38">
        <v>80867</v>
      </c>
      <c r="K350" s="40">
        <f t="shared" si="23"/>
        <v>889541</v>
      </c>
      <c r="L350">
        <f t="shared" si="24"/>
        <v>23553</v>
      </c>
      <c r="M350">
        <f>+VLOOKUP(L350,'CTTT T7'!H$3:I$252,2,0)</f>
        <v>889541</v>
      </c>
      <c r="N350" s="40">
        <f>+M350-K350</f>
        <v>0</v>
      </c>
      <c r="O350" t="s">
        <v>3283</v>
      </c>
    </row>
    <row r="351" spans="1:15" x14ac:dyDescent="0.25">
      <c r="A351">
        <f t="shared" si="22"/>
        <v>4</v>
      </c>
      <c r="B351" s="36">
        <v>45038</v>
      </c>
      <c r="C351" s="37" t="s">
        <v>739</v>
      </c>
      <c r="D351" s="37" t="s">
        <v>39</v>
      </c>
      <c r="E351" s="37" t="s">
        <v>740</v>
      </c>
      <c r="F351" s="37" t="s">
        <v>41</v>
      </c>
      <c r="G351" s="37" t="s">
        <v>42</v>
      </c>
      <c r="H351" s="38">
        <v>434838</v>
      </c>
      <c r="I351" s="39" t="s">
        <v>43</v>
      </c>
      <c r="J351" s="38">
        <v>43484</v>
      </c>
      <c r="K351" s="40">
        <f t="shared" si="23"/>
        <v>478322</v>
      </c>
      <c r="L351">
        <f t="shared" si="24"/>
        <v>23564</v>
      </c>
      <c r="M351">
        <f>+VLOOKUP(L351,'CTTT T6'!I$3:J$411,2,0)</f>
        <v>478322</v>
      </c>
      <c r="N351" s="40">
        <f t="shared" si="25"/>
        <v>0</v>
      </c>
      <c r="O351" t="s">
        <v>3282</v>
      </c>
    </row>
    <row r="352" spans="1:15" x14ac:dyDescent="0.25">
      <c r="A352">
        <f t="shared" si="22"/>
        <v>4</v>
      </c>
      <c r="B352" s="36">
        <v>45041</v>
      </c>
      <c r="C352" s="37" t="s">
        <v>741</v>
      </c>
      <c r="D352" s="37" t="s">
        <v>39</v>
      </c>
      <c r="E352" s="37" t="s">
        <v>742</v>
      </c>
      <c r="F352" s="37" t="s">
        <v>504</v>
      </c>
      <c r="G352" s="37" t="s">
        <v>505</v>
      </c>
      <c r="H352" s="38">
        <v>2571753</v>
      </c>
      <c r="I352" s="39" t="s">
        <v>43</v>
      </c>
      <c r="J352" s="38">
        <v>257175</v>
      </c>
      <c r="K352" s="40">
        <f t="shared" si="23"/>
        <v>2828928</v>
      </c>
      <c r="L352">
        <f t="shared" si="24"/>
        <v>23720</v>
      </c>
      <c r="M352">
        <f>+VLOOKUP(L352,'CTTT T6'!I$3:J$411,2,0)</f>
        <v>2828928</v>
      </c>
      <c r="N352" s="40">
        <f t="shared" si="25"/>
        <v>0</v>
      </c>
      <c r="O352" t="s">
        <v>3282</v>
      </c>
    </row>
    <row r="353" spans="1:15" x14ac:dyDescent="0.25">
      <c r="A353">
        <f t="shared" si="22"/>
        <v>4</v>
      </c>
      <c r="B353" s="36">
        <v>45041</v>
      </c>
      <c r="C353" s="37" t="s">
        <v>743</v>
      </c>
      <c r="D353" s="37" t="s">
        <v>39</v>
      </c>
      <c r="E353" s="37" t="s">
        <v>744</v>
      </c>
      <c r="F353" s="37" t="s">
        <v>41</v>
      </c>
      <c r="G353" s="37" t="s">
        <v>42</v>
      </c>
      <c r="H353" s="38">
        <v>771460</v>
      </c>
      <c r="I353" s="39" t="s">
        <v>43</v>
      </c>
      <c r="J353" s="38">
        <v>77146</v>
      </c>
      <c r="K353" s="40">
        <f t="shared" si="23"/>
        <v>848606</v>
      </c>
      <c r="L353">
        <f t="shared" si="24"/>
        <v>23734</v>
      </c>
      <c r="M353">
        <f>+VLOOKUP(L353,'CTTT T7'!H$3:I$252,2,0)</f>
        <v>848606</v>
      </c>
      <c r="N353" s="40">
        <f>+M353-K353</f>
        <v>0</v>
      </c>
      <c r="O353" t="s">
        <v>3283</v>
      </c>
    </row>
    <row r="354" spans="1:15" x14ac:dyDescent="0.25">
      <c r="A354">
        <f t="shared" si="22"/>
        <v>4</v>
      </c>
      <c r="B354" s="36">
        <v>45041</v>
      </c>
      <c r="C354" s="37" t="s">
        <v>745</v>
      </c>
      <c r="D354" s="37" t="s">
        <v>39</v>
      </c>
      <c r="E354" s="37" t="s">
        <v>746</v>
      </c>
      <c r="F354" s="37" t="s">
        <v>41</v>
      </c>
      <c r="G354" s="37" t="s">
        <v>42</v>
      </c>
      <c r="H354" s="38">
        <v>611412</v>
      </c>
      <c r="I354" s="39" t="s">
        <v>43</v>
      </c>
      <c r="J354" s="38">
        <v>61141</v>
      </c>
      <c r="K354" s="40">
        <f t="shared" si="23"/>
        <v>672553</v>
      </c>
      <c r="L354">
        <f t="shared" si="24"/>
        <v>23735</v>
      </c>
      <c r="M354">
        <f>+VLOOKUP(L354,'CTTT T6'!I$3:J$411,2,0)</f>
        <v>672553</v>
      </c>
      <c r="N354" s="40">
        <f t="shared" si="25"/>
        <v>0</v>
      </c>
      <c r="O354" t="s">
        <v>3282</v>
      </c>
    </row>
    <row r="355" spans="1:15" x14ac:dyDescent="0.25">
      <c r="A355">
        <f t="shared" si="22"/>
        <v>4</v>
      </c>
      <c r="B355" s="36">
        <v>45041</v>
      </c>
      <c r="C355" s="37" t="s">
        <v>747</v>
      </c>
      <c r="D355" s="37" t="s">
        <v>39</v>
      </c>
      <c r="E355" s="37" t="s">
        <v>748</v>
      </c>
      <c r="F355" s="37" t="s">
        <v>41</v>
      </c>
      <c r="G355" s="37" t="s">
        <v>42</v>
      </c>
      <c r="H355" s="38">
        <v>606420</v>
      </c>
      <c r="I355" s="39" t="s">
        <v>43</v>
      </c>
      <c r="J355" s="38">
        <v>60642</v>
      </c>
      <c r="K355" s="40">
        <f t="shared" si="23"/>
        <v>667062</v>
      </c>
      <c r="L355">
        <f t="shared" si="24"/>
        <v>23742</v>
      </c>
      <c r="M355">
        <f>+VLOOKUP(L355,'CTTT T6'!I$3:J$411,2,0)</f>
        <v>667062</v>
      </c>
      <c r="N355" s="40">
        <f t="shared" si="25"/>
        <v>0</v>
      </c>
      <c r="O355" t="s">
        <v>3282</v>
      </c>
    </row>
    <row r="356" spans="1:15" x14ac:dyDescent="0.25">
      <c r="A356">
        <f t="shared" si="22"/>
        <v>4</v>
      </c>
      <c r="B356" s="36">
        <v>45042</v>
      </c>
      <c r="C356" s="37" t="s">
        <v>749</v>
      </c>
      <c r="D356" s="37" t="s">
        <v>39</v>
      </c>
      <c r="E356" s="37" t="s">
        <v>750</v>
      </c>
      <c r="F356" s="37" t="s">
        <v>41</v>
      </c>
      <c r="G356" s="37" t="s">
        <v>42</v>
      </c>
      <c r="H356" s="38">
        <v>490128</v>
      </c>
      <c r="I356" s="39" t="s">
        <v>43</v>
      </c>
      <c r="J356" s="38">
        <v>49013</v>
      </c>
      <c r="K356" s="40">
        <f t="shared" si="23"/>
        <v>539141</v>
      </c>
      <c r="L356">
        <f t="shared" si="24"/>
        <v>24253</v>
      </c>
      <c r="M356">
        <f>+VLOOKUP(L356,'CTTT T7'!H$3:I$252,2,0)</f>
        <v>539141</v>
      </c>
      <c r="N356" s="40">
        <f>+M356-K356</f>
        <v>0</v>
      </c>
      <c r="O356" t="s">
        <v>3283</v>
      </c>
    </row>
    <row r="357" spans="1:15" x14ac:dyDescent="0.25">
      <c r="A357">
        <f t="shared" si="22"/>
        <v>4</v>
      </c>
      <c r="B357" s="36">
        <v>45042</v>
      </c>
      <c r="C357" s="37" t="s">
        <v>751</v>
      </c>
      <c r="D357" s="37" t="s">
        <v>39</v>
      </c>
      <c r="E357" s="37" t="s">
        <v>752</v>
      </c>
      <c r="F357" s="37" t="s">
        <v>41</v>
      </c>
      <c r="G357" s="37" t="s">
        <v>42</v>
      </c>
      <c r="H357" s="38">
        <v>454635</v>
      </c>
      <c r="I357" s="39" t="s">
        <v>43</v>
      </c>
      <c r="J357" s="38">
        <v>45464</v>
      </c>
      <c r="K357" s="40">
        <f t="shared" si="23"/>
        <v>500099</v>
      </c>
      <c r="L357">
        <f t="shared" si="24"/>
        <v>24484</v>
      </c>
      <c r="M357">
        <f>+VLOOKUP(L357,'CTTT T6'!I$3:J$411,2,0)</f>
        <v>500099</v>
      </c>
      <c r="N357" s="40">
        <f t="shared" si="25"/>
        <v>0</v>
      </c>
      <c r="O357" t="s">
        <v>3282</v>
      </c>
    </row>
    <row r="358" spans="1:15" x14ac:dyDescent="0.25">
      <c r="A358">
        <f t="shared" si="22"/>
        <v>4</v>
      </c>
      <c r="B358" s="36">
        <v>45042</v>
      </c>
      <c r="C358" s="37" t="s">
        <v>753</v>
      </c>
      <c r="D358" s="37" t="s">
        <v>39</v>
      </c>
      <c r="E358" s="37" t="s">
        <v>754</v>
      </c>
      <c r="F358" s="37" t="s">
        <v>41</v>
      </c>
      <c r="G358" s="37" t="s">
        <v>42</v>
      </c>
      <c r="H358" s="38">
        <v>508855</v>
      </c>
      <c r="I358" s="39" t="s">
        <v>43</v>
      </c>
      <c r="J358" s="38">
        <v>50886</v>
      </c>
      <c r="K358" s="40">
        <f t="shared" si="23"/>
        <v>559741</v>
      </c>
      <c r="L358">
        <f t="shared" si="24"/>
        <v>24527</v>
      </c>
      <c r="M358">
        <f>+VLOOKUP(L358,'CTTT T6'!I$3:J$411,2,0)</f>
        <v>559741</v>
      </c>
      <c r="N358" s="40">
        <f t="shared" si="25"/>
        <v>0</v>
      </c>
      <c r="O358" t="s">
        <v>3282</v>
      </c>
    </row>
    <row r="359" spans="1:15" x14ac:dyDescent="0.25">
      <c r="A359">
        <f t="shared" si="22"/>
        <v>4</v>
      </c>
      <c r="B359" s="36">
        <v>45043</v>
      </c>
      <c r="C359" s="37" t="s">
        <v>755</v>
      </c>
      <c r="D359" s="37" t="s">
        <v>39</v>
      </c>
      <c r="E359" s="37" t="s">
        <v>756</v>
      </c>
      <c r="F359" s="37" t="s">
        <v>41</v>
      </c>
      <c r="G359" s="37" t="s">
        <v>42</v>
      </c>
      <c r="H359" s="38">
        <v>633410</v>
      </c>
      <c r="I359" s="39" t="s">
        <v>43</v>
      </c>
      <c r="J359" s="38">
        <v>63341</v>
      </c>
      <c r="K359" s="40">
        <f t="shared" si="23"/>
        <v>696751</v>
      </c>
      <c r="L359">
        <f t="shared" si="24"/>
        <v>25008</v>
      </c>
      <c r="M359">
        <f>+VLOOKUP(L359,'CTTT T6'!I$3:J$411,2,0)</f>
        <v>696751</v>
      </c>
      <c r="N359" s="40">
        <f t="shared" si="25"/>
        <v>0</v>
      </c>
      <c r="O359" t="s">
        <v>3282</v>
      </c>
    </row>
    <row r="360" spans="1:15" x14ac:dyDescent="0.25">
      <c r="A360">
        <f t="shared" si="22"/>
        <v>4</v>
      </c>
      <c r="B360" s="36">
        <v>45043</v>
      </c>
      <c r="C360" s="37" t="s">
        <v>757</v>
      </c>
      <c r="D360" s="37" t="s">
        <v>39</v>
      </c>
      <c r="E360" s="37" t="s">
        <v>758</v>
      </c>
      <c r="F360" s="37" t="s">
        <v>41</v>
      </c>
      <c r="G360" s="37" t="s">
        <v>42</v>
      </c>
      <c r="H360" s="38">
        <v>717240</v>
      </c>
      <c r="I360" s="39" t="s">
        <v>43</v>
      </c>
      <c r="J360" s="38">
        <v>71724</v>
      </c>
      <c r="K360" s="40">
        <f t="shared" si="23"/>
        <v>788964</v>
      </c>
      <c r="L360">
        <f t="shared" si="24"/>
        <v>25020</v>
      </c>
      <c r="M360">
        <f>+VLOOKUP(L360,'CTTT T6'!I$3:J$411,2,0)</f>
        <v>788964</v>
      </c>
      <c r="N360" s="40">
        <f t="shared" si="25"/>
        <v>0</v>
      </c>
      <c r="O360" t="s">
        <v>3282</v>
      </c>
    </row>
    <row r="361" spans="1:15" x14ac:dyDescent="0.25">
      <c r="A361">
        <f t="shared" si="22"/>
        <v>4</v>
      </c>
      <c r="B361" s="36">
        <v>45043</v>
      </c>
      <c r="C361" s="37" t="s">
        <v>759</v>
      </c>
      <c r="D361" s="37" t="s">
        <v>39</v>
      </c>
      <c r="E361" s="37" t="s">
        <v>760</v>
      </c>
      <c r="F361" s="37" t="s">
        <v>41</v>
      </c>
      <c r="G361" s="37" t="s">
        <v>42</v>
      </c>
      <c r="H361" s="38">
        <v>363852</v>
      </c>
      <c r="I361" s="39" t="s">
        <v>43</v>
      </c>
      <c r="J361" s="38">
        <v>36385</v>
      </c>
      <c r="K361" s="40">
        <f t="shared" si="23"/>
        <v>400237</v>
      </c>
      <c r="L361">
        <f t="shared" si="24"/>
        <v>25021</v>
      </c>
      <c r="M361">
        <f>+VLOOKUP(L361,'CTTT T7'!H$3:I$252,2,0)</f>
        <v>400237</v>
      </c>
      <c r="N361" s="40">
        <f t="shared" si="25"/>
        <v>0</v>
      </c>
      <c r="O361" t="s">
        <v>3283</v>
      </c>
    </row>
    <row r="362" spans="1:15" x14ac:dyDescent="0.25">
      <c r="A362">
        <f t="shared" si="22"/>
        <v>4</v>
      </c>
      <c r="B362" s="36">
        <v>45043</v>
      </c>
      <c r="C362" s="37" t="s">
        <v>761</v>
      </c>
      <c r="D362" s="37" t="s">
        <v>39</v>
      </c>
      <c r="E362" s="37" t="s">
        <v>762</v>
      </c>
      <c r="F362" s="37" t="s">
        <v>41</v>
      </c>
      <c r="G362" s="37" t="s">
        <v>42</v>
      </c>
      <c r="H362" s="38">
        <v>815216</v>
      </c>
      <c r="I362" s="39" t="s">
        <v>43</v>
      </c>
      <c r="J362" s="38">
        <v>81522</v>
      </c>
      <c r="K362" s="40">
        <f t="shared" si="23"/>
        <v>896738</v>
      </c>
      <c r="L362">
        <f t="shared" si="24"/>
        <v>25030</v>
      </c>
      <c r="M362">
        <f>+VLOOKUP(L362,'CTTT T7'!H$3:I$252,2,0)</f>
        <v>896738</v>
      </c>
      <c r="N362" s="40">
        <f t="shared" si="25"/>
        <v>0</v>
      </c>
      <c r="O362" t="s">
        <v>3283</v>
      </c>
    </row>
    <row r="363" spans="1:15" x14ac:dyDescent="0.25">
      <c r="A363">
        <f t="shared" si="22"/>
        <v>4</v>
      </c>
      <c r="B363" s="36">
        <v>45043</v>
      </c>
      <c r="C363" s="37" t="s">
        <v>763</v>
      </c>
      <c r="D363" s="37" t="s">
        <v>39</v>
      </c>
      <c r="E363" s="37" t="s">
        <v>764</v>
      </c>
      <c r="F363" s="37" t="s">
        <v>41</v>
      </c>
      <c r="G363" s="37" t="s">
        <v>42</v>
      </c>
      <c r="H363" s="38">
        <v>611412</v>
      </c>
      <c r="I363" s="39" t="s">
        <v>43</v>
      </c>
      <c r="J363" s="38">
        <v>61141</v>
      </c>
      <c r="K363" s="40">
        <f t="shared" si="23"/>
        <v>672553</v>
      </c>
      <c r="L363">
        <f t="shared" si="24"/>
        <v>25031</v>
      </c>
      <c r="M363">
        <f>+VLOOKUP(L363,'CTTT T6'!I$3:J$411,2,0)</f>
        <v>672553</v>
      </c>
      <c r="N363" s="40">
        <f t="shared" si="25"/>
        <v>0</v>
      </c>
      <c r="O363" t="s">
        <v>3282</v>
      </c>
    </row>
    <row r="364" spans="1:15" x14ac:dyDescent="0.25">
      <c r="A364">
        <f t="shared" si="22"/>
        <v>3</v>
      </c>
      <c r="B364" s="36">
        <v>45002</v>
      </c>
      <c r="C364" s="37" t="s">
        <v>566</v>
      </c>
      <c r="D364" s="37" t="s">
        <v>567</v>
      </c>
      <c r="E364" s="37" t="s">
        <v>568</v>
      </c>
      <c r="F364" s="37" t="s">
        <v>41</v>
      </c>
      <c r="G364" s="37" t="s">
        <v>42</v>
      </c>
      <c r="H364" s="38">
        <v>-69025</v>
      </c>
      <c r="I364" s="39" t="s">
        <v>43</v>
      </c>
      <c r="J364" s="38">
        <v>-6903</v>
      </c>
      <c r="K364" s="40">
        <v>-75928</v>
      </c>
      <c r="L364">
        <v>1852</v>
      </c>
      <c r="M364">
        <f>+VLOOKUP(L364,'CTTT T6'!I$3:J$411,2,0)</f>
        <v>-75928</v>
      </c>
      <c r="N364" s="40">
        <f t="shared" si="25"/>
        <v>0</v>
      </c>
      <c r="O364" t="s">
        <v>3282</v>
      </c>
    </row>
    <row r="365" spans="1:15" x14ac:dyDescent="0.25">
      <c r="A365">
        <f t="shared" si="22"/>
        <v>4</v>
      </c>
      <c r="B365" s="36">
        <v>45044</v>
      </c>
      <c r="C365" s="37" t="s">
        <v>765</v>
      </c>
      <c r="D365" s="37" t="s">
        <v>766</v>
      </c>
      <c r="E365" s="37" t="s">
        <v>767</v>
      </c>
      <c r="F365" s="37" t="s">
        <v>768</v>
      </c>
      <c r="G365" s="37" t="s">
        <v>769</v>
      </c>
      <c r="H365" s="38">
        <v>-69025</v>
      </c>
      <c r="I365" s="39" t="s">
        <v>43</v>
      </c>
      <c r="J365" s="38">
        <v>-6903</v>
      </c>
      <c r="K365" s="40">
        <v>-75928</v>
      </c>
      <c r="L365">
        <v>37</v>
      </c>
      <c r="M365">
        <f>+VLOOKUP(L365,'CTTT T6'!I$3:J$411,2,0)</f>
        <v>-75928</v>
      </c>
      <c r="N365" s="40">
        <f t="shared" si="25"/>
        <v>0</v>
      </c>
      <c r="O365" t="s">
        <v>3282</v>
      </c>
    </row>
    <row r="366" spans="1:15" x14ac:dyDescent="0.25">
      <c r="A366">
        <f t="shared" si="22"/>
        <v>4</v>
      </c>
      <c r="B366" s="36">
        <v>45044</v>
      </c>
      <c r="C366" s="37" t="s">
        <v>770</v>
      </c>
      <c r="D366" s="37" t="s">
        <v>771</v>
      </c>
      <c r="E366" s="37" t="s">
        <v>772</v>
      </c>
      <c r="F366" s="37" t="s">
        <v>504</v>
      </c>
      <c r="G366" s="37" t="s">
        <v>505</v>
      </c>
      <c r="H366" s="38">
        <v>-52259</v>
      </c>
      <c r="I366" s="39" t="s">
        <v>43</v>
      </c>
      <c r="J366" s="38">
        <v>-5226</v>
      </c>
      <c r="K366" s="40">
        <v>-57485</v>
      </c>
      <c r="L366">
        <v>124</v>
      </c>
      <c r="M366">
        <f>+VLOOKUP(L366,'CTTT T6'!I$3:J$411,2,0)</f>
        <v>-57485</v>
      </c>
      <c r="N366" s="40">
        <f t="shared" si="25"/>
        <v>0</v>
      </c>
      <c r="O366" t="s">
        <v>3282</v>
      </c>
    </row>
  </sheetData>
  <autoFilter ref="A4:O366"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3"/>
  <sheetViews>
    <sheetView topLeftCell="A3" workbookViewId="0">
      <selection activeCell="L427" sqref="L5:L427"/>
    </sheetView>
  </sheetViews>
  <sheetFormatPr defaultRowHeight="15" x14ac:dyDescent="0.25"/>
  <cols>
    <col min="9" max="12" width="18" customWidth="1"/>
  </cols>
  <sheetData>
    <row r="1" spans="1:15" ht="18.75" x14ac:dyDescent="0.3">
      <c r="A1" s="164" t="s">
        <v>26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5" x14ac:dyDescent="0.25">
      <c r="A2" s="165" t="s">
        <v>773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5" x14ac:dyDescent="0.25">
      <c r="A3" s="41"/>
      <c r="B3" s="41"/>
      <c r="C3" s="41"/>
      <c r="D3" s="41"/>
      <c r="E3" s="41"/>
      <c r="F3" s="41"/>
      <c r="G3" s="41"/>
      <c r="H3" s="41"/>
      <c r="I3" s="42">
        <f>+SUBTOTAL(9,I5:I422)</f>
        <v>64078927</v>
      </c>
      <c r="J3" s="42">
        <f>+SUBTOTAL(9,J5:J422)</f>
        <v>0</v>
      </c>
      <c r="K3" s="42">
        <f>+SUBTOTAL(9,K5:K422)</f>
        <v>6407839.8000000007</v>
      </c>
      <c r="L3" s="42">
        <f>+SUBTOTAL(9,L5:L432)</f>
        <v>58115437.099999994</v>
      </c>
    </row>
    <row r="4" spans="1:15" ht="19.7" customHeight="1" x14ac:dyDescent="0.25">
      <c r="B4" s="32" t="s">
        <v>28</v>
      </c>
      <c r="C4" s="33" t="s">
        <v>29</v>
      </c>
      <c r="D4" s="33"/>
      <c r="E4" s="33" t="s">
        <v>30</v>
      </c>
      <c r="F4" s="33" t="s">
        <v>31</v>
      </c>
      <c r="G4" s="33" t="s">
        <v>32</v>
      </c>
      <c r="H4" s="33" t="s">
        <v>33</v>
      </c>
      <c r="I4" s="34" t="s">
        <v>34</v>
      </c>
      <c r="J4" s="33" t="s">
        <v>35</v>
      </c>
      <c r="K4" s="34" t="s">
        <v>36</v>
      </c>
      <c r="L4" s="35" t="s">
        <v>37</v>
      </c>
    </row>
    <row r="5" spans="1:15" x14ac:dyDescent="0.25">
      <c r="B5" s="36">
        <v>45050</v>
      </c>
      <c r="C5" s="37" t="s">
        <v>774</v>
      </c>
      <c r="D5" s="43">
        <f t="shared" ref="D5:D61" si="0">+C5*1</f>
        <v>25336</v>
      </c>
      <c r="E5" s="37" t="s">
        <v>39</v>
      </c>
      <c r="F5" s="37" t="s">
        <v>775</v>
      </c>
      <c r="G5" s="37" t="s">
        <v>41</v>
      </c>
      <c r="H5" s="37" t="s">
        <v>42</v>
      </c>
      <c r="I5" s="38">
        <v>539116</v>
      </c>
      <c r="J5" s="39" t="s">
        <v>43</v>
      </c>
      <c r="K5" s="38">
        <v>53912</v>
      </c>
      <c r="L5" s="38">
        <f t="shared" ref="L5:L61" si="1">+K5+I5</f>
        <v>593028</v>
      </c>
      <c r="M5">
        <f>+VLOOKUP('T5'!D5,'CTTT T7'!H$3:I$252,2,0)</f>
        <v>593028</v>
      </c>
      <c r="N5" s="40">
        <f>+M5-L5</f>
        <v>0</v>
      </c>
      <c r="O5" t="s">
        <v>3283</v>
      </c>
    </row>
    <row r="6" spans="1:15" x14ac:dyDescent="0.25">
      <c r="B6" s="36">
        <v>45051</v>
      </c>
      <c r="C6" s="37" t="s">
        <v>776</v>
      </c>
      <c r="D6" s="43">
        <f t="shared" si="0"/>
        <v>25425</v>
      </c>
      <c r="E6" s="37" t="s">
        <v>39</v>
      </c>
      <c r="F6" s="37" t="s">
        <v>777</v>
      </c>
      <c r="G6" s="37" t="s">
        <v>41</v>
      </c>
      <c r="H6" s="37" t="s">
        <v>42</v>
      </c>
      <c r="I6" s="38">
        <v>808674</v>
      </c>
      <c r="J6" s="39" t="s">
        <v>43</v>
      </c>
      <c r="K6" s="38">
        <v>80867</v>
      </c>
      <c r="L6" s="38">
        <f t="shared" si="1"/>
        <v>889541</v>
      </c>
      <c r="M6">
        <f>+VLOOKUP('T5'!D6,'CTTT T7'!H$3:I$252,2,0)</f>
        <v>889541</v>
      </c>
      <c r="N6" s="40">
        <f t="shared" ref="N6:N69" si="2">+M6-L6</f>
        <v>0</v>
      </c>
      <c r="O6" t="s">
        <v>3283</v>
      </c>
    </row>
    <row r="7" spans="1:15" x14ac:dyDescent="0.25">
      <c r="B7" s="36">
        <v>45052</v>
      </c>
      <c r="C7" s="37" t="s">
        <v>778</v>
      </c>
      <c r="D7" s="43">
        <f t="shared" si="0"/>
        <v>25508</v>
      </c>
      <c r="E7" s="37" t="s">
        <v>39</v>
      </c>
      <c r="F7" s="37" t="s">
        <v>779</v>
      </c>
      <c r="G7" s="37" t="s">
        <v>41</v>
      </c>
      <c r="H7" s="37" t="s">
        <v>42</v>
      </c>
      <c r="I7" s="38">
        <v>673895</v>
      </c>
      <c r="J7" s="39" t="s">
        <v>43</v>
      </c>
      <c r="K7" s="38">
        <v>67390</v>
      </c>
      <c r="L7" s="38">
        <f t="shared" si="1"/>
        <v>741285</v>
      </c>
      <c r="M7">
        <f>+VLOOKUP('T5'!D7,'CTTT T7'!H$3:I$252,2,0)</f>
        <v>741285</v>
      </c>
      <c r="N7" s="40">
        <f t="shared" si="2"/>
        <v>0</v>
      </c>
      <c r="O7" t="s">
        <v>3283</v>
      </c>
    </row>
    <row r="8" spans="1:15" x14ac:dyDescent="0.25">
      <c r="B8" s="36">
        <v>45052</v>
      </c>
      <c r="C8" s="37" t="s">
        <v>780</v>
      </c>
      <c r="D8" s="43">
        <f t="shared" si="0"/>
        <v>25513</v>
      </c>
      <c r="E8" s="37" t="s">
        <v>39</v>
      </c>
      <c r="F8" s="37" t="s">
        <v>781</v>
      </c>
      <c r="G8" s="37" t="s">
        <v>41</v>
      </c>
      <c r="H8" s="37" t="s">
        <v>42</v>
      </c>
      <c r="I8" s="38">
        <v>591375</v>
      </c>
      <c r="J8" s="39" t="s">
        <v>43</v>
      </c>
      <c r="K8" s="38">
        <v>59138</v>
      </c>
      <c r="L8" s="38">
        <f t="shared" si="1"/>
        <v>650513</v>
      </c>
      <c r="M8">
        <f>+VLOOKUP('T5'!D8,'CTTT T7'!H$3:I$252,2,0)</f>
        <v>650513</v>
      </c>
      <c r="N8" s="40">
        <f t="shared" si="2"/>
        <v>0</v>
      </c>
      <c r="O8" t="s">
        <v>3283</v>
      </c>
    </row>
    <row r="9" spans="1:15" x14ac:dyDescent="0.25">
      <c r="B9" s="36">
        <v>45052</v>
      </c>
      <c r="C9" s="37" t="s">
        <v>782</v>
      </c>
      <c r="D9" s="43">
        <f t="shared" si="0"/>
        <v>25521</v>
      </c>
      <c r="E9" s="37" t="s">
        <v>39</v>
      </c>
      <c r="F9" s="37" t="s">
        <v>783</v>
      </c>
      <c r="G9" s="37" t="s">
        <v>41</v>
      </c>
      <c r="H9" s="37" t="s">
        <v>42</v>
      </c>
      <c r="I9" s="38">
        <v>539116</v>
      </c>
      <c r="J9" s="39" t="s">
        <v>43</v>
      </c>
      <c r="K9" s="38">
        <v>53912</v>
      </c>
      <c r="L9" s="38">
        <f t="shared" si="1"/>
        <v>593028</v>
      </c>
      <c r="M9">
        <f>+VLOOKUP('T5'!D9,'CTTT T7'!H$3:I$252,2,0)</f>
        <v>593028</v>
      </c>
      <c r="N9" s="40">
        <f t="shared" si="2"/>
        <v>0</v>
      </c>
      <c r="O9" t="s">
        <v>3283</v>
      </c>
    </row>
    <row r="10" spans="1:15" x14ac:dyDescent="0.25">
      <c r="B10" s="36">
        <v>45052</v>
      </c>
      <c r="C10" s="37" t="s">
        <v>784</v>
      </c>
      <c r="D10" s="43">
        <f t="shared" si="0"/>
        <v>25523</v>
      </c>
      <c r="E10" s="37" t="s">
        <v>39</v>
      </c>
      <c r="F10" s="37" t="s">
        <v>785</v>
      </c>
      <c r="G10" s="37" t="s">
        <v>41</v>
      </c>
      <c r="H10" s="37" t="s">
        <v>42</v>
      </c>
      <c r="I10" s="38">
        <v>561114</v>
      </c>
      <c r="J10" s="39" t="s">
        <v>43</v>
      </c>
      <c r="K10" s="38">
        <v>56111</v>
      </c>
      <c r="L10" s="38">
        <f t="shared" si="1"/>
        <v>617225</v>
      </c>
      <c r="M10">
        <f>+VLOOKUP('T5'!D10,'CTTT T7'!H$3:I$252,2,0)</f>
        <v>617225</v>
      </c>
      <c r="N10" s="40">
        <f t="shared" si="2"/>
        <v>0</v>
      </c>
      <c r="O10" t="s">
        <v>3283</v>
      </c>
    </row>
    <row r="11" spans="1:15" x14ac:dyDescent="0.25">
      <c r="B11" s="36">
        <v>45054</v>
      </c>
      <c r="C11" s="37" t="s">
        <v>786</v>
      </c>
      <c r="D11" s="43">
        <f t="shared" si="0"/>
        <v>25748</v>
      </c>
      <c r="E11" s="37" t="s">
        <v>39</v>
      </c>
      <c r="F11" s="37" t="s">
        <v>787</v>
      </c>
      <c r="G11" s="37" t="s">
        <v>41</v>
      </c>
      <c r="H11" s="37" t="s">
        <v>42</v>
      </c>
      <c r="I11" s="38">
        <v>375822</v>
      </c>
      <c r="J11" s="39" t="s">
        <v>43</v>
      </c>
      <c r="K11" s="38">
        <v>37582</v>
      </c>
      <c r="L11" s="38">
        <f t="shared" si="1"/>
        <v>413404</v>
      </c>
      <c r="M11">
        <f>+VLOOKUP('T5'!D11,'CTTT T7'!H$3:I$252,2,0)</f>
        <v>413404</v>
      </c>
      <c r="N11" s="40">
        <f t="shared" si="2"/>
        <v>0</v>
      </c>
      <c r="O11" t="s">
        <v>3283</v>
      </c>
    </row>
    <row r="12" spans="1:15" x14ac:dyDescent="0.25">
      <c r="B12" s="36">
        <v>45054</v>
      </c>
      <c r="C12" s="37" t="s">
        <v>788</v>
      </c>
      <c r="D12" s="43">
        <f t="shared" si="0"/>
        <v>25749</v>
      </c>
      <c r="E12" s="37" t="s">
        <v>39</v>
      </c>
      <c r="F12" s="37" t="s">
        <v>789</v>
      </c>
      <c r="G12" s="37" t="s">
        <v>41</v>
      </c>
      <c r="H12" s="37" t="s">
        <v>42</v>
      </c>
      <c r="I12" s="38">
        <v>375822</v>
      </c>
      <c r="J12" s="39" t="s">
        <v>43</v>
      </c>
      <c r="K12" s="38">
        <v>37582</v>
      </c>
      <c r="L12" s="38">
        <f t="shared" si="1"/>
        <v>413404</v>
      </c>
      <c r="M12">
        <f>+VLOOKUP('T5'!D12,'CTTT T7'!H$3:I$252,2,0)</f>
        <v>413404</v>
      </c>
      <c r="N12" s="40">
        <f t="shared" si="2"/>
        <v>0</v>
      </c>
      <c r="O12" t="s">
        <v>3283</v>
      </c>
    </row>
    <row r="13" spans="1:15" x14ac:dyDescent="0.25">
      <c r="B13" s="36">
        <v>45054</v>
      </c>
      <c r="C13" s="37" t="s">
        <v>790</v>
      </c>
      <c r="D13" s="43">
        <f t="shared" si="0"/>
        <v>25750</v>
      </c>
      <c r="E13" s="37" t="s">
        <v>39</v>
      </c>
      <c r="F13" s="37" t="s">
        <v>791</v>
      </c>
      <c r="G13" s="37" t="s">
        <v>41</v>
      </c>
      <c r="H13" s="37" t="s">
        <v>42</v>
      </c>
      <c r="I13" s="38">
        <v>375822</v>
      </c>
      <c r="J13" s="39" t="s">
        <v>43</v>
      </c>
      <c r="K13" s="38">
        <v>37582</v>
      </c>
      <c r="L13" s="38">
        <f t="shared" si="1"/>
        <v>413404</v>
      </c>
      <c r="M13">
        <f>+VLOOKUP('T5'!D13,'CTTT T7'!H$3:I$252,2,0)</f>
        <v>413404</v>
      </c>
      <c r="N13" s="40">
        <f t="shared" si="2"/>
        <v>0</v>
      </c>
      <c r="O13" t="s">
        <v>3283</v>
      </c>
    </row>
    <row r="14" spans="1:15" x14ac:dyDescent="0.25">
      <c r="B14" s="36">
        <v>45054</v>
      </c>
      <c r="C14" s="37" t="s">
        <v>792</v>
      </c>
      <c r="D14" s="43">
        <f t="shared" si="0"/>
        <v>25751</v>
      </c>
      <c r="E14" s="37" t="s">
        <v>39</v>
      </c>
      <c r="F14" s="37" t="s">
        <v>793</v>
      </c>
      <c r="G14" s="37" t="s">
        <v>41</v>
      </c>
      <c r="H14" s="37" t="s">
        <v>42</v>
      </c>
      <c r="I14" s="38">
        <v>375822</v>
      </c>
      <c r="J14" s="39" t="s">
        <v>43</v>
      </c>
      <c r="K14" s="38">
        <v>37582</v>
      </c>
      <c r="L14" s="38">
        <f t="shared" si="1"/>
        <v>413404</v>
      </c>
      <c r="M14">
        <f>+VLOOKUP('T5'!D14,'CTTT T7'!H$3:I$252,2,0)</f>
        <v>413404</v>
      </c>
      <c r="N14" s="40">
        <f t="shared" si="2"/>
        <v>0</v>
      </c>
      <c r="O14" t="s">
        <v>3283</v>
      </c>
    </row>
    <row r="15" spans="1:15" x14ac:dyDescent="0.25">
      <c r="B15" s="36">
        <v>45054</v>
      </c>
      <c r="C15" s="37" t="s">
        <v>794</v>
      </c>
      <c r="D15" s="43">
        <f t="shared" si="0"/>
        <v>25752</v>
      </c>
      <c r="E15" s="37" t="s">
        <v>39</v>
      </c>
      <c r="F15" s="37" t="s">
        <v>795</v>
      </c>
      <c r="G15" s="37" t="s">
        <v>41</v>
      </c>
      <c r="H15" s="37" t="s">
        <v>42</v>
      </c>
      <c r="I15" s="38">
        <v>375822</v>
      </c>
      <c r="J15" s="39" t="s">
        <v>43</v>
      </c>
      <c r="K15" s="38">
        <v>37582</v>
      </c>
      <c r="L15" s="38">
        <f t="shared" si="1"/>
        <v>413404</v>
      </c>
      <c r="M15">
        <f>+VLOOKUP('T5'!D15,'CTTT T7'!H$3:I$252,2,0)</f>
        <v>413404</v>
      </c>
      <c r="N15" s="40">
        <f t="shared" si="2"/>
        <v>0</v>
      </c>
      <c r="O15" t="s">
        <v>3283</v>
      </c>
    </row>
    <row r="16" spans="1:15" x14ac:dyDescent="0.25">
      <c r="B16" s="36">
        <v>45054</v>
      </c>
      <c r="C16" s="37" t="s">
        <v>796</v>
      </c>
      <c r="D16" s="43">
        <f t="shared" si="0"/>
        <v>25753</v>
      </c>
      <c r="E16" s="37" t="s">
        <v>39</v>
      </c>
      <c r="F16" s="37" t="s">
        <v>797</v>
      </c>
      <c r="G16" s="37" t="s">
        <v>41</v>
      </c>
      <c r="H16" s="37" t="s">
        <v>42</v>
      </c>
      <c r="I16" s="38">
        <v>375822</v>
      </c>
      <c r="J16" s="39" t="s">
        <v>43</v>
      </c>
      <c r="K16" s="38">
        <v>37582</v>
      </c>
      <c r="L16" s="38">
        <f t="shared" si="1"/>
        <v>413404</v>
      </c>
      <c r="M16">
        <f>+VLOOKUP('T5'!D16,'CTTT T7'!H$3:I$252,2,0)</f>
        <v>413404</v>
      </c>
      <c r="N16" s="40">
        <f t="shared" si="2"/>
        <v>0</v>
      </c>
      <c r="O16" t="s">
        <v>3283</v>
      </c>
    </row>
    <row r="17" spans="2:15" x14ac:dyDescent="0.25">
      <c r="B17" s="36">
        <v>45054</v>
      </c>
      <c r="C17" s="37" t="s">
        <v>798</v>
      </c>
      <c r="D17" s="43">
        <f t="shared" si="0"/>
        <v>25754</v>
      </c>
      <c r="E17" s="37" t="s">
        <v>39</v>
      </c>
      <c r="F17" s="37" t="s">
        <v>799</v>
      </c>
      <c r="G17" s="37" t="s">
        <v>41</v>
      </c>
      <c r="H17" s="37" t="s">
        <v>42</v>
      </c>
      <c r="I17" s="38">
        <v>375822</v>
      </c>
      <c r="J17" s="39" t="s">
        <v>43</v>
      </c>
      <c r="K17" s="38">
        <v>37582</v>
      </c>
      <c r="L17" s="38">
        <f t="shared" si="1"/>
        <v>413404</v>
      </c>
      <c r="M17">
        <f>+VLOOKUP('T5'!D17,'CTTT T7'!H$3:I$252,2,0)</f>
        <v>413404</v>
      </c>
      <c r="N17" s="40">
        <f t="shared" si="2"/>
        <v>0</v>
      </c>
      <c r="O17" t="s">
        <v>3283</v>
      </c>
    </row>
    <row r="18" spans="2:15" x14ac:dyDescent="0.25">
      <c r="B18" s="36">
        <v>45054</v>
      </c>
      <c r="C18" s="37" t="s">
        <v>800</v>
      </c>
      <c r="D18" s="43">
        <f t="shared" si="0"/>
        <v>25755</v>
      </c>
      <c r="E18" s="37" t="s">
        <v>39</v>
      </c>
      <c r="F18" s="37" t="s">
        <v>801</v>
      </c>
      <c r="G18" s="37" t="s">
        <v>41</v>
      </c>
      <c r="H18" s="37" t="s">
        <v>42</v>
      </c>
      <c r="I18" s="38">
        <v>375822</v>
      </c>
      <c r="J18" s="39" t="s">
        <v>43</v>
      </c>
      <c r="K18" s="38">
        <v>37582</v>
      </c>
      <c r="L18" s="38">
        <f t="shared" si="1"/>
        <v>413404</v>
      </c>
      <c r="M18">
        <f>+VLOOKUP('T5'!D18,'CTTT T7'!H$3:I$252,2,0)</f>
        <v>413404</v>
      </c>
      <c r="N18" s="40">
        <f t="shared" si="2"/>
        <v>0</v>
      </c>
      <c r="O18" t="s">
        <v>3283</v>
      </c>
    </row>
    <row r="19" spans="2:15" x14ac:dyDescent="0.25">
      <c r="B19" s="36">
        <v>45054</v>
      </c>
      <c r="C19" s="37" t="s">
        <v>802</v>
      </c>
      <c r="D19" s="43">
        <f t="shared" si="0"/>
        <v>25756</v>
      </c>
      <c r="E19" s="37" t="s">
        <v>39</v>
      </c>
      <c r="F19" s="37" t="s">
        <v>803</v>
      </c>
      <c r="G19" s="37" t="s">
        <v>41</v>
      </c>
      <c r="H19" s="37" t="s">
        <v>42</v>
      </c>
      <c r="I19" s="38">
        <v>375822</v>
      </c>
      <c r="J19" s="39" t="s">
        <v>43</v>
      </c>
      <c r="K19" s="38">
        <v>37582</v>
      </c>
      <c r="L19" s="38">
        <f t="shared" si="1"/>
        <v>413404</v>
      </c>
      <c r="M19">
        <f>+VLOOKUP('T5'!D19,'CTTT T7'!H$3:I$252,2,0)</f>
        <v>413404</v>
      </c>
      <c r="N19" s="40">
        <f t="shared" si="2"/>
        <v>0</v>
      </c>
      <c r="O19" t="s">
        <v>3283</v>
      </c>
    </row>
    <row r="20" spans="2:15" x14ac:dyDescent="0.25">
      <c r="B20" s="36">
        <v>45054</v>
      </c>
      <c r="C20" s="37" t="s">
        <v>804</v>
      </c>
      <c r="D20" s="43">
        <f t="shared" si="0"/>
        <v>25757</v>
      </c>
      <c r="E20" s="37" t="s">
        <v>39</v>
      </c>
      <c r="F20" s="37" t="s">
        <v>805</v>
      </c>
      <c r="G20" s="37" t="s">
        <v>41</v>
      </c>
      <c r="H20" s="37" t="s">
        <v>42</v>
      </c>
      <c r="I20" s="38">
        <v>375822</v>
      </c>
      <c r="J20" s="39" t="s">
        <v>43</v>
      </c>
      <c r="K20" s="38">
        <v>37582</v>
      </c>
      <c r="L20" s="38">
        <f t="shared" si="1"/>
        <v>413404</v>
      </c>
      <c r="M20">
        <f>+VLOOKUP('T5'!D20,'CTTT T7'!H$3:I$252,2,0)</f>
        <v>413404</v>
      </c>
      <c r="N20" s="40">
        <f t="shared" si="2"/>
        <v>0</v>
      </c>
      <c r="O20" t="s">
        <v>3283</v>
      </c>
    </row>
    <row r="21" spans="2:15" x14ac:dyDescent="0.25">
      <c r="B21" s="36">
        <v>45054</v>
      </c>
      <c r="C21" s="37" t="s">
        <v>806</v>
      </c>
      <c r="D21" s="43">
        <f t="shared" si="0"/>
        <v>25758</v>
      </c>
      <c r="E21" s="37" t="s">
        <v>39</v>
      </c>
      <c r="F21" s="37" t="s">
        <v>807</v>
      </c>
      <c r="G21" s="37" t="s">
        <v>41</v>
      </c>
      <c r="H21" s="37" t="s">
        <v>42</v>
      </c>
      <c r="I21" s="38">
        <v>375822</v>
      </c>
      <c r="J21" s="39" t="s">
        <v>43</v>
      </c>
      <c r="K21" s="38">
        <v>37582</v>
      </c>
      <c r="L21" s="38">
        <f t="shared" si="1"/>
        <v>413404</v>
      </c>
      <c r="M21">
        <f>+VLOOKUP('T5'!D21,'CTTT T7'!H$3:I$252,2,0)</f>
        <v>413404</v>
      </c>
      <c r="N21" s="40">
        <f t="shared" si="2"/>
        <v>0</v>
      </c>
      <c r="O21" t="s">
        <v>3283</v>
      </c>
    </row>
    <row r="22" spans="2:15" x14ac:dyDescent="0.25">
      <c r="B22" s="36">
        <v>45054</v>
      </c>
      <c r="C22" s="37" t="s">
        <v>808</v>
      </c>
      <c r="D22" s="43">
        <f t="shared" si="0"/>
        <v>25759</v>
      </c>
      <c r="E22" s="37" t="s">
        <v>39</v>
      </c>
      <c r="F22" s="37" t="s">
        <v>809</v>
      </c>
      <c r="G22" s="37" t="s">
        <v>41</v>
      </c>
      <c r="H22" s="37" t="s">
        <v>42</v>
      </c>
      <c r="I22" s="38">
        <v>375822</v>
      </c>
      <c r="J22" s="39" t="s">
        <v>43</v>
      </c>
      <c r="K22" s="38">
        <v>37582</v>
      </c>
      <c r="L22" s="38">
        <f t="shared" si="1"/>
        <v>413404</v>
      </c>
      <c r="M22">
        <f>+VLOOKUP('T5'!D22,'CTTT T7'!H$3:I$252,2,0)</f>
        <v>413404</v>
      </c>
      <c r="N22" s="40">
        <f t="shared" si="2"/>
        <v>0</v>
      </c>
      <c r="O22" t="s">
        <v>3283</v>
      </c>
    </row>
    <row r="23" spans="2:15" x14ac:dyDescent="0.25">
      <c r="B23" s="36">
        <v>45054</v>
      </c>
      <c r="C23" s="37" t="s">
        <v>810</v>
      </c>
      <c r="D23" s="43">
        <f t="shared" si="0"/>
        <v>25760</v>
      </c>
      <c r="E23" s="37" t="s">
        <v>39</v>
      </c>
      <c r="F23" s="37" t="s">
        <v>811</v>
      </c>
      <c r="G23" s="37" t="s">
        <v>41</v>
      </c>
      <c r="H23" s="37" t="s">
        <v>42</v>
      </c>
      <c r="I23" s="38">
        <v>375822</v>
      </c>
      <c r="J23" s="39" t="s">
        <v>43</v>
      </c>
      <c r="K23" s="38">
        <v>37582</v>
      </c>
      <c r="L23" s="38">
        <f t="shared" si="1"/>
        <v>413404</v>
      </c>
      <c r="M23">
        <f>+VLOOKUP('T5'!D23,'CTTT T7'!H$3:I$252,2,0)</f>
        <v>413404</v>
      </c>
      <c r="N23" s="40">
        <f t="shared" si="2"/>
        <v>0</v>
      </c>
      <c r="O23" t="s">
        <v>3283</v>
      </c>
    </row>
    <row r="24" spans="2:15" x14ac:dyDescent="0.25">
      <c r="B24" s="36">
        <v>45054</v>
      </c>
      <c r="C24" s="37" t="s">
        <v>812</v>
      </c>
      <c r="D24" s="43">
        <f t="shared" si="0"/>
        <v>25761</v>
      </c>
      <c r="E24" s="37" t="s">
        <v>39</v>
      </c>
      <c r="F24" s="37" t="s">
        <v>813</v>
      </c>
      <c r="G24" s="37" t="s">
        <v>41</v>
      </c>
      <c r="H24" s="37" t="s">
        <v>42</v>
      </c>
      <c r="I24" s="38">
        <v>375822</v>
      </c>
      <c r="J24" s="39" t="s">
        <v>43</v>
      </c>
      <c r="K24" s="38">
        <v>37582</v>
      </c>
      <c r="L24" s="38">
        <f t="shared" si="1"/>
        <v>413404</v>
      </c>
      <c r="M24">
        <f>+VLOOKUP('T5'!D24,'CTTT T7'!H$3:I$252,2,0)</f>
        <v>413404</v>
      </c>
      <c r="N24" s="40">
        <f t="shared" si="2"/>
        <v>0</v>
      </c>
      <c r="O24" t="s">
        <v>3283</v>
      </c>
    </row>
    <row r="25" spans="2:15" x14ac:dyDescent="0.25">
      <c r="B25" s="36">
        <v>45054</v>
      </c>
      <c r="C25" s="37" t="s">
        <v>814</v>
      </c>
      <c r="D25" s="43">
        <f t="shared" si="0"/>
        <v>25762</v>
      </c>
      <c r="E25" s="37" t="s">
        <v>39</v>
      </c>
      <c r="F25" s="37" t="s">
        <v>815</v>
      </c>
      <c r="G25" s="37" t="s">
        <v>41</v>
      </c>
      <c r="H25" s="37" t="s">
        <v>42</v>
      </c>
      <c r="I25" s="38">
        <v>375822</v>
      </c>
      <c r="J25" s="39" t="s">
        <v>43</v>
      </c>
      <c r="K25" s="38">
        <v>37582</v>
      </c>
      <c r="L25" s="38">
        <f t="shared" si="1"/>
        <v>413404</v>
      </c>
      <c r="M25">
        <f>+VLOOKUP('T5'!D25,'CTTT T7'!H$3:I$252,2,0)</f>
        <v>413404</v>
      </c>
      <c r="N25" s="40">
        <f t="shared" si="2"/>
        <v>0</v>
      </c>
      <c r="O25" t="s">
        <v>3283</v>
      </c>
    </row>
    <row r="26" spans="2:15" x14ac:dyDescent="0.25">
      <c r="B26" s="36">
        <v>45054</v>
      </c>
      <c r="C26" s="37" t="s">
        <v>816</v>
      </c>
      <c r="D26" s="43">
        <f t="shared" si="0"/>
        <v>25763</v>
      </c>
      <c r="E26" s="37" t="s">
        <v>39</v>
      </c>
      <c r="F26" s="37" t="s">
        <v>817</v>
      </c>
      <c r="G26" s="37" t="s">
        <v>41</v>
      </c>
      <c r="H26" s="37" t="s">
        <v>42</v>
      </c>
      <c r="I26" s="38">
        <v>375822</v>
      </c>
      <c r="J26" s="39" t="s">
        <v>43</v>
      </c>
      <c r="K26" s="38">
        <v>37582</v>
      </c>
      <c r="L26" s="38">
        <f t="shared" si="1"/>
        <v>413404</v>
      </c>
      <c r="M26">
        <f>+VLOOKUP('T5'!D26,'CTTT T7'!H$3:I$252,2,0)</f>
        <v>413404</v>
      </c>
      <c r="N26" s="40">
        <f t="shared" si="2"/>
        <v>0</v>
      </c>
      <c r="O26" t="s">
        <v>3283</v>
      </c>
    </row>
    <row r="27" spans="2:15" x14ac:dyDescent="0.25">
      <c r="B27" s="36">
        <v>45054</v>
      </c>
      <c r="C27" s="37" t="s">
        <v>818</v>
      </c>
      <c r="D27" s="43">
        <f t="shared" si="0"/>
        <v>25765</v>
      </c>
      <c r="E27" s="37" t="s">
        <v>39</v>
      </c>
      <c r="F27" s="37" t="s">
        <v>819</v>
      </c>
      <c r="G27" s="37" t="s">
        <v>41</v>
      </c>
      <c r="H27" s="37" t="s">
        <v>42</v>
      </c>
      <c r="I27" s="38">
        <v>539116</v>
      </c>
      <c r="J27" s="39" t="s">
        <v>43</v>
      </c>
      <c r="K27" s="38">
        <v>53912</v>
      </c>
      <c r="L27" s="38">
        <f t="shared" si="1"/>
        <v>593028</v>
      </c>
      <c r="M27">
        <f>+VLOOKUP('T5'!D27,'CTTT T7'!H$3:I$252,2,0)</f>
        <v>593028</v>
      </c>
      <c r="N27" s="40">
        <f t="shared" si="2"/>
        <v>0</v>
      </c>
      <c r="O27" t="s">
        <v>3283</v>
      </c>
    </row>
    <row r="28" spans="2:15" ht="15.95" customHeight="1" x14ac:dyDescent="0.25">
      <c r="B28" s="36">
        <v>45054</v>
      </c>
      <c r="C28" s="37" t="s">
        <v>820</v>
      </c>
      <c r="D28" s="43">
        <f t="shared" si="0"/>
        <v>25766</v>
      </c>
      <c r="E28" s="37" t="s">
        <v>39</v>
      </c>
      <c r="F28" s="37" t="s">
        <v>821</v>
      </c>
      <c r="G28" s="37" t="s">
        <v>41</v>
      </c>
      <c r="H28" s="37" t="s">
        <v>42</v>
      </c>
      <c r="I28" s="38">
        <v>375822</v>
      </c>
      <c r="J28" s="39" t="s">
        <v>43</v>
      </c>
      <c r="K28" s="38">
        <v>37582</v>
      </c>
      <c r="L28" s="38">
        <f t="shared" si="1"/>
        <v>413404</v>
      </c>
      <c r="M28">
        <f>+VLOOKUP('T5'!D28,'CTTT T7'!H$3:I$252,2,0)</f>
        <v>413404</v>
      </c>
      <c r="N28" s="40">
        <f t="shared" si="2"/>
        <v>0</v>
      </c>
      <c r="O28" t="s">
        <v>3283</v>
      </c>
    </row>
    <row r="29" spans="2:15" x14ac:dyDescent="0.25">
      <c r="B29" s="36">
        <v>45054</v>
      </c>
      <c r="C29" s="37" t="s">
        <v>822</v>
      </c>
      <c r="D29" s="43">
        <f t="shared" si="0"/>
        <v>25768</v>
      </c>
      <c r="E29" s="37" t="s">
        <v>39</v>
      </c>
      <c r="F29" s="37" t="s">
        <v>823</v>
      </c>
      <c r="G29" s="37" t="s">
        <v>41</v>
      </c>
      <c r="H29" s="37" t="s">
        <v>42</v>
      </c>
      <c r="I29" s="38">
        <v>375822</v>
      </c>
      <c r="J29" s="39" t="s">
        <v>43</v>
      </c>
      <c r="K29" s="38">
        <v>37582</v>
      </c>
      <c r="L29" s="38">
        <f t="shared" si="1"/>
        <v>413404</v>
      </c>
      <c r="M29">
        <f>+VLOOKUP('T5'!D29,'CTTT T7'!H$3:I$252,2,0)</f>
        <v>413404</v>
      </c>
      <c r="N29" s="40">
        <f t="shared" si="2"/>
        <v>0</v>
      </c>
      <c r="O29" t="s">
        <v>3283</v>
      </c>
    </row>
    <row r="30" spans="2:15" x14ac:dyDescent="0.25">
      <c r="B30" s="36">
        <v>45054</v>
      </c>
      <c r="C30" s="37" t="s">
        <v>824</v>
      </c>
      <c r="D30" s="43">
        <f t="shared" si="0"/>
        <v>25769</v>
      </c>
      <c r="E30" s="37" t="s">
        <v>39</v>
      </c>
      <c r="F30" s="37" t="s">
        <v>825</v>
      </c>
      <c r="G30" s="37" t="s">
        <v>41</v>
      </c>
      <c r="H30" s="37" t="s">
        <v>42</v>
      </c>
      <c r="I30" s="38">
        <v>375822</v>
      </c>
      <c r="J30" s="39" t="s">
        <v>43</v>
      </c>
      <c r="K30" s="38">
        <v>37582</v>
      </c>
      <c r="L30" s="38">
        <f t="shared" si="1"/>
        <v>413404</v>
      </c>
      <c r="M30">
        <f>+VLOOKUP('T5'!D30,'CTTT T7'!H$3:I$252,2,0)</f>
        <v>413404</v>
      </c>
      <c r="N30" s="40">
        <f t="shared" si="2"/>
        <v>0</v>
      </c>
      <c r="O30" t="s">
        <v>3283</v>
      </c>
    </row>
    <row r="31" spans="2:15" x14ac:dyDescent="0.25">
      <c r="B31" s="36">
        <v>45054</v>
      </c>
      <c r="C31" s="37" t="s">
        <v>826</v>
      </c>
      <c r="D31" s="43">
        <f t="shared" si="0"/>
        <v>25770</v>
      </c>
      <c r="E31" s="37" t="s">
        <v>39</v>
      </c>
      <c r="F31" s="37" t="s">
        <v>827</v>
      </c>
      <c r="G31" s="37" t="s">
        <v>41</v>
      </c>
      <c r="H31" s="37" t="s">
        <v>42</v>
      </c>
      <c r="I31" s="38">
        <v>375822</v>
      </c>
      <c r="J31" s="39" t="s">
        <v>43</v>
      </c>
      <c r="K31" s="38">
        <v>37582</v>
      </c>
      <c r="L31" s="38">
        <f t="shared" si="1"/>
        <v>413404</v>
      </c>
      <c r="M31">
        <f>+VLOOKUP('T5'!D31,'CTTT T7'!H$3:I$252,2,0)</f>
        <v>413404</v>
      </c>
      <c r="N31" s="40">
        <f t="shared" si="2"/>
        <v>0</v>
      </c>
      <c r="O31" t="s">
        <v>3283</v>
      </c>
    </row>
    <row r="32" spans="2:15" x14ac:dyDescent="0.25">
      <c r="B32" s="36">
        <v>45054</v>
      </c>
      <c r="C32" s="37" t="s">
        <v>828</v>
      </c>
      <c r="D32" s="43">
        <f t="shared" si="0"/>
        <v>25771</v>
      </c>
      <c r="E32" s="37" t="s">
        <v>39</v>
      </c>
      <c r="F32" s="37" t="s">
        <v>829</v>
      </c>
      <c r="G32" s="37" t="s">
        <v>41</v>
      </c>
      <c r="H32" s="37" t="s">
        <v>42</v>
      </c>
      <c r="I32" s="38">
        <v>375822</v>
      </c>
      <c r="J32" s="39" t="s">
        <v>43</v>
      </c>
      <c r="K32" s="38">
        <v>37582</v>
      </c>
      <c r="L32" s="38">
        <f t="shared" si="1"/>
        <v>413404</v>
      </c>
      <c r="M32">
        <f>+VLOOKUP('T5'!D32,'CTTT T7'!H$3:I$252,2,0)</f>
        <v>413404</v>
      </c>
      <c r="N32" s="40">
        <f t="shared" si="2"/>
        <v>0</v>
      </c>
      <c r="O32" t="s">
        <v>3283</v>
      </c>
    </row>
    <row r="33" spans="2:15" x14ac:dyDescent="0.25">
      <c r="B33" s="36">
        <v>45054</v>
      </c>
      <c r="C33" s="37" t="s">
        <v>830</v>
      </c>
      <c r="D33" s="43">
        <f t="shared" si="0"/>
        <v>25772</v>
      </c>
      <c r="E33" s="37" t="s">
        <v>39</v>
      </c>
      <c r="F33" s="37" t="s">
        <v>831</v>
      </c>
      <c r="G33" s="37" t="s">
        <v>41</v>
      </c>
      <c r="H33" s="37" t="s">
        <v>42</v>
      </c>
      <c r="I33" s="38">
        <v>375822</v>
      </c>
      <c r="J33" s="39" t="s">
        <v>43</v>
      </c>
      <c r="K33" s="38">
        <v>37582</v>
      </c>
      <c r="L33" s="38">
        <f t="shared" si="1"/>
        <v>413404</v>
      </c>
      <c r="M33">
        <f>+VLOOKUP('T5'!D33,'CTTT T7'!H$3:I$252,2,0)</f>
        <v>413404</v>
      </c>
      <c r="N33" s="40">
        <f t="shared" si="2"/>
        <v>0</v>
      </c>
      <c r="O33" t="s">
        <v>3283</v>
      </c>
    </row>
    <row r="34" spans="2:15" x14ac:dyDescent="0.25">
      <c r="B34" s="36">
        <v>45054</v>
      </c>
      <c r="C34" s="37" t="s">
        <v>832</v>
      </c>
      <c r="D34" s="43">
        <f t="shared" si="0"/>
        <v>25773</v>
      </c>
      <c r="E34" s="37" t="s">
        <v>39</v>
      </c>
      <c r="F34" s="37" t="s">
        <v>833</v>
      </c>
      <c r="G34" s="37" t="s">
        <v>41</v>
      </c>
      <c r="H34" s="37" t="s">
        <v>42</v>
      </c>
      <c r="I34" s="38">
        <v>375822</v>
      </c>
      <c r="J34" s="39" t="s">
        <v>43</v>
      </c>
      <c r="K34" s="38">
        <v>37582</v>
      </c>
      <c r="L34" s="38">
        <f t="shared" si="1"/>
        <v>413404</v>
      </c>
      <c r="M34">
        <f>+VLOOKUP('T5'!D34,'CTTT T7'!H$3:I$252,2,0)</f>
        <v>413404</v>
      </c>
      <c r="N34" s="40">
        <f t="shared" si="2"/>
        <v>0</v>
      </c>
      <c r="O34" t="s">
        <v>3283</v>
      </c>
    </row>
    <row r="35" spans="2:15" x14ac:dyDescent="0.25">
      <c r="B35" s="36">
        <v>45054</v>
      </c>
      <c r="C35" s="37" t="s">
        <v>834</v>
      </c>
      <c r="D35" s="43">
        <f t="shared" si="0"/>
        <v>25774</v>
      </c>
      <c r="E35" s="37" t="s">
        <v>39</v>
      </c>
      <c r="F35" s="37" t="s">
        <v>835</v>
      </c>
      <c r="G35" s="37" t="s">
        <v>41</v>
      </c>
      <c r="H35" s="37" t="s">
        <v>42</v>
      </c>
      <c r="I35" s="38">
        <v>375822</v>
      </c>
      <c r="J35" s="39" t="s">
        <v>43</v>
      </c>
      <c r="K35" s="38">
        <v>37582</v>
      </c>
      <c r="L35" s="38">
        <f t="shared" si="1"/>
        <v>413404</v>
      </c>
      <c r="M35">
        <f>+VLOOKUP('T5'!D35,'CTTT T7'!H$3:I$252,2,0)</f>
        <v>413404</v>
      </c>
      <c r="N35" s="40">
        <f t="shared" si="2"/>
        <v>0</v>
      </c>
      <c r="O35" t="s">
        <v>3283</v>
      </c>
    </row>
    <row r="36" spans="2:15" x14ac:dyDescent="0.25">
      <c r="B36" s="36">
        <v>45054</v>
      </c>
      <c r="C36" s="37" t="s">
        <v>836</v>
      </c>
      <c r="D36" s="43">
        <f t="shared" si="0"/>
        <v>25775</v>
      </c>
      <c r="E36" s="37" t="s">
        <v>39</v>
      </c>
      <c r="F36" s="37" t="s">
        <v>837</v>
      </c>
      <c r="G36" s="37" t="s">
        <v>41</v>
      </c>
      <c r="H36" s="37" t="s">
        <v>42</v>
      </c>
      <c r="I36" s="38">
        <v>375822</v>
      </c>
      <c r="J36" s="39" t="s">
        <v>43</v>
      </c>
      <c r="K36" s="38">
        <v>37582</v>
      </c>
      <c r="L36" s="38">
        <f t="shared" si="1"/>
        <v>413404</v>
      </c>
      <c r="M36">
        <f>+VLOOKUP('T5'!D36,'CTTT T7'!H$3:I$252,2,0)</f>
        <v>413404</v>
      </c>
      <c r="N36" s="40">
        <f t="shared" si="2"/>
        <v>0</v>
      </c>
      <c r="O36" t="s">
        <v>3283</v>
      </c>
    </row>
    <row r="37" spans="2:15" x14ac:dyDescent="0.25">
      <c r="B37" s="44">
        <v>45054</v>
      </c>
      <c r="C37" s="45" t="s">
        <v>838</v>
      </c>
      <c r="D37" s="46">
        <f t="shared" si="0"/>
        <v>25776</v>
      </c>
      <c r="E37" s="45" t="s">
        <v>39</v>
      </c>
      <c r="F37" s="45" t="s">
        <v>839</v>
      </c>
      <c r="G37" s="45" t="s">
        <v>41</v>
      </c>
      <c r="H37" s="45" t="s">
        <v>42</v>
      </c>
      <c r="I37" s="47">
        <v>375822</v>
      </c>
      <c r="J37" s="48" t="s">
        <v>43</v>
      </c>
      <c r="K37" s="47">
        <v>37582</v>
      </c>
      <c r="L37" s="47">
        <f t="shared" si="1"/>
        <v>413404</v>
      </c>
      <c r="M37">
        <f>+VLOOKUP('T5'!D37,'CTTT T7'!H$3:I$252,2,0)</f>
        <v>413404</v>
      </c>
      <c r="N37" s="40">
        <f t="shared" si="2"/>
        <v>0</v>
      </c>
      <c r="O37" t="s">
        <v>3283</v>
      </c>
    </row>
    <row r="38" spans="2:15" x14ac:dyDescent="0.25">
      <c r="B38" s="36">
        <v>45054</v>
      </c>
      <c r="C38" s="37" t="s">
        <v>840</v>
      </c>
      <c r="D38" s="43">
        <f t="shared" si="0"/>
        <v>25777</v>
      </c>
      <c r="E38" s="37" t="s">
        <v>39</v>
      </c>
      <c r="F38" s="37" t="s">
        <v>841</v>
      </c>
      <c r="G38" s="37" t="s">
        <v>41</v>
      </c>
      <c r="H38" s="37" t="s">
        <v>42</v>
      </c>
      <c r="I38" s="38">
        <v>375822</v>
      </c>
      <c r="J38" s="39" t="s">
        <v>43</v>
      </c>
      <c r="K38" s="38">
        <v>37582</v>
      </c>
      <c r="L38" s="38">
        <f t="shared" si="1"/>
        <v>413404</v>
      </c>
      <c r="M38">
        <f>+VLOOKUP('T5'!D38,'CTTT T7'!H$3:I$252,2,0)</f>
        <v>413404</v>
      </c>
      <c r="N38" s="40">
        <f t="shared" si="2"/>
        <v>0</v>
      </c>
      <c r="O38" t="s">
        <v>3283</v>
      </c>
    </row>
    <row r="39" spans="2:15" x14ac:dyDescent="0.25">
      <c r="B39" s="44">
        <v>45054</v>
      </c>
      <c r="C39" s="45" t="s">
        <v>842</v>
      </c>
      <c r="D39" s="46">
        <f t="shared" si="0"/>
        <v>25778</v>
      </c>
      <c r="E39" s="45" t="s">
        <v>39</v>
      </c>
      <c r="F39" s="45" t="s">
        <v>843</v>
      </c>
      <c r="G39" s="45" t="s">
        <v>41</v>
      </c>
      <c r="H39" s="45" t="s">
        <v>42</v>
      </c>
      <c r="I39" s="47">
        <v>375822</v>
      </c>
      <c r="J39" s="48" t="s">
        <v>43</v>
      </c>
      <c r="K39" s="47">
        <v>37582</v>
      </c>
      <c r="L39" s="47">
        <f t="shared" si="1"/>
        <v>413404</v>
      </c>
      <c r="M39">
        <f>+VLOOKUP('T5'!D39,'CTTT T7'!H$3:I$252,2,0)</f>
        <v>413404</v>
      </c>
      <c r="N39" s="40">
        <f t="shared" si="2"/>
        <v>0</v>
      </c>
      <c r="O39" t="s">
        <v>3283</v>
      </c>
    </row>
    <row r="40" spans="2:15" x14ac:dyDescent="0.25">
      <c r="B40" s="36">
        <v>45054</v>
      </c>
      <c r="C40" s="37" t="s">
        <v>844</v>
      </c>
      <c r="D40" s="43">
        <f t="shared" si="0"/>
        <v>25779</v>
      </c>
      <c r="E40" s="37" t="s">
        <v>39</v>
      </c>
      <c r="F40" s="37" t="s">
        <v>845</v>
      </c>
      <c r="G40" s="37" t="s">
        <v>41</v>
      </c>
      <c r="H40" s="37" t="s">
        <v>42</v>
      </c>
      <c r="I40" s="38">
        <v>375822</v>
      </c>
      <c r="J40" s="39" t="s">
        <v>43</v>
      </c>
      <c r="K40" s="38">
        <v>37582</v>
      </c>
      <c r="L40" s="38">
        <f t="shared" si="1"/>
        <v>413404</v>
      </c>
      <c r="M40">
        <f>+VLOOKUP('T5'!D40,'CTTT T7'!H$3:I$252,2,0)</f>
        <v>413404</v>
      </c>
      <c r="N40" s="40">
        <f t="shared" si="2"/>
        <v>0</v>
      </c>
      <c r="O40" t="s">
        <v>3283</v>
      </c>
    </row>
    <row r="41" spans="2:15" x14ac:dyDescent="0.25">
      <c r="B41" s="36">
        <v>45054</v>
      </c>
      <c r="C41" s="37" t="s">
        <v>846</v>
      </c>
      <c r="D41" s="43">
        <f t="shared" si="0"/>
        <v>25780</v>
      </c>
      <c r="E41" s="37" t="s">
        <v>39</v>
      </c>
      <c r="F41" s="37" t="s">
        <v>847</v>
      </c>
      <c r="G41" s="37" t="s">
        <v>41</v>
      </c>
      <c r="H41" s="37" t="s">
        <v>42</v>
      </c>
      <c r="I41" s="38">
        <v>375822</v>
      </c>
      <c r="J41" s="39" t="s">
        <v>43</v>
      </c>
      <c r="K41" s="38">
        <v>37582</v>
      </c>
      <c r="L41" s="38">
        <f t="shared" si="1"/>
        <v>413404</v>
      </c>
      <c r="M41">
        <f>+VLOOKUP('T5'!D41,'CTTT T7'!H$3:I$252,2,0)</f>
        <v>413404</v>
      </c>
      <c r="N41" s="40">
        <f t="shared" si="2"/>
        <v>0</v>
      </c>
      <c r="O41" t="s">
        <v>3283</v>
      </c>
    </row>
    <row r="42" spans="2:15" x14ac:dyDescent="0.25">
      <c r="B42" s="36">
        <v>45054</v>
      </c>
      <c r="C42" s="37" t="s">
        <v>848</v>
      </c>
      <c r="D42" s="43">
        <f t="shared" si="0"/>
        <v>25781</v>
      </c>
      <c r="E42" s="37" t="s">
        <v>39</v>
      </c>
      <c r="F42" s="37" t="s">
        <v>849</v>
      </c>
      <c r="G42" s="37" t="s">
        <v>41</v>
      </c>
      <c r="H42" s="37" t="s">
        <v>42</v>
      </c>
      <c r="I42" s="38">
        <v>375822</v>
      </c>
      <c r="J42" s="39" t="s">
        <v>43</v>
      </c>
      <c r="K42" s="38">
        <v>37582</v>
      </c>
      <c r="L42" s="38">
        <f t="shared" si="1"/>
        <v>413404</v>
      </c>
      <c r="M42">
        <f>+VLOOKUP('T5'!D42,'CTTT T7'!H$3:I$252,2,0)</f>
        <v>413404</v>
      </c>
      <c r="N42" s="40">
        <f t="shared" si="2"/>
        <v>0</v>
      </c>
      <c r="O42" t="s">
        <v>3283</v>
      </c>
    </row>
    <row r="43" spans="2:15" x14ac:dyDescent="0.25">
      <c r="B43" s="36">
        <v>45054</v>
      </c>
      <c r="C43" s="37" t="s">
        <v>850</v>
      </c>
      <c r="D43" s="43">
        <f t="shared" si="0"/>
        <v>25782</v>
      </c>
      <c r="E43" s="37" t="s">
        <v>39</v>
      </c>
      <c r="F43" s="37" t="s">
        <v>851</v>
      </c>
      <c r="G43" s="37" t="s">
        <v>41</v>
      </c>
      <c r="H43" s="37" t="s">
        <v>42</v>
      </c>
      <c r="I43" s="38">
        <v>375822</v>
      </c>
      <c r="J43" s="39" t="s">
        <v>43</v>
      </c>
      <c r="K43" s="38">
        <v>37582</v>
      </c>
      <c r="L43" s="38">
        <f t="shared" si="1"/>
        <v>413404</v>
      </c>
      <c r="M43">
        <f>+VLOOKUP('T5'!D43,'CTTT T7'!H$3:I$252,2,0)</f>
        <v>413404</v>
      </c>
      <c r="N43" s="40">
        <f t="shared" si="2"/>
        <v>0</v>
      </c>
      <c r="O43" t="s">
        <v>3283</v>
      </c>
    </row>
    <row r="44" spans="2:15" x14ac:dyDescent="0.25">
      <c r="B44" s="36">
        <v>45054</v>
      </c>
      <c r="C44" s="37" t="s">
        <v>852</v>
      </c>
      <c r="D44" s="43">
        <f t="shared" si="0"/>
        <v>25783</v>
      </c>
      <c r="E44" s="37" t="s">
        <v>39</v>
      </c>
      <c r="F44" s="37" t="s">
        <v>853</v>
      </c>
      <c r="G44" s="37" t="s">
        <v>41</v>
      </c>
      <c r="H44" s="37" t="s">
        <v>42</v>
      </c>
      <c r="I44" s="38">
        <v>375822</v>
      </c>
      <c r="J44" s="39" t="s">
        <v>43</v>
      </c>
      <c r="K44" s="38">
        <v>37582</v>
      </c>
      <c r="L44" s="38">
        <f t="shared" si="1"/>
        <v>413404</v>
      </c>
      <c r="M44">
        <f>+VLOOKUP('T5'!D44,'CTTT T7'!H$3:I$252,2,0)</f>
        <v>413404</v>
      </c>
      <c r="N44" s="40">
        <f t="shared" si="2"/>
        <v>0</v>
      </c>
      <c r="O44" t="s">
        <v>3283</v>
      </c>
    </row>
    <row r="45" spans="2:15" x14ac:dyDescent="0.25">
      <c r="B45" s="36">
        <v>45054</v>
      </c>
      <c r="C45" s="37" t="s">
        <v>854</v>
      </c>
      <c r="D45" s="43">
        <f t="shared" si="0"/>
        <v>25785</v>
      </c>
      <c r="E45" s="37" t="s">
        <v>39</v>
      </c>
      <c r="F45" s="37" t="s">
        <v>855</v>
      </c>
      <c r="G45" s="37" t="s">
        <v>41</v>
      </c>
      <c r="H45" s="37" t="s">
        <v>42</v>
      </c>
      <c r="I45" s="38">
        <v>375822</v>
      </c>
      <c r="J45" s="39" t="s">
        <v>43</v>
      </c>
      <c r="K45" s="38">
        <v>37582</v>
      </c>
      <c r="L45" s="38">
        <f t="shared" si="1"/>
        <v>413404</v>
      </c>
      <c r="M45">
        <f>+VLOOKUP('T5'!D45,'CTTT T7'!H$3:I$252,2,0)</f>
        <v>413404</v>
      </c>
      <c r="N45" s="40">
        <f t="shared" si="2"/>
        <v>0</v>
      </c>
      <c r="O45" t="s">
        <v>3283</v>
      </c>
    </row>
    <row r="46" spans="2:15" x14ac:dyDescent="0.25">
      <c r="B46" s="36">
        <v>45054</v>
      </c>
      <c r="C46" s="37" t="s">
        <v>856</v>
      </c>
      <c r="D46" s="43">
        <f t="shared" si="0"/>
        <v>25786</v>
      </c>
      <c r="E46" s="37" t="s">
        <v>39</v>
      </c>
      <c r="F46" s="37" t="s">
        <v>857</v>
      </c>
      <c r="G46" s="37" t="s">
        <v>41</v>
      </c>
      <c r="H46" s="37" t="s">
        <v>42</v>
      </c>
      <c r="I46" s="38">
        <v>375822</v>
      </c>
      <c r="J46" s="39" t="s">
        <v>43</v>
      </c>
      <c r="K46" s="38">
        <v>37582</v>
      </c>
      <c r="L46" s="38">
        <f t="shared" si="1"/>
        <v>413404</v>
      </c>
      <c r="M46">
        <f>+VLOOKUP('T5'!D46,'CTTT T7'!H$3:I$252,2,0)</f>
        <v>413404</v>
      </c>
      <c r="N46" s="40">
        <f t="shared" si="2"/>
        <v>0</v>
      </c>
      <c r="O46" t="s">
        <v>3283</v>
      </c>
    </row>
    <row r="47" spans="2:15" x14ac:dyDescent="0.25">
      <c r="B47" s="36">
        <v>45054</v>
      </c>
      <c r="C47" s="37" t="s">
        <v>858</v>
      </c>
      <c r="D47" s="43">
        <f t="shared" si="0"/>
        <v>25787</v>
      </c>
      <c r="E47" s="37" t="s">
        <v>39</v>
      </c>
      <c r="F47" s="37" t="s">
        <v>859</v>
      </c>
      <c r="G47" s="37" t="s">
        <v>41</v>
      </c>
      <c r="H47" s="37" t="s">
        <v>42</v>
      </c>
      <c r="I47" s="38">
        <v>375822</v>
      </c>
      <c r="J47" s="39" t="s">
        <v>43</v>
      </c>
      <c r="K47" s="38">
        <v>37582</v>
      </c>
      <c r="L47" s="38">
        <f t="shared" si="1"/>
        <v>413404</v>
      </c>
      <c r="M47">
        <f>+VLOOKUP('T5'!D47,'CTTT T7'!H$3:I$252,2,0)</f>
        <v>413404</v>
      </c>
      <c r="N47" s="40">
        <f t="shared" si="2"/>
        <v>0</v>
      </c>
      <c r="O47" t="s">
        <v>3283</v>
      </c>
    </row>
    <row r="48" spans="2:15" x14ac:dyDescent="0.25">
      <c r="B48" s="36">
        <v>45054</v>
      </c>
      <c r="C48" s="37" t="s">
        <v>860</v>
      </c>
      <c r="D48" s="43">
        <f t="shared" si="0"/>
        <v>25788</v>
      </c>
      <c r="E48" s="37" t="s">
        <v>39</v>
      </c>
      <c r="F48" s="37" t="s">
        <v>861</v>
      </c>
      <c r="G48" s="37" t="s">
        <v>41</v>
      </c>
      <c r="H48" s="37" t="s">
        <v>42</v>
      </c>
      <c r="I48" s="38">
        <v>375822</v>
      </c>
      <c r="J48" s="39" t="s">
        <v>43</v>
      </c>
      <c r="K48" s="38">
        <v>37582</v>
      </c>
      <c r="L48" s="38">
        <f t="shared" si="1"/>
        <v>413404</v>
      </c>
      <c r="M48">
        <f>+VLOOKUP('T5'!D48,'CTTT T7'!H$3:I$252,2,0)</f>
        <v>413404</v>
      </c>
      <c r="N48" s="40">
        <f t="shared" si="2"/>
        <v>0</v>
      </c>
      <c r="O48" t="s">
        <v>3283</v>
      </c>
    </row>
    <row r="49" spans="2:15" x14ac:dyDescent="0.25">
      <c r="B49" s="36">
        <v>45054</v>
      </c>
      <c r="C49" s="37" t="s">
        <v>862</v>
      </c>
      <c r="D49" s="43">
        <f t="shared" si="0"/>
        <v>25789</v>
      </c>
      <c r="E49" s="37" t="s">
        <v>39</v>
      </c>
      <c r="F49" s="37" t="s">
        <v>863</v>
      </c>
      <c r="G49" s="37" t="s">
        <v>41</v>
      </c>
      <c r="H49" s="37" t="s">
        <v>42</v>
      </c>
      <c r="I49" s="38">
        <v>375822</v>
      </c>
      <c r="J49" s="39" t="s">
        <v>43</v>
      </c>
      <c r="K49" s="38">
        <v>37582</v>
      </c>
      <c r="L49" s="38">
        <f t="shared" si="1"/>
        <v>413404</v>
      </c>
      <c r="M49">
        <f>+VLOOKUP('T5'!D49,'CTTT T7'!H$3:I$252,2,0)</f>
        <v>413404</v>
      </c>
      <c r="N49" s="40">
        <f t="shared" si="2"/>
        <v>0</v>
      </c>
      <c r="O49" t="s">
        <v>3283</v>
      </c>
    </row>
    <row r="50" spans="2:15" x14ac:dyDescent="0.25">
      <c r="B50" s="36">
        <v>45054</v>
      </c>
      <c r="C50" s="37" t="s">
        <v>864</v>
      </c>
      <c r="D50" s="43">
        <f t="shared" si="0"/>
        <v>25790</v>
      </c>
      <c r="E50" s="37" t="s">
        <v>39</v>
      </c>
      <c r="F50" s="37" t="s">
        <v>865</v>
      </c>
      <c r="G50" s="37" t="s">
        <v>41</v>
      </c>
      <c r="H50" s="37" t="s">
        <v>42</v>
      </c>
      <c r="I50" s="38">
        <v>375822</v>
      </c>
      <c r="J50" s="39" t="s">
        <v>43</v>
      </c>
      <c r="K50" s="38">
        <v>37582</v>
      </c>
      <c r="L50" s="38">
        <f t="shared" si="1"/>
        <v>413404</v>
      </c>
      <c r="M50">
        <f>+VLOOKUP('T5'!D50,'CTTT T7'!H$3:I$252,2,0)</f>
        <v>413404</v>
      </c>
      <c r="N50" s="40">
        <f t="shared" si="2"/>
        <v>0</v>
      </c>
      <c r="O50" t="s">
        <v>3283</v>
      </c>
    </row>
    <row r="51" spans="2:15" x14ac:dyDescent="0.25">
      <c r="B51" s="36">
        <v>45054</v>
      </c>
      <c r="C51" s="37" t="s">
        <v>866</v>
      </c>
      <c r="D51" s="43">
        <f t="shared" si="0"/>
        <v>25791</v>
      </c>
      <c r="E51" s="37" t="s">
        <v>39</v>
      </c>
      <c r="F51" s="37" t="s">
        <v>867</v>
      </c>
      <c r="G51" s="37" t="s">
        <v>41</v>
      </c>
      <c r="H51" s="37" t="s">
        <v>42</v>
      </c>
      <c r="I51" s="38">
        <v>375822</v>
      </c>
      <c r="J51" s="39" t="s">
        <v>43</v>
      </c>
      <c r="K51" s="38">
        <v>37582</v>
      </c>
      <c r="L51" s="38">
        <f t="shared" si="1"/>
        <v>413404</v>
      </c>
      <c r="M51">
        <f>+VLOOKUP('T5'!D51,'CTTT T7'!H$3:I$252,2,0)</f>
        <v>413404</v>
      </c>
      <c r="N51" s="40">
        <f t="shared" si="2"/>
        <v>0</v>
      </c>
      <c r="O51" t="s">
        <v>3283</v>
      </c>
    </row>
    <row r="52" spans="2:15" x14ac:dyDescent="0.25">
      <c r="B52" s="36">
        <v>45054</v>
      </c>
      <c r="C52" s="37" t="s">
        <v>868</v>
      </c>
      <c r="D52" s="43">
        <f t="shared" si="0"/>
        <v>25792</v>
      </c>
      <c r="E52" s="37" t="s">
        <v>39</v>
      </c>
      <c r="F52" s="37" t="s">
        <v>869</v>
      </c>
      <c r="G52" s="37" t="s">
        <v>41</v>
      </c>
      <c r="H52" s="37" t="s">
        <v>42</v>
      </c>
      <c r="I52" s="38">
        <v>375822</v>
      </c>
      <c r="J52" s="39" t="s">
        <v>43</v>
      </c>
      <c r="K52" s="38">
        <v>37582</v>
      </c>
      <c r="L52" s="38">
        <f t="shared" si="1"/>
        <v>413404</v>
      </c>
      <c r="M52">
        <f>+VLOOKUP('T5'!D52,'CTTT T7'!H$3:I$252,2,0)</f>
        <v>413404</v>
      </c>
      <c r="N52" s="40">
        <f t="shared" si="2"/>
        <v>0</v>
      </c>
      <c r="O52" t="s">
        <v>3283</v>
      </c>
    </row>
    <row r="53" spans="2:15" x14ac:dyDescent="0.25">
      <c r="B53" s="36">
        <v>45054</v>
      </c>
      <c r="C53" s="37" t="s">
        <v>870</v>
      </c>
      <c r="D53" s="43">
        <f t="shared" si="0"/>
        <v>25793</v>
      </c>
      <c r="E53" s="37" t="s">
        <v>39</v>
      </c>
      <c r="F53" s="37" t="s">
        <v>871</v>
      </c>
      <c r="G53" s="37" t="s">
        <v>41</v>
      </c>
      <c r="H53" s="37" t="s">
        <v>42</v>
      </c>
      <c r="I53" s="38">
        <v>375822</v>
      </c>
      <c r="J53" s="39" t="s">
        <v>43</v>
      </c>
      <c r="K53" s="38">
        <v>37582</v>
      </c>
      <c r="L53" s="38">
        <f t="shared" si="1"/>
        <v>413404</v>
      </c>
      <c r="M53">
        <f>+VLOOKUP('T5'!D53,'CTTT T7'!H$3:I$252,2,0)</f>
        <v>413404</v>
      </c>
      <c r="N53" s="40">
        <f t="shared" si="2"/>
        <v>0</v>
      </c>
      <c r="O53" t="s">
        <v>3283</v>
      </c>
    </row>
    <row r="54" spans="2:15" x14ac:dyDescent="0.25">
      <c r="B54" s="36">
        <v>45055</v>
      </c>
      <c r="C54" s="37" t="s">
        <v>872</v>
      </c>
      <c r="D54" s="43">
        <f t="shared" si="0"/>
        <v>25794</v>
      </c>
      <c r="E54" s="37" t="s">
        <v>39</v>
      </c>
      <c r="F54" s="37" t="s">
        <v>873</v>
      </c>
      <c r="G54" s="37" t="s">
        <v>41</v>
      </c>
      <c r="H54" s="37" t="s">
        <v>42</v>
      </c>
      <c r="I54" s="38">
        <v>375822</v>
      </c>
      <c r="J54" s="39" t="s">
        <v>43</v>
      </c>
      <c r="K54" s="38">
        <v>37582</v>
      </c>
      <c r="L54" s="38">
        <f t="shared" si="1"/>
        <v>413404</v>
      </c>
      <c r="M54">
        <f>+VLOOKUP('T5'!D54,'CTTT T7'!H$3:I$252,2,0)</f>
        <v>413404</v>
      </c>
      <c r="N54" s="40">
        <f t="shared" si="2"/>
        <v>0</v>
      </c>
      <c r="O54" t="s">
        <v>3283</v>
      </c>
    </row>
    <row r="55" spans="2:15" x14ac:dyDescent="0.25">
      <c r="B55" s="36">
        <v>45055</v>
      </c>
      <c r="C55" s="37" t="s">
        <v>874</v>
      </c>
      <c r="D55" s="43">
        <f t="shared" si="0"/>
        <v>25795</v>
      </c>
      <c r="E55" s="37" t="s">
        <v>39</v>
      </c>
      <c r="F55" s="37" t="s">
        <v>875</v>
      </c>
      <c r="G55" s="37" t="s">
        <v>41</v>
      </c>
      <c r="H55" s="37" t="s">
        <v>42</v>
      </c>
      <c r="I55" s="38">
        <v>375822</v>
      </c>
      <c r="J55" s="39" t="s">
        <v>43</v>
      </c>
      <c r="K55" s="38">
        <v>37582</v>
      </c>
      <c r="L55" s="38">
        <f t="shared" si="1"/>
        <v>413404</v>
      </c>
      <c r="M55">
        <f>+VLOOKUP('T5'!D55,'CTTT T7'!H$3:I$252,2,0)</f>
        <v>413404</v>
      </c>
      <c r="N55" s="40">
        <f t="shared" si="2"/>
        <v>0</v>
      </c>
      <c r="O55" t="s">
        <v>3283</v>
      </c>
    </row>
    <row r="56" spans="2:15" x14ac:dyDescent="0.25">
      <c r="B56" s="36">
        <v>45055</v>
      </c>
      <c r="C56" s="37" t="s">
        <v>876</v>
      </c>
      <c r="D56" s="43">
        <f t="shared" si="0"/>
        <v>25796</v>
      </c>
      <c r="E56" s="37" t="s">
        <v>39</v>
      </c>
      <c r="F56" s="37" t="s">
        <v>877</v>
      </c>
      <c r="G56" s="37" t="s">
        <v>41</v>
      </c>
      <c r="H56" s="37" t="s">
        <v>42</v>
      </c>
      <c r="I56" s="38">
        <v>375822</v>
      </c>
      <c r="J56" s="39" t="s">
        <v>43</v>
      </c>
      <c r="K56" s="38">
        <v>37582</v>
      </c>
      <c r="L56" s="38">
        <f t="shared" si="1"/>
        <v>413404</v>
      </c>
      <c r="M56">
        <f>+VLOOKUP('T5'!D56,'CTTT T7'!H$3:I$252,2,0)</f>
        <v>413404</v>
      </c>
      <c r="N56" s="40">
        <f t="shared" si="2"/>
        <v>0</v>
      </c>
      <c r="O56" t="s">
        <v>3283</v>
      </c>
    </row>
    <row r="57" spans="2:15" x14ac:dyDescent="0.25">
      <c r="B57" s="36">
        <v>45055</v>
      </c>
      <c r="C57" s="37" t="s">
        <v>878</v>
      </c>
      <c r="D57" s="43">
        <f t="shared" si="0"/>
        <v>25797</v>
      </c>
      <c r="E57" s="37" t="s">
        <v>39</v>
      </c>
      <c r="F57" s="37" t="s">
        <v>879</v>
      </c>
      <c r="G57" s="37" t="s">
        <v>41</v>
      </c>
      <c r="H57" s="37" t="s">
        <v>42</v>
      </c>
      <c r="I57" s="38">
        <v>375822</v>
      </c>
      <c r="J57" s="39" t="s">
        <v>43</v>
      </c>
      <c r="K57" s="38">
        <v>37582</v>
      </c>
      <c r="L57" s="38">
        <f t="shared" si="1"/>
        <v>413404</v>
      </c>
      <c r="M57">
        <f>+VLOOKUP('T5'!D57,'CTTT T7'!H$3:I$252,2,0)</f>
        <v>413404</v>
      </c>
      <c r="N57" s="40">
        <f t="shared" si="2"/>
        <v>0</v>
      </c>
      <c r="O57" t="s">
        <v>3283</v>
      </c>
    </row>
    <row r="58" spans="2:15" x14ac:dyDescent="0.25">
      <c r="B58" s="36">
        <v>45055</v>
      </c>
      <c r="C58" s="37" t="s">
        <v>880</v>
      </c>
      <c r="D58" s="43">
        <f t="shared" si="0"/>
        <v>25798</v>
      </c>
      <c r="E58" s="37" t="s">
        <v>39</v>
      </c>
      <c r="F58" s="37" t="s">
        <v>881</v>
      </c>
      <c r="G58" s="37" t="s">
        <v>41</v>
      </c>
      <c r="H58" s="37" t="s">
        <v>42</v>
      </c>
      <c r="I58" s="38">
        <v>375822</v>
      </c>
      <c r="J58" s="39" t="s">
        <v>43</v>
      </c>
      <c r="K58" s="38">
        <v>37582</v>
      </c>
      <c r="L58" s="38">
        <f t="shared" si="1"/>
        <v>413404</v>
      </c>
      <c r="M58">
        <f>+VLOOKUP('T5'!D58,'CTTT T7'!H$3:I$252,2,0)</f>
        <v>413404</v>
      </c>
      <c r="N58" s="40">
        <f t="shared" si="2"/>
        <v>0</v>
      </c>
      <c r="O58" t="s">
        <v>3283</v>
      </c>
    </row>
    <row r="59" spans="2:15" x14ac:dyDescent="0.25">
      <c r="B59" s="36">
        <v>45055</v>
      </c>
      <c r="C59" s="37" t="s">
        <v>882</v>
      </c>
      <c r="D59" s="43">
        <f t="shared" si="0"/>
        <v>25799</v>
      </c>
      <c r="E59" s="37" t="s">
        <v>39</v>
      </c>
      <c r="F59" s="37" t="s">
        <v>883</v>
      </c>
      <c r="G59" s="37" t="s">
        <v>41</v>
      </c>
      <c r="H59" s="37" t="s">
        <v>42</v>
      </c>
      <c r="I59" s="38">
        <v>375822</v>
      </c>
      <c r="J59" s="39" t="s">
        <v>43</v>
      </c>
      <c r="K59" s="38">
        <v>37582</v>
      </c>
      <c r="L59" s="38">
        <f t="shared" si="1"/>
        <v>413404</v>
      </c>
      <c r="M59">
        <f>+VLOOKUP('T5'!D59,'CTTT T7'!H$3:I$252,2,0)</f>
        <v>413404</v>
      </c>
      <c r="N59" s="40">
        <f t="shared" si="2"/>
        <v>0</v>
      </c>
      <c r="O59" t="s">
        <v>3283</v>
      </c>
    </row>
    <row r="60" spans="2:15" x14ac:dyDescent="0.25">
      <c r="B60" s="36">
        <v>45055</v>
      </c>
      <c r="C60" s="37" t="s">
        <v>884</v>
      </c>
      <c r="D60" s="43">
        <f t="shared" si="0"/>
        <v>25800</v>
      </c>
      <c r="E60" s="37" t="s">
        <v>39</v>
      </c>
      <c r="F60" s="37" t="s">
        <v>885</v>
      </c>
      <c r="G60" s="37" t="s">
        <v>41</v>
      </c>
      <c r="H60" s="37" t="s">
        <v>42</v>
      </c>
      <c r="I60" s="38">
        <v>375822</v>
      </c>
      <c r="J60" s="39" t="s">
        <v>43</v>
      </c>
      <c r="K60" s="38">
        <v>37582</v>
      </c>
      <c r="L60" s="38">
        <f t="shared" si="1"/>
        <v>413404</v>
      </c>
      <c r="M60">
        <f>+VLOOKUP('T5'!D60,'CTTT T7'!H$3:I$252,2,0)</f>
        <v>413404</v>
      </c>
      <c r="N60" s="40">
        <f t="shared" si="2"/>
        <v>0</v>
      </c>
      <c r="O60" t="s">
        <v>3283</v>
      </c>
    </row>
    <row r="61" spans="2:15" x14ac:dyDescent="0.25">
      <c r="B61" s="36">
        <v>45055</v>
      </c>
      <c r="C61" s="37" t="s">
        <v>886</v>
      </c>
      <c r="D61" s="43">
        <f t="shared" si="0"/>
        <v>25801</v>
      </c>
      <c r="E61" s="37" t="s">
        <v>39</v>
      </c>
      <c r="F61" s="37" t="s">
        <v>887</v>
      </c>
      <c r="G61" s="37" t="s">
        <v>41</v>
      </c>
      <c r="H61" s="37" t="s">
        <v>42</v>
      </c>
      <c r="I61" s="38">
        <v>375822</v>
      </c>
      <c r="J61" s="39" t="s">
        <v>43</v>
      </c>
      <c r="K61" s="38">
        <v>37582</v>
      </c>
      <c r="L61" s="38">
        <f t="shared" si="1"/>
        <v>413404</v>
      </c>
      <c r="M61">
        <f>+VLOOKUP('T5'!D61,'CTTT T7'!H$3:I$252,2,0)</f>
        <v>413404</v>
      </c>
      <c r="N61" s="40">
        <f t="shared" si="2"/>
        <v>0</v>
      </c>
      <c r="O61" t="s">
        <v>3283</v>
      </c>
    </row>
    <row r="62" spans="2:15" x14ac:dyDescent="0.25">
      <c r="B62" s="36">
        <v>45055</v>
      </c>
      <c r="C62" s="37" t="s">
        <v>888</v>
      </c>
      <c r="D62" s="43">
        <f t="shared" ref="D62:D125" si="3">+C62*1</f>
        <v>25802</v>
      </c>
      <c r="E62" s="37" t="s">
        <v>39</v>
      </c>
      <c r="F62" s="37" t="s">
        <v>889</v>
      </c>
      <c r="G62" s="37" t="s">
        <v>41</v>
      </c>
      <c r="H62" s="37" t="s">
        <v>42</v>
      </c>
      <c r="I62" s="38">
        <v>375822</v>
      </c>
      <c r="J62" s="39" t="s">
        <v>43</v>
      </c>
      <c r="K62" s="38">
        <v>37582</v>
      </c>
      <c r="L62" s="38">
        <f t="shared" ref="L62:L125" si="4">+K62+I62</f>
        <v>413404</v>
      </c>
      <c r="M62">
        <f>+VLOOKUP('T5'!D62,'CTTT T7'!H$3:I$252,2,0)</f>
        <v>413404</v>
      </c>
      <c r="N62" s="40">
        <f t="shared" si="2"/>
        <v>0</v>
      </c>
      <c r="O62" t="s">
        <v>3283</v>
      </c>
    </row>
    <row r="63" spans="2:15" x14ac:dyDescent="0.25">
      <c r="B63" s="36">
        <v>45055</v>
      </c>
      <c r="C63" s="37" t="s">
        <v>890</v>
      </c>
      <c r="D63" s="43">
        <f t="shared" si="3"/>
        <v>25803</v>
      </c>
      <c r="E63" s="37" t="s">
        <v>39</v>
      </c>
      <c r="F63" s="37" t="s">
        <v>891</v>
      </c>
      <c r="G63" s="37" t="s">
        <v>41</v>
      </c>
      <c r="H63" s="37" t="s">
        <v>42</v>
      </c>
      <c r="I63" s="38">
        <v>375822</v>
      </c>
      <c r="J63" s="39" t="s">
        <v>43</v>
      </c>
      <c r="K63" s="38">
        <v>37582</v>
      </c>
      <c r="L63" s="38">
        <f t="shared" si="4"/>
        <v>413404</v>
      </c>
      <c r="M63">
        <f>+VLOOKUP('T5'!D63,'CTTT T7'!H$3:I$252,2,0)</f>
        <v>413404</v>
      </c>
      <c r="N63" s="40">
        <f t="shared" si="2"/>
        <v>0</v>
      </c>
      <c r="O63" t="s">
        <v>3283</v>
      </c>
    </row>
    <row r="64" spans="2:15" x14ac:dyDescent="0.25">
      <c r="B64" s="36">
        <v>45055</v>
      </c>
      <c r="C64" s="37" t="s">
        <v>892</v>
      </c>
      <c r="D64" s="43">
        <f t="shared" si="3"/>
        <v>25804</v>
      </c>
      <c r="E64" s="37" t="s">
        <v>39</v>
      </c>
      <c r="F64" s="37" t="s">
        <v>893</v>
      </c>
      <c r="G64" s="37" t="s">
        <v>41</v>
      </c>
      <c r="H64" s="37" t="s">
        <v>42</v>
      </c>
      <c r="I64" s="38">
        <v>375822</v>
      </c>
      <c r="J64" s="39" t="s">
        <v>43</v>
      </c>
      <c r="K64" s="38">
        <v>37582</v>
      </c>
      <c r="L64" s="38">
        <f t="shared" si="4"/>
        <v>413404</v>
      </c>
      <c r="M64">
        <f>+VLOOKUP('T5'!D64,'CTTT T7'!H$3:I$252,2,0)</f>
        <v>413404</v>
      </c>
      <c r="N64" s="40">
        <f t="shared" si="2"/>
        <v>0</v>
      </c>
      <c r="O64" t="s">
        <v>3283</v>
      </c>
    </row>
    <row r="65" spans="2:15" x14ac:dyDescent="0.25">
      <c r="B65" s="36">
        <v>45055</v>
      </c>
      <c r="C65" s="37" t="s">
        <v>894</v>
      </c>
      <c r="D65" s="43">
        <f t="shared" si="3"/>
        <v>25805</v>
      </c>
      <c r="E65" s="37" t="s">
        <v>39</v>
      </c>
      <c r="F65" s="37" t="s">
        <v>895</v>
      </c>
      <c r="G65" s="37" t="s">
        <v>41</v>
      </c>
      <c r="H65" s="37" t="s">
        <v>42</v>
      </c>
      <c r="I65" s="38">
        <v>375822</v>
      </c>
      <c r="J65" s="39" t="s">
        <v>43</v>
      </c>
      <c r="K65" s="38">
        <v>37582</v>
      </c>
      <c r="L65" s="38">
        <f t="shared" si="4"/>
        <v>413404</v>
      </c>
      <c r="M65">
        <f>+VLOOKUP('T5'!D65,'CTTT T7'!H$3:I$252,2,0)</f>
        <v>413404</v>
      </c>
      <c r="N65" s="40">
        <f t="shared" si="2"/>
        <v>0</v>
      </c>
      <c r="O65" t="s">
        <v>3283</v>
      </c>
    </row>
    <row r="66" spans="2:15" x14ac:dyDescent="0.25">
      <c r="B66" s="36">
        <v>45055</v>
      </c>
      <c r="C66" s="37" t="s">
        <v>896</v>
      </c>
      <c r="D66" s="43">
        <f t="shared" si="3"/>
        <v>25806</v>
      </c>
      <c r="E66" s="37" t="s">
        <v>39</v>
      </c>
      <c r="F66" s="37" t="s">
        <v>897</v>
      </c>
      <c r="G66" s="37" t="s">
        <v>41</v>
      </c>
      <c r="H66" s="37" t="s">
        <v>42</v>
      </c>
      <c r="I66" s="38">
        <v>375822</v>
      </c>
      <c r="J66" s="39" t="s">
        <v>43</v>
      </c>
      <c r="K66" s="38">
        <v>37582</v>
      </c>
      <c r="L66" s="38">
        <f t="shared" si="4"/>
        <v>413404</v>
      </c>
      <c r="M66">
        <f>+VLOOKUP('T5'!D66,'CTTT T7'!H$3:I$252,2,0)</f>
        <v>413404</v>
      </c>
      <c r="N66" s="40">
        <f t="shared" si="2"/>
        <v>0</v>
      </c>
      <c r="O66" t="s">
        <v>3283</v>
      </c>
    </row>
    <row r="67" spans="2:15" x14ac:dyDescent="0.25">
      <c r="B67" s="36">
        <v>45055</v>
      </c>
      <c r="C67" s="37" t="s">
        <v>898</v>
      </c>
      <c r="D67" s="43">
        <f t="shared" si="3"/>
        <v>25807</v>
      </c>
      <c r="E67" s="37" t="s">
        <v>39</v>
      </c>
      <c r="F67" s="37" t="s">
        <v>899</v>
      </c>
      <c r="G67" s="37" t="s">
        <v>41</v>
      </c>
      <c r="H67" s="37" t="s">
        <v>42</v>
      </c>
      <c r="I67" s="38">
        <v>375822</v>
      </c>
      <c r="J67" s="39" t="s">
        <v>43</v>
      </c>
      <c r="K67" s="38">
        <v>37582</v>
      </c>
      <c r="L67" s="38">
        <f t="shared" si="4"/>
        <v>413404</v>
      </c>
      <c r="M67">
        <f>+VLOOKUP('T5'!D67,'CTTT T7'!H$3:I$252,2,0)</f>
        <v>413404</v>
      </c>
      <c r="N67" s="40">
        <f t="shared" si="2"/>
        <v>0</v>
      </c>
      <c r="O67" t="s">
        <v>3283</v>
      </c>
    </row>
    <row r="68" spans="2:15" x14ac:dyDescent="0.25">
      <c r="B68" s="36">
        <v>45055</v>
      </c>
      <c r="C68" s="37" t="s">
        <v>900</v>
      </c>
      <c r="D68" s="43">
        <f t="shared" si="3"/>
        <v>25808</v>
      </c>
      <c r="E68" s="37" t="s">
        <v>39</v>
      </c>
      <c r="F68" s="37" t="s">
        <v>901</v>
      </c>
      <c r="G68" s="37" t="s">
        <v>41</v>
      </c>
      <c r="H68" s="37" t="s">
        <v>42</v>
      </c>
      <c r="I68" s="38">
        <v>375822</v>
      </c>
      <c r="J68" s="39" t="s">
        <v>43</v>
      </c>
      <c r="K68" s="38">
        <v>37582</v>
      </c>
      <c r="L68" s="38">
        <f t="shared" si="4"/>
        <v>413404</v>
      </c>
      <c r="M68">
        <f>+VLOOKUP('T5'!D68,'CTTT T7'!H$3:I$252,2,0)</f>
        <v>413404</v>
      </c>
      <c r="N68" s="40">
        <f t="shared" si="2"/>
        <v>0</v>
      </c>
      <c r="O68" t="s">
        <v>3283</v>
      </c>
    </row>
    <row r="69" spans="2:15" x14ac:dyDescent="0.25">
      <c r="B69" s="36">
        <v>45055</v>
      </c>
      <c r="C69" s="37" t="s">
        <v>902</v>
      </c>
      <c r="D69" s="43">
        <f t="shared" si="3"/>
        <v>25809</v>
      </c>
      <c r="E69" s="37" t="s">
        <v>39</v>
      </c>
      <c r="F69" s="37" t="s">
        <v>903</v>
      </c>
      <c r="G69" s="37" t="s">
        <v>41</v>
      </c>
      <c r="H69" s="37" t="s">
        <v>42</v>
      </c>
      <c r="I69" s="38">
        <v>375822</v>
      </c>
      <c r="J69" s="39" t="s">
        <v>43</v>
      </c>
      <c r="K69" s="38">
        <v>37582</v>
      </c>
      <c r="L69" s="38">
        <f t="shared" si="4"/>
        <v>413404</v>
      </c>
      <c r="M69">
        <f>+VLOOKUP('T5'!D69,'CTTT T7'!H$3:I$252,2,0)</f>
        <v>413404</v>
      </c>
      <c r="N69" s="40">
        <f t="shared" si="2"/>
        <v>0</v>
      </c>
      <c r="O69" t="s">
        <v>3283</v>
      </c>
    </row>
    <row r="70" spans="2:15" x14ac:dyDescent="0.25">
      <c r="B70" s="36">
        <v>45055</v>
      </c>
      <c r="C70" s="37" t="s">
        <v>904</v>
      </c>
      <c r="D70" s="43">
        <f t="shared" si="3"/>
        <v>25810</v>
      </c>
      <c r="E70" s="37" t="s">
        <v>39</v>
      </c>
      <c r="F70" s="37" t="s">
        <v>905</v>
      </c>
      <c r="G70" s="37" t="s">
        <v>41</v>
      </c>
      <c r="H70" s="37" t="s">
        <v>42</v>
      </c>
      <c r="I70" s="38">
        <v>375822</v>
      </c>
      <c r="J70" s="39" t="s">
        <v>43</v>
      </c>
      <c r="K70" s="38">
        <v>37582</v>
      </c>
      <c r="L70" s="38">
        <f t="shared" si="4"/>
        <v>413404</v>
      </c>
      <c r="M70">
        <f>+VLOOKUP('T5'!D70,'CTTT T7'!H$3:I$252,2,0)</f>
        <v>413404</v>
      </c>
      <c r="N70" s="40">
        <f t="shared" ref="N70:N133" si="5">+M70-L70</f>
        <v>0</v>
      </c>
      <c r="O70" t="s">
        <v>3283</v>
      </c>
    </row>
    <row r="71" spans="2:15" x14ac:dyDescent="0.25">
      <c r="B71" s="36">
        <v>45055</v>
      </c>
      <c r="C71" s="37" t="s">
        <v>906</v>
      </c>
      <c r="D71" s="43">
        <f t="shared" si="3"/>
        <v>25811</v>
      </c>
      <c r="E71" s="37" t="s">
        <v>39</v>
      </c>
      <c r="F71" s="37" t="s">
        <v>907</v>
      </c>
      <c r="G71" s="37" t="s">
        <v>41</v>
      </c>
      <c r="H71" s="37" t="s">
        <v>42</v>
      </c>
      <c r="I71" s="38">
        <v>375822</v>
      </c>
      <c r="J71" s="39" t="s">
        <v>43</v>
      </c>
      <c r="K71" s="38">
        <v>37582</v>
      </c>
      <c r="L71" s="38">
        <f t="shared" si="4"/>
        <v>413404</v>
      </c>
      <c r="M71">
        <f>+VLOOKUP('T5'!D71,'CTTT T7'!H$3:I$252,2,0)</f>
        <v>413404</v>
      </c>
      <c r="N71" s="40">
        <f t="shared" si="5"/>
        <v>0</v>
      </c>
      <c r="O71" t="s">
        <v>3283</v>
      </c>
    </row>
    <row r="72" spans="2:15" x14ac:dyDescent="0.25">
      <c r="B72" s="36">
        <v>45055</v>
      </c>
      <c r="C72" s="37" t="s">
        <v>908</v>
      </c>
      <c r="D72" s="43">
        <f t="shared" si="3"/>
        <v>25812</v>
      </c>
      <c r="E72" s="37" t="s">
        <v>39</v>
      </c>
      <c r="F72" s="37" t="s">
        <v>909</v>
      </c>
      <c r="G72" s="37" t="s">
        <v>41</v>
      </c>
      <c r="H72" s="37" t="s">
        <v>42</v>
      </c>
      <c r="I72" s="38">
        <v>375822</v>
      </c>
      <c r="J72" s="39" t="s">
        <v>43</v>
      </c>
      <c r="K72" s="38">
        <v>37582</v>
      </c>
      <c r="L72" s="38">
        <f t="shared" si="4"/>
        <v>413404</v>
      </c>
      <c r="M72">
        <f>+VLOOKUP('T5'!D72,'CTTT T7'!H$3:I$252,2,0)</f>
        <v>413404</v>
      </c>
      <c r="N72" s="40">
        <f t="shared" si="5"/>
        <v>0</v>
      </c>
      <c r="O72" t="s">
        <v>3283</v>
      </c>
    </row>
    <row r="73" spans="2:15" x14ac:dyDescent="0.25">
      <c r="B73" s="36">
        <v>45055</v>
      </c>
      <c r="C73" s="37" t="s">
        <v>910</v>
      </c>
      <c r="D73" s="43">
        <f t="shared" si="3"/>
        <v>25813</v>
      </c>
      <c r="E73" s="37" t="s">
        <v>39</v>
      </c>
      <c r="F73" s="37" t="s">
        <v>911</v>
      </c>
      <c r="G73" s="37" t="s">
        <v>41</v>
      </c>
      <c r="H73" s="37" t="s">
        <v>42</v>
      </c>
      <c r="I73" s="38">
        <v>375822</v>
      </c>
      <c r="J73" s="39" t="s">
        <v>43</v>
      </c>
      <c r="K73" s="38">
        <v>37582</v>
      </c>
      <c r="L73" s="38">
        <f t="shared" si="4"/>
        <v>413404</v>
      </c>
      <c r="M73">
        <f>+VLOOKUP('T5'!D73,'CTTT T7'!H$3:I$252,2,0)</f>
        <v>413404</v>
      </c>
      <c r="N73" s="40">
        <f t="shared" si="5"/>
        <v>0</v>
      </c>
      <c r="O73" t="s">
        <v>3283</v>
      </c>
    </row>
    <row r="74" spans="2:15" x14ac:dyDescent="0.25">
      <c r="B74" s="49">
        <f ca="1">B74:L23007/5/2023</f>
        <v>0</v>
      </c>
      <c r="C74" s="50" t="s">
        <v>912</v>
      </c>
      <c r="D74" s="59">
        <f t="shared" si="3"/>
        <v>25814</v>
      </c>
      <c r="E74" s="50" t="s">
        <v>39</v>
      </c>
      <c r="F74" s="50" t="s">
        <v>913</v>
      </c>
      <c r="G74" s="50" t="s">
        <v>41</v>
      </c>
      <c r="H74" s="50" t="s">
        <v>42</v>
      </c>
      <c r="I74" s="51">
        <v>375822</v>
      </c>
      <c r="J74" s="52" t="s">
        <v>43</v>
      </c>
      <c r="K74" s="51">
        <v>37582</v>
      </c>
      <c r="L74" s="51">
        <f t="shared" si="4"/>
        <v>413404</v>
      </c>
      <c r="M74">
        <f>+VLOOKUP('T5'!D74,'CTTT T7'!H$3:I$252,2,0)</f>
        <v>413404</v>
      </c>
      <c r="N74" s="40">
        <f t="shared" si="5"/>
        <v>0</v>
      </c>
      <c r="O74" t="s">
        <v>3283</v>
      </c>
    </row>
    <row r="75" spans="2:15" x14ac:dyDescent="0.25">
      <c r="B75" s="49">
        <v>45055</v>
      </c>
      <c r="C75" s="50" t="s">
        <v>914</v>
      </c>
      <c r="D75" s="59">
        <f t="shared" si="3"/>
        <v>25815</v>
      </c>
      <c r="E75" s="50" t="s">
        <v>39</v>
      </c>
      <c r="F75" s="50" t="s">
        <v>915</v>
      </c>
      <c r="G75" s="50" t="s">
        <v>41</v>
      </c>
      <c r="H75" s="50" t="s">
        <v>42</v>
      </c>
      <c r="I75" s="51">
        <v>375822</v>
      </c>
      <c r="J75" s="52" t="s">
        <v>43</v>
      </c>
      <c r="K75" s="51">
        <v>37582</v>
      </c>
      <c r="L75" s="51">
        <f t="shared" si="4"/>
        <v>413404</v>
      </c>
      <c r="M75">
        <f>+VLOOKUP('T5'!D75,'CTTT T7'!H$3:I$252,2,0)</f>
        <v>413404</v>
      </c>
      <c r="N75" s="40">
        <f t="shared" si="5"/>
        <v>0</v>
      </c>
      <c r="O75" t="s">
        <v>3283</v>
      </c>
    </row>
    <row r="76" spans="2:15" x14ac:dyDescent="0.25">
      <c r="B76" s="49">
        <v>45055</v>
      </c>
      <c r="C76" s="50" t="s">
        <v>916</v>
      </c>
      <c r="D76" s="59">
        <f t="shared" si="3"/>
        <v>25817</v>
      </c>
      <c r="E76" s="50" t="s">
        <v>39</v>
      </c>
      <c r="F76" s="50" t="s">
        <v>917</v>
      </c>
      <c r="G76" s="50" t="s">
        <v>41</v>
      </c>
      <c r="H76" s="50" t="s">
        <v>42</v>
      </c>
      <c r="I76" s="51">
        <v>673895</v>
      </c>
      <c r="J76" s="52" t="s">
        <v>43</v>
      </c>
      <c r="K76" s="51">
        <v>67390</v>
      </c>
      <c r="L76" s="51">
        <f t="shared" si="4"/>
        <v>741285</v>
      </c>
      <c r="M76">
        <f>+VLOOKUP('T5'!D76,'CTTT T7'!H$3:I$252,2,0)</f>
        <v>741285</v>
      </c>
      <c r="N76" s="40">
        <f t="shared" si="5"/>
        <v>0</v>
      </c>
      <c r="O76" t="s">
        <v>3283</v>
      </c>
    </row>
    <row r="77" spans="2:15" x14ac:dyDescent="0.25">
      <c r="B77" s="49">
        <v>45055</v>
      </c>
      <c r="C77" s="50" t="s">
        <v>918</v>
      </c>
      <c r="D77" s="59">
        <f t="shared" si="3"/>
        <v>25818</v>
      </c>
      <c r="E77" s="50" t="s">
        <v>39</v>
      </c>
      <c r="F77" s="50" t="s">
        <v>919</v>
      </c>
      <c r="G77" s="50" t="s">
        <v>41</v>
      </c>
      <c r="H77" s="50" t="s">
        <v>42</v>
      </c>
      <c r="I77" s="51">
        <v>508855</v>
      </c>
      <c r="J77" s="52" t="s">
        <v>43</v>
      </c>
      <c r="K77" s="51">
        <v>50886</v>
      </c>
      <c r="L77" s="51">
        <f t="shared" si="4"/>
        <v>559741</v>
      </c>
      <c r="M77">
        <f>+VLOOKUP('T5'!D77,'CTTT T7'!H$3:I$252,2,0)</f>
        <v>559741</v>
      </c>
      <c r="N77" s="40">
        <f t="shared" si="5"/>
        <v>0</v>
      </c>
      <c r="O77" t="s">
        <v>3283</v>
      </c>
    </row>
    <row r="78" spans="2:15" x14ac:dyDescent="0.25">
      <c r="B78" s="49">
        <v>45055</v>
      </c>
      <c r="C78" s="50" t="s">
        <v>920</v>
      </c>
      <c r="D78" s="59">
        <f t="shared" si="3"/>
        <v>25819</v>
      </c>
      <c r="E78" s="50" t="s">
        <v>39</v>
      </c>
      <c r="F78" s="50" t="s">
        <v>921</v>
      </c>
      <c r="G78" s="50" t="s">
        <v>41</v>
      </c>
      <c r="H78" s="50" t="s">
        <v>42</v>
      </c>
      <c r="I78" s="51">
        <v>539116</v>
      </c>
      <c r="J78" s="52" t="s">
        <v>43</v>
      </c>
      <c r="K78" s="51">
        <v>53912</v>
      </c>
      <c r="L78" s="51">
        <f t="shared" si="4"/>
        <v>593028</v>
      </c>
      <c r="M78">
        <f>+VLOOKUP('T5'!D78,'CTTT T7'!H$3:I$252,2,0)</f>
        <v>593028</v>
      </c>
      <c r="N78" s="40">
        <f t="shared" si="5"/>
        <v>0</v>
      </c>
      <c r="O78" t="s">
        <v>3283</v>
      </c>
    </row>
    <row r="79" spans="2:15" x14ac:dyDescent="0.25">
      <c r="B79" s="49">
        <v>45055</v>
      </c>
      <c r="C79" s="50" t="s">
        <v>922</v>
      </c>
      <c r="D79" s="59">
        <f t="shared" si="3"/>
        <v>25820</v>
      </c>
      <c r="E79" s="50" t="s">
        <v>39</v>
      </c>
      <c r="F79" s="50" t="s">
        <v>923</v>
      </c>
      <c r="G79" s="50" t="s">
        <v>41</v>
      </c>
      <c r="H79" s="50" t="s">
        <v>42</v>
      </c>
      <c r="I79" s="51">
        <v>592248</v>
      </c>
      <c r="J79" s="52" t="s">
        <v>43</v>
      </c>
      <c r="K79" s="51">
        <v>59225</v>
      </c>
      <c r="L79" s="51">
        <f t="shared" si="4"/>
        <v>651473</v>
      </c>
      <c r="M79">
        <f>+VLOOKUP('T5'!D79,'CTTT T7'!H$3:I$252,2,0)</f>
        <v>651473</v>
      </c>
      <c r="N79" s="40">
        <f t="shared" si="5"/>
        <v>0</v>
      </c>
      <c r="O79" t="s">
        <v>3283</v>
      </c>
    </row>
    <row r="80" spans="2:15" x14ac:dyDescent="0.25">
      <c r="B80" s="49">
        <v>45055</v>
      </c>
      <c r="C80" s="50" t="s">
        <v>924</v>
      </c>
      <c r="D80" s="59">
        <f t="shared" si="3"/>
        <v>25821</v>
      </c>
      <c r="E80" s="50" t="s">
        <v>39</v>
      </c>
      <c r="F80" s="50" t="s">
        <v>925</v>
      </c>
      <c r="G80" s="50" t="s">
        <v>41</v>
      </c>
      <c r="H80" s="50" t="s">
        <v>42</v>
      </c>
      <c r="I80" s="51">
        <v>375822</v>
      </c>
      <c r="J80" s="52" t="s">
        <v>43</v>
      </c>
      <c r="K80" s="51">
        <v>37582</v>
      </c>
      <c r="L80" s="51">
        <f t="shared" si="4"/>
        <v>413404</v>
      </c>
      <c r="M80">
        <f>+VLOOKUP('T5'!D80,'CTTT T7'!H$3:I$252,2,0)</f>
        <v>413404</v>
      </c>
      <c r="N80" s="40">
        <f t="shared" si="5"/>
        <v>0</v>
      </c>
      <c r="O80" t="s">
        <v>3283</v>
      </c>
    </row>
    <row r="81" spans="2:15" x14ac:dyDescent="0.25">
      <c r="B81" s="49">
        <v>45055</v>
      </c>
      <c r="C81" s="50" t="s">
        <v>926</v>
      </c>
      <c r="D81" s="59">
        <f t="shared" si="3"/>
        <v>25824</v>
      </c>
      <c r="E81" s="50" t="s">
        <v>39</v>
      </c>
      <c r="F81" s="50" t="s">
        <v>927</v>
      </c>
      <c r="G81" s="50" t="s">
        <v>41</v>
      </c>
      <c r="H81" s="50" t="s">
        <v>42</v>
      </c>
      <c r="I81" s="51">
        <v>375822</v>
      </c>
      <c r="J81" s="52" t="s">
        <v>43</v>
      </c>
      <c r="K81" s="51">
        <v>37582</v>
      </c>
      <c r="L81" s="51">
        <f t="shared" si="4"/>
        <v>413404</v>
      </c>
      <c r="M81">
        <f>+VLOOKUP('T5'!D81,'CTTT T7'!H$3:I$252,2,0)</f>
        <v>413404</v>
      </c>
      <c r="N81" s="40">
        <f t="shared" si="5"/>
        <v>0</v>
      </c>
      <c r="O81" t="s">
        <v>3283</v>
      </c>
    </row>
    <row r="82" spans="2:15" x14ac:dyDescent="0.25">
      <c r="B82" s="49">
        <v>45055</v>
      </c>
      <c r="C82" s="50" t="s">
        <v>928</v>
      </c>
      <c r="D82" s="59">
        <f t="shared" si="3"/>
        <v>25825</v>
      </c>
      <c r="E82" s="50" t="s">
        <v>39</v>
      </c>
      <c r="F82" s="50" t="s">
        <v>929</v>
      </c>
      <c r="G82" s="50" t="s">
        <v>41</v>
      </c>
      <c r="H82" s="50" t="s">
        <v>42</v>
      </c>
      <c r="I82" s="51">
        <v>375822</v>
      </c>
      <c r="J82" s="52" t="s">
        <v>43</v>
      </c>
      <c r="K82" s="51">
        <v>37582</v>
      </c>
      <c r="L82" s="51">
        <f t="shared" si="4"/>
        <v>413404</v>
      </c>
      <c r="M82">
        <f>+VLOOKUP('T5'!D82,'CTTT T7'!H$3:I$252,2,0)</f>
        <v>413404</v>
      </c>
      <c r="N82" s="40">
        <f t="shared" si="5"/>
        <v>0</v>
      </c>
      <c r="O82" t="s">
        <v>3283</v>
      </c>
    </row>
    <row r="83" spans="2:15" x14ac:dyDescent="0.25">
      <c r="B83" s="49">
        <v>45055</v>
      </c>
      <c r="C83" s="50" t="s">
        <v>930</v>
      </c>
      <c r="D83" s="59">
        <f t="shared" si="3"/>
        <v>25826</v>
      </c>
      <c r="E83" s="50" t="s">
        <v>39</v>
      </c>
      <c r="F83" s="50" t="s">
        <v>931</v>
      </c>
      <c r="G83" s="50" t="s">
        <v>41</v>
      </c>
      <c r="H83" s="50" t="s">
        <v>42</v>
      </c>
      <c r="I83" s="51">
        <v>375822</v>
      </c>
      <c r="J83" s="52" t="s">
        <v>43</v>
      </c>
      <c r="K83" s="51">
        <v>37582</v>
      </c>
      <c r="L83" s="51">
        <f t="shared" si="4"/>
        <v>413404</v>
      </c>
      <c r="M83">
        <f>+VLOOKUP('T5'!D83,'CTTT T7'!H$3:I$252,2,0)</f>
        <v>413404</v>
      </c>
      <c r="N83" s="40">
        <f t="shared" si="5"/>
        <v>0</v>
      </c>
      <c r="O83" t="s">
        <v>3283</v>
      </c>
    </row>
    <row r="84" spans="2:15" x14ac:dyDescent="0.25">
      <c r="B84" s="49">
        <v>45055</v>
      </c>
      <c r="C84" s="50" t="s">
        <v>932</v>
      </c>
      <c r="D84" s="59">
        <f t="shared" si="3"/>
        <v>25827</v>
      </c>
      <c r="E84" s="50" t="s">
        <v>39</v>
      </c>
      <c r="F84" s="50" t="s">
        <v>933</v>
      </c>
      <c r="G84" s="50" t="s">
        <v>41</v>
      </c>
      <c r="H84" s="50" t="s">
        <v>42</v>
      </c>
      <c r="I84" s="51">
        <v>375822</v>
      </c>
      <c r="J84" s="52" t="s">
        <v>43</v>
      </c>
      <c r="K84" s="51">
        <v>37582</v>
      </c>
      <c r="L84" s="51">
        <f t="shared" si="4"/>
        <v>413404</v>
      </c>
      <c r="M84">
        <f>+VLOOKUP('T5'!D84,'CTTT T7'!H$3:I$252,2,0)</f>
        <v>413404</v>
      </c>
      <c r="N84" s="40">
        <f t="shared" si="5"/>
        <v>0</v>
      </c>
      <c r="O84" t="s">
        <v>3283</v>
      </c>
    </row>
    <row r="85" spans="2:15" x14ac:dyDescent="0.25">
      <c r="B85" s="49">
        <v>45055</v>
      </c>
      <c r="C85" s="50" t="s">
        <v>934</v>
      </c>
      <c r="D85" s="59">
        <f t="shared" si="3"/>
        <v>25828</v>
      </c>
      <c r="E85" s="50" t="s">
        <v>39</v>
      </c>
      <c r="F85" s="50" t="s">
        <v>935</v>
      </c>
      <c r="G85" s="50" t="s">
        <v>41</v>
      </c>
      <c r="H85" s="50" t="s">
        <v>42</v>
      </c>
      <c r="I85" s="51">
        <v>375822</v>
      </c>
      <c r="J85" s="52" t="s">
        <v>43</v>
      </c>
      <c r="K85" s="51">
        <v>37582</v>
      </c>
      <c r="L85" s="51">
        <f t="shared" si="4"/>
        <v>413404</v>
      </c>
      <c r="M85">
        <f>+VLOOKUP('T5'!D85,'CTTT T7'!H$3:I$252,2,0)</f>
        <v>413404</v>
      </c>
      <c r="N85" s="40">
        <f t="shared" si="5"/>
        <v>0</v>
      </c>
      <c r="O85" t="s">
        <v>3283</v>
      </c>
    </row>
    <row r="86" spans="2:15" x14ac:dyDescent="0.25">
      <c r="B86" s="49">
        <v>45055</v>
      </c>
      <c r="C86" s="50" t="s">
        <v>936</v>
      </c>
      <c r="D86" s="59">
        <f t="shared" si="3"/>
        <v>25832</v>
      </c>
      <c r="E86" s="50" t="s">
        <v>39</v>
      </c>
      <c r="F86" s="50" t="s">
        <v>937</v>
      </c>
      <c r="G86" s="50" t="s">
        <v>41</v>
      </c>
      <c r="H86" s="50" t="s">
        <v>42</v>
      </c>
      <c r="I86" s="51">
        <v>375822</v>
      </c>
      <c r="J86" s="52" t="s">
        <v>43</v>
      </c>
      <c r="K86" s="51">
        <v>37582</v>
      </c>
      <c r="L86" s="51">
        <f t="shared" si="4"/>
        <v>413404</v>
      </c>
      <c r="M86">
        <f>+VLOOKUP('T5'!D86,'CTTT T7'!H$3:I$252,2,0)</f>
        <v>413404</v>
      </c>
      <c r="N86" s="40">
        <f t="shared" si="5"/>
        <v>0</v>
      </c>
      <c r="O86" t="s">
        <v>3283</v>
      </c>
    </row>
    <row r="87" spans="2:15" x14ac:dyDescent="0.25">
      <c r="B87" s="49">
        <v>45055</v>
      </c>
      <c r="C87" s="50" t="s">
        <v>938</v>
      </c>
      <c r="D87" s="59">
        <f t="shared" si="3"/>
        <v>25833</v>
      </c>
      <c r="E87" s="50" t="s">
        <v>39</v>
      </c>
      <c r="F87" s="50" t="s">
        <v>939</v>
      </c>
      <c r="G87" s="50" t="s">
        <v>41</v>
      </c>
      <c r="H87" s="50" t="s">
        <v>42</v>
      </c>
      <c r="I87" s="51">
        <v>375822</v>
      </c>
      <c r="J87" s="52" t="s">
        <v>43</v>
      </c>
      <c r="K87" s="51">
        <v>37582</v>
      </c>
      <c r="L87" s="51">
        <f t="shared" si="4"/>
        <v>413404</v>
      </c>
      <c r="M87">
        <f>+VLOOKUP('T5'!D87,'CTTT T7'!H$3:I$252,2,0)</f>
        <v>413404</v>
      </c>
      <c r="N87" s="40">
        <f t="shared" si="5"/>
        <v>0</v>
      </c>
      <c r="O87" t="s">
        <v>3283</v>
      </c>
    </row>
    <row r="88" spans="2:15" x14ac:dyDescent="0.25">
      <c r="B88" s="49">
        <v>45055</v>
      </c>
      <c r="C88" s="50" t="s">
        <v>940</v>
      </c>
      <c r="D88" s="59">
        <f t="shared" si="3"/>
        <v>25834</v>
      </c>
      <c r="E88" s="50" t="s">
        <v>39</v>
      </c>
      <c r="F88" s="50" t="s">
        <v>941</v>
      </c>
      <c r="G88" s="50" t="s">
        <v>41</v>
      </c>
      <c r="H88" s="50" t="s">
        <v>42</v>
      </c>
      <c r="I88" s="51">
        <v>375822</v>
      </c>
      <c r="J88" s="52" t="s">
        <v>43</v>
      </c>
      <c r="K88" s="51">
        <v>37582</v>
      </c>
      <c r="L88" s="51">
        <f t="shared" si="4"/>
        <v>413404</v>
      </c>
      <c r="M88">
        <f>+VLOOKUP('T5'!D88,'CTTT T7'!H$3:I$252,2,0)</f>
        <v>413404</v>
      </c>
      <c r="N88" s="40">
        <f t="shared" si="5"/>
        <v>0</v>
      </c>
      <c r="O88" t="s">
        <v>3283</v>
      </c>
    </row>
    <row r="89" spans="2:15" x14ac:dyDescent="0.25">
      <c r="B89" s="49">
        <v>45055</v>
      </c>
      <c r="C89" s="50" t="s">
        <v>942</v>
      </c>
      <c r="D89" s="59">
        <f t="shared" si="3"/>
        <v>25836</v>
      </c>
      <c r="E89" s="50" t="s">
        <v>39</v>
      </c>
      <c r="F89" s="50" t="s">
        <v>943</v>
      </c>
      <c r="G89" s="50" t="s">
        <v>41</v>
      </c>
      <c r="H89" s="50" t="s">
        <v>42</v>
      </c>
      <c r="I89" s="51">
        <v>375822</v>
      </c>
      <c r="J89" s="52" t="s">
        <v>43</v>
      </c>
      <c r="K89" s="51">
        <v>37582</v>
      </c>
      <c r="L89" s="51">
        <f t="shared" si="4"/>
        <v>413404</v>
      </c>
      <c r="M89">
        <f>+VLOOKUP('T5'!D89,'CTTT T7'!H$3:I$252,2,0)</f>
        <v>413404</v>
      </c>
      <c r="N89" s="40">
        <f t="shared" si="5"/>
        <v>0</v>
      </c>
      <c r="O89" t="s">
        <v>3283</v>
      </c>
    </row>
    <row r="90" spans="2:15" x14ac:dyDescent="0.25">
      <c r="B90" s="49">
        <v>45055</v>
      </c>
      <c r="C90" s="50" t="s">
        <v>944</v>
      </c>
      <c r="D90" s="59">
        <f t="shared" si="3"/>
        <v>25837</v>
      </c>
      <c r="E90" s="50" t="s">
        <v>39</v>
      </c>
      <c r="F90" s="50" t="s">
        <v>945</v>
      </c>
      <c r="G90" s="50" t="s">
        <v>41</v>
      </c>
      <c r="H90" s="50" t="s">
        <v>42</v>
      </c>
      <c r="I90" s="51">
        <v>375822</v>
      </c>
      <c r="J90" s="52" t="s">
        <v>43</v>
      </c>
      <c r="K90" s="51">
        <v>37582</v>
      </c>
      <c r="L90" s="51">
        <f t="shared" si="4"/>
        <v>413404</v>
      </c>
      <c r="M90">
        <f>+VLOOKUP('T5'!D90,'CTTT T7'!H$3:I$252,2,0)</f>
        <v>413404</v>
      </c>
      <c r="N90" s="40">
        <f t="shared" si="5"/>
        <v>0</v>
      </c>
      <c r="O90" t="s">
        <v>3283</v>
      </c>
    </row>
    <row r="91" spans="2:15" x14ac:dyDescent="0.25">
      <c r="B91" s="49">
        <v>45055</v>
      </c>
      <c r="C91" s="50" t="s">
        <v>946</v>
      </c>
      <c r="D91" s="59">
        <f t="shared" si="3"/>
        <v>25838</v>
      </c>
      <c r="E91" s="50" t="s">
        <v>39</v>
      </c>
      <c r="F91" s="50" t="s">
        <v>947</v>
      </c>
      <c r="G91" s="50" t="s">
        <v>41</v>
      </c>
      <c r="H91" s="50" t="s">
        <v>42</v>
      </c>
      <c r="I91" s="51">
        <v>375822</v>
      </c>
      <c r="J91" s="52" t="s">
        <v>43</v>
      </c>
      <c r="K91" s="51">
        <v>37582</v>
      </c>
      <c r="L91" s="51">
        <f t="shared" si="4"/>
        <v>413404</v>
      </c>
      <c r="M91">
        <f>+VLOOKUP('T5'!D91,'CTTT T7'!H$3:I$252,2,0)</f>
        <v>413404</v>
      </c>
      <c r="N91" s="40">
        <f t="shared" si="5"/>
        <v>0</v>
      </c>
      <c r="O91" t="s">
        <v>3283</v>
      </c>
    </row>
    <row r="92" spans="2:15" x14ac:dyDescent="0.25">
      <c r="B92" s="49">
        <v>45055</v>
      </c>
      <c r="C92" s="50" t="s">
        <v>948</v>
      </c>
      <c r="D92" s="59">
        <f t="shared" si="3"/>
        <v>25839</v>
      </c>
      <c r="E92" s="50" t="s">
        <v>39</v>
      </c>
      <c r="F92" s="50" t="s">
        <v>949</v>
      </c>
      <c r="G92" s="50" t="s">
        <v>41</v>
      </c>
      <c r="H92" s="50" t="s">
        <v>42</v>
      </c>
      <c r="I92" s="51">
        <v>375822</v>
      </c>
      <c r="J92" s="52" t="s">
        <v>43</v>
      </c>
      <c r="K92" s="51">
        <v>37582</v>
      </c>
      <c r="L92" s="51">
        <f t="shared" si="4"/>
        <v>413404</v>
      </c>
      <c r="M92">
        <f>+VLOOKUP('T5'!D92,'CTTT T7'!H$3:I$252,2,0)</f>
        <v>413404</v>
      </c>
      <c r="N92" s="40">
        <f t="shared" si="5"/>
        <v>0</v>
      </c>
      <c r="O92" t="s">
        <v>3283</v>
      </c>
    </row>
    <row r="93" spans="2:15" x14ac:dyDescent="0.25">
      <c r="B93" s="49">
        <v>45055</v>
      </c>
      <c r="C93" s="50" t="s">
        <v>950</v>
      </c>
      <c r="D93" s="59">
        <f t="shared" si="3"/>
        <v>25840</v>
      </c>
      <c r="E93" s="50" t="s">
        <v>39</v>
      </c>
      <c r="F93" s="50" t="s">
        <v>951</v>
      </c>
      <c r="G93" s="50" t="s">
        <v>41</v>
      </c>
      <c r="H93" s="50" t="s">
        <v>42</v>
      </c>
      <c r="I93" s="51">
        <v>375822</v>
      </c>
      <c r="J93" s="52" t="s">
        <v>43</v>
      </c>
      <c r="K93" s="51">
        <v>37582</v>
      </c>
      <c r="L93" s="51">
        <f t="shared" si="4"/>
        <v>413404</v>
      </c>
      <c r="M93">
        <f>+VLOOKUP('T5'!D93,'CTTT T7'!H$3:I$252,2,0)</f>
        <v>413404</v>
      </c>
      <c r="N93" s="40">
        <f t="shared" si="5"/>
        <v>0</v>
      </c>
      <c r="O93" t="s">
        <v>3283</v>
      </c>
    </row>
    <row r="94" spans="2:15" x14ac:dyDescent="0.25">
      <c r="B94" s="49">
        <v>45055</v>
      </c>
      <c r="C94" s="50" t="s">
        <v>952</v>
      </c>
      <c r="D94" s="59">
        <f t="shared" si="3"/>
        <v>25841</v>
      </c>
      <c r="E94" s="50" t="s">
        <v>39</v>
      </c>
      <c r="F94" s="50" t="s">
        <v>953</v>
      </c>
      <c r="G94" s="50" t="s">
        <v>41</v>
      </c>
      <c r="H94" s="50" t="s">
        <v>42</v>
      </c>
      <c r="I94" s="51">
        <v>375822</v>
      </c>
      <c r="J94" s="52" t="s">
        <v>43</v>
      </c>
      <c r="K94" s="51">
        <v>37582</v>
      </c>
      <c r="L94" s="51">
        <f t="shared" si="4"/>
        <v>413404</v>
      </c>
      <c r="M94">
        <f>+VLOOKUP('T5'!D94,'CTTT T7'!H$3:I$252,2,0)</f>
        <v>413404</v>
      </c>
      <c r="N94" s="40">
        <f t="shared" si="5"/>
        <v>0</v>
      </c>
      <c r="O94" t="s">
        <v>3283</v>
      </c>
    </row>
    <row r="95" spans="2:15" x14ac:dyDescent="0.25">
      <c r="B95" s="49">
        <v>45055</v>
      </c>
      <c r="C95" s="50" t="s">
        <v>954</v>
      </c>
      <c r="D95" s="59">
        <f t="shared" si="3"/>
        <v>25842</v>
      </c>
      <c r="E95" s="50" t="s">
        <v>39</v>
      </c>
      <c r="F95" s="50" t="s">
        <v>955</v>
      </c>
      <c r="G95" s="50" t="s">
        <v>120</v>
      </c>
      <c r="H95" s="50" t="s">
        <v>121</v>
      </c>
      <c r="I95" s="51">
        <v>375822</v>
      </c>
      <c r="J95" s="52" t="s">
        <v>43</v>
      </c>
      <c r="K95" s="51">
        <v>37582</v>
      </c>
      <c r="L95" s="51">
        <f t="shared" si="4"/>
        <v>413404</v>
      </c>
      <c r="M95">
        <f>+VLOOKUP('T5'!D95,'CTTT T7'!H$3:I$252,2,0)</f>
        <v>413404</v>
      </c>
      <c r="N95" s="40">
        <f t="shared" si="5"/>
        <v>0</v>
      </c>
      <c r="O95" t="s">
        <v>3283</v>
      </c>
    </row>
    <row r="96" spans="2:15" x14ac:dyDescent="0.25">
      <c r="B96" s="49">
        <v>45055</v>
      </c>
      <c r="C96" s="50" t="s">
        <v>956</v>
      </c>
      <c r="D96" s="59">
        <f t="shared" si="3"/>
        <v>25844</v>
      </c>
      <c r="E96" s="50" t="s">
        <v>39</v>
      </c>
      <c r="F96" s="50" t="s">
        <v>957</v>
      </c>
      <c r="G96" s="50" t="s">
        <v>120</v>
      </c>
      <c r="H96" s="50" t="s">
        <v>121</v>
      </c>
      <c r="I96" s="51">
        <v>375822</v>
      </c>
      <c r="J96" s="52" t="s">
        <v>43</v>
      </c>
      <c r="K96" s="51">
        <v>37582</v>
      </c>
      <c r="L96" s="51">
        <f t="shared" si="4"/>
        <v>413404</v>
      </c>
      <c r="M96">
        <f>+VLOOKUP('T5'!D96,'CTTT T7'!H$3:I$252,2,0)</f>
        <v>413404</v>
      </c>
      <c r="N96" s="40">
        <f t="shared" si="5"/>
        <v>0</v>
      </c>
      <c r="O96" t="s">
        <v>3283</v>
      </c>
    </row>
    <row r="97" spans="2:15" x14ac:dyDescent="0.25">
      <c r="B97" s="49">
        <v>45055</v>
      </c>
      <c r="C97" s="50" t="s">
        <v>958</v>
      </c>
      <c r="D97" s="59">
        <f t="shared" si="3"/>
        <v>25845</v>
      </c>
      <c r="E97" s="50" t="s">
        <v>39</v>
      </c>
      <c r="F97" s="50" t="s">
        <v>959</v>
      </c>
      <c r="G97" s="50" t="s">
        <v>120</v>
      </c>
      <c r="H97" s="50" t="s">
        <v>121</v>
      </c>
      <c r="I97" s="51">
        <v>375822</v>
      </c>
      <c r="J97" s="52" t="s">
        <v>43</v>
      </c>
      <c r="K97" s="51">
        <v>37582</v>
      </c>
      <c r="L97" s="51">
        <f t="shared" si="4"/>
        <v>413404</v>
      </c>
      <c r="M97">
        <f>+VLOOKUP('T5'!D97,'CTTT T7'!H$3:I$252,2,0)</f>
        <v>413404</v>
      </c>
      <c r="N97" s="40">
        <f t="shared" si="5"/>
        <v>0</v>
      </c>
      <c r="O97" t="s">
        <v>3283</v>
      </c>
    </row>
    <row r="98" spans="2:15" x14ac:dyDescent="0.25">
      <c r="B98" s="49">
        <v>45055</v>
      </c>
      <c r="C98" s="50" t="s">
        <v>960</v>
      </c>
      <c r="D98" s="59">
        <f t="shared" si="3"/>
        <v>25846</v>
      </c>
      <c r="E98" s="50" t="s">
        <v>39</v>
      </c>
      <c r="F98" s="50" t="s">
        <v>961</v>
      </c>
      <c r="G98" s="50" t="s">
        <v>120</v>
      </c>
      <c r="H98" s="50" t="s">
        <v>121</v>
      </c>
      <c r="I98" s="51">
        <v>375822</v>
      </c>
      <c r="J98" s="52" t="s">
        <v>43</v>
      </c>
      <c r="K98" s="51">
        <v>37582</v>
      </c>
      <c r="L98" s="51">
        <f t="shared" si="4"/>
        <v>413404</v>
      </c>
      <c r="M98">
        <f>+VLOOKUP('T5'!D98,'CTTT T7'!H$3:I$252,2,0)</f>
        <v>413404</v>
      </c>
      <c r="N98" s="40">
        <f t="shared" si="5"/>
        <v>0</v>
      </c>
      <c r="O98" t="s">
        <v>3283</v>
      </c>
    </row>
    <row r="99" spans="2:15" x14ac:dyDescent="0.25">
      <c r="B99" s="49">
        <v>45055</v>
      </c>
      <c r="C99" s="50" t="s">
        <v>962</v>
      </c>
      <c r="D99" s="59">
        <f t="shared" si="3"/>
        <v>25847</v>
      </c>
      <c r="E99" s="50" t="s">
        <v>39</v>
      </c>
      <c r="F99" s="50" t="s">
        <v>963</v>
      </c>
      <c r="G99" s="50" t="s">
        <v>41</v>
      </c>
      <c r="H99" s="50" t="s">
        <v>42</v>
      </c>
      <c r="I99" s="51">
        <v>375822</v>
      </c>
      <c r="J99" s="52" t="s">
        <v>43</v>
      </c>
      <c r="K99" s="51">
        <v>37582</v>
      </c>
      <c r="L99" s="51">
        <f t="shared" si="4"/>
        <v>413404</v>
      </c>
      <c r="M99">
        <f>+VLOOKUP('T5'!D99,'CTTT T7'!H$3:I$252,2,0)</f>
        <v>413404</v>
      </c>
      <c r="N99" s="40">
        <f t="shared" si="5"/>
        <v>0</v>
      </c>
      <c r="O99" t="s">
        <v>3283</v>
      </c>
    </row>
    <row r="100" spans="2:15" x14ac:dyDescent="0.25">
      <c r="B100" s="49">
        <v>45055</v>
      </c>
      <c r="C100" s="50" t="s">
        <v>964</v>
      </c>
      <c r="D100" s="59">
        <f t="shared" si="3"/>
        <v>25848</v>
      </c>
      <c r="E100" s="50" t="s">
        <v>39</v>
      </c>
      <c r="F100" s="50" t="s">
        <v>965</v>
      </c>
      <c r="G100" s="50" t="s">
        <v>41</v>
      </c>
      <c r="H100" s="50" t="s">
        <v>42</v>
      </c>
      <c r="I100" s="51">
        <v>375822</v>
      </c>
      <c r="J100" s="52" t="s">
        <v>43</v>
      </c>
      <c r="K100" s="51">
        <v>37582</v>
      </c>
      <c r="L100" s="51">
        <f t="shared" si="4"/>
        <v>413404</v>
      </c>
      <c r="M100">
        <f>+VLOOKUP('T5'!D100,'CTTT T7'!H$3:I$252,2,0)</f>
        <v>413404</v>
      </c>
      <c r="N100" s="40">
        <f t="shared" si="5"/>
        <v>0</v>
      </c>
      <c r="O100" t="s">
        <v>3283</v>
      </c>
    </row>
    <row r="101" spans="2:15" x14ac:dyDescent="0.25">
      <c r="B101" s="49">
        <v>45055</v>
      </c>
      <c r="C101" s="50" t="s">
        <v>966</v>
      </c>
      <c r="D101" s="59">
        <f t="shared" si="3"/>
        <v>25849</v>
      </c>
      <c r="E101" s="50" t="s">
        <v>39</v>
      </c>
      <c r="F101" s="50" t="s">
        <v>967</v>
      </c>
      <c r="G101" s="50" t="s">
        <v>41</v>
      </c>
      <c r="H101" s="50" t="s">
        <v>42</v>
      </c>
      <c r="I101" s="51">
        <v>375822</v>
      </c>
      <c r="J101" s="52" t="s">
        <v>43</v>
      </c>
      <c r="K101" s="51">
        <v>37582</v>
      </c>
      <c r="L101" s="51">
        <f t="shared" si="4"/>
        <v>413404</v>
      </c>
      <c r="M101">
        <f>+VLOOKUP('T5'!D101,'CTTT T7'!H$3:I$252,2,0)</f>
        <v>413404</v>
      </c>
      <c r="N101" s="40">
        <f t="shared" si="5"/>
        <v>0</v>
      </c>
      <c r="O101" t="s">
        <v>3283</v>
      </c>
    </row>
    <row r="102" spans="2:15" x14ac:dyDescent="0.25">
      <c r="B102" s="49">
        <v>45055</v>
      </c>
      <c r="C102" s="50" t="s">
        <v>968</v>
      </c>
      <c r="D102" s="59">
        <f t="shared" si="3"/>
        <v>25850</v>
      </c>
      <c r="E102" s="50" t="s">
        <v>39</v>
      </c>
      <c r="F102" s="50" t="s">
        <v>969</v>
      </c>
      <c r="G102" s="50" t="s">
        <v>41</v>
      </c>
      <c r="H102" s="50" t="s">
        <v>42</v>
      </c>
      <c r="I102" s="51">
        <v>375822</v>
      </c>
      <c r="J102" s="52" t="s">
        <v>43</v>
      </c>
      <c r="K102" s="51">
        <v>37582</v>
      </c>
      <c r="L102" s="51">
        <f t="shared" si="4"/>
        <v>413404</v>
      </c>
      <c r="M102">
        <f>+VLOOKUP('T5'!D102,'CTTT T7'!H$3:I$252,2,0)</f>
        <v>413404</v>
      </c>
      <c r="N102" s="40">
        <f t="shared" si="5"/>
        <v>0</v>
      </c>
      <c r="O102" t="s">
        <v>3283</v>
      </c>
    </row>
    <row r="103" spans="2:15" x14ac:dyDescent="0.25">
      <c r="B103" s="49">
        <v>45055</v>
      </c>
      <c r="C103" s="50" t="s">
        <v>970</v>
      </c>
      <c r="D103" s="59">
        <f t="shared" si="3"/>
        <v>25851</v>
      </c>
      <c r="E103" s="50" t="s">
        <v>39</v>
      </c>
      <c r="F103" s="50" t="s">
        <v>971</v>
      </c>
      <c r="G103" s="50" t="s">
        <v>41</v>
      </c>
      <c r="H103" s="50" t="s">
        <v>42</v>
      </c>
      <c r="I103" s="51">
        <v>375822</v>
      </c>
      <c r="J103" s="52" t="s">
        <v>43</v>
      </c>
      <c r="K103" s="51">
        <v>37582</v>
      </c>
      <c r="L103" s="51">
        <f t="shared" si="4"/>
        <v>413404</v>
      </c>
      <c r="M103">
        <f>+VLOOKUP('T5'!D103,'CTTT T7'!H$3:I$252,2,0)</f>
        <v>413404</v>
      </c>
      <c r="N103" s="40">
        <f t="shared" si="5"/>
        <v>0</v>
      </c>
      <c r="O103" t="s">
        <v>3283</v>
      </c>
    </row>
    <row r="104" spans="2:15" x14ac:dyDescent="0.25">
      <c r="B104" s="49">
        <v>45055</v>
      </c>
      <c r="C104" s="50" t="s">
        <v>972</v>
      </c>
      <c r="D104" s="59">
        <f t="shared" si="3"/>
        <v>25852</v>
      </c>
      <c r="E104" s="50" t="s">
        <v>39</v>
      </c>
      <c r="F104" s="50" t="s">
        <v>973</v>
      </c>
      <c r="G104" s="50" t="s">
        <v>41</v>
      </c>
      <c r="H104" s="50" t="s">
        <v>42</v>
      </c>
      <c r="I104" s="51">
        <v>375822</v>
      </c>
      <c r="J104" s="52" t="s">
        <v>43</v>
      </c>
      <c r="K104" s="51">
        <v>37582</v>
      </c>
      <c r="L104" s="51">
        <f t="shared" si="4"/>
        <v>413404</v>
      </c>
      <c r="M104">
        <f>+VLOOKUP('T5'!D104,'CTTT T7'!H$3:I$252,2,0)</f>
        <v>413404</v>
      </c>
      <c r="N104" s="40">
        <f t="shared" si="5"/>
        <v>0</v>
      </c>
      <c r="O104" t="s">
        <v>3283</v>
      </c>
    </row>
    <row r="105" spans="2:15" x14ac:dyDescent="0.25">
      <c r="B105" s="49">
        <v>45055</v>
      </c>
      <c r="C105" s="50" t="s">
        <v>974</v>
      </c>
      <c r="D105" s="59">
        <f t="shared" si="3"/>
        <v>25853</v>
      </c>
      <c r="E105" s="50" t="s">
        <v>39</v>
      </c>
      <c r="F105" s="50" t="s">
        <v>975</v>
      </c>
      <c r="G105" s="50" t="s">
        <v>41</v>
      </c>
      <c r="H105" s="50" t="s">
        <v>42</v>
      </c>
      <c r="I105" s="51">
        <v>375822</v>
      </c>
      <c r="J105" s="52" t="s">
        <v>43</v>
      </c>
      <c r="K105" s="51">
        <v>37582</v>
      </c>
      <c r="L105" s="51">
        <f t="shared" si="4"/>
        <v>413404</v>
      </c>
      <c r="M105">
        <f>+VLOOKUP('T5'!D105,'CTTT T7'!H$3:I$252,2,0)</f>
        <v>413404</v>
      </c>
      <c r="N105" s="40">
        <f t="shared" si="5"/>
        <v>0</v>
      </c>
      <c r="O105" t="s">
        <v>3283</v>
      </c>
    </row>
    <row r="106" spans="2:15" x14ac:dyDescent="0.25">
      <c r="B106" s="49">
        <v>45055</v>
      </c>
      <c r="C106" s="50" t="s">
        <v>976</v>
      </c>
      <c r="D106" s="59">
        <f t="shared" si="3"/>
        <v>25855</v>
      </c>
      <c r="E106" s="50" t="s">
        <v>39</v>
      </c>
      <c r="F106" s="50" t="s">
        <v>977</v>
      </c>
      <c r="G106" s="50" t="s">
        <v>41</v>
      </c>
      <c r="H106" s="50" t="s">
        <v>42</v>
      </c>
      <c r="I106" s="51">
        <v>375822</v>
      </c>
      <c r="J106" s="52" t="s">
        <v>43</v>
      </c>
      <c r="K106" s="51">
        <v>37582</v>
      </c>
      <c r="L106" s="51">
        <f t="shared" si="4"/>
        <v>413404</v>
      </c>
      <c r="M106">
        <f>+VLOOKUP('T5'!D106,'CTTT T7'!H$3:I$252,2,0)</f>
        <v>413404</v>
      </c>
      <c r="N106" s="40">
        <f t="shared" si="5"/>
        <v>0</v>
      </c>
      <c r="O106" t="s">
        <v>3283</v>
      </c>
    </row>
    <row r="107" spans="2:15" x14ac:dyDescent="0.25">
      <c r="B107" s="49">
        <v>45055</v>
      </c>
      <c r="C107" s="50" t="s">
        <v>978</v>
      </c>
      <c r="D107" s="59">
        <f t="shared" si="3"/>
        <v>25857</v>
      </c>
      <c r="E107" s="50" t="s">
        <v>39</v>
      </c>
      <c r="F107" s="50" t="s">
        <v>979</v>
      </c>
      <c r="G107" s="50" t="s">
        <v>41</v>
      </c>
      <c r="H107" s="50" t="s">
        <v>42</v>
      </c>
      <c r="I107" s="51">
        <v>375822</v>
      </c>
      <c r="J107" s="52" t="s">
        <v>43</v>
      </c>
      <c r="K107" s="51">
        <v>37582</v>
      </c>
      <c r="L107" s="51">
        <f t="shared" si="4"/>
        <v>413404</v>
      </c>
      <c r="M107">
        <f>+VLOOKUP('T5'!D107,'CTTT T7'!H$3:I$252,2,0)</f>
        <v>413404</v>
      </c>
      <c r="N107" s="40">
        <f t="shared" si="5"/>
        <v>0</v>
      </c>
      <c r="O107" t="s">
        <v>3283</v>
      </c>
    </row>
    <row r="108" spans="2:15" x14ac:dyDescent="0.25">
      <c r="B108" s="49">
        <v>45055</v>
      </c>
      <c r="C108" s="50" t="s">
        <v>980</v>
      </c>
      <c r="D108" s="59">
        <f t="shared" si="3"/>
        <v>25858</v>
      </c>
      <c r="E108" s="50" t="s">
        <v>39</v>
      </c>
      <c r="F108" s="50" t="s">
        <v>981</v>
      </c>
      <c r="G108" s="50" t="s">
        <v>41</v>
      </c>
      <c r="H108" s="50" t="s">
        <v>42</v>
      </c>
      <c r="I108" s="51">
        <v>375822</v>
      </c>
      <c r="J108" s="52" t="s">
        <v>43</v>
      </c>
      <c r="K108" s="51">
        <v>37582</v>
      </c>
      <c r="L108" s="51">
        <f t="shared" si="4"/>
        <v>413404</v>
      </c>
      <c r="M108">
        <f>+VLOOKUP('T5'!D108,'CTTT T7'!H$3:I$252,2,0)</f>
        <v>413404</v>
      </c>
      <c r="N108" s="40">
        <f t="shared" si="5"/>
        <v>0</v>
      </c>
      <c r="O108" t="s">
        <v>3283</v>
      </c>
    </row>
    <row r="109" spans="2:15" x14ac:dyDescent="0.25">
      <c r="B109" s="49">
        <v>45055</v>
      </c>
      <c r="C109" s="50" t="s">
        <v>982</v>
      </c>
      <c r="D109" s="59">
        <f t="shared" si="3"/>
        <v>25859</v>
      </c>
      <c r="E109" s="50" t="s">
        <v>39</v>
      </c>
      <c r="F109" s="50" t="s">
        <v>983</v>
      </c>
      <c r="G109" s="50" t="s">
        <v>41</v>
      </c>
      <c r="H109" s="50" t="s">
        <v>42</v>
      </c>
      <c r="I109" s="51">
        <v>375822</v>
      </c>
      <c r="J109" s="52" t="s">
        <v>43</v>
      </c>
      <c r="K109" s="51">
        <v>37582</v>
      </c>
      <c r="L109" s="51">
        <f t="shared" si="4"/>
        <v>413404</v>
      </c>
      <c r="M109">
        <f>+VLOOKUP('T5'!D109,'CTTT T7'!H$3:I$252,2,0)</f>
        <v>413404</v>
      </c>
      <c r="N109" s="40">
        <f t="shared" si="5"/>
        <v>0</v>
      </c>
      <c r="O109" t="s">
        <v>3283</v>
      </c>
    </row>
    <row r="110" spans="2:15" x14ac:dyDescent="0.25">
      <c r="B110" s="49">
        <v>45055</v>
      </c>
      <c r="C110" s="50" t="s">
        <v>984</v>
      </c>
      <c r="D110" s="59">
        <f t="shared" si="3"/>
        <v>25860</v>
      </c>
      <c r="E110" s="50" t="s">
        <v>39</v>
      </c>
      <c r="F110" s="50" t="s">
        <v>985</v>
      </c>
      <c r="G110" s="50" t="s">
        <v>41</v>
      </c>
      <c r="H110" s="50" t="s">
        <v>42</v>
      </c>
      <c r="I110" s="51">
        <v>375822</v>
      </c>
      <c r="J110" s="52" t="s">
        <v>43</v>
      </c>
      <c r="K110" s="51">
        <v>37582</v>
      </c>
      <c r="L110" s="51">
        <f t="shared" si="4"/>
        <v>413404</v>
      </c>
      <c r="M110">
        <f>+VLOOKUP('T5'!D110,'CTTT T7'!H$3:I$252,2,0)</f>
        <v>413404</v>
      </c>
      <c r="N110" s="40">
        <f t="shared" si="5"/>
        <v>0</v>
      </c>
      <c r="O110" t="s">
        <v>3283</v>
      </c>
    </row>
    <row r="111" spans="2:15" x14ac:dyDescent="0.25">
      <c r="B111" s="49">
        <v>45055</v>
      </c>
      <c r="C111" s="50" t="s">
        <v>986</v>
      </c>
      <c r="D111" s="59">
        <f t="shared" si="3"/>
        <v>25861</v>
      </c>
      <c r="E111" s="50" t="s">
        <v>39</v>
      </c>
      <c r="F111" s="50" t="s">
        <v>987</v>
      </c>
      <c r="G111" s="50" t="s">
        <v>41</v>
      </c>
      <c r="H111" s="50" t="s">
        <v>42</v>
      </c>
      <c r="I111" s="51">
        <v>375822</v>
      </c>
      <c r="J111" s="52" t="s">
        <v>43</v>
      </c>
      <c r="K111" s="51">
        <v>37582</v>
      </c>
      <c r="L111" s="51">
        <f t="shared" si="4"/>
        <v>413404</v>
      </c>
      <c r="M111">
        <f>+VLOOKUP('T5'!D111,'CTTT T7'!H$3:I$252,2,0)</f>
        <v>413404</v>
      </c>
      <c r="N111" s="40">
        <f t="shared" si="5"/>
        <v>0</v>
      </c>
      <c r="O111" t="s">
        <v>3283</v>
      </c>
    </row>
    <row r="112" spans="2:15" x14ac:dyDescent="0.25">
      <c r="B112" s="49">
        <v>45055</v>
      </c>
      <c r="C112" s="50" t="s">
        <v>988</v>
      </c>
      <c r="D112" s="59">
        <f t="shared" si="3"/>
        <v>25862</v>
      </c>
      <c r="E112" s="50" t="s">
        <v>39</v>
      </c>
      <c r="F112" s="50" t="s">
        <v>989</v>
      </c>
      <c r="G112" s="50" t="s">
        <v>41</v>
      </c>
      <c r="H112" s="50" t="s">
        <v>42</v>
      </c>
      <c r="I112" s="51">
        <v>375822</v>
      </c>
      <c r="J112" s="52" t="s">
        <v>43</v>
      </c>
      <c r="K112" s="51">
        <v>37582</v>
      </c>
      <c r="L112" s="51">
        <f t="shared" si="4"/>
        <v>413404</v>
      </c>
      <c r="M112">
        <f>+VLOOKUP('T5'!D112,'CTTT T7'!H$3:I$252,2,0)</f>
        <v>413404</v>
      </c>
      <c r="N112" s="40">
        <f t="shared" si="5"/>
        <v>0</v>
      </c>
      <c r="O112" t="s">
        <v>3283</v>
      </c>
    </row>
    <row r="113" spans="2:15" x14ac:dyDescent="0.25">
      <c r="B113" s="49">
        <v>45055</v>
      </c>
      <c r="C113" s="50" t="s">
        <v>990</v>
      </c>
      <c r="D113" s="59">
        <f t="shared" si="3"/>
        <v>25863</v>
      </c>
      <c r="E113" s="50" t="s">
        <v>39</v>
      </c>
      <c r="F113" s="50" t="s">
        <v>991</v>
      </c>
      <c r="G113" s="50" t="s">
        <v>41</v>
      </c>
      <c r="H113" s="50" t="s">
        <v>42</v>
      </c>
      <c r="I113" s="51">
        <v>375822</v>
      </c>
      <c r="J113" s="52" t="s">
        <v>43</v>
      </c>
      <c r="K113" s="51">
        <v>37582</v>
      </c>
      <c r="L113" s="51">
        <f t="shared" si="4"/>
        <v>413404</v>
      </c>
      <c r="M113">
        <f>+VLOOKUP('T5'!D113,'CTTT T7'!H$3:I$252,2,0)</f>
        <v>413404</v>
      </c>
      <c r="N113" s="40">
        <f t="shared" si="5"/>
        <v>0</v>
      </c>
      <c r="O113" t="s">
        <v>3283</v>
      </c>
    </row>
    <row r="114" spans="2:15" x14ac:dyDescent="0.25">
      <c r="B114" s="49">
        <v>45055</v>
      </c>
      <c r="C114" s="50" t="s">
        <v>992</v>
      </c>
      <c r="D114" s="59">
        <f t="shared" si="3"/>
        <v>25864</v>
      </c>
      <c r="E114" s="50" t="s">
        <v>39</v>
      </c>
      <c r="F114" s="50" t="s">
        <v>993</v>
      </c>
      <c r="G114" s="50" t="s">
        <v>41</v>
      </c>
      <c r="H114" s="50" t="s">
        <v>42</v>
      </c>
      <c r="I114" s="51">
        <v>375822</v>
      </c>
      <c r="J114" s="52" t="s">
        <v>43</v>
      </c>
      <c r="K114" s="51">
        <v>37582</v>
      </c>
      <c r="L114" s="51">
        <f t="shared" si="4"/>
        <v>413404</v>
      </c>
      <c r="M114">
        <f>+VLOOKUP('T5'!D114,'CTTT T7'!H$3:I$252,2,0)</f>
        <v>413404</v>
      </c>
      <c r="N114" s="40">
        <f t="shared" si="5"/>
        <v>0</v>
      </c>
      <c r="O114" t="s">
        <v>3283</v>
      </c>
    </row>
    <row r="115" spans="2:15" x14ac:dyDescent="0.25">
      <c r="B115" s="49">
        <v>45055</v>
      </c>
      <c r="C115" s="50" t="s">
        <v>994</v>
      </c>
      <c r="D115" s="59">
        <f t="shared" si="3"/>
        <v>25865</v>
      </c>
      <c r="E115" s="50" t="s">
        <v>39</v>
      </c>
      <c r="F115" s="50" t="s">
        <v>995</v>
      </c>
      <c r="G115" s="50" t="s">
        <v>41</v>
      </c>
      <c r="H115" s="50" t="s">
        <v>42</v>
      </c>
      <c r="I115" s="51">
        <v>375822</v>
      </c>
      <c r="J115" s="52" t="s">
        <v>43</v>
      </c>
      <c r="K115" s="51">
        <v>37582</v>
      </c>
      <c r="L115" s="51">
        <f t="shared" si="4"/>
        <v>413404</v>
      </c>
      <c r="M115">
        <f>+VLOOKUP('T5'!D115,'CTTT T7'!H$3:I$252,2,0)</f>
        <v>413404</v>
      </c>
      <c r="N115" s="40">
        <f t="shared" si="5"/>
        <v>0</v>
      </c>
      <c r="O115" t="s">
        <v>3283</v>
      </c>
    </row>
    <row r="116" spans="2:15" x14ac:dyDescent="0.25">
      <c r="B116" s="49">
        <v>45055</v>
      </c>
      <c r="C116" s="50" t="s">
        <v>996</v>
      </c>
      <c r="D116" s="59">
        <f t="shared" si="3"/>
        <v>25866</v>
      </c>
      <c r="E116" s="50" t="s">
        <v>39</v>
      </c>
      <c r="F116" s="50" t="s">
        <v>997</v>
      </c>
      <c r="G116" s="50" t="s">
        <v>41</v>
      </c>
      <c r="H116" s="50" t="s">
        <v>42</v>
      </c>
      <c r="I116" s="51">
        <v>375822</v>
      </c>
      <c r="J116" s="52" t="s">
        <v>43</v>
      </c>
      <c r="K116" s="51">
        <v>37582</v>
      </c>
      <c r="L116" s="51">
        <f t="shared" si="4"/>
        <v>413404</v>
      </c>
      <c r="M116">
        <f>+VLOOKUP('T5'!D116,'CTTT T7'!H$3:I$252,2,0)</f>
        <v>413404</v>
      </c>
      <c r="N116" s="40">
        <f t="shared" si="5"/>
        <v>0</v>
      </c>
      <c r="O116" t="s">
        <v>3283</v>
      </c>
    </row>
    <row r="117" spans="2:15" x14ac:dyDescent="0.25">
      <c r="B117" s="49">
        <v>45055</v>
      </c>
      <c r="C117" s="50" t="s">
        <v>998</v>
      </c>
      <c r="D117" s="59">
        <f t="shared" si="3"/>
        <v>25867</v>
      </c>
      <c r="E117" s="50" t="s">
        <v>39</v>
      </c>
      <c r="F117" s="50" t="s">
        <v>999</v>
      </c>
      <c r="G117" s="50" t="s">
        <v>41</v>
      </c>
      <c r="H117" s="50" t="s">
        <v>42</v>
      </c>
      <c r="I117" s="51">
        <v>375822</v>
      </c>
      <c r="J117" s="52" t="s">
        <v>43</v>
      </c>
      <c r="K117" s="51">
        <v>37582</v>
      </c>
      <c r="L117" s="51">
        <f t="shared" si="4"/>
        <v>413404</v>
      </c>
      <c r="M117">
        <f>+VLOOKUP('T5'!D117,'CTTT T7'!H$3:I$252,2,0)</f>
        <v>413404</v>
      </c>
      <c r="N117" s="40">
        <f t="shared" si="5"/>
        <v>0</v>
      </c>
      <c r="O117" t="s">
        <v>3283</v>
      </c>
    </row>
    <row r="118" spans="2:15" x14ac:dyDescent="0.25">
      <c r="B118" s="49">
        <v>45055</v>
      </c>
      <c r="C118" s="50" t="s">
        <v>1000</v>
      </c>
      <c r="D118" s="59">
        <f t="shared" si="3"/>
        <v>25868</v>
      </c>
      <c r="E118" s="50" t="s">
        <v>39</v>
      </c>
      <c r="F118" s="50" t="s">
        <v>1001</v>
      </c>
      <c r="G118" s="50" t="s">
        <v>41</v>
      </c>
      <c r="H118" s="50" t="s">
        <v>42</v>
      </c>
      <c r="I118" s="51">
        <v>375822</v>
      </c>
      <c r="J118" s="52" t="s">
        <v>43</v>
      </c>
      <c r="K118" s="51">
        <v>37582</v>
      </c>
      <c r="L118" s="51">
        <f t="shared" si="4"/>
        <v>413404</v>
      </c>
      <c r="M118">
        <f>+VLOOKUP('T5'!D118,'CTTT T7'!H$3:I$252,2,0)</f>
        <v>413404</v>
      </c>
      <c r="N118" s="40">
        <f t="shared" si="5"/>
        <v>0</v>
      </c>
      <c r="O118" t="s">
        <v>3283</v>
      </c>
    </row>
    <row r="119" spans="2:15" x14ac:dyDescent="0.25">
      <c r="B119" s="49">
        <v>45055</v>
      </c>
      <c r="C119" s="50" t="s">
        <v>1002</v>
      </c>
      <c r="D119" s="59">
        <f t="shared" si="3"/>
        <v>25869</v>
      </c>
      <c r="E119" s="50" t="s">
        <v>39</v>
      </c>
      <c r="F119" s="50" t="s">
        <v>1003</v>
      </c>
      <c r="G119" s="50" t="s">
        <v>41</v>
      </c>
      <c r="H119" s="50" t="s">
        <v>42</v>
      </c>
      <c r="I119" s="51">
        <v>375822</v>
      </c>
      <c r="J119" s="52" t="s">
        <v>43</v>
      </c>
      <c r="K119" s="51">
        <v>37582</v>
      </c>
      <c r="L119" s="51">
        <f t="shared" si="4"/>
        <v>413404</v>
      </c>
      <c r="M119">
        <f>+VLOOKUP('T5'!D119,'CTTT T7'!H$3:I$252,2,0)</f>
        <v>413404</v>
      </c>
      <c r="N119" s="40">
        <f t="shared" si="5"/>
        <v>0</v>
      </c>
      <c r="O119" t="s">
        <v>3283</v>
      </c>
    </row>
    <row r="120" spans="2:15" x14ac:dyDescent="0.25">
      <c r="B120" s="49">
        <v>45055</v>
      </c>
      <c r="C120" s="50" t="s">
        <v>1004</v>
      </c>
      <c r="D120" s="59">
        <f t="shared" si="3"/>
        <v>25870</v>
      </c>
      <c r="E120" s="50" t="s">
        <v>39</v>
      </c>
      <c r="F120" s="50" t="s">
        <v>1005</v>
      </c>
      <c r="G120" s="50" t="s">
        <v>41</v>
      </c>
      <c r="H120" s="50" t="s">
        <v>42</v>
      </c>
      <c r="I120" s="51">
        <v>375822</v>
      </c>
      <c r="J120" s="52" t="s">
        <v>43</v>
      </c>
      <c r="K120" s="51">
        <v>37582</v>
      </c>
      <c r="L120" s="51">
        <f t="shared" si="4"/>
        <v>413404</v>
      </c>
      <c r="M120">
        <f>+VLOOKUP('T5'!D120,'CTTT T7'!H$3:I$252,2,0)</f>
        <v>413404</v>
      </c>
      <c r="N120" s="40">
        <f t="shared" si="5"/>
        <v>0</v>
      </c>
      <c r="O120" t="s">
        <v>3283</v>
      </c>
    </row>
    <row r="121" spans="2:15" x14ac:dyDescent="0.25">
      <c r="B121" s="49">
        <v>45055</v>
      </c>
      <c r="C121" s="50" t="s">
        <v>1006</v>
      </c>
      <c r="D121" s="59">
        <f t="shared" si="3"/>
        <v>25871</v>
      </c>
      <c r="E121" s="50" t="s">
        <v>39</v>
      </c>
      <c r="F121" s="50" t="s">
        <v>1007</v>
      </c>
      <c r="G121" s="50" t="s">
        <v>41</v>
      </c>
      <c r="H121" s="50" t="s">
        <v>42</v>
      </c>
      <c r="I121" s="51">
        <v>375822</v>
      </c>
      <c r="J121" s="52" t="s">
        <v>43</v>
      </c>
      <c r="K121" s="51">
        <v>37582</v>
      </c>
      <c r="L121" s="51">
        <f t="shared" si="4"/>
        <v>413404</v>
      </c>
      <c r="M121">
        <f>+VLOOKUP('T5'!D121,'CTTT T7'!H$3:I$252,2,0)</f>
        <v>413404</v>
      </c>
      <c r="N121" s="40">
        <f t="shared" si="5"/>
        <v>0</v>
      </c>
      <c r="O121" t="s">
        <v>3283</v>
      </c>
    </row>
    <row r="122" spans="2:15" x14ac:dyDescent="0.25">
      <c r="B122" s="49">
        <v>45055</v>
      </c>
      <c r="C122" s="50" t="s">
        <v>1008</v>
      </c>
      <c r="D122" s="59">
        <f t="shared" si="3"/>
        <v>25872</v>
      </c>
      <c r="E122" s="50" t="s">
        <v>39</v>
      </c>
      <c r="F122" s="50" t="s">
        <v>1009</v>
      </c>
      <c r="G122" s="50" t="s">
        <v>41</v>
      </c>
      <c r="H122" s="50" t="s">
        <v>42</v>
      </c>
      <c r="I122" s="51">
        <v>375822</v>
      </c>
      <c r="J122" s="52" t="s">
        <v>43</v>
      </c>
      <c r="K122" s="51">
        <v>37582</v>
      </c>
      <c r="L122" s="51">
        <f t="shared" si="4"/>
        <v>413404</v>
      </c>
      <c r="M122">
        <f>+VLOOKUP('T5'!D122,'CTTT T7'!H$3:I$252,2,0)</f>
        <v>413404</v>
      </c>
      <c r="N122" s="40">
        <f t="shared" si="5"/>
        <v>0</v>
      </c>
      <c r="O122" t="s">
        <v>3283</v>
      </c>
    </row>
    <row r="123" spans="2:15" x14ac:dyDescent="0.25">
      <c r="B123" s="49">
        <v>45055</v>
      </c>
      <c r="C123" s="50" t="s">
        <v>1010</v>
      </c>
      <c r="D123" s="59">
        <f t="shared" si="3"/>
        <v>25873</v>
      </c>
      <c r="E123" s="50" t="s">
        <v>39</v>
      </c>
      <c r="F123" s="50" t="s">
        <v>1011</v>
      </c>
      <c r="G123" s="50" t="s">
        <v>41</v>
      </c>
      <c r="H123" s="50" t="s">
        <v>42</v>
      </c>
      <c r="I123" s="51">
        <v>375822</v>
      </c>
      <c r="J123" s="52" t="s">
        <v>43</v>
      </c>
      <c r="K123" s="51">
        <v>37582</v>
      </c>
      <c r="L123" s="51">
        <f t="shared" si="4"/>
        <v>413404</v>
      </c>
      <c r="M123">
        <f>+VLOOKUP('T5'!D123,'CTTT T7'!H$3:I$252,2,0)</f>
        <v>413404</v>
      </c>
      <c r="N123" s="40">
        <f t="shared" si="5"/>
        <v>0</v>
      </c>
      <c r="O123" t="s">
        <v>3283</v>
      </c>
    </row>
    <row r="124" spans="2:15" x14ac:dyDescent="0.25">
      <c r="B124" s="49">
        <v>45055</v>
      </c>
      <c r="C124" s="50" t="s">
        <v>1012</v>
      </c>
      <c r="D124" s="59">
        <f t="shared" si="3"/>
        <v>25874</v>
      </c>
      <c r="E124" s="50" t="s">
        <v>39</v>
      </c>
      <c r="F124" s="50" t="s">
        <v>1013</v>
      </c>
      <c r="G124" s="50" t="s">
        <v>41</v>
      </c>
      <c r="H124" s="50" t="s">
        <v>42</v>
      </c>
      <c r="I124" s="51">
        <v>375822</v>
      </c>
      <c r="J124" s="52" t="s">
        <v>43</v>
      </c>
      <c r="K124" s="51">
        <v>37582</v>
      </c>
      <c r="L124" s="51">
        <f t="shared" si="4"/>
        <v>413404</v>
      </c>
      <c r="M124">
        <f>+VLOOKUP('T5'!D124,'CTTT T7'!H$3:I$252,2,0)</f>
        <v>413404</v>
      </c>
      <c r="N124" s="40">
        <f t="shared" si="5"/>
        <v>0</v>
      </c>
      <c r="O124" t="s">
        <v>3283</v>
      </c>
    </row>
    <row r="125" spans="2:15" x14ac:dyDescent="0.25">
      <c r="B125" s="49">
        <v>45055</v>
      </c>
      <c r="C125" s="50" t="s">
        <v>1014</v>
      </c>
      <c r="D125" s="59">
        <f t="shared" si="3"/>
        <v>25875</v>
      </c>
      <c r="E125" s="50" t="s">
        <v>39</v>
      </c>
      <c r="F125" s="50" t="s">
        <v>1015</v>
      </c>
      <c r="G125" s="50" t="s">
        <v>41</v>
      </c>
      <c r="H125" s="50" t="s">
        <v>42</v>
      </c>
      <c r="I125" s="51">
        <v>375822</v>
      </c>
      <c r="J125" s="52" t="s">
        <v>43</v>
      </c>
      <c r="K125" s="51">
        <v>37582</v>
      </c>
      <c r="L125" s="51">
        <f t="shared" si="4"/>
        <v>413404</v>
      </c>
      <c r="M125">
        <f>+VLOOKUP('T5'!D125,'CTTT T7'!H$3:I$252,2,0)</f>
        <v>413404</v>
      </c>
      <c r="N125" s="40">
        <f t="shared" si="5"/>
        <v>0</v>
      </c>
      <c r="O125" t="s">
        <v>3283</v>
      </c>
    </row>
    <row r="126" spans="2:15" x14ac:dyDescent="0.25">
      <c r="B126" s="49">
        <v>45055</v>
      </c>
      <c r="C126" s="50" t="s">
        <v>1016</v>
      </c>
      <c r="D126" s="59">
        <f t="shared" ref="D126:D189" si="6">+C126*1</f>
        <v>25877</v>
      </c>
      <c r="E126" s="50" t="s">
        <v>39</v>
      </c>
      <c r="F126" s="50" t="s">
        <v>1017</v>
      </c>
      <c r="G126" s="50" t="s">
        <v>41</v>
      </c>
      <c r="H126" s="50" t="s">
        <v>42</v>
      </c>
      <c r="I126" s="51">
        <v>375822</v>
      </c>
      <c r="J126" s="52" t="s">
        <v>43</v>
      </c>
      <c r="K126" s="51">
        <v>37582</v>
      </c>
      <c r="L126" s="51">
        <f t="shared" ref="L126:L189" si="7">+K126+I126</f>
        <v>413404</v>
      </c>
      <c r="M126">
        <f>+VLOOKUP('T5'!D126,'CTTT T7'!H$3:I$252,2,0)</f>
        <v>413404</v>
      </c>
      <c r="N126" s="40">
        <f t="shared" si="5"/>
        <v>0</v>
      </c>
      <c r="O126" t="s">
        <v>3283</v>
      </c>
    </row>
    <row r="127" spans="2:15" x14ac:dyDescent="0.25">
      <c r="B127" s="49">
        <v>45055</v>
      </c>
      <c r="C127" s="50" t="s">
        <v>1018</v>
      </c>
      <c r="D127" s="59">
        <f t="shared" si="6"/>
        <v>25878</v>
      </c>
      <c r="E127" s="50" t="s">
        <v>39</v>
      </c>
      <c r="F127" s="50" t="s">
        <v>1019</v>
      </c>
      <c r="G127" s="50" t="s">
        <v>41</v>
      </c>
      <c r="H127" s="50" t="s">
        <v>42</v>
      </c>
      <c r="I127" s="51">
        <v>375822</v>
      </c>
      <c r="J127" s="52" t="s">
        <v>43</v>
      </c>
      <c r="K127" s="51">
        <v>37582</v>
      </c>
      <c r="L127" s="51">
        <f t="shared" si="7"/>
        <v>413404</v>
      </c>
      <c r="M127">
        <f>+VLOOKUP('T5'!D127,'CTTT T7'!H$3:I$252,2,0)</f>
        <v>413404</v>
      </c>
      <c r="N127" s="40">
        <f t="shared" si="5"/>
        <v>0</v>
      </c>
      <c r="O127" t="s">
        <v>3283</v>
      </c>
    </row>
    <row r="128" spans="2:15" x14ac:dyDescent="0.25">
      <c r="B128" s="49">
        <v>45055</v>
      </c>
      <c r="C128" s="50" t="s">
        <v>1020</v>
      </c>
      <c r="D128" s="59">
        <f t="shared" si="6"/>
        <v>25879</v>
      </c>
      <c r="E128" s="50" t="s">
        <v>39</v>
      </c>
      <c r="F128" s="50" t="s">
        <v>1021</v>
      </c>
      <c r="G128" s="50" t="s">
        <v>41</v>
      </c>
      <c r="H128" s="50" t="s">
        <v>42</v>
      </c>
      <c r="I128" s="51">
        <v>375822</v>
      </c>
      <c r="J128" s="52" t="s">
        <v>43</v>
      </c>
      <c r="K128" s="51">
        <v>37582</v>
      </c>
      <c r="L128" s="51">
        <f t="shared" si="7"/>
        <v>413404</v>
      </c>
      <c r="M128">
        <f>+VLOOKUP('T5'!D128,'CTTT T7'!H$3:I$252,2,0)</f>
        <v>413404</v>
      </c>
      <c r="N128" s="40">
        <f t="shared" si="5"/>
        <v>0</v>
      </c>
      <c r="O128" t="s">
        <v>3283</v>
      </c>
    </row>
    <row r="129" spans="2:15" x14ac:dyDescent="0.25">
      <c r="B129" s="49">
        <v>45055</v>
      </c>
      <c r="C129" s="50" t="s">
        <v>1022</v>
      </c>
      <c r="D129" s="59">
        <f t="shared" si="6"/>
        <v>25880</v>
      </c>
      <c r="E129" s="50" t="s">
        <v>39</v>
      </c>
      <c r="F129" s="50" t="s">
        <v>1023</v>
      </c>
      <c r="G129" s="50" t="s">
        <v>41</v>
      </c>
      <c r="H129" s="50" t="s">
        <v>42</v>
      </c>
      <c r="I129" s="51">
        <v>375822</v>
      </c>
      <c r="J129" s="52" t="s">
        <v>43</v>
      </c>
      <c r="K129" s="51">
        <v>37582</v>
      </c>
      <c r="L129" s="51">
        <f t="shared" si="7"/>
        <v>413404</v>
      </c>
      <c r="M129">
        <f>+VLOOKUP('T5'!D129,'CTTT T7'!H$3:I$252,2,0)</f>
        <v>413404</v>
      </c>
      <c r="N129" s="40">
        <f t="shared" si="5"/>
        <v>0</v>
      </c>
      <c r="O129" t="s">
        <v>3283</v>
      </c>
    </row>
    <row r="130" spans="2:15" x14ac:dyDescent="0.25">
      <c r="B130" s="49">
        <v>45055</v>
      </c>
      <c r="C130" s="50" t="s">
        <v>1024</v>
      </c>
      <c r="D130" s="59">
        <f t="shared" si="6"/>
        <v>25881</v>
      </c>
      <c r="E130" s="50" t="s">
        <v>39</v>
      </c>
      <c r="F130" s="50" t="s">
        <v>1025</v>
      </c>
      <c r="G130" s="50" t="s">
        <v>41</v>
      </c>
      <c r="H130" s="50" t="s">
        <v>42</v>
      </c>
      <c r="I130" s="51">
        <v>375822</v>
      </c>
      <c r="J130" s="52" t="s">
        <v>43</v>
      </c>
      <c r="K130" s="51">
        <v>37582</v>
      </c>
      <c r="L130" s="51">
        <f t="shared" si="7"/>
        <v>413404</v>
      </c>
      <c r="M130">
        <f>+VLOOKUP('T5'!D130,'CTTT T7'!H$3:I$252,2,0)</f>
        <v>413404</v>
      </c>
      <c r="N130" s="40">
        <f t="shared" si="5"/>
        <v>0</v>
      </c>
      <c r="O130" t="s">
        <v>3283</v>
      </c>
    </row>
    <row r="131" spans="2:15" x14ac:dyDescent="0.25">
      <c r="B131" s="49">
        <v>45055</v>
      </c>
      <c r="C131" s="50" t="s">
        <v>1026</v>
      </c>
      <c r="D131" s="59">
        <f t="shared" si="6"/>
        <v>25882</v>
      </c>
      <c r="E131" s="50" t="s">
        <v>39</v>
      </c>
      <c r="F131" s="50" t="s">
        <v>1027</v>
      </c>
      <c r="G131" s="50" t="s">
        <v>41</v>
      </c>
      <c r="H131" s="50" t="s">
        <v>42</v>
      </c>
      <c r="I131" s="51">
        <v>375822</v>
      </c>
      <c r="J131" s="52" t="s">
        <v>43</v>
      </c>
      <c r="K131" s="51">
        <v>37582</v>
      </c>
      <c r="L131" s="51">
        <f t="shared" si="7"/>
        <v>413404</v>
      </c>
      <c r="M131">
        <f>+VLOOKUP('T5'!D131,'CTTT T7'!H$3:I$252,2,0)</f>
        <v>413404</v>
      </c>
      <c r="N131" s="40">
        <f t="shared" si="5"/>
        <v>0</v>
      </c>
      <c r="O131" t="s">
        <v>3283</v>
      </c>
    </row>
    <row r="132" spans="2:15" x14ac:dyDescent="0.25">
      <c r="B132" s="49">
        <v>45055</v>
      </c>
      <c r="C132" s="50" t="s">
        <v>1028</v>
      </c>
      <c r="D132" s="59">
        <f t="shared" si="6"/>
        <v>25883</v>
      </c>
      <c r="E132" s="50" t="s">
        <v>39</v>
      </c>
      <c r="F132" s="50" t="s">
        <v>1029</v>
      </c>
      <c r="G132" s="50" t="s">
        <v>41</v>
      </c>
      <c r="H132" s="50" t="s">
        <v>42</v>
      </c>
      <c r="I132" s="51">
        <v>375822</v>
      </c>
      <c r="J132" s="52" t="s">
        <v>43</v>
      </c>
      <c r="K132" s="51">
        <v>37582</v>
      </c>
      <c r="L132" s="51">
        <f t="shared" si="7"/>
        <v>413404</v>
      </c>
      <c r="M132">
        <f>+VLOOKUP('T5'!D132,'CTTT T7'!H$3:I$252,2,0)</f>
        <v>413404</v>
      </c>
      <c r="N132" s="40">
        <f t="shared" si="5"/>
        <v>0</v>
      </c>
      <c r="O132" t="s">
        <v>3283</v>
      </c>
    </row>
    <row r="133" spans="2:15" x14ac:dyDescent="0.25">
      <c r="B133" s="49">
        <v>45055</v>
      </c>
      <c r="C133" s="50" t="s">
        <v>1030</v>
      </c>
      <c r="D133" s="59">
        <f t="shared" si="6"/>
        <v>25884</v>
      </c>
      <c r="E133" s="50" t="s">
        <v>39</v>
      </c>
      <c r="F133" s="50" t="s">
        <v>1031</v>
      </c>
      <c r="G133" s="50" t="s">
        <v>41</v>
      </c>
      <c r="H133" s="50" t="s">
        <v>42</v>
      </c>
      <c r="I133" s="51">
        <v>375822</v>
      </c>
      <c r="J133" s="52" t="s">
        <v>43</v>
      </c>
      <c r="K133" s="51">
        <v>37582</v>
      </c>
      <c r="L133" s="51">
        <f t="shared" si="7"/>
        <v>413404</v>
      </c>
      <c r="M133">
        <f>+VLOOKUP('T5'!D133,'CTTT T7'!H$3:I$252,2,0)</f>
        <v>413404</v>
      </c>
      <c r="N133" s="40">
        <f t="shared" si="5"/>
        <v>0</v>
      </c>
      <c r="O133" t="s">
        <v>3283</v>
      </c>
    </row>
    <row r="134" spans="2:15" x14ac:dyDescent="0.25">
      <c r="B134" s="49">
        <v>45055</v>
      </c>
      <c r="C134" s="50" t="s">
        <v>1032</v>
      </c>
      <c r="D134" s="59">
        <f t="shared" si="6"/>
        <v>25885</v>
      </c>
      <c r="E134" s="50" t="s">
        <v>39</v>
      </c>
      <c r="F134" s="50" t="s">
        <v>1033</v>
      </c>
      <c r="G134" s="50" t="s">
        <v>41</v>
      </c>
      <c r="H134" s="50" t="s">
        <v>42</v>
      </c>
      <c r="I134" s="51">
        <v>375822</v>
      </c>
      <c r="J134" s="52" t="s">
        <v>43</v>
      </c>
      <c r="K134" s="51">
        <v>37582</v>
      </c>
      <c r="L134" s="51">
        <f t="shared" si="7"/>
        <v>413404</v>
      </c>
      <c r="M134">
        <f>+VLOOKUP('T5'!D134,'CTTT T7'!H$3:I$252,2,0)</f>
        <v>413404</v>
      </c>
      <c r="N134" s="40">
        <f t="shared" ref="N134:N197" si="8">+M134-L134</f>
        <v>0</v>
      </c>
      <c r="O134" t="s">
        <v>3283</v>
      </c>
    </row>
    <row r="135" spans="2:15" x14ac:dyDescent="0.25">
      <c r="B135" s="49">
        <v>45055</v>
      </c>
      <c r="C135" s="50" t="s">
        <v>1034</v>
      </c>
      <c r="D135" s="59">
        <f t="shared" si="6"/>
        <v>25886</v>
      </c>
      <c r="E135" s="50" t="s">
        <v>39</v>
      </c>
      <c r="F135" s="50" t="s">
        <v>1035</v>
      </c>
      <c r="G135" s="50" t="s">
        <v>41</v>
      </c>
      <c r="H135" s="50" t="s">
        <v>42</v>
      </c>
      <c r="I135" s="51">
        <v>375822</v>
      </c>
      <c r="J135" s="52" t="s">
        <v>43</v>
      </c>
      <c r="K135" s="51">
        <v>37582</v>
      </c>
      <c r="L135" s="51">
        <f t="shared" si="7"/>
        <v>413404</v>
      </c>
      <c r="M135">
        <f>+VLOOKUP('T5'!D135,'CTTT T7'!H$3:I$252,2,0)</f>
        <v>413404</v>
      </c>
      <c r="N135" s="40">
        <f t="shared" si="8"/>
        <v>0</v>
      </c>
      <c r="O135" t="s">
        <v>3283</v>
      </c>
    </row>
    <row r="136" spans="2:15" x14ac:dyDescent="0.25">
      <c r="B136" s="49">
        <v>45055</v>
      </c>
      <c r="C136" s="50" t="s">
        <v>1036</v>
      </c>
      <c r="D136" s="59">
        <f t="shared" si="6"/>
        <v>25887</v>
      </c>
      <c r="E136" s="50" t="s">
        <v>39</v>
      </c>
      <c r="F136" s="50" t="s">
        <v>1037</v>
      </c>
      <c r="G136" s="50" t="s">
        <v>41</v>
      </c>
      <c r="H136" s="50" t="s">
        <v>42</v>
      </c>
      <c r="I136" s="51">
        <v>375822</v>
      </c>
      <c r="J136" s="52" t="s">
        <v>43</v>
      </c>
      <c r="K136" s="51">
        <v>37582</v>
      </c>
      <c r="L136" s="51">
        <f t="shared" si="7"/>
        <v>413404</v>
      </c>
      <c r="M136">
        <f>+VLOOKUP('T5'!D136,'CTTT T7'!H$3:I$252,2,0)</f>
        <v>413404</v>
      </c>
      <c r="N136" s="40">
        <f t="shared" si="8"/>
        <v>0</v>
      </c>
      <c r="O136" t="s">
        <v>3283</v>
      </c>
    </row>
    <row r="137" spans="2:15" x14ac:dyDescent="0.25">
      <c r="B137" s="49">
        <v>45055</v>
      </c>
      <c r="C137" s="50" t="s">
        <v>1038</v>
      </c>
      <c r="D137" s="59">
        <f t="shared" si="6"/>
        <v>25888</v>
      </c>
      <c r="E137" s="50" t="s">
        <v>39</v>
      </c>
      <c r="F137" s="50" t="s">
        <v>1039</v>
      </c>
      <c r="G137" s="50" t="s">
        <v>41</v>
      </c>
      <c r="H137" s="50" t="s">
        <v>42</v>
      </c>
      <c r="I137" s="51">
        <v>375822</v>
      </c>
      <c r="J137" s="52" t="s">
        <v>43</v>
      </c>
      <c r="K137" s="51">
        <v>37582</v>
      </c>
      <c r="L137" s="51">
        <f t="shared" si="7"/>
        <v>413404</v>
      </c>
      <c r="M137">
        <f>+VLOOKUP('T5'!D137,'CTTT T7'!H$3:I$252,2,0)</f>
        <v>413404</v>
      </c>
      <c r="N137" s="40">
        <f t="shared" si="8"/>
        <v>0</v>
      </c>
      <c r="O137" t="s">
        <v>3283</v>
      </c>
    </row>
    <row r="138" spans="2:15" x14ac:dyDescent="0.25">
      <c r="B138" s="49">
        <v>45055</v>
      </c>
      <c r="C138" s="50" t="s">
        <v>1040</v>
      </c>
      <c r="D138" s="59">
        <f t="shared" si="6"/>
        <v>25890</v>
      </c>
      <c r="E138" s="50" t="s">
        <v>39</v>
      </c>
      <c r="F138" s="50" t="s">
        <v>1041</v>
      </c>
      <c r="G138" s="50" t="s">
        <v>41</v>
      </c>
      <c r="H138" s="50" t="s">
        <v>42</v>
      </c>
      <c r="I138" s="51">
        <v>375822</v>
      </c>
      <c r="J138" s="52" t="s">
        <v>43</v>
      </c>
      <c r="K138" s="51">
        <v>37582</v>
      </c>
      <c r="L138" s="51">
        <f t="shared" si="7"/>
        <v>413404</v>
      </c>
      <c r="M138">
        <f>+VLOOKUP('T5'!D138,'CTTT T7'!H$3:I$252,2,0)</f>
        <v>413404</v>
      </c>
      <c r="N138" s="40">
        <f t="shared" si="8"/>
        <v>0</v>
      </c>
      <c r="O138" t="s">
        <v>3283</v>
      </c>
    </row>
    <row r="139" spans="2:15" x14ac:dyDescent="0.25">
      <c r="B139" s="49">
        <v>45055</v>
      </c>
      <c r="C139" s="50" t="s">
        <v>1042</v>
      </c>
      <c r="D139" s="59">
        <f t="shared" si="6"/>
        <v>25891</v>
      </c>
      <c r="E139" s="50" t="s">
        <v>39</v>
      </c>
      <c r="F139" s="50" t="s">
        <v>1043</v>
      </c>
      <c r="G139" s="50" t="s">
        <v>41</v>
      </c>
      <c r="H139" s="50" t="s">
        <v>42</v>
      </c>
      <c r="I139" s="51">
        <v>375822</v>
      </c>
      <c r="J139" s="52" t="s">
        <v>43</v>
      </c>
      <c r="K139" s="51">
        <v>37582</v>
      </c>
      <c r="L139" s="51">
        <f t="shared" si="7"/>
        <v>413404</v>
      </c>
      <c r="M139">
        <f>+VLOOKUP('T5'!D139,'CTTT T7'!H$3:I$252,2,0)</f>
        <v>413404</v>
      </c>
      <c r="N139" s="40">
        <f t="shared" si="8"/>
        <v>0</v>
      </c>
      <c r="O139" t="s">
        <v>3283</v>
      </c>
    </row>
    <row r="140" spans="2:15" x14ac:dyDescent="0.25">
      <c r="B140" s="49">
        <v>45055</v>
      </c>
      <c r="C140" s="50" t="s">
        <v>1044</v>
      </c>
      <c r="D140" s="59">
        <f t="shared" si="6"/>
        <v>25892</v>
      </c>
      <c r="E140" s="50" t="s">
        <v>39</v>
      </c>
      <c r="F140" s="50" t="s">
        <v>1045</v>
      </c>
      <c r="G140" s="50" t="s">
        <v>41</v>
      </c>
      <c r="H140" s="50" t="s">
        <v>42</v>
      </c>
      <c r="I140" s="51">
        <v>375822</v>
      </c>
      <c r="J140" s="52" t="s">
        <v>43</v>
      </c>
      <c r="K140" s="51">
        <v>37582</v>
      </c>
      <c r="L140" s="51">
        <f t="shared" si="7"/>
        <v>413404</v>
      </c>
      <c r="M140">
        <f>+VLOOKUP('T5'!D140,'CTTT T7'!H$3:I$252,2,0)</f>
        <v>413404</v>
      </c>
      <c r="N140" s="40">
        <f t="shared" si="8"/>
        <v>0</v>
      </c>
      <c r="O140" t="s">
        <v>3283</v>
      </c>
    </row>
    <row r="141" spans="2:15" x14ac:dyDescent="0.25">
      <c r="B141" s="49">
        <v>45055</v>
      </c>
      <c r="C141" s="50" t="s">
        <v>1046</v>
      </c>
      <c r="D141" s="59">
        <f t="shared" si="6"/>
        <v>25893</v>
      </c>
      <c r="E141" s="50" t="s">
        <v>39</v>
      </c>
      <c r="F141" s="50" t="s">
        <v>1047</v>
      </c>
      <c r="G141" s="50" t="s">
        <v>41</v>
      </c>
      <c r="H141" s="50" t="s">
        <v>42</v>
      </c>
      <c r="I141" s="51">
        <v>375822</v>
      </c>
      <c r="J141" s="52" t="s">
        <v>43</v>
      </c>
      <c r="K141" s="51">
        <v>37582</v>
      </c>
      <c r="L141" s="51">
        <f t="shared" si="7"/>
        <v>413404</v>
      </c>
      <c r="M141">
        <f>+VLOOKUP('T5'!D141,'CTTT T7'!H$3:I$252,2,0)</f>
        <v>413404</v>
      </c>
      <c r="N141" s="40">
        <f t="shared" si="8"/>
        <v>0</v>
      </c>
      <c r="O141" t="s">
        <v>3283</v>
      </c>
    </row>
    <row r="142" spans="2:15" x14ac:dyDescent="0.25">
      <c r="B142" s="49">
        <v>45055</v>
      </c>
      <c r="C142" s="50" t="s">
        <v>1048</v>
      </c>
      <c r="D142" s="59">
        <f t="shared" si="6"/>
        <v>25894</v>
      </c>
      <c r="E142" s="50" t="s">
        <v>39</v>
      </c>
      <c r="F142" s="50" t="s">
        <v>1049</v>
      </c>
      <c r="G142" s="50" t="s">
        <v>41</v>
      </c>
      <c r="H142" s="50" t="s">
        <v>42</v>
      </c>
      <c r="I142" s="51">
        <v>375822</v>
      </c>
      <c r="J142" s="52" t="s">
        <v>43</v>
      </c>
      <c r="K142" s="51">
        <v>37582</v>
      </c>
      <c r="L142" s="51">
        <f t="shared" si="7"/>
        <v>413404</v>
      </c>
      <c r="M142">
        <f>+VLOOKUP('T5'!D142,'CTTT T7'!H$3:I$252,2,0)</f>
        <v>413404</v>
      </c>
      <c r="N142" s="40">
        <f t="shared" si="8"/>
        <v>0</v>
      </c>
      <c r="O142" t="s">
        <v>3283</v>
      </c>
    </row>
    <row r="143" spans="2:15" x14ac:dyDescent="0.25">
      <c r="B143" s="36">
        <v>45055</v>
      </c>
      <c r="C143" s="37" t="s">
        <v>1050</v>
      </c>
      <c r="D143" s="43">
        <f t="shared" si="6"/>
        <v>25895</v>
      </c>
      <c r="E143" s="37" t="s">
        <v>39</v>
      </c>
      <c r="F143" s="37" t="s">
        <v>1051</v>
      </c>
      <c r="G143" s="37" t="s">
        <v>41</v>
      </c>
      <c r="H143" s="37" t="s">
        <v>42</v>
      </c>
      <c r="I143" s="38">
        <v>375822</v>
      </c>
      <c r="J143" s="39" t="s">
        <v>43</v>
      </c>
      <c r="K143" s="38">
        <v>37582</v>
      </c>
      <c r="L143" s="38">
        <f t="shared" si="7"/>
        <v>413404</v>
      </c>
      <c r="M143">
        <f>+VLOOKUP('T5'!D143,'CTTT T7'!H$3:I$252,2,0)</f>
        <v>413404</v>
      </c>
      <c r="N143" s="40">
        <f t="shared" si="8"/>
        <v>0</v>
      </c>
      <c r="O143" t="s">
        <v>3283</v>
      </c>
    </row>
    <row r="144" spans="2:15" x14ac:dyDescent="0.25">
      <c r="B144" s="36">
        <v>45055</v>
      </c>
      <c r="C144" s="37" t="s">
        <v>1052</v>
      </c>
      <c r="D144" s="43">
        <f t="shared" si="6"/>
        <v>25896</v>
      </c>
      <c r="E144" s="37" t="s">
        <v>39</v>
      </c>
      <c r="F144" s="37" t="s">
        <v>1053</v>
      </c>
      <c r="G144" s="37" t="s">
        <v>41</v>
      </c>
      <c r="H144" s="37" t="s">
        <v>42</v>
      </c>
      <c r="I144" s="38">
        <v>375822</v>
      </c>
      <c r="J144" s="39" t="s">
        <v>43</v>
      </c>
      <c r="K144" s="38">
        <v>37582</v>
      </c>
      <c r="L144" s="38">
        <f t="shared" si="7"/>
        <v>413404</v>
      </c>
      <c r="M144">
        <f>+VLOOKUP('T5'!D144,'CTTT T7'!H$3:I$252,2,0)</f>
        <v>413404</v>
      </c>
      <c r="N144" s="40">
        <f t="shared" si="8"/>
        <v>0</v>
      </c>
      <c r="O144" t="s">
        <v>3283</v>
      </c>
    </row>
    <row r="145" spans="1:15" x14ac:dyDescent="0.25">
      <c r="B145" s="36">
        <v>45055</v>
      </c>
      <c r="C145" s="37" t="s">
        <v>1054</v>
      </c>
      <c r="D145" s="43">
        <f t="shared" si="6"/>
        <v>25897</v>
      </c>
      <c r="E145" s="37" t="s">
        <v>39</v>
      </c>
      <c r="F145" s="37" t="s">
        <v>1055</v>
      </c>
      <c r="G145" s="37" t="s">
        <v>41</v>
      </c>
      <c r="H145" s="37" t="s">
        <v>42</v>
      </c>
      <c r="I145" s="38">
        <v>375822</v>
      </c>
      <c r="J145" s="39" t="s">
        <v>43</v>
      </c>
      <c r="K145" s="38">
        <v>37582</v>
      </c>
      <c r="L145" s="38">
        <f t="shared" si="7"/>
        <v>413404</v>
      </c>
      <c r="M145">
        <f>+VLOOKUP('T5'!D145,'CTTT T7'!H$3:I$252,2,0)</f>
        <v>413404</v>
      </c>
      <c r="N145" s="40">
        <f t="shared" si="8"/>
        <v>0</v>
      </c>
      <c r="O145" t="s">
        <v>3283</v>
      </c>
    </row>
    <row r="146" spans="1:15" x14ac:dyDescent="0.25">
      <c r="B146" s="36">
        <v>45055</v>
      </c>
      <c r="C146" s="37" t="s">
        <v>1056</v>
      </c>
      <c r="D146" s="43">
        <f t="shared" si="6"/>
        <v>25898</v>
      </c>
      <c r="E146" s="37" t="s">
        <v>39</v>
      </c>
      <c r="F146" s="37" t="s">
        <v>1057</v>
      </c>
      <c r="G146" s="37" t="s">
        <v>41</v>
      </c>
      <c r="H146" s="37" t="s">
        <v>42</v>
      </c>
      <c r="I146" s="38">
        <v>375822</v>
      </c>
      <c r="J146" s="39" t="s">
        <v>43</v>
      </c>
      <c r="K146" s="38">
        <v>37582</v>
      </c>
      <c r="L146" s="38">
        <f t="shared" si="7"/>
        <v>413404</v>
      </c>
      <c r="M146">
        <f>+VLOOKUP('T5'!D146,'CTTT T7'!H$3:I$252,2,0)</f>
        <v>413404</v>
      </c>
      <c r="N146" s="40">
        <f t="shared" si="8"/>
        <v>0</v>
      </c>
      <c r="O146" t="s">
        <v>3283</v>
      </c>
    </row>
    <row r="147" spans="1:15" x14ac:dyDescent="0.25">
      <c r="B147" s="36">
        <v>45055</v>
      </c>
      <c r="C147" s="37" t="s">
        <v>1058</v>
      </c>
      <c r="D147" s="43">
        <f t="shared" si="6"/>
        <v>25899</v>
      </c>
      <c r="E147" s="37" t="s">
        <v>39</v>
      </c>
      <c r="F147" s="37" t="s">
        <v>1059</v>
      </c>
      <c r="G147" s="37" t="s">
        <v>41</v>
      </c>
      <c r="H147" s="37" t="s">
        <v>42</v>
      </c>
      <c r="I147" s="38">
        <v>375822</v>
      </c>
      <c r="J147" s="39" t="s">
        <v>43</v>
      </c>
      <c r="K147" s="38">
        <v>37582</v>
      </c>
      <c r="L147" s="38">
        <f t="shared" si="7"/>
        <v>413404</v>
      </c>
      <c r="M147">
        <f>+VLOOKUP('T5'!D147,'CTTT T7'!H$3:I$252,2,0)</f>
        <v>413404</v>
      </c>
      <c r="N147" s="40">
        <f t="shared" si="8"/>
        <v>0</v>
      </c>
      <c r="O147" t="s">
        <v>3283</v>
      </c>
    </row>
    <row r="148" spans="1:15" x14ac:dyDescent="0.25">
      <c r="B148" s="36">
        <v>45055</v>
      </c>
      <c r="C148" s="37" t="s">
        <v>1060</v>
      </c>
      <c r="D148" s="43">
        <f t="shared" si="6"/>
        <v>25900</v>
      </c>
      <c r="E148" s="37" t="s">
        <v>39</v>
      </c>
      <c r="F148" s="37" t="s">
        <v>1061</v>
      </c>
      <c r="G148" s="37" t="s">
        <v>41</v>
      </c>
      <c r="H148" s="37" t="s">
        <v>42</v>
      </c>
      <c r="I148" s="38">
        <v>375822</v>
      </c>
      <c r="J148" s="39" t="s">
        <v>43</v>
      </c>
      <c r="K148" s="38">
        <v>37582</v>
      </c>
      <c r="L148" s="38">
        <f t="shared" si="7"/>
        <v>413404</v>
      </c>
      <c r="M148">
        <f>+VLOOKUP('T5'!D148,'CTTT T7'!H$3:I$252,2,0)</f>
        <v>413404</v>
      </c>
      <c r="N148" s="40">
        <f t="shared" si="8"/>
        <v>0</v>
      </c>
      <c r="O148" t="s">
        <v>3283</v>
      </c>
    </row>
    <row r="149" spans="1:15" x14ac:dyDescent="0.25">
      <c r="B149" s="36">
        <v>45055</v>
      </c>
      <c r="C149" s="37" t="s">
        <v>1062</v>
      </c>
      <c r="D149" s="43">
        <f t="shared" si="6"/>
        <v>25901</v>
      </c>
      <c r="E149" s="37" t="s">
        <v>39</v>
      </c>
      <c r="F149" s="37" t="s">
        <v>1063</v>
      </c>
      <c r="G149" s="37" t="s">
        <v>41</v>
      </c>
      <c r="H149" s="37" t="s">
        <v>42</v>
      </c>
      <c r="I149" s="38">
        <v>375822</v>
      </c>
      <c r="J149" s="39" t="s">
        <v>43</v>
      </c>
      <c r="K149" s="38">
        <v>37582</v>
      </c>
      <c r="L149" s="38">
        <f t="shared" si="7"/>
        <v>413404</v>
      </c>
      <c r="M149">
        <f>+VLOOKUP('T5'!D149,'CTTT T7'!H$3:I$252,2,0)</f>
        <v>413404</v>
      </c>
      <c r="N149" s="40">
        <f t="shared" si="8"/>
        <v>0</v>
      </c>
      <c r="O149" t="s">
        <v>3283</v>
      </c>
    </row>
    <row r="150" spans="1:15" x14ac:dyDescent="0.25">
      <c r="B150" s="36">
        <v>45055</v>
      </c>
      <c r="C150" s="37" t="s">
        <v>1064</v>
      </c>
      <c r="D150" s="43">
        <f t="shared" si="6"/>
        <v>25902</v>
      </c>
      <c r="E150" s="37" t="s">
        <v>39</v>
      </c>
      <c r="F150" s="37" t="s">
        <v>1065</v>
      </c>
      <c r="G150" s="37" t="s">
        <v>41</v>
      </c>
      <c r="H150" s="37" t="s">
        <v>42</v>
      </c>
      <c r="I150" s="38">
        <v>375822</v>
      </c>
      <c r="J150" s="39" t="s">
        <v>43</v>
      </c>
      <c r="K150" s="38">
        <v>37582</v>
      </c>
      <c r="L150" s="38">
        <f t="shared" si="7"/>
        <v>413404</v>
      </c>
      <c r="M150">
        <f>+VLOOKUP('T5'!D150,'CTTT T7'!H$3:I$252,2,0)</f>
        <v>413404</v>
      </c>
      <c r="N150" s="40">
        <f t="shared" si="8"/>
        <v>0</v>
      </c>
      <c r="O150" t="s">
        <v>3283</v>
      </c>
    </row>
    <row r="151" spans="1:15" x14ac:dyDescent="0.25">
      <c r="B151" s="36">
        <v>45055</v>
      </c>
      <c r="C151" s="37" t="s">
        <v>1066</v>
      </c>
      <c r="D151" s="43">
        <f t="shared" si="6"/>
        <v>25903</v>
      </c>
      <c r="E151" s="37" t="s">
        <v>39</v>
      </c>
      <c r="F151" s="37" t="s">
        <v>1067</v>
      </c>
      <c r="G151" s="37" t="s">
        <v>41</v>
      </c>
      <c r="H151" s="37" t="s">
        <v>42</v>
      </c>
      <c r="I151" s="38">
        <v>375822</v>
      </c>
      <c r="J151" s="39" t="s">
        <v>43</v>
      </c>
      <c r="K151" s="38">
        <v>37582</v>
      </c>
      <c r="L151" s="38">
        <f t="shared" si="7"/>
        <v>413404</v>
      </c>
      <c r="M151">
        <f>+VLOOKUP('T5'!D151,'CTTT T7'!H$3:I$252,2,0)</f>
        <v>413404</v>
      </c>
      <c r="N151" s="40">
        <f t="shared" si="8"/>
        <v>0</v>
      </c>
      <c r="O151" t="s">
        <v>3283</v>
      </c>
    </row>
    <row r="152" spans="1:15" x14ac:dyDescent="0.25">
      <c r="B152" s="36">
        <v>45055</v>
      </c>
      <c r="C152" s="37" t="s">
        <v>1068</v>
      </c>
      <c r="D152" s="43">
        <f t="shared" si="6"/>
        <v>25904</v>
      </c>
      <c r="E152" s="37" t="s">
        <v>39</v>
      </c>
      <c r="F152" s="37" t="s">
        <v>1069</v>
      </c>
      <c r="G152" s="37" t="s">
        <v>41</v>
      </c>
      <c r="H152" s="37" t="s">
        <v>42</v>
      </c>
      <c r="I152" s="38">
        <v>375822</v>
      </c>
      <c r="J152" s="39" t="s">
        <v>43</v>
      </c>
      <c r="K152" s="38">
        <v>37582</v>
      </c>
      <c r="L152" s="38">
        <f t="shared" si="7"/>
        <v>413404</v>
      </c>
      <c r="M152">
        <f>+VLOOKUP('T5'!D152,'CTTT T7'!H$3:I$252,2,0)</f>
        <v>413404</v>
      </c>
      <c r="N152" s="40">
        <f t="shared" si="8"/>
        <v>0</v>
      </c>
      <c r="O152" t="s">
        <v>3283</v>
      </c>
    </row>
    <row r="153" spans="1:15" x14ac:dyDescent="0.25">
      <c r="B153" s="36">
        <v>45055</v>
      </c>
      <c r="C153" s="37" t="s">
        <v>1070</v>
      </c>
      <c r="D153" s="43">
        <f t="shared" si="6"/>
        <v>25905</v>
      </c>
      <c r="E153" s="37" t="s">
        <v>39</v>
      </c>
      <c r="F153" s="37" t="s">
        <v>1071</v>
      </c>
      <c r="G153" s="37" t="s">
        <v>41</v>
      </c>
      <c r="H153" s="37" t="s">
        <v>42</v>
      </c>
      <c r="I153" s="38">
        <v>375822</v>
      </c>
      <c r="J153" s="39" t="s">
        <v>43</v>
      </c>
      <c r="K153" s="38">
        <v>37582</v>
      </c>
      <c r="L153" s="38">
        <f t="shared" si="7"/>
        <v>413404</v>
      </c>
      <c r="M153">
        <f>+VLOOKUP('T5'!D153,'CTTT T7'!H$3:I$252,2,0)</f>
        <v>413404</v>
      </c>
      <c r="N153" s="40">
        <f t="shared" si="8"/>
        <v>0</v>
      </c>
      <c r="O153" t="s">
        <v>3283</v>
      </c>
    </row>
    <row r="154" spans="1:15" x14ac:dyDescent="0.25">
      <c r="B154" s="36">
        <v>45055</v>
      </c>
      <c r="C154" s="37" t="s">
        <v>1072</v>
      </c>
      <c r="D154" s="43">
        <f t="shared" si="6"/>
        <v>25906</v>
      </c>
      <c r="E154" s="37" t="s">
        <v>39</v>
      </c>
      <c r="F154" s="37" t="s">
        <v>1073</v>
      </c>
      <c r="G154" s="37" t="s">
        <v>41</v>
      </c>
      <c r="H154" s="37" t="s">
        <v>42</v>
      </c>
      <c r="I154" s="38">
        <v>375822</v>
      </c>
      <c r="J154" s="39" t="s">
        <v>43</v>
      </c>
      <c r="K154" s="38">
        <v>37582</v>
      </c>
      <c r="L154" s="38">
        <f t="shared" si="7"/>
        <v>413404</v>
      </c>
      <c r="M154">
        <f>+VLOOKUP('T5'!D154,'CTTT T7'!H$3:I$252,2,0)</f>
        <v>413404</v>
      </c>
      <c r="N154" s="40">
        <f t="shared" si="8"/>
        <v>0</v>
      </c>
      <c r="O154" t="s">
        <v>3283</v>
      </c>
    </row>
    <row r="155" spans="1:15" x14ac:dyDescent="0.25">
      <c r="B155" s="36">
        <v>45055</v>
      </c>
      <c r="C155" s="37" t="s">
        <v>1074</v>
      </c>
      <c r="D155" s="43">
        <f t="shared" si="6"/>
        <v>25907</v>
      </c>
      <c r="E155" s="37" t="s">
        <v>39</v>
      </c>
      <c r="F155" s="37" t="s">
        <v>1075</v>
      </c>
      <c r="G155" s="37" t="s">
        <v>41</v>
      </c>
      <c r="H155" s="37" t="s">
        <v>42</v>
      </c>
      <c r="I155" s="38">
        <v>375822</v>
      </c>
      <c r="J155" s="39" t="s">
        <v>43</v>
      </c>
      <c r="K155" s="38">
        <v>37582</v>
      </c>
      <c r="L155" s="38">
        <f t="shared" si="7"/>
        <v>413404</v>
      </c>
      <c r="M155">
        <f>+VLOOKUP('T5'!D155,'CTTT T7'!H$3:I$252,2,0)</f>
        <v>413404</v>
      </c>
      <c r="N155" s="40">
        <f t="shared" si="8"/>
        <v>0</v>
      </c>
      <c r="O155" t="s">
        <v>3283</v>
      </c>
    </row>
    <row r="156" spans="1:15" x14ac:dyDescent="0.25">
      <c r="A156" s="60"/>
      <c r="B156" s="49">
        <v>45055</v>
      </c>
      <c r="C156" s="50" t="s">
        <v>1076</v>
      </c>
      <c r="D156" s="59">
        <f t="shared" si="6"/>
        <v>25908</v>
      </c>
      <c r="E156" s="50" t="s">
        <v>39</v>
      </c>
      <c r="F156" s="50" t="s">
        <v>1077</v>
      </c>
      <c r="G156" s="50" t="s">
        <v>41</v>
      </c>
      <c r="H156" s="50" t="s">
        <v>42</v>
      </c>
      <c r="I156" s="51">
        <v>375822</v>
      </c>
      <c r="J156" s="52" t="s">
        <v>43</v>
      </c>
      <c r="K156" s="51">
        <v>37582</v>
      </c>
      <c r="L156" s="51">
        <f t="shared" si="7"/>
        <v>413404</v>
      </c>
      <c r="M156">
        <f>+VLOOKUP('T5'!D156,'CTTT T7'!H$3:I$252,2,0)</f>
        <v>413404</v>
      </c>
      <c r="N156" s="40">
        <f t="shared" si="8"/>
        <v>0</v>
      </c>
      <c r="O156" t="s">
        <v>3283</v>
      </c>
    </row>
    <row r="157" spans="1:15" x14ac:dyDescent="0.25">
      <c r="B157" s="36">
        <v>45055</v>
      </c>
      <c r="C157" s="37" t="s">
        <v>1078</v>
      </c>
      <c r="D157" s="43">
        <f t="shared" si="6"/>
        <v>25909</v>
      </c>
      <c r="E157" s="37" t="s">
        <v>39</v>
      </c>
      <c r="F157" s="37" t="s">
        <v>1079</v>
      </c>
      <c r="G157" s="37" t="s">
        <v>41</v>
      </c>
      <c r="H157" s="37" t="s">
        <v>42</v>
      </c>
      <c r="I157" s="38">
        <v>375822</v>
      </c>
      <c r="J157" s="39" t="s">
        <v>43</v>
      </c>
      <c r="K157" s="38">
        <v>37582</v>
      </c>
      <c r="L157" s="38">
        <f t="shared" si="7"/>
        <v>413404</v>
      </c>
      <c r="M157">
        <f>+VLOOKUP('T5'!D157,'CTTT T7'!H$3:I$252,2,0)</f>
        <v>413404</v>
      </c>
      <c r="N157" s="40">
        <f t="shared" si="8"/>
        <v>0</v>
      </c>
      <c r="O157" t="s">
        <v>3283</v>
      </c>
    </row>
    <row r="158" spans="1:15" x14ac:dyDescent="0.25">
      <c r="B158" s="36">
        <v>45055</v>
      </c>
      <c r="C158" s="37" t="s">
        <v>1080</v>
      </c>
      <c r="D158" s="43">
        <f t="shared" si="6"/>
        <v>25910</v>
      </c>
      <c r="E158" s="37" t="s">
        <v>39</v>
      </c>
      <c r="F158" s="37" t="s">
        <v>1081</v>
      </c>
      <c r="G158" s="37" t="s">
        <v>41</v>
      </c>
      <c r="H158" s="37" t="s">
        <v>42</v>
      </c>
      <c r="I158" s="38">
        <v>375822</v>
      </c>
      <c r="J158" s="39" t="s">
        <v>43</v>
      </c>
      <c r="K158" s="38">
        <v>37582</v>
      </c>
      <c r="L158" s="38">
        <f t="shared" si="7"/>
        <v>413404</v>
      </c>
      <c r="M158">
        <f>+VLOOKUP('T5'!D158,'CTTT T7'!H$3:I$252,2,0)</f>
        <v>413404</v>
      </c>
      <c r="N158" s="40">
        <f t="shared" si="8"/>
        <v>0</v>
      </c>
      <c r="O158" t="s">
        <v>3283</v>
      </c>
    </row>
    <row r="159" spans="1:15" x14ac:dyDescent="0.25">
      <c r="B159" s="36">
        <v>45055</v>
      </c>
      <c r="C159" s="37" t="s">
        <v>1082</v>
      </c>
      <c r="D159" s="43">
        <f t="shared" si="6"/>
        <v>25911</v>
      </c>
      <c r="E159" s="37" t="s">
        <v>39</v>
      </c>
      <c r="F159" s="37" t="s">
        <v>1083</v>
      </c>
      <c r="G159" s="37" t="s">
        <v>41</v>
      </c>
      <c r="H159" s="37" t="s">
        <v>42</v>
      </c>
      <c r="I159" s="38">
        <v>375822</v>
      </c>
      <c r="J159" s="39" t="s">
        <v>43</v>
      </c>
      <c r="K159" s="38">
        <v>37582</v>
      </c>
      <c r="L159" s="38">
        <f t="shared" si="7"/>
        <v>413404</v>
      </c>
      <c r="M159">
        <f>+VLOOKUP('T5'!D159,'CTTT T7'!H$3:I$252,2,0)</f>
        <v>413404</v>
      </c>
      <c r="N159" s="40">
        <f t="shared" si="8"/>
        <v>0</v>
      </c>
      <c r="O159" t="s">
        <v>3283</v>
      </c>
    </row>
    <row r="160" spans="1:15" x14ac:dyDescent="0.25">
      <c r="B160" s="36">
        <v>45055</v>
      </c>
      <c r="C160" s="37" t="s">
        <v>1084</v>
      </c>
      <c r="D160" s="43">
        <f t="shared" si="6"/>
        <v>25914</v>
      </c>
      <c r="E160" s="37" t="s">
        <v>39</v>
      </c>
      <c r="F160" s="37" t="s">
        <v>1085</v>
      </c>
      <c r="G160" s="37" t="s">
        <v>41</v>
      </c>
      <c r="H160" s="37" t="s">
        <v>42</v>
      </c>
      <c r="I160" s="38">
        <v>375822</v>
      </c>
      <c r="J160" s="39" t="s">
        <v>43</v>
      </c>
      <c r="K160" s="38">
        <v>37582</v>
      </c>
      <c r="L160" s="38">
        <f t="shared" si="7"/>
        <v>413404</v>
      </c>
      <c r="M160">
        <f>+VLOOKUP('T5'!D160,'CTTT T7'!H$3:I$252,2,0)</f>
        <v>413404</v>
      </c>
      <c r="N160" s="40">
        <f t="shared" si="8"/>
        <v>0</v>
      </c>
      <c r="O160" t="s">
        <v>3283</v>
      </c>
    </row>
    <row r="161" spans="2:15" x14ac:dyDescent="0.25">
      <c r="B161" s="36">
        <v>45055</v>
      </c>
      <c r="C161" s="37" t="s">
        <v>1086</v>
      </c>
      <c r="D161" s="43">
        <f t="shared" si="6"/>
        <v>25919</v>
      </c>
      <c r="E161" s="37" t="s">
        <v>39</v>
      </c>
      <c r="F161" s="37" t="s">
        <v>1087</v>
      </c>
      <c r="G161" s="37" t="s">
        <v>41</v>
      </c>
      <c r="H161" s="37" t="s">
        <v>42</v>
      </c>
      <c r="I161" s="38">
        <v>375822</v>
      </c>
      <c r="J161" s="39" t="s">
        <v>43</v>
      </c>
      <c r="K161" s="38">
        <v>37582</v>
      </c>
      <c r="L161" s="38">
        <f t="shared" si="7"/>
        <v>413404</v>
      </c>
      <c r="M161">
        <f>+VLOOKUP('T5'!D161,'CTTT T7'!H$3:I$252,2,0)</f>
        <v>413404</v>
      </c>
      <c r="N161" s="40">
        <f t="shared" si="8"/>
        <v>0</v>
      </c>
      <c r="O161" t="s">
        <v>3283</v>
      </c>
    </row>
    <row r="162" spans="2:15" x14ac:dyDescent="0.25">
      <c r="B162" s="36">
        <v>45055</v>
      </c>
      <c r="C162" s="37" t="s">
        <v>1088</v>
      </c>
      <c r="D162" s="43">
        <f t="shared" si="6"/>
        <v>25920</v>
      </c>
      <c r="E162" s="37" t="s">
        <v>39</v>
      </c>
      <c r="F162" s="37" t="s">
        <v>1089</v>
      </c>
      <c r="G162" s="37" t="s">
        <v>41</v>
      </c>
      <c r="H162" s="37" t="s">
        <v>42</v>
      </c>
      <c r="I162" s="38">
        <v>375822</v>
      </c>
      <c r="J162" s="39" t="s">
        <v>43</v>
      </c>
      <c r="K162" s="38">
        <v>37582</v>
      </c>
      <c r="L162" s="38">
        <f t="shared" si="7"/>
        <v>413404</v>
      </c>
      <c r="M162">
        <f>+VLOOKUP('T5'!D162,'CTTT T7'!H$3:I$252,2,0)</f>
        <v>413404</v>
      </c>
      <c r="N162" s="40">
        <f t="shared" si="8"/>
        <v>0</v>
      </c>
      <c r="O162" t="s">
        <v>3283</v>
      </c>
    </row>
    <row r="163" spans="2:15" x14ac:dyDescent="0.25">
      <c r="B163" s="36">
        <v>45055</v>
      </c>
      <c r="C163" s="37" t="s">
        <v>1090</v>
      </c>
      <c r="D163" s="43">
        <f t="shared" si="6"/>
        <v>25921</v>
      </c>
      <c r="E163" s="37" t="s">
        <v>39</v>
      </c>
      <c r="F163" s="37" t="s">
        <v>1091</v>
      </c>
      <c r="G163" s="37" t="s">
        <v>41</v>
      </c>
      <c r="H163" s="37" t="s">
        <v>42</v>
      </c>
      <c r="I163" s="38">
        <v>375822</v>
      </c>
      <c r="J163" s="39" t="s">
        <v>43</v>
      </c>
      <c r="K163" s="38">
        <v>37582</v>
      </c>
      <c r="L163" s="38">
        <f t="shared" si="7"/>
        <v>413404</v>
      </c>
      <c r="M163">
        <f>+VLOOKUP('T5'!D163,'CTTT T7'!H$3:I$252,2,0)</f>
        <v>413404</v>
      </c>
      <c r="N163" s="40">
        <f t="shared" si="8"/>
        <v>0</v>
      </c>
      <c r="O163" t="s">
        <v>3283</v>
      </c>
    </row>
    <row r="164" spans="2:15" x14ac:dyDescent="0.25">
      <c r="B164" s="36">
        <v>45055</v>
      </c>
      <c r="C164" s="37" t="s">
        <v>1092</v>
      </c>
      <c r="D164" s="43">
        <f t="shared" si="6"/>
        <v>25922</v>
      </c>
      <c r="E164" s="37" t="s">
        <v>39</v>
      </c>
      <c r="F164" s="37" t="s">
        <v>1093</v>
      </c>
      <c r="G164" s="37" t="s">
        <v>41</v>
      </c>
      <c r="H164" s="37" t="s">
        <v>42</v>
      </c>
      <c r="I164" s="38">
        <v>375822</v>
      </c>
      <c r="J164" s="39" t="s">
        <v>43</v>
      </c>
      <c r="K164" s="38">
        <v>37582</v>
      </c>
      <c r="L164" s="38">
        <f t="shared" si="7"/>
        <v>413404</v>
      </c>
      <c r="M164">
        <f>+VLOOKUP('T5'!D164,'CTTT T7'!H$3:I$252,2,0)</f>
        <v>413404</v>
      </c>
      <c r="N164" s="40">
        <f t="shared" si="8"/>
        <v>0</v>
      </c>
      <c r="O164" t="s">
        <v>3283</v>
      </c>
    </row>
    <row r="165" spans="2:15" x14ac:dyDescent="0.25">
      <c r="B165" s="36">
        <v>45055</v>
      </c>
      <c r="C165" s="37" t="s">
        <v>1094</v>
      </c>
      <c r="D165" s="43">
        <f t="shared" si="6"/>
        <v>25923</v>
      </c>
      <c r="E165" s="37" t="s">
        <v>39</v>
      </c>
      <c r="F165" s="37" t="s">
        <v>1095</v>
      </c>
      <c r="G165" s="37" t="s">
        <v>41</v>
      </c>
      <c r="H165" s="37" t="s">
        <v>42</v>
      </c>
      <c r="I165" s="38">
        <v>375822</v>
      </c>
      <c r="J165" s="39" t="s">
        <v>43</v>
      </c>
      <c r="K165" s="38">
        <v>37582</v>
      </c>
      <c r="L165" s="38">
        <f t="shared" si="7"/>
        <v>413404</v>
      </c>
      <c r="M165">
        <f>+VLOOKUP('T5'!D165,'CTTT T7'!H$3:I$252,2,0)</f>
        <v>413404</v>
      </c>
      <c r="N165" s="40">
        <f t="shared" si="8"/>
        <v>0</v>
      </c>
      <c r="O165" t="s">
        <v>3283</v>
      </c>
    </row>
    <row r="166" spans="2:15" x14ac:dyDescent="0.25">
      <c r="B166" s="36">
        <v>45055</v>
      </c>
      <c r="C166" s="37" t="s">
        <v>1096</v>
      </c>
      <c r="D166" s="43">
        <f t="shared" si="6"/>
        <v>25924</v>
      </c>
      <c r="E166" s="37" t="s">
        <v>39</v>
      </c>
      <c r="F166" s="37" t="s">
        <v>1097</v>
      </c>
      <c r="G166" s="37" t="s">
        <v>41</v>
      </c>
      <c r="H166" s="37" t="s">
        <v>42</v>
      </c>
      <c r="I166" s="38">
        <v>375822</v>
      </c>
      <c r="J166" s="39" t="s">
        <v>43</v>
      </c>
      <c r="K166" s="38">
        <v>37582</v>
      </c>
      <c r="L166" s="38">
        <f t="shared" si="7"/>
        <v>413404</v>
      </c>
      <c r="M166">
        <f>+VLOOKUP('T5'!D166,'CTTT T7'!H$3:I$252,2,0)</f>
        <v>413404</v>
      </c>
      <c r="N166" s="40">
        <f t="shared" si="8"/>
        <v>0</v>
      </c>
      <c r="O166" t="s">
        <v>3283</v>
      </c>
    </row>
    <row r="167" spans="2:15" x14ac:dyDescent="0.25">
      <c r="B167" s="36">
        <v>45055</v>
      </c>
      <c r="C167" s="37" t="s">
        <v>1098</v>
      </c>
      <c r="D167" s="43">
        <f t="shared" si="6"/>
        <v>25925</v>
      </c>
      <c r="E167" s="37" t="s">
        <v>39</v>
      </c>
      <c r="F167" s="37" t="s">
        <v>1099</v>
      </c>
      <c r="G167" s="37" t="s">
        <v>41</v>
      </c>
      <c r="H167" s="37" t="s">
        <v>42</v>
      </c>
      <c r="I167" s="38">
        <v>375822</v>
      </c>
      <c r="J167" s="39" t="s">
        <v>43</v>
      </c>
      <c r="K167" s="38">
        <v>37582</v>
      </c>
      <c r="L167" s="38">
        <f t="shared" si="7"/>
        <v>413404</v>
      </c>
      <c r="M167">
        <f>+VLOOKUP('T5'!D167,'CTTT T7'!H$3:I$252,2,0)</f>
        <v>413404</v>
      </c>
      <c r="N167" s="40">
        <f t="shared" si="8"/>
        <v>0</v>
      </c>
      <c r="O167" t="s">
        <v>3283</v>
      </c>
    </row>
    <row r="168" spans="2:15" x14ac:dyDescent="0.25">
      <c r="B168" s="36">
        <v>45055</v>
      </c>
      <c r="C168" s="37" t="s">
        <v>1100</v>
      </c>
      <c r="D168" s="43">
        <f t="shared" si="6"/>
        <v>25926</v>
      </c>
      <c r="E168" s="37" t="s">
        <v>39</v>
      </c>
      <c r="F168" s="37" t="s">
        <v>1101</v>
      </c>
      <c r="G168" s="37" t="s">
        <v>41</v>
      </c>
      <c r="H168" s="37" t="s">
        <v>42</v>
      </c>
      <c r="I168" s="38">
        <v>375822</v>
      </c>
      <c r="J168" s="39" t="s">
        <v>43</v>
      </c>
      <c r="K168" s="38">
        <v>37582</v>
      </c>
      <c r="L168" s="38">
        <f t="shared" si="7"/>
        <v>413404</v>
      </c>
      <c r="M168">
        <f>+VLOOKUP('T5'!D168,'CTTT T7'!H$3:I$252,2,0)</f>
        <v>413404</v>
      </c>
      <c r="N168" s="40">
        <f t="shared" si="8"/>
        <v>0</v>
      </c>
      <c r="O168" t="s">
        <v>3283</v>
      </c>
    </row>
    <row r="169" spans="2:15" x14ac:dyDescent="0.25">
      <c r="B169" s="36">
        <v>45055</v>
      </c>
      <c r="C169" s="37" t="s">
        <v>1102</v>
      </c>
      <c r="D169" s="43">
        <f t="shared" si="6"/>
        <v>25927</v>
      </c>
      <c r="E169" s="37" t="s">
        <v>39</v>
      </c>
      <c r="F169" s="37" t="s">
        <v>1103</v>
      </c>
      <c r="G169" s="37" t="s">
        <v>41</v>
      </c>
      <c r="H169" s="37" t="s">
        <v>42</v>
      </c>
      <c r="I169" s="38">
        <v>375822</v>
      </c>
      <c r="J169" s="39" t="s">
        <v>43</v>
      </c>
      <c r="K169" s="38">
        <v>37582</v>
      </c>
      <c r="L169" s="38">
        <f t="shared" si="7"/>
        <v>413404</v>
      </c>
      <c r="M169">
        <f>+VLOOKUP('T5'!D169,'CTTT T7'!H$3:I$252,2,0)</f>
        <v>413404</v>
      </c>
      <c r="N169" s="40">
        <f t="shared" si="8"/>
        <v>0</v>
      </c>
      <c r="O169" t="s">
        <v>3283</v>
      </c>
    </row>
    <row r="170" spans="2:15" x14ac:dyDescent="0.25">
      <c r="B170" s="36">
        <v>45055</v>
      </c>
      <c r="C170" s="37" t="s">
        <v>1104</v>
      </c>
      <c r="D170" s="43">
        <f t="shared" si="6"/>
        <v>25929</v>
      </c>
      <c r="E170" s="37" t="s">
        <v>39</v>
      </c>
      <c r="F170" s="37" t="s">
        <v>1105</v>
      </c>
      <c r="G170" s="37" t="s">
        <v>41</v>
      </c>
      <c r="H170" s="37" t="s">
        <v>42</v>
      </c>
      <c r="I170" s="38">
        <v>375822</v>
      </c>
      <c r="J170" s="39" t="s">
        <v>43</v>
      </c>
      <c r="K170" s="38">
        <v>37582</v>
      </c>
      <c r="L170" s="38">
        <f t="shared" si="7"/>
        <v>413404</v>
      </c>
      <c r="M170">
        <f>+VLOOKUP('T5'!D170,'CTTT T7'!H$3:I$252,2,0)</f>
        <v>413404</v>
      </c>
      <c r="N170" s="40">
        <f t="shared" si="8"/>
        <v>0</v>
      </c>
      <c r="O170" t="s">
        <v>3283</v>
      </c>
    </row>
    <row r="171" spans="2:15" x14ac:dyDescent="0.25">
      <c r="B171" s="36">
        <v>45055</v>
      </c>
      <c r="C171" s="37" t="s">
        <v>1106</v>
      </c>
      <c r="D171" s="43">
        <f t="shared" si="6"/>
        <v>25930</v>
      </c>
      <c r="E171" s="37" t="s">
        <v>39</v>
      </c>
      <c r="F171" s="37" t="s">
        <v>1107</v>
      </c>
      <c r="G171" s="37" t="s">
        <v>41</v>
      </c>
      <c r="H171" s="37" t="s">
        <v>42</v>
      </c>
      <c r="I171" s="38">
        <v>375822</v>
      </c>
      <c r="J171" s="39" t="s">
        <v>43</v>
      </c>
      <c r="K171" s="38">
        <v>37582</v>
      </c>
      <c r="L171" s="38">
        <f t="shared" si="7"/>
        <v>413404</v>
      </c>
      <c r="M171">
        <f>+VLOOKUP('T5'!D171,'CTTT T7'!H$3:I$252,2,0)</f>
        <v>413404</v>
      </c>
      <c r="N171" s="40">
        <f t="shared" si="8"/>
        <v>0</v>
      </c>
      <c r="O171" t="s">
        <v>3283</v>
      </c>
    </row>
    <row r="172" spans="2:15" x14ac:dyDescent="0.25">
      <c r="B172" s="36">
        <v>45055</v>
      </c>
      <c r="C172" s="37" t="s">
        <v>1108</v>
      </c>
      <c r="D172" s="43">
        <f t="shared" si="6"/>
        <v>25931</v>
      </c>
      <c r="E172" s="37" t="s">
        <v>39</v>
      </c>
      <c r="F172" s="37" t="s">
        <v>1109</v>
      </c>
      <c r="G172" s="37" t="s">
        <v>41</v>
      </c>
      <c r="H172" s="37" t="s">
        <v>42</v>
      </c>
      <c r="I172" s="38">
        <v>375822</v>
      </c>
      <c r="J172" s="39" t="s">
        <v>43</v>
      </c>
      <c r="K172" s="38">
        <v>37582</v>
      </c>
      <c r="L172" s="38">
        <f t="shared" si="7"/>
        <v>413404</v>
      </c>
      <c r="M172">
        <f>+VLOOKUP('T5'!D172,'CTTT T7'!H$3:I$252,2,0)</f>
        <v>413404</v>
      </c>
      <c r="N172" s="40">
        <f t="shared" si="8"/>
        <v>0</v>
      </c>
      <c r="O172" t="s">
        <v>3283</v>
      </c>
    </row>
    <row r="173" spans="2:15" x14ac:dyDescent="0.25">
      <c r="B173" s="36">
        <v>45055</v>
      </c>
      <c r="C173" s="37" t="s">
        <v>1110</v>
      </c>
      <c r="D173" s="43">
        <f t="shared" si="6"/>
        <v>25932</v>
      </c>
      <c r="E173" s="37" t="s">
        <v>39</v>
      </c>
      <c r="F173" s="37" t="s">
        <v>1111</v>
      </c>
      <c r="G173" s="37" t="s">
        <v>41</v>
      </c>
      <c r="H173" s="37" t="s">
        <v>42</v>
      </c>
      <c r="I173" s="38">
        <v>375822</v>
      </c>
      <c r="J173" s="39" t="s">
        <v>43</v>
      </c>
      <c r="K173" s="38">
        <v>37582</v>
      </c>
      <c r="L173" s="38">
        <f t="shared" si="7"/>
        <v>413404</v>
      </c>
      <c r="M173">
        <f>+VLOOKUP('T5'!D173,'CTTT T7'!H$3:I$252,2,0)</f>
        <v>413404</v>
      </c>
      <c r="N173" s="40">
        <f t="shared" si="8"/>
        <v>0</v>
      </c>
      <c r="O173" t="s">
        <v>3283</v>
      </c>
    </row>
    <row r="174" spans="2:15" x14ac:dyDescent="0.25">
      <c r="B174" s="36">
        <v>45055</v>
      </c>
      <c r="C174" s="37" t="s">
        <v>1112</v>
      </c>
      <c r="D174" s="43">
        <f t="shared" si="6"/>
        <v>25933</v>
      </c>
      <c r="E174" s="37" t="s">
        <v>39</v>
      </c>
      <c r="F174" s="37" t="s">
        <v>1113</v>
      </c>
      <c r="G174" s="37" t="s">
        <v>41</v>
      </c>
      <c r="H174" s="37" t="s">
        <v>42</v>
      </c>
      <c r="I174" s="38">
        <v>375822</v>
      </c>
      <c r="J174" s="39" t="s">
        <v>43</v>
      </c>
      <c r="K174" s="38">
        <v>37582</v>
      </c>
      <c r="L174" s="38">
        <f t="shared" si="7"/>
        <v>413404</v>
      </c>
      <c r="M174">
        <f>+VLOOKUP('T5'!D174,'CTTT T7'!H$3:I$252,2,0)</f>
        <v>413404</v>
      </c>
      <c r="N174" s="40">
        <f t="shared" si="8"/>
        <v>0</v>
      </c>
      <c r="O174" t="s">
        <v>3283</v>
      </c>
    </row>
    <row r="175" spans="2:15" x14ac:dyDescent="0.25">
      <c r="B175" s="36">
        <v>45055</v>
      </c>
      <c r="C175" s="37" t="s">
        <v>1114</v>
      </c>
      <c r="D175" s="43">
        <f t="shared" si="6"/>
        <v>25934</v>
      </c>
      <c r="E175" s="37" t="s">
        <v>39</v>
      </c>
      <c r="F175" s="37" t="s">
        <v>1115</v>
      </c>
      <c r="G175" s="37" t="s">
        <v>41</v>
      </c>
      <c r="H175" s="37" t="s">
        <v>42</v>
      </c>
      <c r="I175" s="38">
        <v>375822</v>
      </c>
      <c r="J175" s="39" t="s">
        <v>43</v>
      </c>
      <c r="K175" s="38">
        <v>37582</v>
      </c>
      <c r="L175" s="38">
        <f t="shared" si="7"/>
        <v>413404</v>
      </c>
      <c r="M175">
        <f>+VLOOKUP('T5'!D175,'CTTT T7'!H$3:I$252,2,0)</f>
        <v>413404</v>
      </c>
      <c r="N175" s="40">
        <f t="shared" si="8"/>
        <v>0</v>
      </c>
      <c r="O175" t="s">
        <v>3283</v>
      </c>
    </row>
    <row r="176" spans="2:15" x14ac:dyDescent="0.25">
      <c r="B176" s="36">
        <v>45055</v>
      </c>
      <c r="C176" s="37" t="s">
        <v>1116</v>
      </c>
      <c r="D176" s="43">
        <f t="shared" si="6"/>
        <v>25935</v>
      </c>
      <c r="E176" s="37" t="s">
        <v>39</v>
      </c>
      <c r="F176" s="37" t="s">
        <v>1117</v>
      </c>
      <c r="G176" s="37" t="s">
        <v>41</v>
      </c>
      <c r="H176" s="37" t="s">
        <v>42</v>
      </c>
      <c r="I176" s="38">
        <v>375822</v>
      </c>
      <c r="J176" s="39" t="s">
        <v>43</v>
      </c>
      <c r="K176" s="38">
        <v>37582</v>
      </c>
      <c r="L176" s="38">
        <f t="shared" si="7"/>
        <v>413404</v>
      </c>
      <c r="M176">
        <f>+VLOOKUP('T5'!D176,'CTTT T7'!H$3:I$252,2,0)</f>
        <v>413404</v>
      </c>
      <c r="N176" s="40">
        <f t="shared" si="8"/>
        <v>0</v>
      </c>
      <c r="O176" t="s">
        <v>3283</v>
      </c>
    </row>
    <row r="177" spans="2:15" x14ac:dyDescent="0.25">
      <c r="B177" s="36">
        <v>45055</v>
      </c>
      <c r="C177" s="37" t="s">
        <v>1118</v>
      </c>
      <c r="D177" s="43">
        <f t="shared" si="6"/>
        <v>25936</v>
      </c>
      <c r="E177" s="37" t="s">
        <v>39</v>
      </c>
      <c r="F177" s="37" t="s">
        <v>1119</v>
      </c>
      <c r="G177" s="37" t="s">
        <v>41</v>
      </c>
      <c r="H177" s="37" t="s">
        <v>42</v>
      </c>
      <c r="I177" s="38">
        <v>375822</v>
      </c>
      <c r="J177" s="39" t="s">
        <v>43</v>
      </c>
      <c r="K177" s="38">
        <v>37582</v>
      </c>
      <c r="L177" s="38">
        <f t="shared" si="7"/>
        <v>413404</v>
      </c>
      <c r="M177">
        <f>+VLOOKUP('T5'!D177,'CTTT T7'!H$3:I$252,2,0)</f>
        <v>413404</v>
      </c>
      <c r="N177" s="40">
        <f t="shared" si="8"/>
        <v>0</v>
      </c>
      <c r="O177" t="s">
        <v>3283</v>
      </c>
    </row>
    <row r="178" spans="2:15" x14ac:dyDescent="0.25">
      <c r="B178" s="36">
        <v>45055</v>
      </c>
      <c r="C178" s="37" t="s">
        <v>1120</v>
      </c>
      <c r="D178" s="43">
        <f t="shared" si="6"/>
        <v>25937</v>
      </c>
      <c r="E178" s="37" t="s">
        <v>39</v>
      </c>
      <c r="F178" s="37" t="s">
        <v>1121</v>
      </c>
      <c r="G178" s="37" t="s">
        <v>41</v>
      </c>
      <c r="H178" s="37" t="s">
        <v>42</v>
      </c>
      <c r="I178" s="38">
        <v>375822</v>
      </c>
      <c r="J178" s="39" t="s">
        <v>43</v>
      </c>
      <c r="K178" s="38">
        <v>37582</v>
      </c>
      <c r="L178" s="38">
        <f t="shared" si="7"/>
        <v>413404</v>
      </c>
      <c r="M178">
        <f>+VLOOKUP('T5'!D178,'CTTT T7'!H$3:I$252,2,0)</f>
        <v>413404</v>
      </c>
      <c r="N178" s="40">
        <f t="shared" si="8"/>
        <v>0</v>
      </c>
      <c r="O178" t="s">
        <v>3283</v>
      </c>
    </row>
    <row r="179" spans="2:15" x14ac:dyDescent="0.25">
      <c r="B179" s="36">
        <v>45055</v>
      </c>
      <c r="C179" s="37" t="s">
        <v>1122</v>
      </c>
      <c r="D179" s="43">
        <f t="shared" si="6"/>
        <v>25938</v>
      </c>
      <c r="E179" s="37" t="s">
        <v>39</v>
      </c>
      <c r="F179" s="37" t="s">
        <v>1123</v>
      </c>
      <c r="G179" s="37" t="s">
        <v>41</v>
      </c>
      <c r="H179" s="37" t="s">
        <v>42</v>
      </c>
      <c r="I179" s="38">
        <v>375822</v>
      </c>
      <c r="J179" s="39" t="s">
        <v>43</v>
      </c>
      <c r="K179" s="38">
        <v>37582</v>
      </c>
      <c r="L179" s="38">
        <f t="shared" si="7"/>
        <v>413404</v>
      </c>
      <c r="M179">
        <f>+VLOOKUP('T5'!D179,'CTTT T7'!H$3:I$252,2,0)</f>
        <v>413404</v>
      </c>
      <c r="N179" s="40">
        <f t="shared" si="8"/>
        <v>0</v>
      </c>
      <c r="O179" t="s">
        <v>3283</v>
      </c>
    </row>
    <row r="180" spans="2:15" x14ac:dyDescent="0.25">
      <c r="B180" s="36">
        <v>45055</v>
      </c>
      <c r="C180" s="37" t="s">
        <v>1124</v>
      </c>
      <c r="D180" s="43">
        <f t="shared" si="6"/>
        <v>25939</v>
      </c>
      <c r="E180" s="37" t="s">
        <v>39</v>
      </c>
      <c r="F180" s="37" t="s">
        <v>1125</v>
      </c>
      <c r="G180" s="37" t="s">
        <v>41</v>
      </c>
      <c r="H180" s="37" t="s">
        <v>42</v>
      </c>
      <c r="I180" s="38">
        <v>375822</v>
      </c>
      <c r="J180" s="39" t="s">
        <v>43</v>
      </c>
      <c r="K180" s="38">
        <v>37582</v>
      </c>
      <c r="L180" s="38">
        <f t="shared" si="7"/>
        <v>413404</v>
      </c>
      <c r="M180">
        <f>+VLOOKUP('T5'!D180,'CTTT T7'!H$3:I$252,2,0)</f>
        <v>413404</v>
      </c>
      <c r="N180" s="40">
        <f t="shared" si="8"/>
        <v>0</v>
      </c>
      <c r="O180" t="s">
        <v>3283</v>
      </c>
    </row>
    <row r="181" spans="2:15" x14ac:dyDescent="0.25">
      <c r="B181" s="36">
        <v>45055</v>
      </c>
      <c r="C181" s="37" t="s">
        <v>1126</v>
      </c>
      <c r="D181" s="43">
        <f t="shared" si="6"/>
        <v>25940</v>
      </c>
      <c r="E181" s="37" t="s">
        <v>39</v>
      </c>
      <c r="F181" s="37" t="s">
        <v>1127</v>
      </c>
      <c r="G181" s="37" t="s">
        <v>41</v>
      </c>
      <c r="H181" s="37" t="s">
        <v>42</v>
      </c>
      <c r="I181" s="38">
        <v>375822</v>
      </c>
      <c r="J181" s="39" t="s">
        <v>43</v>
      </c>
      <c r="K181" s="38">
        <v>37582</v>
      </c>
      <c r="L181" s="38">
        <f t="shared" si="7"/>
        <v>413404</v>
      </c>
      <c r="M181">
        <f>+VLOOKUP('T5'!D181,'CTTT T7'!H$3:I$252,2,0)</f>
        <v>413404</v>
      </c>
      <c r="N181" s="40">
        <f t="shared" si="8"/>
        <v>0</v>
      </c>
      <c r="O181" t="s">
        <v>3283</v>
      </c>
    </row>
    <row r="182" spans="2:15" x14ac:dyDescent="0.25">
      <c r="B182" s="36">
        <v>45055</v>
      </c>
      <c r="C182" s="37" t="s">
        <v>1128</v>
      </c>
      <c r="D182" s="43">
        <f t="shared" si="6"/>
        <v>25947</v>
      </c>
      <c r="E182" s="37" t="s">
        <v>39</v>
      </c>
      <c r="F182" s="37" t="s">
        <v>1129</v>
      </c>
      <c r="G182" s="37" t="s">
        <v>41</v>
      </c>
      <c r="H182" s="37" t="s">
        <v>42</v>
      </c>
      <c r="I182" s="38">
        <v>375822</v>
      </c>
      <c r="J182" s="39" t="s">
        <v>43</v>
      </c>
      <c r="K182" s="38">
        <v>37582</v>
      </c>
      <c r="L182" s="38">
        <f t="shared" si="7"/>
        <v>413404</v>
      </c>
      <c r="M182">
        <f>+VLOOKUP('T5'!D182,'CTTT T7'!H$3:I$252,2,0)</f>
        <v>413404</v>
      </c>
      <c r="N182" s="40">
        <f t="shared" si="8"/>
        <v>0</v>
      </c>
      <c r="O182" t="s">
        <v>3283</v>
      </c>
    </row>
    <row r="183" spans="2:15" x14ac:dyDescent="0.25">
      <c r="B183" s="36">
        <v>45055</v>
      </c>
      <c r="C183" s="37" t="s">
        <v>1130</v>
      </c>
      <c r="D183" s="43">
        <f t="shared" si="6"/>
        <v>25948</v>
      </c>
      <c r="E183" s="37" t="s">
        <v>39</v>
      </c>
      <c r="F183" s="37" t="s">
        <v>1131</v>
      </c>
      <c r="G183" s="37" t="s">
        <v>41</v>
      </c>
      <c r="H183" s="37" t="s">
        <v>42</v>
      </c>
      <c r="I183" s="38">
        <v>375822</v>
      </c>
      <c r="J183" s="39" t="s">
        <v>43</v>
      </c>
      <c r="K183" s="38">
        <v>37582</v>
      </c>
      <c r="L183" s="38">
        <f t="shared" si="7"/>
        <v>413404</v>
      </c>
      <c r="M183">
        <f>+VLOOKUP('T5'!D183,'CTTT T7'!H$3:I$252,2,0)</f>
        <v>413404</v>
      </c>
      <c r="N183" s="40">
        <f t="shared" si="8"/>
        <v>0</v>
      </c>
      <c r="O183" t="s">
        <v>3283</v>
      </c>
    </row>
    <row r="184" spans="2:15" x14ac:dyDescent="0.25">
      <c r="B184" s="36">
        <v>45055</v>
      </c>
      <c r="C184" s="37" t="s">
        <v>1132</v>
      </c>
      <c r="D184" s="43">
        <f t="shared" si="6"/>
        <v>25950</v>
      </c>
      <c r="E184" s="37" t="s">
        <v>39</v>
      </c>
      <c r="F184" s="37" t="s">
        <v>1133</v>
      </c>
      <c r="G184" s="37" t="s">
        <v>41</v>
      </c>
      <c r="H184" s="37" t="s">
        <v>42</v>
      </c>
      <c r="I184" s="38">
        <v>375822</v>
      </c>
      <c r="J184" s="39" t="s">
        <v>43</v>
      </c>
      <c r="K184" s="38">
        <v>37582</v>
      </c>
      <c r="L184" s="38">
        <f t="shared" si="7"/>
        <v>413404</v>
      </c>
      <c r="M184">
        <f>+VLOOKUP('T5'!D184,'CTTT T7'!H$3:I$252,2,0)</f>
        <v>413404</v>
      </c>
      <c r="N184" s="40">
        <f t="shared" si="8"/>
        <v>0</v>
      </c>
      <c r="O184" t="s">
        <v>3283</v>
      </c>
    </row>
    <row r="185" spans="2:15" x14ac:dyDescent="0.25">
      <c r="B185" s="36">
        <v>45055</v>
      </c>
      <c r="C185" s="37" t="s">
        <v>1134</v>
      </c>
      <c r="D185" s="43">
        <f t="shared" si="6"/>
        <v>25951</v>
      </c>
      <c r="E185" s="37" t="s">
        <v>39</v>
      </c>
      <c r="F185" s="37" t="s">
        <v>1135</v>
      </c>
      <c r="G185" s="37" t="s">
        <v>41</v>
      </c>
      <c r="H185" s="37" t="s">
        <v>42</v>
      </c>
      <c r="I185" s="38">
        <v>375822</v>
      </c>
      <c r="J185" s="39" t="s">
        <v>43</v>
      </c>
      <c r="K185" s="38">
        <v>37582</v>
      </c>
      <c r="L185" s="38">
        <f t="shared" si="7"/>
        <v>413404</v>
      </c>
      <c r="M185">
        <f>+VLOOKUP('T5'!D185,'CTTT T7'!H$3:I$252,2,0)</f>
        <v>413404</v>
      </c>
      <c r="N185" s="40">
        <f t="shared" si="8"/>
        <v>0</v>
      </c>
      <c r="O185" t="s">
        <v>3283</v>
      </c>
    </row>
    <row r="186" spans="2:15" x14ac:dyDescent="0.25">
      <c r="B186" s="36">
        <v>45055</v>
      </c>
      <c r="C186" s="37" t="s">
        <v>1136</v>
      </c>
      <c r="D186" s="43">
        <f t="shared" si="6"/>
        <v>25952</v>
      </c>
      <c r="E186" s="37" t="s">
        <v>39</v>
      </c>
      <c r="F186" s="37" t="s">
        <v>1137</v>
      </c>
      <c r="G186" s="37" t="s">
        <v>41</v>
      </c>
      <c r="H186" s="37" t="s">
        <v>42</v>
      </c>
      <c r="I186" s="38">
        <v>375822</v>
      </c>
      <c r="J186" s="39" t="s">
        <v>43</v>
      </c>
      <c r="K186" s="38">
        <v>37582</v>
      </c>
      <c r="L186" s="38">
        <f t="shared" si="7"/>
        <v>413404</v>
      </c>
      <c r="M186">
        <f>+VLOOKUP('T5'!D186,'CTTT T7'!H$3:I$252,2,0)</f>
        <v>413404</v>
      </c>
      <c r="N186" s="40">
        <f t="shared" si="8"/>
        <v>0</v>
      </c>
      <c r="O186" t="s">
        <v>3283</v>
      </c>
    </row>
    <row r="187" spans="2:15" x14ac:dyDescent="0.25">
      <c r="B187" s="36">
        <v>45055</v>
      </c>
      <c r="C187" s="37" t="s">
        <v>1138</v>
      </c>
      <c r="D187" s="43">
        <f t="shared" si="6"/>
        <v>25953</v>
      </c>
      <c r="E187" s="37" t="s">
        <v>39</v>
      </c>
      <c r="F187" s="37" t="s">
        <v>1139</v>
      </c>
      <c r="G187" s="37" t="s">
        <v>41</v>
      </c>
      <c r="H187" s="37" t="s">
        <v>42</v>
      </c>
      <c r="I187" s="38">
        <v>375822</v>
      </c>
      <c r="J187" s="39" t="s">
        <v>43</v>
      </c>
      <c r="K187" s="38">
        <v>37582</v>
      </c>
      <c r="L187" s="38">
        <f t="shared" si="7"/>
        <v>413404</v>
      </c>
      <c r="M187">
        <f>+VLOOKUP('T5'!D187,'CTTT T7'!H$3:I$252,2,0)</f>
        <v>413404</v>
      </c>
      <c r="N187" s="40">
        <f t="shared" si="8"/>
        <v>0</v>
      </c>
      <c r="O187" t="s">
        <v>3283</v>
      </c>
    </row>
    <row r="188" spans="2:15" x14ac:dyDescent="0.25">
      <c r="B188" s="36">
        <v>45055</v>
      </c>
      <c r="C188" s="37" t="s">
        <v>1140</v>
      </c>
      <c r="D188" s="43">
        <f t="shared" si="6"/>
        <v>25954</v>
      </c>
      <c r="E188" s="37" t="s">
        <v>39</v>
      </c>
      <c r="F188" s="37" t="s">
        <v>1141</v>
      </c>
      <c r="G188" s="37" t="s">
        <v>41</v>
      </c>
      <c r="H188" s="37" t="s">
        <v>42</v>
      </c>
      <c r="I188" s="38">
        <v>375822</v>
      </c>
      <c r="J188" s="39" t="s">
        <v>43</v>
      </c>
      <c r="K188" s="38">
        <v>37582</v>
      </c>
      <c r="L188" s="38">
        <f t="shared" si="7"/>
        <v>413404</v>
      </c>
      <c r="M188">
        <f>+VLOOKUP('T5'!D188,'CTTT T7'!H$3:I$252,2,0)</f>
        <v>413404</v>
      </c>
      <c r="N188" s="40">
        <f t="shared" si="8"/>
        <v>0</v>
      </c>
      <c r="O188" t="s">
        <v>3283</v>
      </c>
    </row>
    <row r="189" spans="2:15" x14ac:dyDescent="0.25">
      <c r="B189" s="36">
        <v>45055</v>
      </c>
      <c r="C189" s="37" t="s">
        <v>1142</v>
      </c>
      <c r="D189" s="43">
        <f t="shared" si="6"/>
        <v>25955</v>
      </c>
      <c r="E189" s="37" t="s">
        <v>39</v>
      </c>
      <c r="F189" s="37" t="s">
        <v>1143</v>
      </c>
      <c r="G189" s="37" t="s">
        <v>41</v>
      </c>
      <c r="H189" s="37" t="s">
        <v>42</v>
      </c>
      <c r="I189" s="38">
        <v>375822</v>
      </c>
      <c r="J189" s="39" t="s">
        <v>43</v>
      </c>
      <c r="K189" s="38">
        <v>37582</v>
      </c>
      <c r="L189" s="38">
        <f t="shared" si="7"/>
        <v>413404</v>
      </c>
      <c r="M189">
        <f>+VLOOKUP('T5'!D189,'CTTT T7'!H$3:I$252,2,0)</f>
        <v>413404</v>
      </c>
      <c r="N189" s="40">
        <f t="shared" si="8"/>
        <v>0</v>
      </c>
      <c r="O189" t="s">
        <v>3283</v>
      </c>
    </row>
    <row r="190" spans="2:15" x14ac:dyDescent="0.25">
      <c r="B190" s="36">
        <v>45055</v>
      </c>
      <c r="C190" s="37" t="s">
        <v>1144</v>
      </c>
      <c r="D190" s="43">
        <f t="shared" ref="D190:D242" si="9">+C190*1</f>
        <v>25956</v>
      </c>
      <c r="E190" s="37" t="s">
        <v>39</v>
      </c>
      <c r="F190" s="37" t="s">
        <v>1145</v>
      </c>
      <c r="G190" s="37" t="s">
        <v>41</v>
      </c>
      <c r="H190" s="37" t="s">
        <v>42</v>
      </c>
      <c r="I190" s="38">
        <v>375822</v>
      </c>
      <c r="J190" s="39" t="s">
        <v>43</v>
      </c>
      <c r="K190" s="38">
        <v>37582</v>
      </c>
      <c r="L190" s="38">
        <f t="shared" ref="L190:L242" si="10">+K190+I190</f>
        <v>413404</v>
      </c>
      <c r="M190">
        <f>+VLOOKUP('T5'!D190,'CTTT T7'!H$3:I$252,2,0)</f>
        <v>413404</v>
      </c>
      <c r="N190" s="40">
        <f t="shared" si="8"/>
        <v>0</v>
      </c>
      <c r="O190" t="s">
        <v>3283</v>
      </c>
    </row>
    <row r="191" spans="2:15" x14ac:dyDescent="0.25">
      <c r="B191" s="36">
        <v>45055</v>
      </c>
      <c r="C191" s="37" t="s">
        <v>1146</v>
      </c>
      <c r="D191" s="43">
        <f t="shared" si="9"/>
        <v>25958</v>
      </c>
      <c r="E191" s="37" t="s">
        <v>39</v>
      </c>
      <c r="F191" s="37" t="s">
        <v>1147</v>
      </c>
      <c r="G191" s="37" t="s">
        <v>41</v>
      </c>
      <c r="H191" s="37" t="s">
        <v>42</v>
      </c>
      <c r="I191" s="38">
        <v>375822</v>
      </c>
      <c r="J191" s="39" t="s">
        <v>43</v>
      </c>
      <c r="K191" s="38">
        <v>37582</v>
      </c>
      <c r="L191" s="38">
        <f t="shared" si="10"/>
        <v>413404</v>
      </c>
      <c r="M191">
        <f>+VLOOKUP('T5'!D191,'CTTT T7'!H$3:I$252,2,0)</f>
        <v>413404</v>
      </c>
      <c r="N191" s="40">
        <f t="shared" si="8"/>
        <v>0</v>
      </c>
      <c r="O191" t="s">
        <v>3283</v>
      </c>
    </row>
    <row r="192" spans="2:15" x14ac:dyDescent="0.25">
      <c r="B192" s="36">
        <v>45055</v>
      </c>
      <c r="C192" s="37" t="s">
        <v>1148</v>
      </c>
      <c r="D192" s="43">
        <f t="shared" si="9"/>
        <v>25959</v>
      </c>
      <c r="E192" s="37" t="s">
        <v>39</v>
      </c>
      <c r="F192" s="37" t="s">
        <v>1149</v>
      </c>
      <c r="G192" s="37" t="s">
        <v>41</v>
      </c>
      <c r="H192" s="37" t="s">
        <v>42</v>
      </c>
      <c r="I192" s="38">
        <v>375822</v>
      </c>
      <c r="J192" s="39" t="s">
        <v>43</v>
      </c>
      <c r="K192" s="38">
        <v>37582</v>
      </c>
      <c r="L192" s="38">
        <f t="shared" si="10"/>
        <v>413404</v>
      </c>
      <c r="M192">
        <f>+VLOOKUP('T5'!D192,'CTTT T7'!H$3:I$252,2,0)</f>
        <v>413404</v>
      </c>
      <c r="N192" s="40">
        <f t="shared" si="8"/>
        <v>0</v>
      </c>
      <c r="O192" t="s">
        <v>3283</v>
      </c>
    </row>
    <row r="193" spans="2:15" x14ac:dyDescent="0.25">
      <c r="B193" s="36">
        <v>45055</v>
      </c>
      <c r="C193" s="37" t="s">
        <v>1150</v>
      </c>
      <c r="D193" s="43">
        <f t="shared" si="9"/>
        <v>25960</v>
      </c>
      <c r="E193" s="37" t="s">
        <v>39</v>
      </c>
      <c r="F193" s="37" t="s">
        <v>1151</v>
      </c>
      <c r="G193" s="37" t="s">
        <v>41</v>
      </c>
      <c r="H193" s="37" t="s">
        <v>42</v>
      </c>
      <c r="I193" s="38">
        <v>375822</v>
      </c>
      <c r="J193" s="39" t="s">
        <v>43</v>
      </c>
      <c r="K193" s="38">
        <v>37582</v>
      </c>
      <c r="L193" s="38">
        <f t="shared" si="10"/>
        <v>413404</v>
      </c>
      <c r="M193">
        <f>+VLOOKUP('T5'!D193,'CTTT T7'!H$3:I$252,2,0)</f>
        <v>413404</v>
      </c>
      <c r="N193" s="40">
        <f t="shared" si="8"/>
        <v>0</v>
      </c>
      <c r="O193" t="s">
        <v>3283</v>
      </c>
    </row>
    <row r="194" spans="2:15" x14ac:dyDescent="0.25">
      <c r="B194" s="36">
        <v>45055</v>
      </c>
      <c r="C194" s="37" t="s">
        <v>1152</v>
      </c>
      <c r="D194" s="43">
        <f t="shared" si="9"/>
        <v>25961</v>
      </c>
      <c r="E194" s="37" t="s">
        <v>39</v>
      </c>
      <c r="F194" s="37" t="s">
        <v>1153</v>
      </c>
      <c r="G194" s="37" t="s">
        <v>41</v>
      </c>
      <c r="H194" s="37" t="s">
        <v>42</v>
      </c>
      <c r="I194" s="38">
        <v>375822</v>
      </c>
      <c r="J194" s="39" t="s">
        <v>43</v>
      </c>
      <c r="K194" s="38">
        <v>37582</v>
      </c>
      <c r="L194" s="38">
        <f t="shared" si="10"/>
        <v>413404</v>
      </c>
      <c r="M194">
        <f>+VLOOKUP('T5'!D194,'CTTT T7'!H$3:I$252,2,0)</f>
        <v>413404</v>
      </c>
      <c r="N194" s="40">
        <f t="shared" si="8"/>
        <v>0</v>
      </c>
      <c r="O194" t="s">
        <v>3283</v>
      </c>
    </row>
    <row r="195" spans="2:15" x14ac:dyDescent="0.25">
      <c r="B195" s="36">
        <v>45055</v>
      </c>
      <c r="C195" s="37" t="s">
        <v>1154</v>
      </c>
      <c r="D195" s="43">
        <f t="shared" si="9"/>
        <v>25963</v>
      </c>
      <c r="E195" s="37" t="s">
        <v>39</v>
      </c>
      <c r="F195" s="37" t="s">
        <v>1155</v>
      </c>
      <c r="G195" s="37" t="s">
        <v>41</v>
      </c>
      <c r="H195" s="37" t="s">
        <v>42</v>
      </c>
      <c r="I195" s="38">
        <v>375822</v>
      </c>
      <c r="J195" s="39" t="s">
        <v>43</v>
      </c>
      <c r="K195" s="38">
        <v>37582</v>
      </c>
      <c r="L195" s="38">
        <f t="shared" si="10"/>
        <v>413404</v>
      </c>
      <c r="M195">
        <f>+VLOOKUP('T5'!D195,'CTTT T7'!H$3:I$252,2,0)</f>
        <v>413404</v>
      </c>
      <c r="N195" s="40">
        <f t="shared" si="8"/>
        <v>0</v>
      </c>
      <c r="O195" t="s">
        <v>3283</v>
      </c>
    </row>
    <row r="196" spans="2:15" x14ac:dyDescent="0.25">
      <c r="B196" s="36">
        <v>45055</v>
      </c>
      <c r="C196" s="37" t="s">
        <v>1156</v>
      </c>
      <c r="D196" s="43">
        <f t="shared" si="9"/>
        <v>25964</v>
      </c>
      <c r="E196" s="37" t="s">
        <v>39</v>
      </c>
      <c r="F196" s="37" t="s">
        <v>1157</v>
      </c>
      <c r="G196" s="37" t="s">
        <v>41</v>
      </c>
      <c r="H196" s="37" t="s">
        <v>42</v>
      </c>
      <c r="I196" s="38">
        <v>375822</v>
      </c>
      <c r="J196" s="39" t="s">
        <v>43</v>
      </c>
      <c r="K196" s="38">
        <v>37582</v>
      </c>
      <c r="L196" s="38">
        <f t="shared" si="10"/>
        <v>413404</v>
      </c>
      <c r="M196">
        <f>+VLOOKUP('T5'!D196,'CTTT T7'!H$3:I$252,2,0)</f>
        <v>413404</v>
      </c>
      <c r="N196" s="40">
        <f t="shared" si="8"/>
        <v>0</v>
      </c>
      <c r="O196" t="s">
        <v>3283</v>
      </c>
    </row>
    <row r="197" spans="2:15" x14ac:dyDescent="0.25">
      <c r="B197" s="36">
        <v>45055</v>
      </c>
      <c r="C197" s="37" t="s">
        <v>1158</v>
      </c>
      <c r="D197" s="43">
        <f t="shared" si="9"/>
        <v>25965</v>
      </c>
      <c r="E197" s="37" t="s">
        <v>39</v>
      </c>
      <c r="F197" s="37" t="s">
        <v>1159</v>
      </c>
      <c r="G197" s="37" t="s">
        <v>41</v>
      </c>
      <c r="H197" s="37" t="s">
        <v>42</v>
      </c>
      <c r="I197" s="38">
        <v>375822</v>
      </c>
      <c r="J197" s="39" t="s">
        <v>43</v>
      </c>
      <c r="K197" s="38">
        <v>37582</v>
      </c>
      <c r="L197" s="38">
        <f t="shared" si="10"/>
        <v>413404</v>
      </c>
      <c r="M197">
        <f>+VLOOKUP('T5'!D197,'CTTT T7'!H$3:I$252,2,0)</f>
        <v>413404</v>
      </c>
      <c r="N197" s="40">
        <f t="shared" si="8"/>
        <v>0</v>
      </c>
      <c r="O197" t="s">
        <v>3283</v>
      </c>
    </row>
    <row r="198" spans="2:15" x14ac:dyDescent="0.25">
      <c r="B198" s="36">
        <v>45055</v>
      </c>
      <c r="C198" s="37" t="s">
        <v>1160</v>
      </c>
      <c r="D198" s="43">
        <f t="shared" si="9"/>
        <v>25966</v>
      </c>
      <c r="E198" s="37" t="s">
        <v>39</v>
      </c>
      <c r="F198" s="37" t="s">
        <v>1161</v>
      </c>
      <c r="G198" s="37" t="s">
        <v>41</v>
      </c>
      <c r="H198" s="37" t="s">
        <v>42</v>
      </c>
      <c r="I198" s="38">
        <v>375822</v>
      </c>
      <c r="J198" s="39" t="s">
        <v>43</v>
      </c>
      <c r="K198" s="38">
        <v>37582</v>
      </c>
      <c r="L198" s="38">
        <f t="shared" si="10"/>
        <v>413404</v>
      </c>
      <c r="M198">
        <f>+VLOOKUP('T5'!D198,'CTTT T7'!H$3:I$252,2,0)</f>
        <v>413404</v>
      </c>
      <c r="N198" s="40">
        <f t="shared" ref="N198:N242" si="11">+M198-L198</f>
        <v>0</v>
      </c>
      <c r="O198" t="s">
        <v>3283</v>
      </c>
    </row>
    <row r="199" spans="2:15" x14ac:dyDescent="0.25">
      <c r="B199" s="36">
        <v>45055</v>
      </c>
      <c r="C199" s="37" t="s">
        <v>1162</v>
      </c>
      <c r="D199" s="43">
        <f t="shared" si="9"/>
        <v>25967</v>
      </c>
      <c r="E199" s="37" t="s">
        <v>39</v>
      </c>
      <c r="F199" s="37" t="s">
        <v>1163</v>
      </c>
      <c r="G199" s="37" t="s">
        <v>41</v>
      </c>
      <c r="H199" s="37" t="s">
        <v>42</v>
      </c>
      <c r="I199" s="38">
        <v>375822</v>
      </c>
      <c r="J199" s="39" t="s">
        <v>43</v>
      </c>
      <c r="K199" s="38">
        <v>37582</v>
      </c>
      <c r="L199" s="38">
        <f t="shared" si="10"/>
        <v>413404</v>
      </c>
      <c r="M199">
        <f>+VLOOKUP('T5'!D199,'CTTT T7'!H$3:I$252,2,0)</f>
        <v>413404</v>
      </c>
      <c r="N199" s="40">
        <f t="shared" si="11"/>
        <v>0</v>
      </c>
      <c r="O199" t="s">
        <v>3283</v>
      </c>
    </row>
    <row r="200" spans="2:15" x14ac:dyDescent="0.25">
      <c r="B200" s="36">
        <v>45055</v>
      </c>
      <c r="C200" s="37" t="s">
        <v>1164</v>
      </c>
      <c r="D200" s="43">
        <f t="shared" si="9"/>
        <v>25968</v>
      </c>
      <c r="E200" s="37" t="s">
        <v>39</v>
      </c>
      <c r="F200" s="37" t="s">
        <v>1165</v>
      </c>
      <c r="G200" s="37" t="s">
        <v>41</v>
      </c>
      <c r="H200" s="37" t="s">
        <v>42</v>
      </c>
      <c r="I200" s="38">
        <v>375822</v>
      </c>
      <c r="J200" s="39" t="s">
        <v>43</v>
      </c>
      <c r="K200" s="38">
        <v>37582</v>
      </c>
      <c r="L200" s="38">
        <f t="shared" si="10"/>
        <v>413404</v>
      </c>
      <c r="M200">
        <f>+VLOOKUP('T5'!D200,'CTTT T7'!H$3:I$252,2,0)</f>
        <v>413404</v>
      </c>
      <c r="N200" s="40">
        <f t="shared" si="11"/>
        <v>0</v>
      </c>
      <c r="O200" t="s">
        <v>3283</v>
      </c>
    </row>
    <row r="201" spans="2:15" x14ac:dyDescent="0.25">
      <c r="B201" s="36">
        <v>45055</v>
      </c>
      <c r="C201" s="37" t="s">
        <v>1166</v>
      </c>
      <c r="D201" s="43">
        <f t="shared" si="9"/>
        <v>26003</v>
      </c>
      <c r="E201" s="37" t="s">
        <v>39</v>
      </c>
      <c r="F201" s="37" t="s">
        <v>1167</v>
      </c>
      <c r="G201" s="37" t="s">
        <v>41</v>
      </c>
      <c r="H201" s="37" t="s">
        <v>42</v>
      </c>
      <c r="I201" s="38">
        <v>375822</v>
      </c>
      <c r="J201" s="39" t="s">
        <v>43</v>
      </c>
      <c r="K201" s="38">
        <v>37582</v>
      </c>
      <c r="L201" s="38">
        <f t="shared" si="10"/>
        <v>413404</v>
      </c>
      <c r="M201">
        <f>+VLOOKUP('T5'!D201,'CTTT T7'!H$3:I$252,2,0)</f>
        <v>413404</v>
      </c>
      <c r="N201" s="40">
        <f t="shared" si="11"/>
        <v>0</v>
      </c>
      <c r="O201" t="s">
        <v>3283</v>
      </c>
    </row>
    <row r="202" spans="2:15" x14ac:dyDescent="0.25">
      <c r="B202" s="36">
        <v>45055</v>
      </c>
      <c r="C202" s="37" t="s">
        <v>1168</v>
      </c>
      <c r="D202" s="43">
        <f t="shared" si="9"/>
        <v>26004</v>
      </c>
      <c r="E202" s="37" t="s">
        <v>39</v>
      </c>
      <c r="F202" s="37" t="s">
        <v>1169</v>
      </c>
      <c r="G202" s="37" t="s">
        <v>41</v>
      </c>
      <c r="H202" s="37" t="s">
        <v>42</v>
      </c>
      <c r="I202" s="38">
        <v>375822</v>
      </c>
      <c r="J202" s="39" t="s">
        <v>43</v>
      </c>
      <c r="K202" s="38">
        <v>37582</v>
      </c>
      <c r="L202" s="38">
        <f t="shared" si="10"/>
        <v>413404</v>
      </c>
      <c r="M202">
        <f>+VLOOKUP('T5'!D202,'CTTT T7'!H$3:I$252,2,0)</f>
        <v>413404</v>
      </c>
      <c r="N202" s="40">
        <f t="shared" si="11"/>
        <v>0</v>
      </c>
      <c r="O202" t="s">
        <v>3283</v>
      </c>
    </row>
    <row r="203" spans="2:15" x14ac:dyDescent="0.25">
      <c r="B203" s="36">
        <v>45055</v>
      </c>
      <c r="C203" s="37" t="s">
        <v>1170</v>
      </c>
      <c r="D203" s="43">
        <f t="shared" si="9"/>
        <v>26005</v>
      </c>
      <c r="E203" s="37" t="s">
        <v>39</v>
      </c>
      <c r="F203" s="37" t="s">
        <v>1171</v>
      </c>
      <c r="G203" s="37" t="s">
        <v>41</v>
      </c>
      <c r="H203" s="37" t="s">
        <v>42</v>
      </c>
      <c r="I203" s="38">
        <v>375822</v>
      </c>
      <c r="J203" s="39" t="s">
        <v>43</v>
      </c>
      <c r="K203" s="38">
        <v>37582</v>
      </c>
      <c r="L203" s="38">
        <f t="shared" si="10"/>
        <v>413404</v>
      </c>
      <c r="M203">
        <f>+VLOOKUP('T5'!D203,'CTTT T7'!H$3:I$252,2,0)</f>
        <v>413404</v>
      </c>
      <c r="N203" s="40">
        <f t="shared" si="11"/>
        <v>0</v>
      </c>
      <c r="O203" t="s">
        <v>3283</v>
      </c>
    </row>
    <row r="204" spans="2:15" x14ac:dyDescent="0.25">
      <c r="B204" s="36">
        <v>45055</v>
      </c>
      <c r="C204" s="37" t="s">
        <v>1172</v>
      </c>
      <c r="D204" s="43">
        <f t="shared" si="9"/>
        <v>26006</v>
      </c>
      <c r="E204" s="37" t="s">
        <v>39</v>
      </c>
      <c r="F204" s="37" t="s">
        <v>1173</v>
      </c>
      <c r="G204" s="37" t="s">
        <v>41</v>
      </c>
      <c r="H204" s="37" t="s">
        <v>42</v>
      </c>
      <c r="I204" s="38">
        <v>375822</v>
      </c>
      <c r="J204" s="39" t="s">
        <v>43</v>
      </c>
      <c r="K204" s="38">
        <v>37582</v>
      </c>
      <c r="L204" s="38">
        <f t="shared" si="10"/>
        <v>413404</v>
      </c>
      <c r="M204">
        <f>+VLOOKUP('T5'!D204,'CTTT T7'!H$3:I$252,2,0)</f>
        <v>413404</v>
      </c>
      <c r="N204" s="40">
        <f t="shared" si="11"/>
        <v>0</v>
      </c>
      <c r="O204" t="s">
        <v>3283</v>
      </c>
    </row>
    <row r="205" spans="2:15" x14ac:dyDescent="0.25">
      <c r="B205" s="36">
        <v>45055</v>
      </c>
      <c r="C205" s="37" t="s">
        <v>1174</v>
      </c>
      <c r="D205" s="43">
        <f t="shared" si="9"/>
        <v>26007</v>
      </c>
      <c r="E205" s="37" t="s">
        <v>39</v>
      </c>
      <c r="F205" s="37" t="s">
        <v>1175</v>
      </c>
      <c r="G205" s="37" t="s">
        <v>41</v>
      </c>
      <c r="H205" s="37" t="s">
        <v>42</v>
      </c>
      <c r="I205" s="38">
        <v>375822</v>
      </c>
      <c r="J205" s="39" t="s">
        <v>43</v>
      </c>
      <c r="K205" s="38">
        <v>37582</v>
      </c>
      <c r="L205" s="38">
        <f t="shared" si="10"/>
        <v>413404</v>
      </c>
      <c r="M205">
        <f>+VLOOKUP('T5'!D205,'CTTT T7'!H$3:I$252,2,0)</f>
        <v>413404</v>
      </c>
      <c r="N205" s="40">
        <f t="shared" si="11"/>
        <v>0</v>
      </c>
      <c r="O205" t="s">
        <v>3283</v>
      </c>
    </row>
    <row r="206" spans="2:15" x14ac:dyDescent="0.25">
      <c r="B206" s="36">
        <v>45055</v>
      </c>
      <c r="C206" s="37" t="s">
        <v>1176</v>
      </c>
      <c r="D206" s="43">
        <f t="shared" si="9"/>
        <v>26009</v>
      </c>
      <c r="E206" s="37" t="s">
        <v>39</v>
      </c>
      <c r="F206" s="37" t="s">
        <v>1177</v>
      </c>
      <c r="G206" s="37" t="s">
        <v>41</v>
      </c>
      <c r="H206" s="37" t="s">
        <v>42</v>
      </c>
      <c r="I206" s="38">
        <v>375822</v>
      </c>
      <c r="J206" s="39" t="s">
        <v>43</v>
      </c>
      <c r="K206" s="38">
        <v>37582</v>
      </c>
      <c r="L206" s="38">
        <f t="shared" si="10"/>
        <v>413404</v>
      </c>
      <c r="M206">
        <f>+VLOOKUP('T5'!D206,'CTTT T7'!H$3:I$252,2,0)</f>
        <v>413404</v>
      </c>
      <c r="N206" s="40">
        <f t="shared" si="11"/>
        <v>0</v>
      </c>
      <c r="O206" t="s">
        <v>3283</v>
      </c>
    </row>
    <row r="207" spans="2:15" x14ac:dyDescent="0.25">
      <c r="B207" s="36">
        <v>45055</v>
      </c>
      <c r="C207" s="37" t="s">
        <v>1178</v>
      </c>
      <c r="D207" s="43">
        <f t="shared" si="9"/>
        <v>26010</v>
      </c>
      <c r="E207" s="37" t="s">
        <v>39</v>
      </c>
      <c r="F207" s="37" t="s">
        <v>1179</v>
      </c>
      <c r="G207" s="37" t="s">
        <v>41</v>
      </c>
      <c r="H207" s="37" t="s">
        <v>42</v>
      </c>
      <c r="I207" s="38">
        <v>375822</v>
      </c>
      <c r="J207" s="39" t="s">
        <v>43</v>
      </c>
      <c r="K207" s="38">
        <v>37582</v>
      </c>
      <c r="L207" s="38">
        <f t="shared" si="10"/>
        <v>413404</v>
      </c>
      <c r="M207">
        <f>+VLOOKUP('T5'!D207,'CTTT T7'!H$3:I$252,2,0)</f>
        <v>413404</v>
      </c>
      <c r="N207" s="40">
        <f t="shared" si="11"/>
        <v>0</v>
      </c>
      <c r="O207" t="s">
        <v>3283</v>
      </c>
    </row>
    <row r="208" spans="2:15" x14ac:dyDescent="0.25">
      <c r="B208" s="36">
        <v>45056</v>
      </c>
      <c r="C208" s="37" t="s">
        <v>1180</v>
      </c>
      <c r="D208" s="43">
        <f t="shared" si="9"/>
        <v>26011</v>
      </c>
      <c r="E208" s="37" t="s">
        <v>39</v>
      </c>
      <c r="F208" s="37" t="s">
        <v>1181</v>
      </c>
      <c r="G208" s="37" t="s">
        <v>504</v>
      </c>
      <c r="H208" s="37" t="s">
        <v>505</v>
      </c>
      <c r="I208" s="38">
        <v>748152</v>
      </c>
      <c r="J208" s="39" t="s">
        <v>43</v>
      </c>
      <c r="K208" s="38">
        <v>74815</v>
      </c>
      <c r="L208" s="38">
        <f t="shared" si="10"/>
        <v>822967</v>
      </c>
      <c r="M208">
        <f>+VLOOKUP('T5'!D208,'CTTT T7'!H$3:I$252,2,0)</f>
        <v>822967</v>
      </c>
      <c r="N208" s="40">
        <f t="shared" si="11"/>
        <v>0</v>
      </c>
      <c r="O208" t="s">
        <v>3283</v>
      </c>
    </row>
    <row r="209" spans="2:17" x14ac:dyDescent="0.25">
      <c r="B209" s="36">
        <v>45056</v>
      </c>
      <c r="C209" s="37" t="s">
        <v>1182</v>
      </c>
      <c r="D209" s="43">
        <f t="shared" si="9"/>
        <v>26015</v>
      </c>
      <c r="E209" s="37" t="s">
        <v>39</v>
      </c>
      <c r="F209" s="37" t="s">
        <v>1183</v>
      </c>
      <c r="G209" s="37" t="s">
        <v>474</v>
      </c>
      <c r="H209" s="37" t="s">
        <v>475</v>
      </c>
      <c r="I209" s="38">
        <v>935190</v>
      </c>
      <c r="J209" s="39" t="s">
        <v>43</v>
      </c>
      <c r="K209" s="38">
        <v>93519</v>
      </c>
      <c r="L209" s="38">
        <f t="shared" si="10"/>
        <v>1028709</v>
      </c>
      <c r="M209">
        <f>+VLOOKUP('T5'!D209,'CTTT T7'!H$3:I$252,2,0)</f>
        <v>1028709</v>
      </c>
      <c r="N209" s="40">
        <f t="shared" si="11"/>
        <v>0</v>
      </c>
      <c r="O209" t="s">
        <v>3283</v>
      </c>
    </row>
    <row r="210" spans="2:17" x14ac:dyDescent="0.25">
      <c r="B210" s="36">
        <v>45056</v>
      </c>
      <c r="C210" s="37" t="s">
        <v>1184</v>
      </c>
      <c r="D210" s="43">
        <f t="shared" si="9"/>
        <v>26035</v>
      </c>
      <c r="E210" s="37" t="s">
        <v>39</v>
      </c>
      <c r="F210" s="37" t="s">
        <v>1185</v>
      </c>
      <c r="G210" s="37" t="s">
        <v>41</v>
      </c>
      <c r="H210" s="37" t="s">
        <v>42</v>
      </c>
      <c r="I210" s="38">
        <v>375822</v>
      </c>
      <c r="J210" s="39" t="s">
        <v>43</v>
      </c>
      <c r="K210" s="38">
        <v>37582</v>
      </c>
      <c r="L210" s="38">
        <f t="shared" si="10"/>
        <v>413404</v>
      </c>
      <c r="M210">
        <f>+VLOOKUP('T5'!D210,'CTTT T7'!H$3:I$252,2,0)</f>
        <v>413404</v>
      </c>
      <c r="N210" s="40">
        <f t="shared" si="11"/>
        <v>0</v>
      </c>
      <c r="O210" t="s">
        <v>3283</v>
      </c>
    </row>
    <row r="211" spans="2:17" x14ac:dyDescent="0.25">
      <c r="B211" s="36">
        <v>45058</v>
      </c>
      <c r="C211" s="37" t="s">
        <v>1186</v>
      </c>
      <c r="D211" s="43">
        <f t="shared" si="9"/>
        <v>28149</v>
      </c>
      <c r="E211" s="37" t="s">
        <v>39</v>
      </c>
      <c r="F211" s="37" t="s">
        <v>1187</v>
      </c>
      <c r="G211" s="37" t="s">
        <v>41</v>
      </c>
      <c r="H211" s="37" t="s">
        <v>42</v>
      </c>
      <c r="I211" s="38">
        <v>673895</v>
      </c>
      <c r="J211" s="39" t="s">
        <v>43</v>
      </c>
      <c r="K211" s="38">
        <v>67390</v>
      </c>
      <c r="L211" s="38">
        <f t="shared" si="10"/>
        <v>741285</v>
      </c>
      <c r="M211">
        <f>+VLOOKUP('T5'!D211,'CTTT T7'!H$3:I$252,2,0)</f>
        <v>741285</v>
      </c>
      <c r="N211" s="40">
        <f t="shared" si="11"/>
        <v>0</v>
      </c>
      <c r="O211" t="s">
        <v>3283</v>
      </c>
    </row>
    <row r="212" spans="2:17" x14ac:dyDescent="0.25">
      <c r="B212" s="36">
        <v>45058</v>
      </c>
      <c r="C212" s="37" t="s">
        <v>1188</v>
      </c>
      <c r="D212" s="43">
        <f t="shared" si="9"/>
        <v>28156</v>
      </c>
      <c r="E212" s="37" t="s">
        <v>39</v>
      </c>
      <c r="F212" s="37" t="s">
        <v>1189</v>
      </c>
      <c r="G212" s="37" t="s">
        <v>378</v>
      </c>
      <c r="H212" s="37" t="s">
        <v>379</v>
      </c>
      <c r="I212" s="38">
        <v>375822</v>
      </c>
      <c r="J212" s="39" t="s">
        <v>43</v>
      </c>
      <c r="K212" s="38">
        <v>37582</v>
      </c>
      <c r="L212" s="38">
        <f t="shared" si="10"/>
        <v>413404</v>
      </c>
      <c r="M212">
        <f>+VLOOKUP('T5'!D212,'CTTT T7'!H$3:I$252,2,0)</f>
        <v>413404</v>
      </c>
      <c r="N212" s="40">
        <f t="shared" si="11"/>
        <v>0</v>
      </c>
      <c r="O212" t="s">
        <v>3283</v>
      </c>
    </row>
    <row r="213" spans="2:17" x14ac:dyDescent="0.25">
      <c r="B213" s="36">
        <v>45058</v>
      </c>
      <c r="C213" s="37" t="s">
        <v>1190</v>
      </c>
      <c r="D213" s="43">
        <f t="shared" si="9"/>
        <v>28157</v>
      </c>
      <c r="E213" s="37" t="s">
        <v>39</v>
      </c>
      <c r="F213" s="37" t="s">
        <v>1191</v>
      </c>
      <c r="G213" s="37" t="s">
        <v>378</v>
      </c>
      <c r="H213" s="37" t="s">
        <v>379</v>
      </c>
      <c r="I213" s="38">
        <v>375822</v>
      </c>
      <c r="J213" s="39" t="s">
        <v>43</v>
      </c>
      <c r="K213" s="38">
        <v>37582</v>
      </c>
      <c r="L213" s="38">
        <f t="shared" si="10"/>
        <v>413404</v>
      </c>
      <c r="M213">
        <f>+VLOOKUP('T5'!D213,'CTTT T7'!H$3:I$252,2,0)</f>
        <v>413404</v>
      </c>
      <c r="N213" s="40">
        <f t="shared" si="11"/>
        <v>0</v>
      </c>
      <c r="O213" t="s">
        <v>3283</v>
      </c>
    </row>
    <row r="214" spans="2:17" x14ac:dyDescent="0.25">
      <c r="B214" s="36">
        <v>45058</v>
      </c>
      <c r="C214" s="37" t="s">
        <v>1192</v>
      </c>
      <c r="D214" s="43">
        <f t="shared" si="9"/>
        <v>28158</v>
      </c>
      <c r="E214" s="37" t="s">
        <v>39</v>
      </c>
      <c r="F214" s="37" t="s">
        <v>1193</v>
      </c>
      <c r="G214" s="37" t="s">
        <v>378</v>
      </c>
      <c r="H214" s="37" t="s">
        <v>379</v>
      </c>
      <c r="I214" s="38">
        <v>375822</v>
      </c>
      <c r="J214" s="39" t="s">
        <v>43</v>
      </c>
      <c r="K214" s="38">
        <v>37582</v>
      </c>
      <c r="L214" s="38">
        <f t="shared" si="10"/>
        <v>413404</v>
      </c>
      <c r="M214">
        <f>+VLOOKUP('T5'!D214,'CTTT T7'!H$3:I$252,2,0)</f>
        <v>413404</v>
      </c>
      <c r="N214" s="40">
        <f t="shared" si="11"/>
        <v>0</v>
      </c>
      <c r="O214" t="s">
        <v>3283</v>
      </c>
    </row>
    <row r="215" spans="2:17" x14ac:dyDescent="0.25">
      <c r="B215" s="36">
        <v>45058</v>
      </c>
      <c r="C215" s="37" t="s">
        <v>1194</v>
      </c>
      <c r="D215" s="43">
        <f t="shared" si="9"/>
        <v>28172</v>
      </c>
      <c r="E215" s="37" t="s">
        <v>39</v>
      </c>
      <c r="F215" s="37" t="s">
        <v>1195</v>
      </c>
      <c r="G215" s="37" t="s">
        <v>41</v>
      </c>
      <c r="H215" s="37" t="s">
        <v>42</v>
      </c>
      <c r="I215" s="38">
        <v>508855</v>
      </c>
      <c r="J215" s="39" t="s">
        <v>43</v>
      </c>
      <c r="K215" s="38">
        <v>50886</v>
      </c>
      <c r="L215" s="38">
        <f t="shared" si="10"/>
        <v>559741</v>
      </c>
      <c r="M215">
        <f>+VLOOKUP('T5'!D215,'CTTT T7'!H$3:I$252,2,0)</f>
        <v>559741</v>
      </c>
      <c r="N215" s="40">
        <f t="shared" si="11"/>
        <v>0</v>
      </c>
      <c r="O215" t="s">
        <v>3283</v>
      </c>
    </row>
    <row r="216" spans="2:17" x14ac:dyDescent="0.25">
      <c r="B216" s="36">
        <v>45058</v>
      </c>
      <c r="C216" s="37" t="s">
        <v>1196</v>
      </c>
      <c r="D216" s="43">
        <f t="shared" si="9"/>
        <v>28175</v>
      </c>
      <c r="E216" s="37" t="s">
        <v>39</v>
      </c>
      <c r="F216" s="37" t="s">
        <v>1197</v>
      </c>
      <c r="G216" s="37" t="s">
        <v>41</v>
      </c>
      <c r="H216" s="37" t="s">
        <v>42</v>
      </c>
      <c r="I216" s="38">
        <v>626370</v>
      </c>
      <c r="J216" s="39" t="s">
        <v>43</v>
      </c>
      <c r="K216" s="38">
        <v>62637</v>
      </c>
      <c r="L216" s="38">
        <f t="shared" si="10"/>
        <v>689007</v>
      </c>
      <c r="M216">
        <f>+VLOOKUP('T5'!D216,'CTTT T7'!H$3:I$252,2,0)</f>
        <v>689007</v>
      </c>
      <c r="N216" s="40">
        <f t="shared" si="11"/>
        <v>0</v>
      </c>
      <c r="O216" t="s">
        <v>3283</v>
      </c>
    </row>
    <row r="217" spans="2:17" x14ac:dyDescent="0.25">
      <c r="B217" s="36">
        <v>45058</v>
      </c>
      <c r="C217" s="37" t="s">
        <v>1198</v>
      </c>
      <c r="D217" s="43">
        <f t="shared" si="9"/>
        <v>28182</v>
      </c>
      <c r="E217" s="37" t="s">
        <v>39</v>
      </c>
      <c r="F217" s="37" t="s">
        <v>1199</v>
      </c>
      <c r="G217" s="37" t="s">
        <v>41</v>
      </c>
      <c r="H217" s="37" t="s">
        <v>42</v>
      </c>
      <c r="I217" s="38">
        <v>528892</v>
      </c>
      <c r="J217" s="39" t="s">
        <v>43</v>
      </c>
      <c r="K217" s="38">
        <v>52889</v>
      </c>
      <c r="L217" s="38">
        <f t="shared" si="10"/>
        <v>581781</v>
      </c>
      <c r="M217">
        <f>+VLOOKUP('T5'!D217,'CTTT T7'!H$3:I$252,2,0)</f>
        <v>581781</v>
      </c>
      <c r="N217" s="40">
        <f t="shared" si="11"/>
        <v>0</v>
      </c>
      <c r="O217" t="s">
        <v>3283</v>
      </c>
    </row>
    <row r="218" spans="2:17" x14ac:dyDescent="0.25">
      <c r="B218" s="36">
        <v>45063</v>
      </c>
      <c r="C218" s="37" t="s">
        <v>1200</v>
      </c>
      <c r="D218" s="43">
        <f t="shared" si="9"/>
        <v>28506</v>
      </c>
      <c r="E218" s="37" t="s">
        <v>39</v>
      </c>
      <c r="F218" s="37" t="s">
        <v>1201</v>
      </c>
      <c r="G218" s="37" t="s">
        <v>41</v>
      </c>
      <c r="H218" s="37" t="s">
        <v>42</v>
      </c>
      <c r="I218" s="38">
        <v>501096</v>
      </c>
      <c r="J218" s="39" t="s">
        <v>43</v>
      </c>
      <c r="K218" s="38">
        <v>50110</v>
      </c>
      <c r="L218" s="38">
        <f t="shared" si="10"/>
        <v>551206</v>
      </c>
      <c r="M218">
        <f>+VLOOKUP('T5'!D218,'CTTT T7'!H$3:I$252,2,0)</f>
        <v>551206</v>
      </c>
      <c r="N218" s="40">
        <f t="shared" si="11"/>
        <v>0</v>
      </c>
      <c r="O218" t="s">
        <v>3283</v>
      </c>
    </row>
    <row r="219" spans="2:17" x14ac:dyDescent="0.25">
      <c r="B219" s="36">
        <v>45063</v>
      </c>
      <c r="C219" s="37" t="s">
        <v>1202</v>
      </c>
      <c r="D219" s="43">
        <f t="shared" si="9"/>
        <v>28565</v>
      </c>
      <c r="E219" s="37" t="s">
        <v>39</v>
      </c>
      <c r="F219" s="37" t="s">
        <v>1203</v>
      </c>
      <c r="G219" s="37" t="s">
        <v>41</v>
      </c>
      <c r="H219" s="37" t="s">
        <v>42</v>
      </c>
      <c r="I219" s="38">
        <v>539116</v>
      </c>
      <c r="J219" s="39" t="s">
        <v>43</v>
      </c>
      <c r="K219" s="38">
        <v>53912</v>
      </c>
      <c r="L219" s="38">
        <f t="shared" si="10"/>
        <v>593028</v>
      </c>
      <c r="M219">
        <f>+VLOOKUP('T5'!D219,'CTTT T7'!H$3:I$252,2,0)</f>
        <v>593028</v>
      </c>
      <c r="N219" s="40">
        <f t="shared" si="11"/>
        <v>0</v>
      </c>
      <c r="O219" t="s">
        <v>3283</v>
      </c>
    </row>
    <row r="220" spans="2:17" x14ac:dyDescent="0.25">
      <c r="B220" s="36">
        <v>45064</v>
      </c>
      <c r="C220" s="37" t="s">
        <v>1204</v>
      </c>
      <c r="D220" s="43">
        <f t="shared" si="9"/>
        <v>29673</v>
      </c>
      <c r="E220" s="37" t="s">
        <v>39</v>
      </c>
      <c r="F220" s="37" t="s">
        <v>1205</v>
      </c>
      <c r="G220" s="37" t="s">
        <v>41</v>
      </c>
      <c r="H220" s="37" t="s">
        <v>42</v>
      </c>
      <c r="I220" s="38">
        <v>687261</v>
      </c>
      <c r="J220" s="39" t="s">
        <v>43</v>
      </c>
      <c r="K220" s="38">
        <v>68726</v>
      </c>
      <c r="L220" s="38">
        <f t="shared" si="10"/>
        <v>755987</v>
      </c>
      <c r="M220">
        <f>+VLOOKUP('T5'!D220,'CTTT T7'!H$3:I$252,2,0)</f>
        <v>755987</v>
      </c>
      <c r="N220" s="40">
        <f t="shared" si="11"/>
        <v>0</v>
      </c>
      <c r="O220" t="s">
        <v>3283</v>
      </c>
    </row>
    <row r="221" spans="2:17" x14ac:dyDescent="0.25">
      <c r="B221" s="36">
        <v>45064</v>
      </c>
      <c r="C221" s="37" t="s">
        <v>1206</v>
      </c>
      <c r="D221" s="43">
        <f t="shared" si="9"/>
        <v>29674</v>
      </c>
      <c r="E221" s="37" t="s">
        <v>39</v>
      </c>
      <c r="F221" s="37" t="s">
        <v>1207</v>
      </c>
      <c r="G221" s="37" t="s">
        <v>41</v>
      </c>
      <c r="H221" s="37" t="s">
        <v>42</v>
      </c>
      <c r="I221" s="38">
        <v>673895</v>
      </c>
      <c r="J221" s="39" t="s">
        <v>43</v>
      </c>
      <c r="K221" s="38">
        <v>67390</v>
      </c>
      <c r="L221" s="38">
        <f t="shared" si="10"/>
        <v>741285</v>
      </c>
      <c r="M221">
        <f>+VLOOKUP('T5'!D221,'CTTT T7'!H$3:I$252,2,0)</f>
        <v>741285</v>
      </c>
      <c r="N221" s="40">
        <f t="shared" si="11"/>
        <v>0</v>
      </c>
      <c r="O221" t="s">
        <v>3283</v>
      </c>
    </row>
    <row r="222" spans="2:17" x14ac:dyDescent="0.25">
      <c r="B222" s="36">
        <v>45065</v>
      </c>
      <c r="C222" s="37" t="s">
        <v>1208</v>
      </c>
      <c r="D222" s="43">
        <f t="shared" si="9"/>
        <v>29743</v>
      </c>
      <c r="E222" s="37" t="s">
        <v>39</v>
      </c>
      <c r="F222" s="37" t="s">
        <v>1209</v>
      </c>
      <c r="G222" s="37" t="s">
        <v>41</v>
      </c>
      <c r="H222" s="37" t="s">
        <v>42</v>
      </c>
      <c r="I222" s="38">
        <v>561987</v>
      </c>
      <c r="J222" s="39" t="s">
        <v>43</v>
      </c>
      <c r="K222" s="38">
        <v>56199</v>
      </c>
      <c r="L222" s="38">
        <f t="shared" si="10"/>
        <v>618186</v>
      </c>
      <c r="M222">
        <f>+VLOOKUP('T5'!D222,'CTTT T7'!H$3:I$252,2,0)</f>
        <v>618186</v>
      </c>
      <c r="N222" s="40">
        <f t="shared" si="11"/>
        <v>0</v>
      </c>
      <c r="O222" t="s">
        <v>3283</v>
      </c>
    </row>
    <row r="223" spans="2:17" x14ac:dyDescent="0.25">
      <c r="B223" s="36">
        <v>45065</v>
      </c>
      <c r="C223" s="37" t="s">
        <v>1210</v>
      </c>
      <c r="D223" s="43">
        <f t="shared" si="9"/>
        <v>29802</v>
      </c>
      <c r="E223" s="37" t="s">
        <v>39</v>
      </c>
      <c r="F223" s="37" t="s">
        <v>1211</v>
      </c>
      <c r="G223" s="37" t="s">
        <v>768</v>
      </c>
      <c r="H223" s="37" t="s">
        <v>769</v>
      </c>
      <c r="I223" s="38">
        <v>866168</v>
      </c>
      <c r="J223" s="39" t="s">
        <v>43</v>
      </c>
      <c r="K223" s="38">
        <v>86616</v>
      </c>
      <c r="L223" s="38">
        <f t="shared" si="10"/>
        <v>952784</v>
      </c>
      <c r="M223">
        <f>+VLOOKUP('T5'!D223,'CTTT T7'!H$3:I$252,2,0)</f>
        <v>952784</v>
      </c>
      <c r="N223" s="40">
        <f t="shared" si="11"/>
        <v>0</v>
      </c>
      <c r="O223" t="s">
        <v>3283</v>
      </c>
      <c r="Q223" t="s">
        <v>3453</v>
      </c>
    </row>
    <row r="224" spans="2:17" x14ac:dyDescent="0.25">
      <c r="B224" s="36">
        <v>45065</v>
      </c>
      <c r="C224" s="37" t="s">
        <v>1212</v>
      </c>
      <c r="D224" s="43">
        <f t="shared" si="9"/>
        <v>29817</v>
      </c>
      <c r="E224" s="37" t="s">
        <v>39</v>
      </c>
      <c r="F224" s="37" t="s">
        <v>1211</v>
      </c>
      <c r="G224" s="37" t="s">
        <v>768</v>
      </c>
      <c r="H224" s="37" t="s">
        <v>769</v>
      </c>
      <c r="I224" s="38">
        <v>866167</v>
      </c>
      <c r="J224" s="39" t="s">
        <v>43</v>
      </c>
      <c r="K224" s="38">
        <v>86617</v>
      </c>
      <c r="L224" s="38">
        <f t="shared" si="10"/>
        <v>952784</v>
      </c>
      <c r="M224">
        <f>+VLOOKUP('T5'!D224,'CTTT T7'!H$3:I$252,2,0)</f>
        <v>952784</v>
      </c>
      <c r="N224" s="40">
        <f t="shared" si="11"/>
        <v>0</v>
      </c>
      <c r="O224" t="s">
        <v>3283</v>
      </c>
      <c r="Q224" t="s">
        <v>3453</v>
      </c>
    </row>
    <row r="225" spans="2:17" x14ac:dyDescent="0.25">
      <c r="B225" s="36">
        <v>45065</v>
      </c>
      <c r="C225" s="37" t="s">
        <v>1213</v>
      </c>
      <c r="D225" s="43">
        <f t="shared" si="9"/>
        <v>29818</v>
      </c>
      <c r="E225" s="37" t="s">
        <v>39</v>
      </c>
      <c r="F225" s="37" t="s">
        <v>1211</v>
      </c>
      <c r="G225" s="37" t="s">
        <v>768</v>
      </c>
      <c r="H225" s="37" t="s">
        <v>769</v>
      </c>
      <c r="I225" s="38">
        <v>866167</v>
      </c>
      <c r="J225" s="39" t="s">
        <v>43</v>
      </c>
      <c r="K225" s="38">
        <v>86617</v>
      </c>
      <c r="L225" s="38">
        <f t="shared" si="10"/>
        <v>952784</v>
      </c>
      <c r="M225">
        <f>+VLOOKUP('T5'!D225,'CTTT T7'!H$3:I$252,2,0)</f>
        <v>952784</v>
      </c>
      <c r="N225" s="40">
        <f t="shared" si="11"/>
        <v>0</v>
      </c>
      <c r="O225" t="s">
        <v>3283</v>
      </c>
      <c r="Q225" t="s">
        <v>3453</v>
      </c>
    </row>
    <row r="226" spans="2:17" x14ac:dyDescent="0.25">
      <c r="B226" s="36">
        <v>45068</v>
      </c>
      <c r="C226" s="37" t="s">
        <v>1214</v>
      </c>
      <c r="D226" s="43">
        <f t="shared" si="9"/>
        <v>29855</v>
      </c>
      <c r="E226" s="37" t="s">
        <v>39</v>
      </c>
      <c r="F226" s="37" t="s">
        <v>1215</v>
      </c>
      <c r="G226" s="37" t="s">
        <v>41</v>
      </c>
      <c r="H226" s="37" t="s">
        <v>42</v>
      </c>
      <c r="I226" s="38">
        <v>522590</v>
      </c>
      <c r="J226" s="39" t="s">
        <v>43</v>
      </c>
      <c r="K226" s="38">
        <v>52259</v>
      </c>
      <c r="L226" s="38">
        <f t="shared" si="10"/>
        <v>574849</v>
      </c>
      <c r="M226">
        <f>+VLOOKUP('T5'!D226,'CTTT T7'!H$3:I$252,2,0)</f>
        <v>574849</v>
      </c>
      <c r="N226" s="40">
        <f t="shared" si="11"/>
        <v>0</v>
      </c>
      <c r="O226" t="s">
        <v>3283</v>
      </c>
    </row>
    <row r="227" spans="2:17" x14ac:dyDescent="0.25">
      <c r="B227" s="36">
        <v>45068</v>
      </c>
      <c r="C227" s="37" t="s">
        <v>1216</v>
      </c>
      <c r="D227" s="43">
        <f t="shared" si="9"/>
        <v>29862</v>
      </c>
      <c r="E227" s="37" t="s">
        <v>39</v>
      </c>
      <c r="F227" s="37" t="s">
        <v>1217</v>
      </c>
      <c r="G227" s="37" t="s">
        <v>41</v>
      </c>
      <c r="H227" s="37" t="s">
        <v>42</v>
      </c>
      <c r="I227" s="38">
        <v>808674</v>
      </c>
      <c r="J227" s="39" t="s">
        <v>43</v>
      </c>
      <c r="K227" s="38">
        <v>80867</v>
      </c>
      <c r="L227" s="38">
        <f t="shared" si="10"/>
        <v>889541</v>
      </c>
      <c r="M227">
        <f>+VLOOKUP('T5'!D227,'CTTT T7'!H$3:I$252,2,0)</f>
        <v>889541</v>
      </c>
      <c r="N227" s="40">
        <f t="shared" si="11"/>
        <v>0</v>
      </c>
      <c r="O227" t="s">
        <v>3283</v>
      </c>
    </row>
    <row r="228" spans="2:17" x14ac:dyDescent="0.25">
      <c r="B228" s="36">
        <v>45068</v>
      </c>
      <c r="C228" s="37" t="s">
        <v>1218</v>
      </c>
      <c r="D228" s="43">
        <f t="shared" si="9"/>
        <v>29863</v>
      </c>
      <c r="E228" s="37" t="s">
        <v>39</v>
      </c>
      <c r="F228" s="37" t="s">
        <v>1219</v>
      </c>
      <c r="G228" s="37" t="s">
        <v>41</v>
      </c>
      <c r="H228" s="37" t="s">
        <v>42</v>
      </c>
      <c r="I228" s="38">
        <v>643634</v>
      </c>
      <c r="J228" s="39" t="s">
        <v>43</v>
      </c>
      <c r="K228" s="38">
        <v>64363</v>
      </c>
      <c r="L228" s="38">
        <f t="shared" si="10"/>
        <v>707997</v>
      </c>
      <c r="M228">
        <f>+VLOOKUP('T5'!D228,'CTTT T7'!H$3:I$252,2,0)</f>
        <v>707997</v>
      </c>
      <c r="N228" s="40">
        <f t="shared" si="11"/>
        <v>0</v>
      </c>
      <c r="O228" t="s">
        <v>3283</v>
      </c>
    </row>
    <row r="229" spans="2:17" x14ac:dyDescent="0.25">
      <c r="B229" s="36">
        <v>45068</v>
      </c>
      <c r="C229" s="37" t="s">
        <v>1220</v>
      </c>
      <c r="D229" s="43">
        <f t="shared" si="9"/>
        <v>29865</v>
      </c>
      <c r="E229" s="37" t="s">
        <v>39</v>
      </c>
      <c r="F229" s="37" t="s">
        <v>1221</v>
      </c>
      <c r="G229" s="37" t="s">
        <v>41</v>
      </c>
      <c r="H229" s="37" t="s">
        <v>42</v>
      </c>
      <c r="I229" s="38">
        <v>478594</v>
      </c>
      <c r="J229" s="39" t="s">
        <v>43</v>
      </c>
      <c r="K229" s="38">
        <v>47859</v>
      </c>
      <c r="L229" s="38">
        <f t="shared" si="10"/>
        <v>526453</v>
      </c>
      <c r="M229">
        <f>+VLOOKUP('T5'!D229,'CTTT T7'!H$3:I$252,2,0)</f>
        <v>526453</v>
      </c>
      <c r="N229" s="40">
        <f t="shared" si="11"/>
        <v>0</v>
      </c>
      <c r="O229" t="s">
        <v>3283</v>
      </c>
    </row>
    <row r="230" spans="2:17" x14ac:dyDescent="0.25">
      <c r="B230" s="36">
        <v>45069</v>
      </c>
      <c r="C230" s="37" t="s">
        <v>1222</v>
      </c>
      <c r="D230" s="43">
        <f t="shared" si="9"/>
        <v>30026</v>
      </c>
      <c r="E230" s="37" t="s">
        <v>39</v>
      </c>
      <c r="F230" s="37" t="s">
        <v>1223</v>
      </c>
      <c r="G230" s="37" t="s">
        <v>41</v>
      </c>
      <c r="H230" s="37" t="s">
        <v>42</v>
      </c>
      <c r="I230" s="38">
        <v>539116</v>
      </c>
      <c r="J230" s="39" t="s">
        <v>43</v>
      </c>
      <c r="K230" s="38">
        <v>53912</v>
      </c>
      <c r="L230" s="38">
        <f t="shared" si="10"/>
        <v>593028</v>
      </c>
      <c r="M230">
        <f>+VLOOKUP('T5'!D230,'CTTT T7'!H$3:I$252,2,0)</f>
        <v>593028</v>
      </c>
      <c r="N230" s="40">
        <f t="shared" si="11"/>
        <v>0</v>
      </c>
      <c r="O230" t="s">
        <v>3283</v>
      </c>
    </row>
    <row r="231" spans="2:17" x14ac:dyDescent="0.25">
      <c r="B231" s="36">
        <v>45070</v>
      </c>
      <c r="C231" s="37" t="s">
        <v>1224</v>
      </c>
      <c r="D231" s="43">
        <f t="shared" si="9"/>
        <v>30072</v>
      </c>
      <c r="E231" s="37" t="s">
        <v>39</v>
      </c>
      <c r="F231" s="37" t="s">
        <v>1225</v>
      </c>
      <c r="G231" s="37" t="s">
        <v>41</v>
      </c>
      <c r="H231" s="37" t="s">
        <v>42</v>
      </c>
      <c r="I231" s="38">
        <v>478594</v>
      </c>
      <c r="J231" s="39" t="s">
        <v>43</v>
      </c>
      <c r="K231" s="38">
        <v>47859</v>
      </c>
      <c r="L231" s="38">
        <f t="shared" si="10"/>
        <v>526453</v>
      </c>
      <c r="M231">
        <f>+VLOOKUP('T5'!D231,'CTTT T7'!H$3:I$252,2,0)</f>
        <v>526453</v>
      </c>
      <c r="N231" s="40">
        <f t="shared" si="11"/>
        <v>0</v>
      </c>
      <c r="O231" t="s">
        <v>3283</v>
      </c>
    </row>
    <row r="232" spans="2:17" x14ac:dyDescent="0.25">
      <c r="B232" s="36">
        <v>45070</v>
      </c>
      <c r="C232" s="37" t="s">
        <v>1226</v>
      </c>
      <c r="D232" s="43">
        <f t="shared" si="9"/>
        <v>30100</v>
      </c>
      <c r="E232" s="37" t="s">
        <v>39</v>
      </c>
      <c r="F232" s="37" t="s">
        <v>1227</v>
      </c>
      <c r="G232" s="37" t="s">
        <v>120</v>
      </c>
      <c r="H232" s="37" t="s">
        <v>121</v>
      </c>
      <c r="I232" s="38">
        <v>418072</v>
      </c>
      <c r="J232" s="39" t="s">
        <v>43</v>
      </c>
      <c r="K232" s="38">
        <v>41807</v>
      </c>
      <c r="L232" s="38">
        <f t="shared" si="10"/>
        <v>459879</v>
      </c>
      <c r="M232">
        <f>+VLOOKUP('T5'!D232,'CTTT T7'!H$3:I$252,2,0)</f>
        <v>459879</v>
      </c>
      <c r="N232" s="40">
        <f t="shared" si="11"/>
        <v>0</v>
      </c>
      <c r="O232" t="s">
        <v>3283</v>
      </c>
    </row>
    <row r="233" spans="2:17" x14ac:dyDescent="0.25">
      <c r="B233" s="36">
        <v>45071</v>
      </c>
      <c r="C233" s="37" t="s">
        <v>1228</v>
      </c>
      <c r="D233" s="43">
        <f t="shared" si="9"/>
        <v>30960</v>
      </c>
      <c r="E233" s="37" t="s">
        <v>39</v>
      </c>
      <c r="F233" s="37" t="s">
        <v>1229</v>
      </c>
      <c r="G233" s="37" t="s">
        <v>41</v>
      </c>
      <c r="H233" s="37" t="s">
        <v>42</v>
      </c>
      <c r="I233" s="38">
        <v>569377</v>
      </c>
      <c r="J233" s="39" t="s">
        <v>43</v>
      </c>
      <c r="K233" s="38">
        <v>56938</v>
      </c>
      <c r="L233" s="38">
        <f t="shared" si="10"/>
        <v>626315</v>
      </c>
      <c r="M233">
        <f>+VLOOKUP('T5'!D233,'CTTT T7'!H$3:I$252,2,0)</f>
        <v>626315</v>
      </c>
      <c r="N233" s="40">
        <f t="shared" si="11"/>
        <v>0</v>
      </c>
      <c r="O233" t="s">
        <v>3283</v>
      </c>
    </row>
    <row r="234" spans="2:17" x14ac:dyDescent="0.25">
      <c r="B234" s="36">
        <v>45071</v>
      </c>
      <c r="C234" s="37" t="s">
        <v>1230</v>
      </c>
      <c r="D234" s="43">
        <f t="shared" si="9"/>
        <v>30962</v>
      </c>
      <c r="E234" s="37" t="s">
        <v>39</v>
      </c>
      <c r="F234" s="37" t="s">
        <v>1231</v>
      </c>
      <c r="G234" s="37" t="s">
        <v>41</v>
      </c>
      <c r="H234" s="37" t="s">
        <v>42</v>
      </c>
      <c r="I234" s="38">
        <v>269558</v>
      </c>
      <c r="J234" s="39" t="s">
        <v>43</v>
      </c>
      <c r="K234" s="38">
        <v>26956</v>
      </c>
      <c r="L234" s="38">
        <f t="shared" si="10"/>
        <v>296514</v>
      </c>
      <c r="M234">
        <f>+VLOOKUP('T5'!D234,'CTTT T7'!H$3:I$252,2,0)</f>
        <v>296514</v>
      </c>
      <c r="N234" s="40">
        <f t="shared" si="11"/>
        <v>0</v>
      </c>
      <c r="O234" t="s">
        <v>3283</v>
      </c>
    </row>
    <row r="235" spans="2:17" x14ac:dyDescent="0.25">
      <c r="B235" s="36">
        <v>45072</v>
      </c>
      <c r="C235" s="37" t="s">
        <v>1232</v>
      </c>
      <c r="D235" s="43">
        <f t="shared" si="9"/>
        <v>31265</v>
      </c>
      <c r="E235" s="37" t="s">
        <v>39</v>
      </c>
      <c r="F235" s="37" t="s">
        <v>1233</v>
      </c>
      <c r="G235" s="37" t="s">
        <v>41</v>
      </c>
      <c r="H235" s="37" t="s">
        <v>42</v>
      </c>
      <c r="I235" s="38">
        <v>355368</v>
      </c>
      <c r="J235" s="39" t="s">
        <v>43</v>
      </c>
      <c r="K235" s="38">
        <v>35537</v>
      </c>
      <c r="L235" s="38">
        <f t="shared" si="10"/>
        <v>390905</v>
      </c>
      <c r="M235">
        <f>+VLOOKUP('T5'!D235,'CTTT T7'!H$3:I$252,2,0)</f>
        <v>390905</v>
      </c>
      <c r="N235" s="40">
        <f t="shared" si="11"/>
        <v>0</v>
      </c>
      <c r="O235" t="s">
        <v>3283</v>
      </c>
    </row>
    <row r="236" spans="2:17" x14ac:dyDescent="0.25">
      <c r="B236" s="36">
        <v>45072</v>
      </c>
      <c r="C236" s="37" t="s">
        <v>1234</v>
      </c>
      <c r="D236" s="43">
        <f t="shared" si="9"/>
        <v>31266</v>
      </c>
      <c r="E236" s="37" t="s">
        <v>39</v>
      </c>
      <c r="F236" s="37" t="s">
        <v>1235</v>
      </c>
      <c r="G236" s="37" t="s">
        <v>474</v>
      </c>
      <c r="H236" s="37" t="s">
        <v>475</v>
      </c>
      <c r="I236" s="38">
        <v>916504</v>
      </c>
      <c r="J236" s="39" t="s">
        <v>43</v>
      </c>
      <c r="K236" s="38">
        <v>91650</v>
      </c>
      <c r="L236" s="38">
        <f t="shared" si="10"/>
        <v>1008154</v>
      </c>
      <c r="M236">
        <f>+VLOOKUP('T5'!D236,'CTTT T7'!H$3:I$252,2,0)</f>
        <v>1008154</v>
      </c>
      <c r="N236" s="40">
        <f t="shared" si="11"/>
        <v>0</v>
      </c>
      <c r="O236" t="s">
        <v>3283</v>
      </c>
    </row>
    <row r="237" spans="2:17" x14ac:dyDescent="0.25">
      <c r="B237" s="36">
        <v>45072</v>
      </c>
      <c r="C237" s="37" t="s">
        <v>1236</v>
      </c>
      <c r="D237" s="43">
        <f t="shared" si="9"/>
        <v>31291</v>
      </c>
      <c r="E237" s="37" t="s">
        <v>39</v>
      </c>
      <c r="F237" s="37" t="s">
        <v>1237</v>
      </c>
      <c r="G237" s="37" t="s">
        <v>41</v>
      </c>
      <c r="H237" s="37" t="s">
        <v>42</v>
      </c>
      <c r="I237" s="38">
        <v>432531</v>
      </c>
      <c r="J237" s="39" t="s">
        <v>43</v>
      </c>
      <c r="K237" s="38">
        <v>43253</v>
      </c>
      <c r="L237" s="38">
        <f t="shared" si="10"/>
        <v>475784</v>
      </c>
      <c r="M237">
        <f>+VLOOKUP('T5'!D237,'CTTT T7'!H$3:I$252,2,0)</f>
        <v>475784</v>
      </c>
      <c r="N237" s="40">
        <f t="shared" si="11"/>
        <v>0</v>
      </c>
      <c r="O237" t="s">
        <v>3283</v>
      </c>
    </row>
    <row r="238" spans="2:17" x14ac:dyDescent="0.25">
      <c r="B238" s="36">
        <v>45072</v>
      </c>
      <c r="C238" s="37" t="s">
        <v>1238</v>
      </c>
      <c r="D238" s="43">
        <f t="shared" si="9"/>
        <v>31292</v>
      </c>
      <c r="E238" s="37" t="s">
        <v>39</v>
      </c>
      <c r="F238" s="37" t="s">
        <v>1239</v>
      </c>
      <c r="G238" s="37" t="s">
        <v>41</v>
      </c>
      <c r="H238" s="37" t="s">
        <v>42</v>
      </c>
      <c r="I238" s="38">
        <v>458252</v>
      </c>
      <c r="J238" s="39" t="s">
        <v>43</v>
      </c>
      <c r="K238" s="38">
        <v>45825</v>
      </c>
      <c r="L238" s="38">
        <f t="shared" si="10"/>
        <v>504077</v>
      </c>
      <c r="M238">
        <f>+VLOOKUP('T5'!D238,'CTTT T7'!H$3:I$252,2,0)</f>
        <v>504077</v>
      </c>
      <c r="N238" s="40">
        <f t="shared" si="11"/>
        <v>0</v>
      </c>
      <c r="O238" t="s">
        <v>3283</v>
      </c>
    </row>
    <row r="239" spans="2:17" x14ac:dyDescent="0.25">
      <c r="B239" s="36">
        <v>45075</v>
      </c>
      <c r="C239" s="37" t="s">
        <v>1240</v>
      </c>
      <c r="D239" s="43">
        <f t="shared" si="9"/>
        <v>31513</v>
      </c>
      <c r="E239" s="37" t="s">
        <v>39</v>
      </c>
      <c r="F239" s="37" t="s">
        <v>1241</v>
      </c>
      <c r="G239" s="37" t="s">
        <v>474</v>
      </c>
      <c r="H239" s="37" t="s">
        <v>475</v>
      </c>
      <c r="I239" s="38">
        <v>874668</v>
      </c>
      <c r="J239" s="39" t="s">
        <v>43</v>
      </c>
      <c r="K239" s="38">
        <v>87467</v>
      </c>
      <c r="L239" s="38">
        <f t="shared" si="10"/>
        <v>962135</v>
      </c>
      <c r="M239">
        <f>+VLOOKUP('T5'!D239,'CTTT T7'!H$3:I$252,2,0)</f>
        <v>962135</v>
      </c>
      <c r="N239" s="40">
        <f t="shared" si="11"/>
        <v>0</v>
      </c>
      <c r="O239" t="s">
        <v>3283</v>
      </c>
    </row>
    <row r="240" spans="2:17" x14ac:dyDescent="0.25">
      <c r="B240" s="36">
        <v>45076</v>
      </c>
      <c r="C240" s="37" t="s">
        <v>1242</v>
      </c>
      <c r="D240" s="43">
        <f t="shared" si="9"/>
        <v>31612</v>
      </c>
      <c r="E240" s="37" t="s">
        <v>39</v>
      </c>
      <c r="F240" s="37" t="s">
        <v>1243</v>
      </c>
      <c r="G240" s="37" t="s">
        <v>41</v>
      </c>
      <c r="H240" s="37" t="s">
        <v>42</v>
      </c>
      <c r="I240" s="38">
        <v>355360</v>
      </c>
      <c r="J240" s="39" t="s">
        <v>43</v>
      </c>
      <c r="K240" s="38">
        <v>35536</v>
      </c>
      <c r="L240" s="38">
        <f t="shared" si="10"/>
        <v>390896</v>
      </c>
      <c r="M240">
        <f>+VLOOKUP('T5'!D240,'CTTT T7'!H$3:I$252,2,0)</f>
        <v>390896</v>
      </c>
      <c r="N240" s="40">
        <f t="shared" si="11"/>
        <v>0</v>
      </c>
      <c r="O240" t="s">
        <v>3283</v>
      </c>
    </row>
    <row r="241" spans="2:16" x14ac:dyDescent="0.25">
      <c r="B241" s="36">
        <v>45076</v>
      </c>
      <c r="C241" s="37" t="s">
        <v>1244</v>
      </c>
      <c r="D241" s="43">
        <f t="shared" si="9"/>
        <v>31613</v>
      </c>
      <c r="E241" s="37" t="s">
        <v>39</v>
      </c>
      <c r="F241" s="37" t="s">
        <v>1245</v>
      </c>
      <c r="G241" s="37" t="s">
        <v>41</v>
      </c>
      <c r="H241" s="37" t="s">
        <v>42</v>
      </c>
      <c r="I241" s="38">
        <v>865052</v>
      </c>
      <c r="J241" s="39" t="s">
        <v>43</v>
      </c>
      <c r="K241" s="38">
        <v>86505</v>
      </c>
      <c r="L241" s="38">
        <f t="shared" si="10"/>
        <v>951557</v>
      </c>
      <c r="M241">
        <f>+VLOOKUP('T5'!D241,'CTTT T7'!H$3:I$252,2,0)</f>
        <v>951557</v>
      </c>
      <c r="N241" s="40">
        <f t="shared" si="11"/>
        <v>0</v>
      </c>
      <c r="O241" t="s">
        <v>3283</v>
      </c>
    </row>
    <row r="242" spans="2:16" x14ac:dyDescent="0.25">
      <c r="B242" s="36">
        <v>45076</v>
      </c>
      <c r="C242" s="37" t="s">
        <v>1246</v>
      </c>
      <c r="D242" s="43">
        <f t="shared" si="9"/>
        <v>31614</v>
      </c>
      <c r="E242" s="37" t="s">
        <v>39</v>
      </c>
      <c r="F242" s="37" t="s">
        <v>1247</v>
      </c>
      <c r="G242" s="37" t="s">
        <v>41</v>
      </c>
      <c r="H242" s="37" t="s">
        <v>42</v>
      </c>
      <c r="I242" s="38">
        <v>572810</v>
      </c>
      <c r="J242" s="39" t="s">
        <v>43</v>
      </c>
      <c r="K242" s="38">
        <v>57281</v>
      </c>
      <c r="L242" s="38">
        <f t="shared" si="10"/>
        <v>630091</v>
      </c>
      <c r="M242">
        <f>+VLOOKUP('T5'!D242,'CTTT T7'!H$3:I$252,2,0)</f>
        <v>630091</v>
      </c>
      <c r="N242" s="40">
        <f t="shared" si="11"/>
        <v>0</v>
      </c>
      <c r="O242" t="s">
        <v>3283</v>
      </c>
    </row>
    <row r="243" spans="2:16" x14ac:dyDescent="0.25">
      <c r="B243" s="49">
        <v>45054</v>
      </c>
      <c r="C243" s="50" t="s">
        <v>1407</v>
      </c>
      <c r="D243" s="50">
        <f>+C243*1</f>
        <v>25747</v>
      </c>
      <c r="E243" s="50" t="s">
        <v>39</v>
      </c>
      <c r="F243" s="50" t="s">
        <v>1408</v>
      </c>
      <c r="G243" s="50" t="s">
        <v>41</v>
      </c>
      <c r="H243" s="50" t="s">
        <v>42</v>
      </c>
      <c r="I243" s="51">
        <v>375822</v>
      </c>
      <c r="J243" s="52" t="s">
        <v>43</v>
      </c>
      <c r="K243" s="51">
        <v>37582</v>
      </c>
      <c r="L243" s="53">
        <v>413404</v>
      </c>
      <c r="M243">
        <f>+VLOOKUP(D243,'CTTT T8'!J$3:K$50,2,0)</f>
        <v>413404</v>
      </c>
      <c r="N243" s="40">
        <f>M243-L243</f>
        <v>0</v>
      </c>
      <c r="O243" t="s">
        <v>3982</v>
      </c>
      <c r="P243" t="s">
        <v>1441</v>
      </c>
    </row>
    <row r="244" spans="2:16" x14ac:dyDescent="0.25">
      <c r="B244" s="49">
        <v>45055</v>
      </c>
      <c r="C244" s="50" t="s">
        <v>1409</v>
      </c>
      <c r="D244" s="50">
        <f t="shared" ref="D244:D310" si="12">+C244*1</f>
        <v>25912</v>
      </c>
      <c r="E244" s="50" t="s">
        <v>39</v>
      </c>
      <c r="F244" s="50" t="s">
        <v>1410</v>
      </c>
      <c r="G244" s="50" t="s">
        <v>41</v>
      </c>
      <c r="H244" s="50" t="s">
        <v>42</v>
      </c>
      <c r="I244" s="51">
        <v>508855</v>
      </c>
      <c r="J244" s="52" t="s">
        <v>43</v>
      </c>
      <c r="K244" s="51">
        <v>50886</v>
      </c>
      <c r="L244" s="53">
        <v>559741</v>
      </c>
      <c r="M244">
        <f>+VLOOKUP(D244,'CTTT T8'!J$3:K$50,2,0)</f>
        <v>559741</v>
      </c>
      <c r="N244" s="40">
        <f t="shared" ref="N244:N259" si="13">M244-L244</f>
        <v>0</v>
      </c>
      <c r="O244" t="s">
        <v>3982</v>
      </c>
      <c r="P244" t="s">
        <v>1441</v>
      </c>
    </row>
    <row r="245" spans="2:16" x14ac:dyDescent="0.25">
      <c r="B245" s="49">
        <v>45055</v>
      </c>
      <c r="C245" s="50" t="s">
        <v>1411</v>
      </c>
      <c r="D245" s="50">
        <f t="shared" si="12"/>
        <v>25913</v>
      </c>
      <c r="E245" s="50" t="s">
        <v>39</v>
      </c>
      <c r="F245" s="50" t="s">
        <v>1412</v>
      </c>
      <c r="G245" s="50" t="s">
        <v>41</v>
      </c>
      <c r="H245" s="50" t="s">
        <v>42</v>
      </c>
      <c r="I245" s="51">
        <v>375822</v>
      </c>
      <c r="J245" s="52" t="s">
        <v>43</v>
      </c>
      <c r="K245" s="51">
        <v>37582</v>
      </c>
      <c r="L245" s="53">
        <v>413404</v>
      </c>
      <c r="M245">
        <f>+VLOOKUP(D245,'CTTT T8'!J$3:K$50,2,0)</f>
        <v>413404</v>
      </c>
      <c r="N245" s="40">
        <f t="shared" si="13"/>
        <v>0</v>
      </c>
      <c r="O245" t="s">
        <v>3982</v>
      </c>
      <c r="P245" t="s">
        <v>1441</v>
      </c>
    </row>
    <row r="246" spans="2:16" x14ac:dyDescent="0.25">
      <c r="B246" s="49">
        <v>45055</v>
      </c>
      <c r="C246" s="50" t="s">
        <v>1413</v>
      </c>
      <c r="D246" s="50">
        <f t="shared" si="12"/>
        <v>25916</v>
      </c>
      <c r="E246" s="50" t="s">
        <v>39</v>
      </c>
      <c r="F246" s="50" t="s">
        <v>1414</v>
      </c>
      <c r="G246" s="50" t="s">
        <v>41</v>
      </c>
      <c r="H246" s="50" t="s">
        <v>42</v>
      </c>
      <c r="I246" s="51">
        <v>375822</v>
      </c>
      <c r="J246" s="52" t="s">
        <v>43</v>
      </c>
      <c r="K246" s="51">
        <v>37582</v>
      </c>
      <c r="L246" s="53">
        <v>413404</v>
      </c>
      <c r="M246">
        <f>+VLOOKUP(D246,'CTTT T8'!J$3:K$50,2,0)</f>
        <v>413404</v>
      </c>
      <c r="N246" s="40">
        <f t="shared" si="13"/>
        <v>0</v>
      </c>
      <c r="O246" t="s">
        <v>3982</v>
      </c>
      <c r="P246" t="s">
        <v>1441</v>
      </c>
    </row>
    <row r="247" spans="2:16" x14ac:dyDescent="0.25">
      <c r="B247" s="49">
        <v>45055</v>
      </c>
      <c r="C247" s="50" t="s">
        <v>1415</v>
      </c>
      <c r="D247" s="50">
        <f t="shared" si="12"/>
        <v>25917</v>
      </c>
      <c r="E247" s="50" t="s">
        <v>39</v>
      </c>
      <c r="F247" s="50" t="s">
        <v>1416</v>
      </c>
      <c r="G247" s="50" t="s">
        <v>41</v>
      </c>
      <c r="H247" s="50" t="s">
        <v>42</v>
      </c>
      <c r="I247" s="51">
        <v>375822</v>
      </c>
      <c r="J247" s="52" t="s">
        <v>43</v>
      </c>
      <c r="K247" s="51">
        <v>37582</v>
      </c>
      <c r="L247" s="53">
        <v>413404</v>
      </c>
      <c r="M247">
        <f>+VLOOKUP(D247,'CTTT T8'!J$3:K$50,2,0)</f>
        <v>413404</v>
      </c>
      <c r="N247" s="40">
        <f t="shared" si="13"/>
        <v>0</v>
      </c>
      <c r="O247" t="s">
        <v>3982</v>
      </c>
      <c r="P247" t="s">
        <v>1441</v>
      </c>
    </row>
    <row r="248" spans="2:16" x14ac:dyDescent="0.25">
      <c r="B248" s="49">
        <v>45055</v>
      </c>
      <c r="C248" s="50" t="s">
        <v>1417</v>
      </c>
      <c r="D248" s="50">
        <f t="shared" si="12"/>
        <v>25918</v>
      </c>
      <c r="E248" s="50" t="s">
        <v>39</v>
      </c>
      <c r="F248" s="50" t="s">
        <v>1418</v>
      </c>
      <c r="G248" s="50" t="s">
        <v>41</v>
      </c>
      <c r="H248" s="50" t="s">
        <v>42</v>
      </c>
      <c r="I248" s="51">
        <v>375822</v>
      </c>
      <c r="J248" s="52" t="s">
        <v>43</v>
      </c>
      <c r="K248" s="51">
        <v>37582</v>
      </c>
      <c r="L248" s="53">
        <v>413404</v>
      </c>
      <c r="M248">
        <f>+VLOOKUP(D248,'CTTT T8'!J$3:K$50,2,0)</f>
        <v>413404</v>
      </c>
      <c r="N248" s="40">
        <f t="shared" si="13"/>
        <v>0</v>
      </c>
      <c r="O248" t="s">
        <v>3982</v>
      </c>
      <c r="P248" t="s">
        <v>1441</v>
      </c>
    </row>
    <row r="249" spans="2:16" x14ac:dyDescent="0.25">
      <c r="B249" s="49">
        <v>45055</v>
      </c>
      <c r="C249" s="50" t="s">
        <v>1419</v>
      </c>
      <c r="D249" s="50">
        <f t="shared" si="12"/>
        <v>25949</v>
      </c>
      <c r="E249" s="50" t="s">
        <v>39</v>
      </c>
      <c r="F249" s="50" t="s">
        <v>1420</v>
      </c>
      <c r="G249" s="50" t="s">
        <v>41</v>
      </c>
      <c r="H249" s="50" t="s">
        <v>42</v>
      </c>
      <c r="I249" s="51">
        <v>375822</v>
      </c>
      <c r="J249" s="52" t="s">
        <v>43</v>
      </c>
      <c r="K249" s="51">
        <v>37582</v>
      </c>
      <c r="L249" s="53">
        <v>413404</v>
      </c>
      <c r="M249">
        <f>+VLOOKUP(D249,'CTTT T8'!J$3:K$50,2,0)</f>
        <v>413404</v>
      </c>
      <c r="N249" s="40">
        <f t="shared" si="13"/>
        <v>0</v>
      </c>
      <c r="O249" t="s">
        <v>3982</v>
      </c>
      <c r="P249" t="s">
        <v>1441</v>
      </c>
    </row>
    <row r="250" spans="2:16" x14ac:dyDescent="0.25">
      <c r="B250" s="49">
        <v>45055</v>
      </c>
      <c r="C250" s="50" t="s">
        <v>1421</v>
      </c>
      <c r="D250" s="50">
        <f t="shared" si="12"/>
        <v>25957</v>
      </c>
      <c r="E250" s="50" t="s">
        <v>39</v>
      </c>
      <c r="F250" s="50" t="s">
        <v>1422</v>
      </c>
      <c r="G250" s="50" t="s">
        <v>41</v>
      </c>
      <c r="H250" s="50" t="s">
        <v>42</v>
      </c>
      <c r="I250" s="51">
        <v>375822</v>
      </c>
      <c r="J250" s="52" t="s">
        <v>43</v>
      </c>
      <c r="K250" s="51">
        <v>37582</v>
      </c>
      <c r="L250" s="53">
        <v>413404</v>
      </c>
      <c r="M250">
        <f>+VLOOKUP(D250,'CTTT T8'!J$3:K$50,2,0)</f>
        <v>413404</v>
      </c>
      <c r="N250" s="40">
        <f t="shared" si="13"/>
        <v>0</v>
      </c>
      <c r="O250" t="s">
        <v>3982</v>
      </c>
      <c r="P250" t="s">
        <v>1441</v>
      </c>
    </row>
    <row r="251" spans="2:16" x14ac:dyDescent="0.25">
      <c r="B251" s="49">
        <v>45062</v>
      </c>
      <c r="C251" s="50" t="s">
        <v>1423</v>
      </c>
      <c r="D251" s="50">
        <f t="shared" si="12"/>
        <v>28379</v>
      </c>
      <c r="E251" s="50" t="s">
        <v>39</v>
      </c>
      <c r="F251" s="50" t="s">
        <v>1424</v>
      </c>
      <c r="G251" s="50" t="s">
        <v>41</v>
      </c>
      <c r="H251" s="50" t="s">
        <v>42</v>
      </c>
      <c r="I251" s="51">
        <v>501096</v>
      </c>
      <c r="J251" s="52" t="s">
        <v>43</v>
      </c>
      <c r="K251" s="51">
        <v>50110</v>
      </c>
      <c r="L251" s="53">
        <v>551206</v>
      </c>
      <c r="M251">
        <f>+VLOOKUP(D251,'CTTT T8'!J$3:K$50,2,0)</f>
        <v>551206</v>
      </c>
      <c r="N251" s="40">
        <f t="shared" si="13"/>
        <v>0</v>
      </c>
      <c r="O251" t="s">
        <v>3982</v>
      </c>
      <c r="P251" t="s">
        <v>1441</v>
      </c>
    </row>
    <row r="252" spans="2:16" x14ac:dyDescent="0.25">
      <c r="B252" s="49">
        <v>45062</v>
      </c>
      <c r="C252" s="50" t="s">
        <v>1425</v>
      </c>
      <c r="D252" s="50">
        <f t="shared" si="12"/>
        <v>28380</v>
      </c>
      <c r="E252" s="50" t="s">
        <v>39</v>
      </c>
      <c r="F252" s="50" t="s">
        <v>1426</v>
      </c>
      <c r="G252" s="50" t="s">
        <v>41</v>
      </c>
      <c r="H252" s="50" t="s">
        <v>42</v>
      </c>
      <c r="I252" s="51">
        <v>469962</v>
      </c>
      <c r="J252" s="52" t="s">
        <v>43</v>
      </c>
      <c r="K252" s="51">
        <v>46996</v>
      </c>
      <c r="L252" s="53">
        <v>516958</v>
      </c>
      <c r="M252">
        <f>+VLOOKUP(D252,'CTTT T8'!J$3:K$50,2,0)</f>
        <v>516958</v>
      </c>
      <c r="N252" s="40">
        <f t="shared" si="13"/>
        <v>0</v>
      </c>
      <c r="O252" t="s">
        <v>3982</v>
      </c>
      <c r="P252" t="s">
        <v>1441</v>
      </c>
    </row>
    <row r="253" spans="2:16" x14ac:dyDescent="0.25">
      <c r="B253" s="49">
        <v>45062</v>
      </c>
      <c r="C253" s="50" t="s">
        <v>1427</v>
      </c>
      <c r="D253" s="50">
        <f t="shared" si="12"/>
        <v>28381</v>
      </c>
      <c r="E253" s="50" t="s">
        <v>39</v>
      </c>
      <c r="F253" s="50" t="s">
        <v>1428</v>
      </c>
      <c r="G253" s="50" t="s">
        <v>41</v>
      </c>
      <c r="H253" s="50" t="s">
        <v>42</v>
      </c>
      <c r="I253" s="51">
        <v>501096</v>
      </c>
      <c r="J253" s="52" t="s">
        <v>43</v>
      </c>
      <c r="K253" s="51">
        <v>50110</v>
      </c>
      <c r="L253" s="53">
        <v>551206</v>
      </c>
      <c r="M253">
        <f>+VLOOKUP(D253,'CTTT T8'!J$3:K$50,2,0)</f>
        <v>551206</v>
      </c>
      <c r="N253" s="40">
        <f t="shared" si="13"/>
        <v>0</v>
      </c>
      <c r="O253" t="s">
        <v>3982</v>
      </c>
      <c r="P253" t="s">
        <v>1441</v>
      </c>
    </row>
    <row r="254" spans="2:16" x14ac:dyDescent="0.25">
      <c r="B254" s="49">
        <v>45062</v>
      </c>
      <c r="C254" s="50" t="s">
        <v>1429</v>
      </c>
      <c r="D254" s="50">
        <f t="shared" si="12"/>
        <v>28382</v>
      </c>
      <c r="E254" s="50" t="s">
        <v>39</v>
      </c>
      <c r="F254" s="50" t="s">
        <v>1430</v>
      </c>
      <c r="G254" s="50" t="s">
        <v>41</v>
      </c>
      <c r="H254" s="50" t="s">
        <v>42</v>
      </c>
      <c r="I254" s="51">
        <v>696766</v>
      </c>
      <c r="J254" s="52" t="s">
        <v>43</v>
      </c>
      <c r="K254" s="51">
        <v>69677</v>
      </c>
      <c r="L254" s="53">
        <v>766443</v>
      </c>
      <c r="M254">
        <f>+VLOOKUP(D254,'CTTT T8'!J$3:K$50,2,0)</f>
        <v>766443</v>
      </c>
      <c r="N254" s="40">
        <f t="shared" si="13"/>
        <v>0</v>
      </c>
      <c r="O254" t="s">
        <v>3982</v>
      </c>
      <c r="P254" t="s">
        <v>1441</v>
      </c>
    </row>
    <row r="255" spans="2:16" x14ac:dyDescent="0.25">
      <c r="B255" s="49">
        <v>45062</v>
      </c>
      <c r="C255" s="50" t="s">
        <v>1431</v>
      </c>
      <c r="D255" s="50">
        <f t="shared" si="12"/>
        <v>28396</v>
      </c>
      <c r="E255" s="50" t="s">
        <v>39</v>
      </c>
      <c r="F255" s="50" t="s">
        <v>1432</v>
      </c>
      <c r="G255" s="50" t="s">
        <v>41</v>
      </c>
      <c r="H255" s="50" t="s">
        <v>42</v>
      </c>
      <c r="I255" s="51">
        <v>559872</v>
      </c>
      <c r="J255" s="52" t="s">
        <v>43</v>
      </c>
      <c r="K255" s="51">
        <v>55987</v>
      </c>
      <c r="L255" s="53">
        <v>615859</v>
      </c>
      <c r="M255">
        <f>+VLOOKUP(D255,'CTTT T8'!J$3:K$50,2,0)</f>
        <v>615859</v>
      </c>
      <c r="N255" s="40">
        <f t="shared" si="13"/>
        <v>0</v>
      </c>
      <c r="O255" t="s">
        <v>3982</v>
      </c>
      <c r="P255" t="s">
        <v>1441</v>
      </c>
    </row>
    <row r="256" spans="2:16" x14ac:dyDescent="0.25">
      <c r="B256" s="49">
        <v>45062</v>
      </c>
      <c r="C256" s="50" t="s">
        <v>1433</v>
      </c>
      <c r="D256" s="50">
        <f t="shared" si="12"/>
        <v>28397</v>
      </c>
      <c r="E256" s="50" t="s">
        <v>39</v>
      </c>
      <c r="F256" s="50" t="s">
        <v>1434</v>
      </c>
      <c r="G256" s="50" t="s">
        <v>41</v>
      </c>
      <c r="H256" s="50" t="s">
        <v>42</v>
      </c>
      <c r="I256" s="51">
        <v>508855</v>
      </c>
      <c r="J256" s="52" t="s">
        <v>43</v>
      </c>
      <c r="K256" s="51">
        <v>50886</v>
      </c>
      <c r="L256" s="53">
        <v>559741</v>
      </c>
      <c r="M256">
        <f>+VLOOKUP(D256,'CTTT T8'!J$3:K$50,2,0)</f>
        <v>559741</v>
      </c>
      <c r="N256" s="40">
        <f t="shared" si="13"/>
        <v>0</v>
      </c>
      <c r="O256" t="s">
        <v>3982</v>
      </c>
      <c r="P256" t="s">
        <v>1441</v>
      </c>
    </row>
    <row r="257" spans="2:16" x14ac:dyDescent="0.25">
      <c r="B257" s="49">
        <v>45062</v>
      </c>
      <c r="C257" s="50" t="s">
        <v>1435</v>
      </c>
      <c r="D257" s="50">
        <f t="shared" si="12"/>
        <v>28398</v>
      </c>
      <c r="E257" s="50" t="s">
        <v>39</v>
      </c>
      <c r="F257" s="50" t="s">
        <v>1436</v>
      </c>
      <c r="G257" s="50" t="s">
        <v>474</v>
      </c>
      <c r="H257" s="50" t="s">
        <v>475</v>
      </c>
      <c r="I257" s="51">
        <v>1953232</v>
      </c>
      <c r="J257" s="52" t="s">
        <v>43</v>
      </c>
      <c r="K257" s="51">
        <v>195323</v>
      </c>
      <c r="L257" s="53">
        <v>2148555</v>
      </c>
      <c r="M257">
        <f>+VLOOKUP(D257,'CTTT T8'!J$3:K$50,2,0)</f>
        <v>2148555</v>
      </c>
      <c r="N257" s="40">
        <f t="shared" si="13"/>
        <v>0</v>
      </c>
      <c r="O257" t="s">
        <v>3982</v>
      </c>
      <c r="P257" t="s">
        <v>1441</v>
      </c>
    </row>
    <row r="258" spans="2:16" x14ac:dyDescent="0.25">
      <c r="B258" s="49">
        <v>45062</v>
      </c>
      <c r="C258" s="50" t="s">
        <v>1437</v>
      </c>
      <c r="D258" s="50">
        <f t="shared" si="12"/>
        <v>28399</v>
      </c>
      <c r="E258" s="50" t="s">
        <v>39</v>
      </c>
      <c r="F258" s="50" t="s">
        <v>1438</v>
      </c>
      <c r="G258" s="50" t="s">
        <v>474</v>
      </c>
      <c r="H258" s="50" t="s">
        <v>475</v>
      </c>
      <c r="I258" s="51">
        <v>1347790</v>
      </c>
      <c r="J258" s="52" t="s">
        <v>43</v>
      </c>
      <c r="K258" s="51">
        <v>134779</v>
      </c>
      <c r="L258" s="53">
        <v>1482569</v>
      </c>
      <c r="M258">
        <f>+VLOOKUP(D258,'CTTT T8'!J$3:K$50,2,0)</f>
        <v>1482569</v>
      </c>
      <c r="N258" s="40">
        <f t="shared" si="13"/>
        <v>0</v>
      </c>
      <c r="O258" t="s">
        <v>3982</v>
      </c>
      <c r="P258" t="s">
        <v>1441</v>
      </c>
    </row>
    <row r="259" spans="2:16" x14ac:dyDescent="0.25">
      <c r="B259" s="49">
        <v>45062</v>
      </c>
      <c r="C259" s="50" t="s">
        <v>1439</v>
      </c>
      <c r="D259" s="50">
        <f t="shared" si="12"/>
        <v>28401</v>
      </c>
      <c r="E259" s="50" t="s">
        <v>39</v>
      </c>
      <c r="F259" s="50" t="s">
        <v>1440</v>
      </c>
      <c r="G259" s="50" t="s">
        <v>474</v>
      </c>
      <c r="H259" s="50" t="s">
        <v>475</v>
      </c>
      <c r="I259" s="51">
        <v>987080</v>
      </c>
      <c r="J259" s="52" t="s">
        <v>43</v>
      </c>
      <c r="K259" s="51">
        <v>98708</v>
      </c>
      <c r="L259" s="53">
        <v>1085788</v>
      </c>
      <c r="M259">
        <f>+VLOOKUP(D259,'CTTT T8'!J$3:K$50,2,0)</f>
        <v>1085788</v>
      </c>
      <c r="N259" s="40">
        <f t="shared" si="13"/>
        <v>0</v>
      </c>
      <c r="O259" t="s">
        <v>3982</v>
      </c>
      <c r="P259" t="s">
        <v>1441</v>
      </c>
    </row>
    <row r="260" spans="2:16" x14ac:dyDescent="0.25">
      <c r="B260" s="49">
        <v>45065</v>
      </c>
      <c r="C260" s="59" t="s">
        <v>3520</v>
      </c>
      <c r="D260" s="50">
        <f t="shared" si="12"/>
        <v>29754</v>
      </c>
      <c r="E260" s="50" t="s">
        <v>39</v>
      </c>
      <c r="F260" s="50"/>
      <c r="G260" s="50" t="s">
        <v>474</v>
      </c>
      <c r="H260" s="50" t="s">
        <v>3523</v>
      </c>
      <c r="I260" s="51">
        <f>-I223</f>
        <v>-866168</v>
      </c>
      <c r="J260" s="52" t="s">
        <v>43</v>
      </c>
      <c r="K260" s="51">
        <f>+J260*I260</f>
        <v>-86616.8</v>
      </c>
      <c r="L260" s="53">
        <f>+K260+I260</f>
        <v>-952784.8</v>
      </c>
      <c r="N260" s="40"/>
    </row>
    <row r="261" spans="2:16" x14ac:dyDescent="0.25">
      <c r="B261" s="49">
        <v>45066</v>
      </c>
      <c r="C261" s="59" t="s">
        <v>3521</v>
      </c>
      <c r="D261" s="50">
        <f t="shared" si="12"/>
        <v>29755</v>
      </c>
      <c r="E261" s="50" t="s">
        <v>39</v>
      </c>
      <c r="F261" s="50"/>
      <c r="G261" s="50" t="s">
        <v>474</v>
      </c>
      <c r="H261" s="50" t="s">
        <v>3524</v>
      </c>
      <c r="I261" s="51">
        <f t="shared" ref="I261:I262" si="14">-I224</f>
        <v>-866167</v>
      </c>
      <c r="J261" s="52" t="s">
        <v>43</v>
      </c>
      <c r="K261" s="51">
        <f t="shared" ref="K261:K262" si="15">+J261*I261</f>
        <v>-86616.700000000012</v>
      </c>
      <c r="L261" s="53">
        <f t="shared" ref="L261:L262" si="16">+K261+I261</f>
        <v>-952783.7</v>
      </c>
      <c r="N261" s="40"/>
    </row>
    <row r="262" spans="2:16" x14ac:dyDescent="0.25">
      <c r="B262" s="49">
        <v>45067</v>
      </c>
      <c r="C262" s="59" t="s">
        <v>3522</v>
      </c>
      <c r="D262" s="50">
        <f t="shared" si="12"/>
        <v>29756</v>
      </c>
      <c r="E262" s="50" t="s">
        <v>39</v>
      </c>
      <c r="F262" s="50"/>
      <c r="G262" s="50" t="s">
        <v>474</v>
      </c>
      <c r="H262" s="50" t="s">
        <v>769</v>
      </c>
      <c r="I262" s="51">
        <f t="shared" si="14"/>
        <v>-866167</v>
      </c>
      <c r="J262" s="52" t="s">
        <v>43</v>
      </c>
      <c r="K262" s="51">
        <f t="shared" si="15"/>
        <v>-86616.700000000012</v>
      </c>
      <c r="L262" s="53">
        <f t="shared" si="16"/>
        <v>-952783.7</v>
      </c>
      <c r="N262" s="40"/>
    </row>
    <row r="263" spans="2:16" x14ac:dyDescent="0.25">
      <c r="B263" s="65">
        <v>45069</v>
      </c>
      <c r="C263" s="64" t="s">
        <v>1248</v>
      </c>
      <c r="D263" s="50">
        <f t="shared" si="12"/>
        <v>172</v>
      </c>
      <c r="E263" s="64" t="s">
        <v>1249</v>
      </c>
      <c r="F263" s="64" t="s">
        <v>767</v>
      </c>
      <c r="G263" s="37"/>
      <c r="H263" s="37"/>
      <c r="I263" s="63">
        <v>-52259</v>
      </c>
      <c r="J263" s="62" t="s">
        <v>43</v>
      </c>
      <c r="K263" s="63">
        <v>-5226</v>
      </c>
      <c r="L263" s="63">
        <v>-57485</v>
      </c>
      <c r="M263">
        <f>+VLOOKUP(D263,'CTTT T6'!I$354:J$411,2,0)</f>
        <v>-57485</v>
      </c>
      <c r="N263" s="40">
        <f>+M263-L263</f>
        <v>0</v>
      </c>
      <c r="O263" t="s">
        <v>3282</v>
      </c>
    </row>
    <row r="264" spans="2:16" x14ac:dyDescent="0.25">
      <c r="B264" s="65">
        <v>45069</v>
      </c>
      <c r="C264" s="64" t="s">
        <v>1250</v>
      </c>
      <c r="D264" s="50">
        <f t="shared" si="12"/>
        <v>4390</v>
      </c>
      <c r="E264" s="64" t="s">
        <v>567</v>
      </c>
      <c r="F264" s="64" t="s">
        <v>767</v>
      </c>
      <c r="G264" s="37"/>
      <c r="H264" s="37"/>
      <c r="I264" s="63">
        <v>-375822</v>
      </c>
      <c r="J264" s="62" t="s">
        <v>43</v>
      </c>
      <c r="K264" s="63">
        <v>-37582</v>
      </c>
      <c r="L264" s="63">
        <v>-413404</v>
      </c>
      <c r="M264">
        <f>+VLOOKUP(D264,'CTTT T6'!I$354:J$411,2,0)</f>
        <v>-413404</v>
      </c>
      <c r="N264" s="40">
        <f t="shared" ref="N264:N327" si="17">+M264-L264</f>
        <v>0</v>
      </c>
      <c r="O264" t="s">
        <v>3282</v>
      </c>
    </row>
    <row r="265" spans="2:16" x14ac:dyDescent="0.25">
      <c r="B265" s="65">
        <v>45069</v>
      </c>
      <c r="C265" s="64" t="s">
        <v>1251</v>
      </c>
      <c r="D265" s="50">
        <f t="shared" si="12"/>
        <v>4391</v>
      </c>
      <c r="E265" s="64" t="s">
        <v>567</v>
      </c>
      <c r="F265" s="64" t="s">
        <v>767</v>
      </c>
      <c r="G265" s="37"/>
      <c r="H265" s="37"/>
      <c r="I265" s="63">
        <v>-375822</v>
      </c>
      <c r="J265" s="62" t="s">
        <v>43</v>
      </c>
      <c r="K265" s="63">
        <v>-37582</v>
      </c>
      <c r="L265" s="63">
        <v>-413404</v>
      </c>
      <c r="M265">
        <f>+VLOOKUP(D265,'CTTT T6'!I$354:J$411,2,0)</f>
        <v>-413404</v>
      </c>
      <c r="N265" s="40">
        <f t="shared" si="17"/>
        <v>0</v>
      </c>
      <c r="O265" t="s">
        <v>3282</v>
      </c>
    </row>
    <row r="266" spans="2:16" x14ac:dyDescent="0.25">
      <c r="B266" s="65">
        <v>45069</v>
      </c>
      <c r="C266" s="64" t="s">
        <v>1252</v>
      </c>
      <c r="D266" s="50">
        <f t="shared" si="12"/>
        <v>4392</v>
      </c>
      <c r="E266" s="64" t="s">
        <v>567</v>
      </c>
      <c r="F266" s="64" t="s">
        <v>767</v>
      </c>
      <c r="G266" s="37"/>
      <c r="H266" s="37"/>
      <c r="I266" s="63">
        <v>-250548</v>
      </c>
      <c r="J266" s="62" t="s">
        <v>43</v>
      </c>
      <c r="K266" s="63">
        <v>-25055</v>
      </c>
      <c r="L266" s="63">
        <v>-275603</v>
      </c>
      <c r="M266">
        <f>+VLOOKUP(D266,'CTTT T6'!I$354:J$411,2,0)</f>
        <v>-275603</v>
      </c>
      <c r="N266" s="40">
        <f t="shared" si="17"/>
        <v>0</v>
      </c>
      <c r="O266" t="s">
        <v>3282</v>
      </c>
    </row>
    <row r="267" spans="2:16" x14ac:dyDescent="0.25">
      <c r="B267" s="65">
        <v>45069</v>
      </c>
      <c r="C267" s="64" t="s">
        <v>1253</v>
      </c>
      <c r="D267" s="50">
        <f t="shared" si="12"/>
        <v>4393</v>
      </c>
      <c r="E267" s="64" t="s">
        <v>567</v>
      </c>
      <c r="F267" s="64" t="s">
        <v>767</v>
      </c>
      <c r="G267" s="37"/>
      <c r="H267" s="37"/>
      <c r="I267" s="63">
        <v>-62637</v>
      </c>
      <c r="J267" s="62" t="s">
        <v>43</v>
      </c>
      <c r="K267" s="63">
        <v>-6264</v>
      </c>
      <c r="L267" s="63">
        <v>-68901</v>
      </c>
      <c r="M267">
        <f>+VLOOKUP(D267,'CTTT T6'!I$354:J$411,2,0)</f>
        <v>-68901</v>
      </c>
      <c r="N267" s="40">
        <f t="shared" si="17"/>
        <v>0</v>
      </c>
      <c r="O267" t="s">
        <v>3282</v>
      </c>
    </row>
    <row r="268" spans="2:16" x14ac:dyDescent="0.25">
      <c r="B268" s="65">
        <v>45071</v>
      </c>
      <c r="C268" s="64" t="s">
        <v>1254</v>
      </c>
      <c r="D268" s="50">
        <f t="shared" si="12"/>
        <v>4397</v>
      </c>
      <c r="E268" s="64" t="s">
        <v>567</v>
      </c>
      <c r="F268" s="64" t="s">
        <v>767</v>
      </c>
      <c r="G268" s="37"/>
      <c r="H268" s="37"/>
      <c r="I268" s="63">
        <v>-125274</v>
      </c>
      <c r="J268" s="62" t="s">
        <v>43</v>
      </c>
      <c r="K268" s="63">
        <v>-12527</v>
      </c>
      <c r="L268" s="63">
        <v>-137801</v>
      </c>
      <c r="M268">
        <f>+VLOOKUP(D268,'CTTT T6'!I$354:J$411,2,0)</f>
        <v>-137801</v>
      </c>
      <c r="N268" s="40">
        <f t="shared" si="17"/>
        <v>0</v>
      </c>
      <c r="O268" t="s">
        <v>3282</v>
      </c>
    </row>
    <row r="269" spans="2:16" x14ac:dyDescent="0.25">
      <c r="B269" s="65">
        <v>45072</v>
      </c>
      <c r="C269" s="64" t="s">
        <v>1255</v>
      </c>
      <c r="D269" s="50">
        <f t="shared" si="12"/>
        <v>143</v>
      </c>
      <c r="E269" s="64" t="s">
        <v>771</v>
      </c>
      <c r="F269" s="64" t="s">
        <v>1256</v>
      </c>
      <c r="G269" s="37"/>
      <c r="H269" s="37"/>
      <c r="I269" s="63">
        <v>-82520</v>
      </c>
      <c r="J269" s="62" t="s">
        <v>43</v>
      </c>
      <c r="K269" s="63">
        <v>-8252</v>
      </c>
      <c r="L269" s="63">
        <v>-90772</v>
      </c>
      <c r="M269">
        <f>+VLOOKUP(D269,'CTTT T6'!I$354:J$411,2,0)</f>
        <v>-90772</v>
      </c>
      <c r="N269" s="40">
        <f t="shared" si="17"/>
        <v>0</v>
      </c>
      <c r="O269" t="s">
        <v>3282</v>
      </c>
    </row>
    <row r="270" spans="2:16" x14ac:dyDescent="0.25">
      <c r="B270" s="65">
        <v>45072</v>
      </c>
      <c r="C270" s="64" t="s">
        <v>1257</v>
      </c>
      <c r="D270" s="50">
        <f t="shared" si="12"/>
        <v>4421</v>
      </c>
      <c r="E270" s="64" t="s">
        <v>567</v>
      </c>
      <c r="F270" s="64" t="s">
        <v>767</v>
      </c>
      <c r="G270" s="37"/>
      <c r="H270" s="37"/>
      <c r="I270" s="63">
        <v>-313185</v>
      </c>
      <c r="J270" s="62" t="s">
        <v>43</v>
      </c>
      <c r="K270" s="63">
        <v>-31319</v>
      </c>
      <c r="L270" s="63">
        <v>-344504</v>
      </c>
      <c r="M270">
        <f>+VLOOKUP(D270,'CTTT T6'!I$354:J$411,2,0)</f>
        <v>-344504</v>
      </c>
      <c r="N270" s="40">
        <f t="shared" si="17"/>
        <v>0</v>
      </c>
      <c r="O270" t="s">
        <v>3282</v>
      </c>
    </row>
    <row r="271" spans="2:16" x14ac:dyDescent="0.25">
      <c r="B271" s="65">
        <v>45072</v>
      </c>
      <c r="C271" s="64" t="s">
        <v>1258</v>
      </c>
      <c r="D271" s="50">
        <f t="shared" si="12"/>
        <v>4437</v>
      </c>
      <c r="E271" s="64" t="s">
        <v>567</v>
      </c>
      <c r="F271" s="64" t="s">
        <v>767</v>
      </c>
      <c r="G271" s="37"/>
      <c r="H271" s="37"/>
      <c r="I271" s="63">
        <v>-187911</v>
      </c>
      <c r="J271" s="62" t="s">
        <v>43</v>
      </c>
      <c r="K271" s="63">
        <v>-18791</v>
      </c>
      <c r="L271" s="63">
        <v>-206702</v>
      </c>
      <c r="M271">
        <f>+VLOOKUP(D271,'CTTT T6'!I$354:J$411,2,0)</f>
        <v>-206702</v>
      </c>
      <c r="N271" s="40">
        <f t="shared" si="17"/>
        <v>0</v>
      </c>
      <c r="O271" t="s">
        <v>3282</v>
      </c>
    </row>
    <row r="272" spans="2:16" x14ac:dyDescent="0.25">
      <c r="B272" s="65">
        <v>45072</v>
      </c>
      <c r="C272" s="64" t="s">
        <v>1259</v>
      </c>
      <c r="D272" s="50">
        <f t="shared" si="12"/>
        <v>4438</v>
      </c>
      <c r="E272" s="64" t="s">
        <v>567</v>
      </c>
      <c r="F272" s="64" t="s">
        <v>767</v>
      </c>
      <c r="G272" s="37"/>
      <c r="H272" s="37"/>
      <c r="I272" s="63">
        <v>-375822</v>
      </c>
      <c r="J272" s="62" t="s">
        <v>43</v>
      </c>
      <c r="K272" s="63">
        <v>-37582</v>
      </c>
      <c r="L272" s="63">
        <v>-413404</v>
      </c>
      <c r="M272">
        <f>+VLOOKUP(D272,'CTTT T6'!I$354:J$411,2,0)</f>
        <v>-413404</v>
      </c>
      <c r="N272" s="40">
        <f t="shared" si="17"/>
        <v>0</v>
      </c>
      <c r="O272" t="s">
        <v>3282</v>
      </c>
    </row>
    <row r="273" spans="1:15" x14ac:dyDescent="0.25">
      <c r="B273" s="65">
        <v>45072</v>
      </c>
      <c r="C273" s="64" t="s">
        <v>1260</v>
      </c>
      <c r="D273" s="50">
        <f t="shared" si="12"/>
        <v>4439</v>
      </c>
      <c r="E273" s="64" t="s">
        <v>567</v>
      </c>
      <c r="F273" s="64" t="s">
        <v>767</v>
      </c>
      <c r="G273" s="37"/>
      <c r="H273" s="37"/>
      <c r="I273" s="63">
        <v>-250548</v>
      </c>
      <c r="J273" s="62" t="s">
        <v>43</v>
      </c>
      <c r="K273" s="63">
        <v>-25055</v>
      </c>
      <c r="L273" s="63">
        <v>-275603</v>
      </c>
      <c r="M273">
        <f>+VLOOKUP(D273,'CTTT T6'!I$354:J$411,2,0)</f>
        <v>-275603</v>
      </c>
      <c r="N273" s="40">
        <f t="shared" si="17"/>
        <v>0</v>
      </c>
      <c r="O273" t="s">
        <v>3282</v>
      </c>
    </row>
    <row r="274" spans="1:15" x14ac:dyDescent="0.25">
      <c r="B274" s="65">
        <v>45072</v>
      </c>
      <c r="C274" s="64" t="s">
        <v>1261</v>
      </c>
      <c r="D274" s="50">
        <f t="shared" si="12"/>
        <v>4440</v>
      </c>
      <c r="E274" s="64" t="s">
        <v>567</v>
      </c>
      <c r="F274" s="64" t="s">
        <v>767</v>
      </c>
      <c r="G274" s="37"/>
      <c r="H274" s="37"/>
      <c r="I274" s="63">
        <v>-313185</v>
      </c>
      <c r="J274" s="62" t="s">
        <v>43</v>
      </c>
      <c r="K274" s="63">
        <v>-31319</v>
      </c>
      <c r="L274" s="63">
        <v>-344504</v>
      </c>
      <c r="M274">
        <f>+VLOOKUP(D274,'CTTT T6'!I$354:J$411,2,0)</f>
        <v>-344504</v>
      </c>
      <c r="N274" s="40">
        <f t="shared" si="17"/>
        <v>0</v>
      </c>
      <c r="O274" t="s">
        <v>3282</v>
      </c>
    </row>
    <row r="275" spans="1:15" x14ac:dyDescent="0.25">
      <c r="B275" s="65">
        <v>45072</v>
      </c>
      <c r="C275" s="64" t="s">
        <v>1262</v>
      </c>
      <c r="D275" s="50">
        <f t="shared" si="12"/>
        <v>4441</v>
      </c>
      <c r="E275" s="64" t="s">
        <v>567</v>
      </c>
      <c r="F275" s="64" t="s">
        <v>767</v>
      </c>
      <c r="G275" s="37"/>
      <c r="H275" s="37"/>
      <c r="I275" s="63">
        <v>-62637</v>
      </c>
      <c r="J275" s="62" t="s">
        <v>43</v>
      </c>
      <c r="K275" s="63">
        <v>-6264</v>
      </c>
      <c r="L275" s="63">
        <v>-68901</v>
      </c>
      <c r="M275">
        <f>+VLOOKUP(D275,'CTTT T6'!I$354:J$411,2,0)</f>
        <v>-68901</v>
      </c>
      <c r="N275" s="40">
        <f t="shared" si="17"/>
        <v>0</v>
      </c>
      <c r="O275" t="s">
        <v>3282</v>
      </c>
    </row>
    <row r="276" spans="1:15" x14ac:dyDescent="0.25">
      <c r="B276" s="65">
        <v>45072</v>
      </c>
      <c r="C276" s="64" t="s">
        <v>1263</v>
      </c>
      <c r="D276" s="50">
        <f t="shared" si="12"/>
        <v>4442</v>
      </c>
      <c r="E276" s="64" t="s">
        <v>567</v>
      </c>
      <c r="F276" s="64" t="s">
        <v>767</v>
      </c>
      <c r="G276" s="37"/>
      <c r="H276" s="37"/>
      <c r="I276" s="63">
        <v>-125274</v>
      </c>
      <c r="J276" s="62" t="s">
        <v>43</v>
      </c>
      <c r="K276" s="63">
        <v>-12527</v>
      </c>
      <c r="L276" s="63">
        <v>-137801</v>
      </c>
      <c r="M276">
        <f>+VLOOKUP(D276,'CTTT T6'!I$354:J$411,2,0)</f>
        <v>-137801</v>
      </c>
      <c r="N276" s="40">
        <f t="shared" si="17"/>
        <v>0</v>
      </c>
      <c r="O276" t="s">
        <v>3282</v>
      </c>
    </row>
    <row r="277" spans="1:15" x14ac:dyDescent="0.25">
      <c r="B277" s="65">
        <v>45072</v>
      </c>
      <c r="C277" s="64" t="s">
        <v>1264</v>
      </c>
      <c r="D277" s="50">
        <f t="shared" si="12"/>
        <v>4443</v>
      </c>
      <c r="E277" s="64" t="s">
        <v>567</v>
      </c>
      <c r="F277" s="64" t="s">
        <v>767</v>
      </c>
      <c r="G277" s="37"/>
      <c r="H277" s="37"/>
      <c r="I277" s="63">
        <v>-751644</v>
      </c>
      <c r="J277" s="62" t="s">
        <v>43</v>
      </c>
      <c r="K277" s="63">
        <v>-75164</v>
      </c>
      <c r="L277" s="63">
        <v>-826808</v>
      </c>
      <c r="M277">
        <f>+VLOOKUP(D277,'CTTT T6'!I$354:J$411,2,0)</f>
        <v>-826808</v>
      </c>
      <c r="N277" s="40">
        <f t="shared" si="17"/>
        <v>0</v>
      </c>
      <c r="O277" t="s">
        <v>3282</v>
      </c>
    </row>
    <row r="278" spans="1:15" x14ac:dyDescent="0.25">
      <c r="B278" s="65">
        <v>45072</v>
      </c>
      <c r="C278" s="64" t="s">
        <v>1265</v>
      </c>
      <c r="D278" s="50">
        <f t="shared" si="12"/>
        <v>4444</v>
      </c>
      <c r="E278" s="64" t="s">
        <v>567</v>
      </c>
      <c r="F278" s="64" t="s">
        <v>767</v>
      </c>
      <c r="G278" s="37"/>
      <c r="H278" s="37"/>
      <c r="I278" s="63">
        <v>-187911</v>
      </c>
      <c r="J278" s="62" t="s">
        <v>43</v>
      </c>
      <c r="K278" s="63">
        <v>-18791</v>
      </c>
      <c r="L278" s="63">
        <v>-206702</v>
      </c>
      <c r="M278">
        <f>+VLOOKUP(D278,'CTTT T6'!I$354:J$411,2,0)</f>
        <v>-206702</v>
      </c>
      <c r="N278" s="40">
        <f t="shared" si="17"/>
        <v>0</v>
      </c>
      <c r="O278" t="s">
        <v>3282</v>
      </c>
    </row>
    <row r="279" spans="1:15" x14ac:dyDescent="0.25">
      <c r="B279" s="65">
        <v>45072</v>
      </c>
      <c r="C279" s="64" t="s">
        <v>1266</v>
      </c>
      <c r="D279" s="50">
        <f t="shared" si="12"/>
        <v>4445</v>
      </c>
      <c r="E279" s="64" t="s">
        <v>567</v>
      </c>
      <c r="F279" s="64" t="s">
        <v>767</v>
      </c>
      <c r="G279" s="37"/>
      <c r="H279" s="37"/>
      <c r="I279" s="63">
        <v>-375822</v>
      </c>
      <c r="J279" s="62" t="s">
        <v>43</v>
      </c>
      <c r="K279" s="63">
        <v>-37582</v>
      </c>
      <c r="L279" s="63">
        <v>-413404</v>
      </c>
      <c r="M279">
        <f>+VLOOKUP(D279,'CTTT T6'!I$354:J$411,2,0)</f>
        <v>-413404</v>
      </c>
      <c r="N279" s="40">
        <f t="shared" si="17"/>
        <v>0</v>
      </c>
      <c r="O279" t="s">
        <v>3282</v>
      </c>
    </row>
    <row r="280" spans="1:15" x14ac:dyDescent="0.25">
      <c r="B280" s="65">
        <v>45072</v>
      </c>
      <c r="C280" s="64" t="s">
        <v>1267</v>
      </c>
      <c r="D280" s="50">
        <f t="shared" si="12"/>
        <v>4446</v>
      </c>
      <c r="E280" s="64" t="s">
        <v>567</v>
      </c>
      <c r="F280" s="64" t="s">
        <v>767</v>
      </c>
      <c r="G280" s="37"/>
      <c r="H280" s="37"/>
      <c r="I280" s="63">
        <v>-375822</v>
      </c>
      <c r="J280" s="62" t="s">
        <v>43</v>
      </c>
      <c r="K280" s="63">
        <v>-37582</v>
      </c>
      <c r="L280" s="63">
        <v>-413404</v>
      </c>
      <c r="M280">
        <f>+VLOOKUP(D280,'CTTT T6'!I$354:J$411,2,0)</f>
        <v>-413404</v>
      </c>
      <c r="N280" s="40">
        <f t="shared" si="17"/>
        <v>0</v>
      </c>
      <c r="O280" t="s">
        <v>3282</v>
      </c>
    </row>
    <row r="281" spans="1:15" x14ac:dyDescent="0.25">
      <c r="B281" s="65">
        <v>45072</v>
      </c>
      <c r="C281" s="64" t="s">
        <v>1268</v>
      </c>
      <c r="D281" s="50">
        <f t="shared" si="12"/>
        <v>4447</v>
      </c>
      <c r="E281" s="64" t="s">
        <v>567</v>
      </c>
      <c r="F281" s="64" t="s">
        <v>767</v>
      </c>
      <c r="G281" s="37"/>
      <c r="H281" s="37"/>
      <c r="I281" s="63">
        <v>-125274</v>
      </c>
      <c r="J281" s="62" t="s">
        <v>43</v>
      </c>
      <c r="K281" s="63">
        <v>-12527</v>
      </c>
      <c r="L281" s="63">
        <v>-137801</v>
      </c>
      <c r="M281">
        <f>+VLOOKUP(D281,'CTTT T6'!I$354:J$411,2,0)</f>
        <v>-137801</v>
      </c>
      <c r="N281" s="40">
        <f t="shared" si="17"/>
        <v>0</v>
      </c>
      <c r="O281" t="s">
        <v>3282</v>
      </c>
    </row>
    <row r="282" spans="1:15" x14ac:dyDescent="0.25">
      <c r="B282" s="65">
        <v>45072</v>
      </c>
      <c r="C282" s="64" t="s">
        <v>1269</v>
      </c>
      <c r="D282" s="50">
        <f t="shared" si="12"/>
        <v>4448</v>
      </c>
      <c r="E282" s="64" t="s">
        <v>567</v>
      </c>
      <c r="F282" s="64" t="s">
        <v>767</v>
      </c>
      <c r="G282" s="37"/>
      <c r="H282" s="37"/>
      <c r="I282" s="63">
        <v>-313185</v>
      </c>
      <c r="J282" s="62" t="s">
        <v>43</v>
      </c>
      <c r="K282" s="63">
        <v>-31319</v>
      </c>
      <c r="L282" s="63">
        <v>-344504</v>
      </c>
      <c r="M282">
        <f>+VLOOKUP(D282,'CTTT T6'!I$354:J$411,2,0)</f>
        <v>-344504</v>
      </c>
      <c r="N282" s="40">
        <f t="shared" si="17"/>
        <v>0</v>
      </c>
      <c r="O282" t="s">
        <v>3282</v>
      </c>
    </row>
    <row r="283" spans="1:15" x14ac:dyDescent="0.25">
      <c r="B283" s="65">
        <v>45072</v>
      </c>
      <c r="C283" s="64" t="s">
        <v>1270</v>
      </c>
      <c r="D283" s="50">
        <f t="shared" si="12"/>
        <v>4449</v>
      </c>
      <c r="E283" s="64" t="s">
        <v>567</v>
      </c>
      <c r="F283" s="64" t="s">
        <v>767</v>
      </c>
      <c r="G283" s="37"/>
      <c r="H283" s="37"/>
      <c r="I283" s="63">
        <v>-313185</v>
      </c>
      <c r="J283" s="62" t="s">
        <v>43</v>
      </c>
      <c r="K283" s="63">
        <v>-31319</v>
      </c>
      <c r="L283" s="63">
        <v>-344504</v>
      </c>
      <c r="M283">
        <f>+VLOOKUP(D283,'CTTT T6'!I$354:J$411,2,0)</f>
        <v>-344504</v>
      </c>
      <c r="N283" s="40">
        <f t="shared" si="17"/>
        <v>0</v>
      </c>
      <c r="O283" t="s">
        <v>3282</v>
      </c>
    </row>
    <row r="284" spans="1:15" x14ac:dyDescent="0.25">
      <c r="B284" s="65">
        <v>45072</v>
      </c>
      <c r="C284" s="64" t="s">
        <v>1271</v>
      </c>
      <c r="D284" s="50">
        <f t="shared" si="12"/>
        <v>4450</v>
      </c>
      <c r="E284" s="64" t="s">
        <v>567</v>
      </c>
      <c r="F284" s="64" t="s">
        <v>767</v>
      </c>
      <c r="G284" s="37"/>
      <c r="H284" s="37"/>
      <c r="I284" s="63">
        <v>-125274</v>
      </c>
      <c r="J284" s="62" t="s">
        <v>43</v>
      </c>
      <c r="K284" s="63">
        <v>-12527</v>
      </c>
      <c r="L284" s="63">
        <v>-137801</v>
      </c>
      <c r="M284">
        <f>+VLOOKUP(D284,'CTTT T6'!I$354:J$411,2,0)</f>
        <v>-137801</v>
      </c>
      <c r="N284" s="40">
        <f t="shared" si="17"/>
        <v>0</v>
      </c>
      <c r="O284" t="s">
        <v>3282</v>
      </c>
    </row>
    <row r="285" spans="1:15" x14ac:dyDescent="0.25">
      <c r="A285" s="36"/>
      <c r="B285" s="65">
        <v>45072</v>
      </c>
      <c r="C285" s="64" t="s">
        <v>1272</v>
      </c>
      <c r="D285" s="50">
        <f t="shared" si="12"/>
        <v>4451</v>
      </c>
      <c r="E285" s="64" t="s">
        <v>567</v>
      </c>
      <c r="F285" s="64" t="s">
        <v>767</v>
      </c>
      <c r="G285" s="37"/>
      <c r="H285" s="37"/>
      <c r="I285" s="63">
        <v>-250548</v>
      </c>
      <c r="J285" s="62" t="s">
        <v>43</v>
      </c>
      <c r="K285" s="63">
        <v>-25055</v>
      </c>
      <c r="L285" s="63">
        <v>-275603</v>
      </c>
      <c r="M285">
        <f>+VLOOKUP(D285,'CTTT T6'!I$354:J$411,2,0)</f>
        <v>-275603</v>
      </c>
      <c r="N285" s="40">
        <f t="shared" si="17"/>
        <v>0</v>
      </c>
      <c r="O285" t="s">
        <v>3282</v>
      </c>
    </row>
    <row r="286" spans="1:15" x14ac:dyDescent="0.25">
      <c r="B286" s="65">
        <v>45072</v>
      </c>
      <c r="C286" s="64" t="s">
        <v>1273</v>
      </c>
      <c r="D286" s="50">
        <f t="shared" si="12"/>
        <v>4452</v>
      </c>
      <c r="E286" s="64" t="s">
        <v>567</v>
      </c>
      <c r="F286" s="64" t="s">
        <v>767</v>
      </c>
      <c r="G286" s="37"/>
      <c r="H286" s="37"/>
      <c r="I286" s="63">
        <v>-313185</v>
      </c>
      <c r="J286" s="62" t="s">
        <v>43</v>
      </c>
      <c r="K286" s="63">
        <v>-31319</v>
      </c>
      <c r="L286" s="63">
        <v>-344504</v>
      </c>
      <c r="M286">
        <f>+VLOOKUP(D286,'CTTT T6'!I$354:J$411,2,0)</f>
        <v>-344504</v>
      </c>
      <c r="N286" s="40">
        <f t="shared" si="17"/>
        <v>0</v>
      </c>
      <c r="O286" t="s">
        <v>3282</v>
      </c>
    </row>
    <row r="287" spans="1:15" x14ac:dyDescent="0.25">
      <c r="B287" s="65">
        <v>45072</v>
      </c>
      <c r="C287" s="64" t="s">
        <v>1274</v>
      </c>
      <c r="D287" s="50">
        <f t="shared" si="12"/>
        <v>4453</v>
      </c>
      <c r="E287" s="64" t="s">
        <v>567</v>
      </c>
      <c r="F287" s="64" t="s">
        <v>767</v>
      </c>
      <c r="G287" s="37"/>
      <c r="H287" s="37"/>
      <c r="I287" s="63">
        <v>-250548</v>
      </c>
      <c r="J287" s="62" t="s">
        <v>43</v>
      </c>
      <c r="K287" s="63">
        <v>-25055</v>
      </c>
      <c r="L287" s="63">
        <v>-275603</v>
      </c>
      <c r="M287">
        <f>+VLOOKUP(D287,'CTTT T6'!I$354:J$411,2,0)</f>
        <v>-275603</v>
      </c>
      <c r="N287" s="40">
        <f t="shared" si="17"/>
        <v>0</v>
      </c>
      <c r="O287" t="s">
        <v>3282</v>
      </c>
    </row>
    <row r="288" spans="1:15" x14ac:dyDescent="0.25">
      <c r="B288" s="65">
        <v>45072</v>
      </c>
      <c r="C288" s="64" t="s">
        <v>1275</v>
      </c>
      <c r="D288" s="50">
        <f t="shared" si="12"/>
        <v>4454</v>
      </c>
      <c r="E288" s="64" t="s">
        <v>567</v>
      </c>
      <c r="F288" s="64" t="s">
        <v>767</v>
      </c>
      <c r="G288" s="37"/>
      <c r="H288" s="37"/>
      <c r="I288" s="63">
        <v>-437869</v>
      </c>
      <c r="J288" s="62" t="s">
        <v>43</v>
      </c>
      <c r="K288" s="63">
        <v>-43787</v>
      </c>
      <c r="L288" s="63">
        <v>-481656</v>
      </c>
      <c r="M288">
        <f>+VLOOKUP(D288,'CTTT T6'!I$354:J$411,2,0)</f>
        <v>-481656</v>
      </c>
      <c r="N288" s="40">
        <f t="shared" si="17"/>
        <v>0</v>
      </c>
      <c r="O288" t="s">
        <v>3282</v>
      </c>
    </row>
    <row r="289" spans="2:15" x14ac:dyDescent="0.25">
      <c r="B289" s="65">
        <v>45072</v>
      </c>
      <c r="C289" s="64" t="s">
        <v>1276</v>
      </c>
      <c r="D289" s="50">
        <f t="shared" si="12"/>
        <v>4455</v>
      </c>
      <c r="E289" s="64" t="s">
        <v>567</v>
      </c>
      <c r="F289" s="64" t="s">
        <v>767</v>
      </c>
      <c r="G289" s="37"/>
      <c r="H289" s="37"/>
      <c r="I289" s="63">
        <v>-250548</v>
      </c>
      <c r="J289" s="62" t="s">
        <v>43</v>
      </c>
      <c r="K289" s="63">
        <v>-25055</v>
      </c>
      <c r="L289" s="63">
        <v>-275603</v>
      </c>
      <c r="M289">
        <f>+VLOOKUP(D289,'CTTT T6'!I$354:J$411,2,0)</f>
        <v>-275603</v>
      </c>
      <c r="N289" s="40">
        <f t="shared" si="17"/>
        <v>0</v>
      </c>
      <c r="O289" t="s">
        <v>3282</v>
      </c>
    </row>
    <row r="290" spans="2:15" x14ac:dyDescent="0.25">
      <c r="B290" s="65">
        <v>45072</v>
      </c>
      <c r="C290" s="64" t="s">
        <v>1277</v>
      </c>
      <c r="D290" s="50">
        <f t="shared" si="12"/>
        <v>4456</v>
      </c>
      <c r="E290" s="64" t="s">
        <v>567</v>
      </c>
      <c r="F290" s="64" t="s">
        <v>767</v>
      </c>
      <c r="G290" s="37"/>
      <c r="H290" s="37"/>
      <c r="I290" s="63">
        <v>-313185</v>
      </c>
      <c r="J290" s="62" t="s">
        <v>43</v>
      </c>
      <c r="K290" s="63">
        <v>-31319</v>
      </c>
      <c r="L290" s="63">
        <v>-344504</v>
      </c>
      <c r="M290">
        <f>+VLOOKUP(D290,'CTTT T6'!I$354:J$411,2,0)</f>
        <v>-344504</v>
      </c>
      <c r="N290" s="40">
        <f t="shared" si="17"/>
        <v>0</v>
      </c>
      <c r="O290" t="s">
        <v>3282</v>
      </c>
    </row>
    <row r="291" spans="2:15" x14ac:dyDescent="0.25">
      <c r="B291" s="65">
        <v>45075</v>
      </c>
      <c r="C291" s="64" t="s">
        <v>1278</v>
      </c>
      <c r="D291" s="50">
        <f t="shared" si="12"/>
        <v>4484</v>
      </c>
      <c r="E291" s="64" t="s">
        <v>567</v>
      </c>
      <c r="F291" s="64" t="s">
        <v>767</v>
      </c>
      <c r="G291" s="37"/>
      <c r="H291" s="37"/>
      <c r="I291" s="63">
        <v>-187911</v>
      </c>
      <c r="J291" s="62" t="s">
        <v>43</v>
      </c>
      <c r="K291" s="63">
        <v>-18791</v>
      </c>
      <c r="L291" s="63">
        <v>-206702</v>
      </c>
      <c r="M291">
        <f>+VLOOKUP(D291,'CTTT T6'!I$354:J$411,2,0)</f>
        <v>-206702</v>
      </c>
      <c r="N291" s="40">
        <f t="shared" si="17"/>
        <v>0</v>
      </c>
      <c r="O291" t="s">
        <v>3282</v>
      </c>
    </row>
    <row r="292" spans="2:15" x14ac:dyDescent="0.25">
      <c r="B292" s="65">
        <v>45075</v>
      </c>
      <c r="C292" s="64" t="s">
        <v>1279</v>
      </c>
      <c r="D292" s="50">
        <f t="shared" si="12"/>
        <v>4504</v>
      </c>
      <c r="E292" s="64" t="s">
        <v>567</v>
      </c>
      <c r="F292" s="64" t="s">
        <v>767</v>
      </c>
      <c r="G292" s="37"/>
      <c r="H292" s="37"/>
      <c r="I292" s="63">
        <v>-375822</v>
      </c>
      <c r="J292" s="62" t="s">
        <v>43</v>
      </c>
      <c r="K292" s="63">
        <v>-37582</v>
      </c>
      <c r="L292" s="63">
        <v>-413404</v>
      </c>
      <c r="M292">
        <f>+VLOOKUP(D292,'CTTT T6'!I$354:J$411,2,0)</f>
        <v>-413404</v>
      </c>
      <c r="N292" s="40">
        <f t="shared" si="17"/>
        <v>0</v>
      </c>
      <c r="O292" t="s">
        <v>3282</v>
      </c>
    </row>
    <row r="293" spans="2:15" x14ac:dyDescent="0.25">
      <c r="B293" s="65">
        <v>45075</v>
      </c>
      <c r="C293" s="64" t="s">
        <v>1280</v>
      </c>
      <c r="D293" s="50">
        <f t="shared" si="12"/>
        <v>4505</v>
      </c>
      <c r="E293" s="64" t="s">
        <v>567</v>
      </c>
      <c r="F293" s="64" t="s">
        <v>767</v>
      </c>
      <c r="G293" s="37"/>
      <c r="H293" s="37"/>
      <c r="I293" s="63">
        <v>-250548</v>
      </c>
      <c r="J293" s="62" t="s">
        <v>43</v>
      </c>
      <c r="K293" s="63">
        <v>-25055</v>
      </c>
      <c r="L293" s="63">
        <v>-275603</v>
      </c>
      <c r="M293">
        <f>+VLOOKUP(D293,'CTTT T6'!I$354:J$411,2,0)</f>
        <v>-275603</v>
      </c>
      <c r="N293" s="40">
        <f t="shared" si="17"/>
        <v>0</v>
      </c>
      <c r="O293" t="s">
        <v>3282</v>
      </c>
    </row>
    <row r="294" spans="2:15" x14ac:dyDescent="0.25">
      <c r="B294" s="65">
        <v>45076</v>
      </c>
      <c r="C294" s="64" t="s">
        <v>1281</v>
      </c>
      <c r="D294" s="50">
        <f t="shared" si="12"/>
        <v>43</v>
      </c>
      <c r="E294" s="64" t="s">
        <v>766</v>
      </c>
      <c r="F294" s="64" t="s">
        <v>767</v>
      </c>
      <c r="G294" s="37"/>
      <c r="H294" s="37"/>
      <c r="I294" s="63">
        <v>-771460</v>
      </c>
      <c r="J294" s="62" t="s">
        <v>43</v>
      </c>
      <c r="K294" s="63">
        <v>-77147</v>
      </c>
      <c r="L294" s="63">
        <v>-848607</v>
      </c>
      <c r="M294">
        <f>+VLOOKUP(D294,'CTTT T6'!I$354:J$411,2,0)</f>
        <v>-848607</v>
      </c>
      <c r="N294" s="40">
        <f t="shared" si="17"/>
        <v>0</v>
      </c>
      <c r="O294" t="s">
        <v>3282</v>
      </c>
    </row>
    <row r="295" spans="2:15" x14ac:dyDescent="0.25">
      <c r="B295" s="65">
        <v>45076</v>
      </c>
      <c r="C295" s="64" t="s">
        <v>1282</v>
      </c>
      <c r="D295" s="50">
        <f t="shared" si="12"/>
        <v>44</v>
      </c>
      <c r="E295" s="64" t="s">
        <v>766</v>
      </c>
      <c r="F295" s="64" t="s">
        <v>767</v>
      </c>
      <c r="G295" s="37"/>
      <c r="H295" s="37"/>
      <c r="I295" s="63">
        <v>-151545</v>
      </c>
      <c r="J295" s="62" t="s">
        <v>43</v>
      </c>
      <c r="K295" s="63">
        <v>-15155</v>
      </c>
      <c r="L295" s="63">
        <v>-166700</v>
      </c>
      <c r="M295">
        <f>+VLOOKUP(D295,'CTTT T6'!I$354:J$411,2,0)</f>
        <v>-166700</v>
      </c>
      <c r="N295" s="40">
        <f t="shared" si="17"/>
        <v>0</v>
      </c>
      <c r="O295" t="s">
        <v>3282</v>
      </c>
    </row>
    <row r="296" spans="2:15" x14ac:dyDescent="0.25">
      <c r="B296" s="65">
        <v>45076</v>
      </c>
      <c r="C296" s="64" t="s">
        <v>1283</v>
      </c>
      <c r="D296" s="50">
        <f t="shared" si="12"/>
        <v>70</v>
      </c>
      <c r="E296" s="64" t="s">
        <v>1284</v>
      </c>
      <c r="F296" s="64" t="s">
        <v>767</v>
      </c>
      <c r="G296" s="37"/>
      <c r="H296" s="37"/>
      <c r="I296" s="63">
        <v>-375822</v>
      </c>
      <c r="J296" s="62" t="s">
        <v>43</v>
      </c>
      <c r="K296" s="63">
        <v>-37582</v>
      </c>
      <c r="L296" s="63">
        <v>-413404</v>
      </c>
      <c r="M296">
        <f>+VLOOKUP(D296,'CTTT T6'!I$354:J$411,2,0)</f>
        <v>-413404</v>
      </c>
      <c r="N296" s="40">
        <f t="shared" si="17"/>
        <v>0</v>
      </c>
      <c r="O296" t="s">
        <v>3282</v>
      </c>
    </row>
    <row r="297" spans="2:15" x14ac:dyDescent="0.25">
      <c r="B297" s="65">
        <v>45076</v>
      </c>
      <c r="C297" s="64" t="s">
        <v>1285</v>
      </c>
      <c r="D297" s="50">
        <f t="shared" si="12"/>
        <v>71</v>
      </c>
      <c r="E297" s="64" t="s">
        <v>1284</v>
      </c>
      <c r="F297" s="64" t="s">
        <v>767</v>
      </c>
      <c r="G297" s="37"/>
      <c r="H297" s="37"/>
      <c r="I297" s="63">
        <v>-313185</v>
      </c>
      <c r="J297" s="62" t="s">
        <v>43</v>
      </c>
      <c r="K297" s="63">
        <v>-31319</v>
      </c>
      <c r="L297" s="63">
        <v>-344504</v>
      </c>
      <c r="M297">
        <f>+VLOOKUP(D297,'CTTT T6'!I$354:J$411,2,0)</f>
        <v>-344504</v>
      </c>
      <c r="N297" s="40">
        <f t="shared" si="17"/>
        <v>0</v>
      </c>
      <c r="O297" t="s">
        <v>3282</v>
      </c>
    </row>
    <row r="298" spans="2:15" x14ac:dyDescent="0.25">
      <c r="B298" s="65">
        <v>45076</v>
      </c>
      <c r="C298" s="64" t="s">
        <v>1286</v>
      </c>
      <c r="D298" s="50">
        <f t="shared" si="12"/>
        <v>190</v>
      </c>
      <c r="E298" s="64" t="s">
        <v>1249</v>
      </c>
      <c r="F298" s="64" t="s">
        <v>767</v>
      </c>
      <c r="G298" s="37"/>
      <c r="H298" s="37"/>
      <c r="I298" s="63">
        <v>-289595</v>
      </c>
      <c r="J298" s="62" t="s">
        <v>43</v>
      </c>
      <c r="K298" s="63">
        <v>-28960</v>
      </c>
      <c r="L298" s="63">
        <v>-318555</v>
      </c>
      <c r="M298">
        <f>+VLOOKUP(D298,'CTTT T6'!I$354:J$411,2,0)</f>
        <v>-318555</v>
      </c>
      <c r="N298" s="40">
        <f t="shared" si="17"/>
        <v>0</v>
      </c>
      <c r="O298" t="s">
        <v>3282</v>
      </c>
    </row>
    <row r="299" spans="2:15" x14ac:dyDescent="0.25">
      <c r="B299" s="65">
        <v>45076</v>
      </c>
      <c r="C299" s="64" t="s">
        <v>1287</v>
      </c>
      <c r="D299" s="50">
        <f t="shared" si="12"/>
        <v>191</v>
      </c>
      <c r="E299" s="64" t="s">
        <v>1249</v>
      </c>
      <c r="F299" s="64" t="s">
        <v>767</v>
      </c>
      <c r="G299" s="37"/>
      <c r="H299" s="37"/>
      <c r="I299" s="63">
        <v>-165040</v>
      </c>
      <c r="J299" s="62" t="s">
        <v>43</v>
      </c>
      <c r="K299" s="63">
        <v>-16504</v>
      </c>
      <c r="L299" s="63">
        <v>-181544</v>
      </c>
      <c r="M299">
        <f>+VLOOKUP(D299,'CTTT T6'!I$354:J$411,2,0)</f>
        <v>-181544</v>
      </c>
      <c r="N299" s="40">
        <f t="shared" si="17"/>
        <v>0</v>
      </c>
      <c r="O299" t="s">
        <v>3282</v>
      </c>
    </row>
    <row r="300" spans="2:15" x14ac:dyDescent="0.25">
      <c r="B300" s="65">
        <v>45076</v>
      </c>
      <c r="C300" s="64" t="s">
        <v>1288</v>
      </c>
      <c r="D300" s="50">
        <f t="shared" si="12"/>
        <v>192</v>
      </c>
      <c r="E300" s="64" t="s">
        <v>1249</v>
      </c>
      <c r="F300" s="64" t="s">
        <v>767</v>
      </c>
      <c r="G300" s="37"/>
      <c r="H300" s="37"/>
      <c r="I300" s="63">
        <v>-104518</v>
      </c>
      <c r="J300" s="62" t="s">
        <v>43</v>
      </c>
      <c r="K300" s="63">
        <v>-10452</v>
      </c>
      <c r="L300" s="63">
        <v>-114970</v>
      </c>
      <c r="M300">
        <f>+VLOOKUP(D300,'CTTT T6'!I$354:J$411,2,0)</f>
        <v>-114970</v>
      </c>
      <c r="N300" s="40">
        <f t="shared" si="17"/>
        <v>0</v>
      </c>
      <c r="O300" t="s">
        <v>3282</v>
      </c>
    </row>
    <row r="301" spans="2:15" x14ac:dyDescent="0.25">
      <c r="B301" s="65">
        <v>45076</v>
      </c>
      <c r="C301" s="64" t="s">
        <v>1289</v>
      </c>
      <c r="D301" s="50">
        <f t="shared" si="12"/>
        <v>193</v>
      </c>
      <c r="E301" s="64" t="s">
        <v>1249</v>
      </c>
      <c r="F301" s="64" t="s">
        <v>767</v>
      </c>
      <c r="G301" s="37"/>
      <c r="H301" s="37"/>
      <c r="I301" s="63">
        <v>-165040</v>
      </c>
      <c r="J301" s="62" t="s">
        <v>43</v>
      </c>
      <c r="K301" s="63">
        <v>-16504</v>
      </c>
      <c r="L301" s="63">
        <v>-181544</v>
      </c>
      <c r="M301">
        <f>+VLOOKUP(D301,'CTTT T6'!I$354:J$411,2,0)</f>
        <v>-181544</v>
      </c>
      <c r="N301" s="40">
        <f t="shared" si="17"/>
        <v>0</v>
      </c>
      <c r="O301" t="s">
        <v>3282</v>
      </c>
    </row>
    <row r="302" spans="2:15" x14ac:dyDescent="0.25">
      <c r="B302" s="65">
        <v>45076</v>
      </c>
      <c r="C302" s="64" t="s">
        <v>1290</v>
      </c>
      <c r="D302" s="50">
        <f t="shared" si="12"/>
        <v>4561</v>
      </c>
      <c r="E302" s="64" t="s">
        <v>567</v>
      </c>
      <c r="F302" s="64" t="s">
        <v>767</v>
      </c>
      <c r="G302" s="37"/>
      <c r="H302" s="37"/>
      <c r="I302" s="63">
        <v>-438459</v>
      </c>
      <c r="J302" s="62" t="s">
        <v>43</v>
      </c>
      <c r="K302" s="63">
        <v>-43846</v>
      </c>
      <c r="L302" s="63">
        <v>-482305</v>
      </c>
      <c r="M302">
        <f>+VLOOKUP(D302,'CTTT T6'!I$354:J$411,2,0)</f>
        <v>-482305</v>
      </c>
      <c r="N302" s="40">
        <f t="shared" si="17"/>
        <v>0</v>
      </c>
      <c r="O302" t="s">
        <v>3282</v>
      </c>
    </row>
    <row r="303" spans="2:15" x14ac:dyDescent="0.25">
      <c r="B303" s="65">
        <v>45076</v>
      </c>
      <c r="C303" s="64" t="s">
        <v>1291</v>
      </c>
      <c r="D303" s="50">
        <f t="shared" si="12"/>
        <v>4562</v>
      </c>
      <c r="E303" s="64" t="s">
        <v>567</v>
      </c>
      <c r="F303" s="64" t="s">
        <v>767</v>
      </c>
      <c r="G303" s="37"/>
      <c r="H303" s="37"/>
      <c r="I303" s="63">
        <v>-125274</v>
      </c>
      <c r="J303" s="62" t="s">
        <v>43</v>
      </c>
      <c r="K303" s="63">
        <v>-12527</v>
      </c>
      <c r="L303" s="63">
        <v>-137801</v>
      </c>
      <c r="M303">
        <f>+VLOOKUP(D303,'CTTT T6'!I$354:J$411,2,0)</f>
        <v>-137801</v>
      </c>
      <c r="N303" s="40">
        <f t="shared" si="17"/>
        <v>0</v>
      </c>
      <c r="O303" t="s">
        <v>3282</v>
      </c>
    </row>
    <row r="304" spans="2:15" x14ac:dyDescent="0.25">
      <c r="B304" s="65">
        <v>45076</v>
      </c>
      <c r="C304" s="64" t="s">
        <v>134</v>
      </c>
      <c r="D304" s="50">
        <f t="shared" si="12"/>
        <v>4563</v>
      </c>
      <c r="E304" s="64" t="s">
        <v>567</v>
      </c>
      <c r="F304" s="64" t="s">
        <v>767</v>
      </c>
      <c r="G304" s="37"/>
      <c r="H304" s="37"/>
      <c r="I304" s="63">
        <v>-125274</v>
      </c>
      <c r="J304" s="62" t="s">
        <v>43</v>
      </c>
      <c r="K304" s="63">
        <v>-12527</v>
      </c>
      <c r="L304" s="63">
        <v>-137801</v>
      </c>
      <c r="M304">
        <f>+VLOOKUP(D304,'CTTT T6'!I$354:J$411,2,0)</f>
        <v>-137801</v>
      </c>
      <c r="N304" s="40">
        <f t="shared" si="17"/>
        <v>0</v>
      </c>
      <c r="O304" t="s">
        <v>3282</v>
      </c>
    </row>
    <row r="305" spans="2:15" x14ac:dyDescent="0.25">
      <c r="B305" s="65">
        <v>45076</v>
      </c>
      <c r="C305" s="64" t="s">
        <v>1292</v>
      </c>
      <c r="D305" s="50">
        <f t="shared" si="12"/>
        <v>4564</v>
      </c>
      <c r="E305" s="64" t="s">
        <v>567</v>
      </c>
      <c r="F305" s="64" t="s">
        <v>767</v>
      </c>
      <c r="G305" s="37"/>
      <c r="H305" s="37"/>
      <c r="I305" s="63">
        <v>-375822</v>
      </c>
      <c r="J305" s="62" t="s">
        <v>43</v>
      </c>
      <c r="K305" s="63">
        <v>-37582</v>
      </c>
      <c r="L305" s="63">
        <v>-413404</v>
      </c>
      <c r="M305">
        <f>+VLOOKUP(D305,'CTTT T6'!I$354:J$411,2,0)</f>
        <v>-413404</v>
      </c>
      <c r="N305" s="40">
        <f t="shared" si="17"/>
        <v>0</v>
      </c>
      <c r="O305" t="s">
        <v>3282</v>
      </c>
    </row>
    <row r="306" spans="2:15" x14ac:dyDescent="0.25">
      <c r="B306" s="65">
        <v>45076</v>
      </c>
      <c r="C306" s="64" t="s">
        <v>1293</v>
      </c>
      <c r="D306" s="50">
        <f t="shared" si="12"/>
        <v>4565</v>
      </c>
      <c r="E306" s="64" t="s">
        <v>567</v>
      </c>
      <c r="F306" s="64" t="s">
        <v>767</v>
      </c>
      <c r="G306" s="37"/>
      <c r="H306" s="37"/>
      <c r="I306" s="63">
        <v>-375822</v>
      </c>
      <c r="J306" s="62" t="s">
        <v>43</v>
      </c>
      <c r="K306" s="63">
        <v>-37582</v>
      </c>
      <c r="L306" s="63">
        <v>-413404</v>
      </c>
      <c r="M306">
        <f>+VLOOKUP(D306,'CTTT T6'!I$354:J$411,2,0)</f>
        <v>-413404</v>
      </c>
      <c r="N306" s="40">
        <f t="shared" si="17"/>
        <v>0</v>
      </c>
      <c r="O306" t="s">
        <v>3282</v>
      </c>
    </row>
    <row r="307" spans="2:15" x14ac:dyDescent="0.25">
      <c r="B307" s="65">
        <v>45076</v>
      </c>
      <c r="C307" s="64" t="s">
        <v>1294</v>
      </c>
      <c r="D307" s="50">
        <f t="shared" si="12"/>
        <v>4566</v>
      </c>
      <c r="E307" s="64" t="s">
        <v>567</v>
      </c>
      <c r="F307" s="64" t="s">
        <v>767</v>
      </c>
      <c r="G307" s="37"/>
      <c r="H307" s="37"/>
      <c r="I307" s="63">
        <v>-187911</v>
      </c>
      <c r="J307" s="62" t="s">
        <v>43</v>
      </c>
      <c r="K307" s="63">
        <v>-18791</v>
      </c>
      <c r="L307" s="63">
        <v>-206702</v>
      </c>
      <c r="M307">
        <f>+VLOOKUP(D307,'CTTT T6'!I$354:J$411,2,0)</f>
        <v>-206702</v>
      </c>
      <c r="N307" s="40">
        <f t="shared" si="17"/>
        <v>0</v>
      </c>
      <c r="O307" t="s">
        <v>3282</v>
      </c>
    </row>
    <row r="308" spans="2:15" x14ac:dyDescent="0.25">
      <c r="B308" s="65">
        <v>45076</v>
      </c>
      <c r="C308" s="64" t="s">
        <v>1295</v>
      </c>
      <c r="D308" s="50">
        <f t="shared" si="12"/>
        <v>4567</v>
      </c>
      <c r="E308" s="64" t="s">
        <v>567</v>
      </c>
      <c r="F308" s="64" t="s">
        <v>767</v>
      </c>
      <c r="G308" s="37"/>
      <c r="H308" s="37"/>
      <c r="I308" s="63">
        <v>-689007</v>
      </c>
      <c r="J308" s="62" t="s">
        <v>43</v>
      </c>
      <c r="K308" s="63">
        <v>-68901</v>
      </c>
      <c r="L308" s="63">
        <v>-757908</v>
      </c>
      <c r="M308">
        <f>+VLOOKUP(D308,'CTTT T6'!I$354:J$411,2,0)</f>
        <v>-757908</v>
      </c>
      <c r="N308" s="40">
        <f t="shared" si="17"/>
        <v>0</v>
      </c>
      <c r="O308" t="s">
        <v>3282</v>
      </c>
    </row>
    <row r="309" spans="2:15" x14ac:dyDescent="0.25">
      <c r="B309" s="65">
        <v>45076</v>
      </c>
      <c r="C309" s="64" t="s">
        <v>1296</v>
      </c>
      <c r="D309" s="50">
        <f t="shared" si="12"/>
        <v>4568</v>
      </c>
      <c r="E309" s="64" t="s">
        <v>567</v>
      </c>
      <c r="F309" s="64" t="s">
        <v>767</v>
      </c>
      <c r="G309" s="37"/>
      <c r="H309" s="37"/>
      <c r="I309" s="63">
        <v>-250548</v>
      </c>
      <c r="J309" s="62" t="s">
        <v>43</v>
      </c>
      <c r="K309" s="63">
        <v>-25055</v>
      </c>
      <c r="L309" s="63">
        <v>-275603</v>
      </c>
      <c r="M309">
        <f>+VLOOKUP(D309,'CTTT T6'!I$354:J$411,2,0)</f>
        <v>-275603</v>
      </c>
      <c r="N309" s="40">
        <f t="shared" si="17"/>
        <v>0</v>
      </c>
      <c r="O309" t="s">
        <v>3282</v>
      </c>
    </row>
    <row r="310" spans="2:15" x14ac:dyDescent="0.25">
      <c r="B310" s="65">
        <v>45076</v>
      </c>
      <c r="C310" s="64" t="s">
        <v>1297</v>
      </c>
      <c r="D310" s="50">
        <f t="shared" si="12"/>
        <v>4569</v>
      </c>
      <c r="E310" s="64" t="s">
        <v>567</v>
      </c>
      <c r="F310" s="64" t="s">
        <v>767</v>
      </c>
      <c r="G310" s="37"/>
      <c r="H310" s="37"/>
      <c r="I310" s="63">
        <v>-375822</v>
      </c>
      <c r="J310" s="62" t="s">
        <v>43</v>
      </c>
      <c r="K310" s="63">
        <v>-37582</v>
      </c>
      <c r="L310" s="63">
        <v>-413404</v>
      </c>
      <c r="M310">
        <f>+VLOOKUP(D310,'CTTT T6'!I$354:J$411,2,0)</f>
        <v>-413404</v>
      </c>
      <c r="N310" s="40">
        <f t="shared" si="17"/>
        <v>0</v>
      </c>
      <c r="O310" t="s">
        <v>3282</v>
      </c>
    </row>
    <row r="311" spans="2:15" x14ac:dyDescent="0.25">
      <c r="B311" s="65">
        <v>45076</v>
      </c>
      <c r="C311" s="64" t="s">
        <v>1298</v>
      </c>
      <c r="D311" s="50">
        <f t="shared" ref="D311:D374" si="18">+C311*1</f>
        <v>4570</v>
      </c>
      <c r="E311" s="64" t="s">
        <v>567</v>
      </c>
      <c r="F311" s="64" t="s">
        <v>767</v>
      </c>
      <c r="G311" s="37"/>
      <c r="H311" s="37"/>
      <c r="I311" s="63">
        <v>-250548</v>
      </c>
      <c r="J311" s="62" t="s">
        <v>43</v>
      </c>
      <c r="K311" s="63">
        <v>-25055</v>
      </c>
      <c r="L311" s="63">
        <v>-275603</v>
      </c>
      <c r="M311">
        <f>+VLOOKUP(D311,'CTTT T6'!I$354:J$411,2,0)</f>
        <v>-275603</v>
      </c>
      <c r="N311" s="40">
        <f t="shared" si="17"/>
        <v>0</v>
      </c>
      <c r="O311" t="s">
        <v>3282</v>
      </c>
    </row>
    <row r="312" spans="2:15" x14ac:dyDescent="0.25">
      <c r="B312" s="65">
        <v>45076</v>
      </c>
      <c r="C312" s="64" t="s">
        <v>1299</v>
      </c>
      <c r="D312" s="50">
        <f t="shared" si="18"/>
        <v>4571</v>
      </c>
      <c r="E312" s="64" t="s">
        <v>567</v>
      </c>
      <c r="F312" s="64" t="s">
        <v>767</v>
      </c>
      <c r="G312" s="37"/>
      <c r="H312" s="37"/>
      <c r="I312" s="63">
        <v>-375822</v>
      </c>
      <c r="J312" s="62" t="s">
        <v>43</v>
      </c>
      <c r="K312" s="63">
        <v>-37582</v>
      </c>
      <c r="L312" s="63">
        <v>-413404</v>
      </c>
      <c r="M312">
        <f>+VLOOKUP(D312,'CTTT T6'!I$354:J$411,2,0)</f>
        <v>-413404</v>
      </c>
      <c r="N312" s="40">
        <f t="shared" si="17"/>
        <v>0</v>
      </c>
      <c r="O312" t="s">
        <v>3282</v>
      </c>
    </row>
    <row r="313" spans="2:15" x14ac:dyDescent="0.25">
      <c r="B313" s="65">
        <v>45076</v>
      </c>
      <c r="C313" s="64" t="s">
        <v>1300</v>
      </c>
      <c r="D313" s="50">
        <f t="shared" si="18"/>
        <v>4572</v>
      </c>
      <c r="E313" s="64" t="s">
        <v>567</v>
      </c>
      <c r="F313" s="64" t="s">
        <v>767</v>
      </c>
      <c r="G313" s="37"/>
      <c r="H313" s="37"/>
      <c r="I313" s="63">
        <v>-313185</v>
      </c>
      <c r="J313" s="62" t="s">
        <v>43</v>
      </c>
      <c r="K313" s="63">
        <v>-31319</v>
      </c>
      <c r="L313" s="63">
        <v>-344504</v>
      </c>
      <c r="M313">
        <f>+VLOOKUP(D313,'CTTT T6'!I$354:J$411,2,0)</f>
        <v>-344504</v>
      </c>
      <c r="N313" s="40">
        <f t="shared" si="17"/>
        <v>0</v>
      </c>
      <c r="O313" t="s">
        <v>3282</v>
      </c>
    </row>
    <row r="314" spans="2:15" x14ac:dyDescent="0.25">
      <c r="B314" s="65">
        <v>45076</v>
      </c>
      <c r="C314" s="64" t="s">
        <v>1301</v>
      </c>
      <c r="D314" s="50">
        <f t="shared" si="18"/>
        <v>4573</v>
      </c>
      <c r="E314" s="64" t="s">
        <v>567</v>
      </c>
      <c r="F314" s="64" t="s">
        <v>767</v>
      </c>
      <c r="G314" s="37"/>
      <c r="H314" s="37"/>
      <c r="I314" s="63">
        <v>-187911</v>
      </c>
      <c r="J314" s="62" t="s">
        <v>43</v>
      </c>
      <c r="K314" s="63">
        <v>-18791</v>
      </c>
      <c r="L314" s="63">
        <v>-206702</v>
      </c>
      <c r="M314">
        <f>+VLOOKUP(D314,'CTTT T6'!I$354:J$411,2,0)</f>
        <v>-206702</v>
      </c>
      <c r="N314" s="40">
        <f t="shared" si="17"/>
        <v>0</v>
      </c>
      <c r="O314" t="s">
        <v>3282</v>
      </c>
    </row>
    <row r="315" spans="2:15" x14ac:dyDescent="0.25">
      <c r="B315" s="65">
        <v>45076</v>
      </c>
      <c r="C315" s="64" t="s">
        <v>1302</v>
      </c>
      <c r="D315" s="50">
        <f t="shared" si="18"/>
        <v>4574</v>
      </c>
      <c r="E315" s="64" t="s">
        <v>567</v>
      </c>
      <c r="F315" s="64" t="s">
        <v>767</v>
      </c>
      <c r="G315" s="37"/>
      <c r="H315" s="37"/>
      <c r="I315" s="63">
        <v>-250548</v>
      </c>
      <c r="J315" s="62" t="s">
        <v>43</v>
      </c>
      <c r="K315" s="63">
        <v>-25055</v>
      </c>
      <c r="L315" s="63">
        <v>-275603</v>
      </c>
      <c r="M315">
        <f>+VLOOKUP(D315,'CTTT T6'!I$354:J$411,2,0)</f>
        <v>-275603</v>
      </c>
      <c r="N315" s="40">
        <f t="shared" si="17"/>
        <v>0</v>
      </c>
      <c r="O315" t="s">
        <v>3282</v>
      </c>
    </row>
    <row r="316" spans="2:15" x14ac:dyDescent="0.25">
      <c r="B316" s="65">
        <v>45076</v>
      </c>
      <c r="C316" s="64" t="s">
        <v>1303</v>
      </c>
      <c r="D316" s="50">
        <f t="shared" si="18"/>
        <v>4575</v>
      </c>
      <c r="E316" s="64" t="s">
        <v>567</v>
      </c>
      <c r="F316" s="64" t="s">
        <v>767</v>
      </c>
      <c r="G316" s="37"/>
      <c r="H316" s="37"/>
      <c r="I316" s="63">
        <v>-375822</v>
      </c>
      <c r="J316" s="62" t="s">
        <v>43</v>
      </c>
      <c r="K316" s="63">
        <v>-37582</v>
      </c>
      <c r="L316" s="63">
        <v>-413404</v>
      </c>
      <c r="M316">
        <f>+VLOOKUP(D316,'CTTT T6'!I$354:J$411,2,0)</f>
        <v>-413404</v>
      </c>
      <c r="N316" s="40">
        <f t="shared" si="17"/>
        <v>0</v>
      </c>
      <c r="O316" t="s">
        <v>3282</v>
      </c>
    </row>
    <row r="317" spans="2:15" x14ac:dyDescent="0.25">
      <c r="B317" s="65">
        <v>45076</v>
      </c>
      <c r="C317" s="64" t="s">
        <v>1304</v>
      </c>
      <c r="D317" s="50">
        <f t="shared" si="18"/>
        <v>4576</v>
      </c>
      <c r="E317" s="64" t="s">
        <v>567</v>
      </c>
      <c r="F317" s="64" t="s">
        <v>767</v>
      </c>
      <c r="G317" s="37"/>
      <c r="H317" s="37"/>
      <c r="I317" s="63">
        <v>-250548</v>
      </c>
      <c r="J317" s="62" t="s">
        <v>43</v>
      </c>
      <c r="K317" s="63">
        <v>-25055</v>
      </c>
      <c r="L317" s="63">
        <v>-275603</v>
      </c>
      <c r="M317">
        <f>+VLOOKUP(D317,'CTTT T6'!I$354:J$411,2,0)</f>
        <v>-275603</v>
      </c>
      <c r="N317" s="40">
        <f t="shared" si="17"/>
        <v>0</v>
      </c>
      <c r="O317" t="s">
        <v>3282</v>
      </c>
    </row>
    <row r="318" spans="2:15" x14ac:dyDescent="0.25">
      <c r="B318" s="65">
        <v>45077</v>
      </c>
      <c r="C318" s="64" t="s">
        <v>1305</v>
      </c>
      <c r="D318" s="50">
        <f t="shared" si="18"/>
        <v>54</v>
      </c>
      <c r="E318" s="64" t="s">
        <v>766</v>
      </c>
      <c r="F318" s="64" t="s">
        <v>767</v>
      </c>
      <c r="G318" s="37"/>
      <c r="H318" s="37"/>
      <c r="I318" s="63">
        <v>-82520</v>
      </c>
      <c r="J318" s="62" t="s">
        <v>43</v>
      </c>
      <c r="K318" s="63">
        <v>-8252</v>
      </c>
      <c r="L318" s="63">
        <v>-90772</v>
      </c>
      <c r="M318">
        <v>-90772</v>
      </c>
      <c r="N318" s="40">
        <f t="shared" si="17"/>
        <v>0</v>
      </c>
      <c r="O318" t="s">
        <v>3450</v>
      </c>
    </row>
    <row r="319" spans="2:15" x14ac:dyDescent="0.25">
      <c r="B319" s="65">
        <v>45077</v>
      </c>
      <c r="C319" s="64" t="s">
        <v>1306</v>
      </c>
      <c r="D319" s="50">
        <f t="shared" si="18"/>
        <v>74</v>
      </c>
      <c r="E319" s="64" t="s">
        <v>1284</v>
      </c>
      <c r="F319" s="64" t="s">
        <v>767</v>
      </c>
      <c r="G319" s="37"/>
      <c r="H319" s="37"/>
      <c r="I319" s="63">
        <v>-313185</v>
      </c>
      <c r="J319" s="62" t="s">
        <v>43</v>
      </c>
      <c r="K319" s="63">
        <v>-31319</v>
      </c>
      <c r="L319" s="63">
        <v>-344504</v>
      </c>
      <c r="M319">
        <v>-344504</v>
      </c>
      <c r="N319" s="40">
        <f t="shared" si="17"/>
        <v>0</v>
      </c>
      <c r="O319" t="s">
        <v>3450</v>
      </c>
    </row>
    <row r="320" spans="2:15" x14ac:dyDescent="0.25">
      <c r="B320" s="65">
        <v>45077</v>
      </c>
      <c r="C320" s="64" t="s">
        <v>1307</v>
      </c>
      <c r="D320" s="50">
        <f t="shared" si="18"/>
        <v>165</v>
      </c>
      <c r="E320" s="64" t="s">
        <v>771</v>
      </c>
      <c r="F320" s="64" t="s">
        <v>767</v>
      </c>
      <c r="G320" s="37"/>
      <c r="H320" s="37"/>
      <c r="I320" s="63">
        <v>-486857</v>
      </c>
      <c r="J320" s="62" t="s">
        <v>43</v>
      </c>
      <c r="K320" s="63">
        <v>-48686</v>
      </c>
      <c r="L320" s="63">
        <v>-535543</v>
      </c>
      <c r="M320">
        <v>-535543</v>
      </c>
      <c r="N320" s="40">
        <f t="shared" si="17"/>
        <v>0</v>
      </c>
      <c r="O320" t="s">
        <v>3450</v>
      </c>
    </row>
    <row r="321" spans="2:15" x14ac:dyDescent="0.25">
      <c r="B321" s="65">
        <v>45077</v>
      </c>
      <c r="C321" s="64" t="s">
        <v>1308</v>
      </c>
      <c r="D321" s="50">
        <f t="shared" si="18"/>
        <v>205</v>
      </c>
      <c r="E321" s="64" t="s">
        <v>1249</v>
      </c>
      <c r="F321" s="64" t="s">
        <v>767</v>
      </c>
      <c r="G321" s="37"/>
      <c r="H321" s="37"/>
      <c r="I321" s="63">
        <v>-165040</v>
      </c>
      <c r="J321" s="62" t="s">
        <v>43</v>
      </c>
      <c r="K321" s="63">
        <v>-16504</v>
      </c>
      <c r="L321" s="63">
        <v>-181544</v>
      </c>
      <c r="M321">
        <v>-181544</v>
      </c>
      <c r="N321" s="40">
        <f t="shared" si="17"/>
        <v>0</v>
      </c>
      <c r="O321" t="s">
        <v>3450</v>
      </c>
    </row>
    <row r="322" spans="2:15" x14ac:dyDescent="0.25">
      <c r="B322" s="65">
        <v>45077</v>
      </c>
      <c r="C322" s="64" t="s">
        <v>1309</v>
      </c>
      <c r="D322" s="50">
        <f t="shared" si="18"/>
        <v>210</v>
      </c>
      <c r="E322" s="64" t="s">
        <v>1249</v>
      </c>
      <c r="F322" s="64" t="s">
        <v>767</v>
      </c>
      <c r="G322" s="37"/>
      <c r="H322" s="37"/>
      <c r="I322" s="63">
        <v>-69025</v>
      </c>
      <c r="J322" s="62" t="s">
        <v>43</v>
      </c>
      <c r="K322" s="63">
        <v>-6903</v>
      </c>
      <c r="L322" s="63">
        <v>-75928</v>
      </c>
      <c r="M322">
        <v>-75928</v>
      </c>
      <c r="N322" s="40">
        <f t="shared" si="17"/>
        <v>0</v>
      </c>
      <c r="O322" t="s">
        <v>3450</v>
      </c>
    </row>
    <row r="323" spans="2:15" x14ac:dyDescent="0.25">
      <c r="B323" s="65">
        <v>45077</v>
      </c>
      <c r="C323" s="64" t="s">
        <v>1310</v>
      </c>
      <c r="D323" s="50">
        <f t="shared" si="18"/>
        <v>211</v>
      </c>
      <c r="E323" s="64" t="s">
        <v>1249</v>
      </c>
      <c r="F323" s="64" t="s">
        <v>767</v>
      </c>
      <c r="G323" s="37"/>
      <c r="H323" s="37"/>
      <c r="I323" s="63">
        <v>-187911</v>
      </c>
      <c r="J323" s="62" t="s">
        <v>43</v>
      </c>
      <c r="K323" s="63">
        <v>-18791</v>
      </c>
      <c r="L323" s="63">
        <v>-206702</v>
      </c>
      <c r="M323">
        <v>-206702</v>
      </c>
      <c r="N323" s="40">
        <f t="shared" si="17"/>
        <v>0</v>
      </c>
      <c r="O323" t="s">
        <v>3450</v>
      </c>
    </row>
    <row r="324" spans="2:15" x14ac:dyDescent="0.25">
      <c r="B324" s="65">
        <v>45077</v>
      </c>
      <c r="C324" s="64" t="s">
        <v>1311</v>
      </c>
      <c r="D324" s="50">
        <f t="shared" si="18"/>
        <v>4756</v>
      </c>
      <c r="E324" s="64" t="s">
        <v>567</v>
      </c>
      <c r="F324" s="64" t="s">
        <v>767</v>
      </c>
      <c r="G324" s="37"/>
      <c r="H324" s="37"/>
      <c r="I324" s="63">
        <v>-375822</v>
      </c>
      <c r="J324" s="62" t="s">
        <v>43</v>
      </c>
      <c r="K324" s="63">
        <v>-37582</v>
      </c>
      <c r="L324" s="63">
        <v>-413404</v>
      </c>
      <c r="M324">
        <v>-413404</v>
      </c>
      <c r="N324" s="40">
        <f t="shared" si="17"/>
        <v>0</v>
      </c>
      <c r="O324" t="s">
        <v>3450</v>
      </c>
    </row>
    <row r="325" spans="2:15" x14ac:dyDescent="0.25">
      <c r="B325" s="65">
        <v>45077</v>
      </c>
      <c r="C325" s="64" t="s">
        <v>1312</v>
      </c>
      <c r="D325" s="50">
        <f t="shared" si="18"/>
        <v>4757</v>
      </c>
      <c r="E325" s="64" t="s">
        <v>567</v>
      </c>
      <c r="F325" s="64" t="s">
        <v>767</v>
      </c>
      <c r="G325" s="37"/>
      <c r="H325" s="37"/>
      <c r="I325" s="63">
        <v>-313185</v>
      </c>
      <c r="J325" s="62" t="s">
        <v>43</v>
      </c>
      <c r="K325" s="63">
        <v>-31319</v>
      </c>
      <c r="L325" s="63">
        <v>-344504</v>
      </c>
      <c r="M325">
        <v>-344504</v>
      </c>
      <c r="N325" s="40">
        <f t="shared" si="17"/>
        <v>0</v>
      </c>
      <c r="O325" t="s">
        <v>3450</v>
      </c>
    </row>
    <row r="326" spans="2:15" x14ac:dyDescent="0.25">
      <c r="B326" s="65">
        <v>45077</v>
      </c>
      <c r="C326" s="64" t="s">
        <v>1313</v>
      </c>
      <c r="D326" s="50">
        <f t="shared" si="18"/>
        <v>4758</v>
      </c>
      <c r="E326" s="64" t="s">
        <v>567</v>
      </c>
      <c r="F326" s="64" t="s">
        <v>767</v>
      </c>
      <c r="G326" s="37"/>
      <c r="H326" s="37"/>
      <c r="I326" s="63">
        <v>-375822</v>
      </c>
      <c r="J326" s="62" t="s">
        <v>43</v>
      </c>
      <c r="K326" s="63">
        <v>-37582</v>
      </c>
      <c r="L326" s="63">
        <v>-413404</v>
      </c>
      <c r="M326">
        <v>-413404</v>
      </c>
      <c r="N326" s="40">
        <f t="shared" si="17"/>
        <v>0</v>
      </c>
      <c r="O326" t="s">
        <v>3450</v>
      </c>
    </row>
    <row r="327" spans="2:15" x14ac:dyDescent="0.25">
      <c r="B327" s="65">
        <v>45077</v>
      </c>
      <c r="C327" s="64" t="s">
        <v>1314</v>
      </c>
      <c r="D327" s="50">
        <f t="shared" si="18"/>
        <v>4759</v>
      </c>
      <c r="E327" s="64" t="s">
        <v>567</v>
      </c>
      <c r="F327" s="64" t="s">
        <v>767</v>
      </c>
      <c r="G327" s="37"/>
      <c r="H327" s="37"/>
      <c r="I327" s="63">
        <v>-313185</v>
      </c>
      <c r="J327" s="62" t="s">
        <v>43</v>
      </c>
      <c r="K327" s="63">
        <v>-31319</v>
      </c>
      <c r="L327" s="63">
        <v>-344504</v>
      </c>
      <c r="M327">
        <v>-344504</v>
      </c>
      <c r="N327" s="40">
        <f t="shared" si="17"/>
        <v>0</v>
      </c>
      <c r="O327" t="s">
        <v>3450</v>
      </c>
    </row>
    <row r="328" spans="2:15" x14ac:dyDescent="0.25">
      <c r="B328" s="65">
        <v>45077</v>
      </c>
      <c r="C328" s="64" t="s">
        <v>1315</v>
      </c>
      <c r="D328" s="50">
        <f t="shared" si="18"/>
        <v>4760</v>
      </c>
      <c r="E328" s="64" t="s">
        <v>567</v>
      </c>
      <c r="F328" s="64" t="s">
        <v>767</v>
      </c>
      <c r="G328" s="37"/>
      <c r="H328" s="37"/>
      <c r="I328" s="63">
        <v>-125274</v>
      </c>
      <c r="J328" s="62" t="s">
        <v>43</v>
      </c>
      <c r="K328" s="63">
        <v>-12527</v>
      </c>
      <c r="L328" s="63">
        <v>-137801</v>
      </c>
      <c r="M328">
        <v>-137801</v>
      </c>
      <c r="N328" s="40">
        <f t="shared" ref="N328:N391" si="19">+M328-L328</f>
        <v>0</v>
      </c>
      <c r="O328" t="s">
        <v>3450</v>
      </c>
    </row>
    <row r="329" spans="2:15" x14ac:dyDescent="0.25">
      <c r="B329" s="65">
        <v>45077</v>
      </c>
      <c r="C329" s="64" t="s">
        <v>1316</v>
      </c>
      <c r="D329" s="50">
        <f t="shared" si="18"/>
        <v>4761</v>
      </c>
      <c r="E329" s="64" t="s">
        <v>567</v>
      </c>
      <c r="F329" s="64" t="s">
        <v>767</v>
      </c>
      <c r="G329" s="37"/>
      <c r="H329" s="37"/>
      <c r="I329" s="63">
        <v>-313185</v>
      </c>
      <c r="J329" s="62" t="s">
        <v>43</v>
      </c>
      <c r="K329" s="63">
        <v>-31319</v>
      </c>
      <c r="L329" s="63">
        <v>-344504</v>
      </c>
      <c r="M329">
        <v>-344504</v>
      </c>
      <c r="N329" s="40">
        <f t="shared" si="19"/>
        <v>0</v>
      </c>
      <c r="O329" t="s">
        <v>3450</v>
      </c>
    </row>
    <row r="330" spans="2:15" x14ac:dyDescent="0.25">
      <c r="B330" s="65">
        <v>45077</v>
      </c>
      <c r="C330" s="64" t="s">
        <v>1317</v>
      </c>
      <c r="D330" s="50">
        <f t="shared" si="18"/>
        <v>4762</v>
      </c>
      <c r="E330" s="64" t="s">
        <v>567</v>
      </c>
      <c r="F330" s="64" t="s">
        <v>767</v>
      </c>
      <c r="G330" s="37"/>
      <c r="H330" s="37"/>
      <c r="I330" s="63">
        <v>-313185</v>
      </c>
      <c r="J330" s="62" t="s">
        <v>43</v>
      </c>
      <c r="K330" s="63">
        <v>-31319</v>
      </c>
      <c r="L330" s="63">
        <v>-344504</v>
      </c>
      <c r="M330">
        <v>-344504</v>
      </c>
      <c r="N330" s="40">
        <f t="shared" si="19"/>
        <v>0</v>
      </c>
      <c r="O330" t="s">
        <v>3450</v>
      </c>
    </row>
    <row r="331" spans="2:15" x14ac:dyDescent="0.25">
      <c r="B331" s="65">
        <v>45077</v>
      </c>
      <c r="C331" s="64" t="s">
        <v>1318</v>
      </c>
      <c r="D331" s="50">
        <f t="shared" si="18"/>
        <v>4763</v>
      </c>
      <c r="E331" s="64" t="s">
        <v>567</v>
      </c>
      <c r="F331" s="64" t="s">
        <v>767</v>
      </c>
      <c r="G331" s="37"/>
      <c r="H331" s="37"/>
      <c r="I331" s="63">
        <v>-187911</v>
      </c>
      <c r="J331" s="62" t="s">
        <v>43</v>
      </c>
      <c r="K331" s="63">
        <v>-18791</v>
      </c>
      <c r="L331" s="63">
        <v>-206702</v>
      </c>
      <c r="M331">
        <v>-206702</v>
      </c>
      <c r="N331" s="40">
        <f t="shared" si="19"/>
        <v>0</v>
      </c>
      <c r="O331" t="s">
        <v>3450</v>
      </c>
    </row>
    <row r="332" spans="2:15" x14ac:dyDescent="0.25">
      <c r="B332" s="65">
        <v>45077</v>
      </c>
      <c r="C332" s="64" t="s">
        <v>1319</v>
      </c>
      <c r="D332" s="50">
        <f t="shared" si="18"/>
        <v>4764</v>
      </c>
      <c r="E332" s="64" t="s">
        <v>567</v>
      </c>
      <c r="F332" s="64" t="s">
        <v>767</v>
      </c>
      <c r="G332" s="37"/>
      <c r="H332" s="37"/>
      <c r="I332" s="63">
        <v>-375822</v>
      </c>
      <c r="J332" s="62" t="s">
        <v>43</v>
      </c>
      <c r="K332" s="63">
        <v>-37582</v>
      </c>
      <c r="L332" s="63">
        <v>-413404</v>
      </c>
      <c r="M332">
        <v>-413404</v>
      </c>
      <c r="N332" s="40">
        <f t="shared" si="19"/>
        <v>0</v>
      </c>
      <c r="O332" t="s">
        <v>3450</v>
      </c>
    </row>
    <row r="333" spans="2:15" x14ac:dyDescent="0.25">
      <c r="B333" s="65">
        <v>45077</v>
      </c>
      <c r="C333" s="64" t="s">
        <v>1320</v>
      </c>
      <c r="D333" s="50">
        <f t="shared" si="18"/>
        <v>4765</v>
      </c>
      <c r="E333" s="64" t="s">
        <v>567</v>
      </c>
      <c r="F333" s="64" t="s">
        <v>767</v>
      </c>
      <c r="G333" s="37"/>
      <c r="H333" s="37"/>
      <c r="I333" s="63">
        <v>-313185</v>
      </c>
      <c r="J333" s="62" t="s">
        <v>43</v>
      </c>
      <c r="K333" s="63">
        <v>-31319</v>
      </c>
      <c r="L333" s="63">
        <v>-344504</v>
      </c>
      <c r="M333">
        <v>-344504</v>
      </c>
      <c r="N333" s="40">
        <f t="shared" si="19"/>
        <v>0</v>
      </c>
      <c r="O333" t="s">
        <v>3450</v>
      </c>
    </row>
    <row r="334" spans="2:15" x14ac:dyDescent="0.25">
      <c r="B334" s="65">
        <v>45077</v>
      </c>
      <c r="C334" s="64" t="s">
        <v>1321</v>
      </c>
      <c r="D334" s="50">
        <f t="shared" si="18"/>
        <v>4766</v>
      </c>
      <c r="E334" s="64" t="s">
        <v>567</v>
      </c>
      <c r="F334" s="64" t="s">
        <v>767</v>
      </c>
      <c r="G334" s="37"/>
      <c r="H334" s="37"/>
      <c r="I334" s="63">
        <v>-250548</v>
      </c>
      <c r="J334" s="62" t="s">
        <v>43</v>
      </c>
      <c r="K334" s="63">
        <v>-25055</v>
      </c>
      <c r="L334" s="63">
        <v>-275603</v>
      </c>
      <c r="M334">
        <v>-275603</v>
      </c>
      <c r="N334" s="40">
        <f t="shared" si="19"/>
        <v>0</v>
      </c>
      <c r="O334" t="s">
        <v>3450</v>
      </c>
    </row>
    <row r="335" spans="2:15" x14ac:dyDescent="0.25">
      <c r="B335" s="65">
        <v>45077</v>
      </c>
      <c r="C335" s="64" t="s">
        <v>1322</v>
      </c>
      <c r="D335" s="50">
        <f t="shared" si="18"/>
        <v>4767</v>
      </c>
      <c r="E335" s="64" t="s">
        <v>567</v>
      </c>
      <c r="F335" s="64" t="s">
        <v>767</v>
      </c>
      <c r="G335" s="37"/>
      <c r="H335" s="37"/>
      <c r="I335" s="63">
        <v>-187911</v>
      </c>
      <c r="J335" s="62" t="s">
        <v>43</v>
      </c>
      <c r="K335" s="63">
        <v>-18791</v>
      </c>
      <c r="L335" s="63">
        <v>-206702</v>
      </c>
      <c r="M335">
        <v>-206702</v>
      </c>
      <c r="N335" s="40">
        <f t="shared" si="19"/>
        <v>0</v>
      </c>
      <c r="O335" t="s">
        <v>3450</v>
      </c>
    </row>
    <row r="336" spans="2:15" x14ac:dyDescent="0.25">
      <c r="B336" s="65">
        <v>45077</v>
      </c>
      <c r="C336" s="64" t="s">
        <v>1323</v>
      </c>
      <c r="D336" s="50">
        <f t="shared" si="18"/>
        <v>4768</v>
      </c>
      <c r="E336" s="64" t="s">
        <v>567</v>
      </c>
      <c r="F336" s="64" t="s">
        <v>767</v>
      </c>
      <c r="G336" s="37"/>
      <c r="H336" s="37"/>
      <c r="I336" s="63">
        <v>-313185</v>
      </c>
      <c r="J336" s="62" t="s">
        <v>43</v>
      </c>
      <c r="K336" s="63">
        <v>-31319</v>
      </c>
      <c r="L336" s="63">
        <v>-344504</v>
      </c>
      <c r="M336">
        <v>-344504</v>
      </c>
      <c r="N336" s="40">
        <f t="shared" si="19"/>
        <v>0</v>
      </c>
      <c r="O336" t="s">
        <v>3450</v>
      </c>
    </row>
    <row r="337" spans="2:15" x14ac:dyDescent="0.25">
      <c r="B337" s="65">
        <v>45077</v>
      </c>
      <c r="C337" s="64" t="s">
        <v>1324</v>
      </c>
      <c r="D337" s="50">
        <f t="shared" si="18"/>
        <v>4769</v>
      </c>
      <c r="E337" s="64" t="s">
        <v>567</v>
      </c>
      <c r="F337" s="64" t="s">
        <v>767</v>
      </c>
      <c r="G337" s="37"/>
      <c r="H337" s="37"/>
      <c r="I337" s="63">
        <v>-187911</v>
      </c>
      <c r="J337" s="62" t="s">
        <v>43</v>
      </c>
      <c r="K337" s="63">
        <v>-18791</v>
      </c>
      <c r="L337" s="63">
        <v>-206702</v>
      </c>
      <c r="M337">
        <v>-206702</v>
      </c>
      <c r="N337" s="40">
        <f t="shared" si="19"/>
        <v>0</v>
      </c>
      <c r="O337" t="s">
        <v>3450</v>
      </c>
    </row>
    <row r="338" spans="2:15" x14ac:dyDescent="0.25">
      <c r="B338" s="65">
        <v>45077</v>
      </c>
      <c r="C338" s="64" t="s">
        <v>1325</v>
      </c>
      <c r="D338" s="50">
        <f t="shared" si="18"/>
        <v>4770</v>
      </c>
      <c r="E338" s="64" t="s">
        <v>567</v>
      </c>
      <c r="F338" s="64" t="s">
        <v>767</v>
      </c>
      <c r="G338" s="37"/>
      <c r="H338" s="37"/>
      <c r="I338" s="63">
        <v>-125274</v>
      </c>
      <c r="J338" s="62" t="s">
        <v>43</v>
      </c>
      <c r="K338" s="63">
        <v>-12527</v>
      </c>
      <c r="L338" s="63">
        <v>-137801</v>
      </c>
      <c r="M338">
        <v>-137801</v>
      </c>
      <c r="N338" s="40">
        <f t="shared" si="19"/>
        <v>0</v>
      </c>
      <c r="O338" t="s">
        <v>3450</v>
      </c>
    </row>
    <row r="339" spans="2:15" x14ac:dyDescent="0.25">
      <c r="B339" s="65">
        <v>45077</v>
      </c>
      <c r="C339" s="64" t="s">
        <v>1326</v>
      </c>
      <c r="D339" s="50">
        <f t="shared" si="18"/>
        <v>4771</v>
      </c>
      <c r="E339" s="64" t="s">
        <v>567</v>
      </c>
      <c r="F339" s="64" t="s">
        <v>767</v>
      </c>
      <c r="G339" s="37"/>
      <c r="H339" s="37"/>
      <c r="I339" s="63">
        <v>-313185</v>
      </c>
      <c r="J339" s="62" t="s">
        <v>43</v>
      </c>
      <c r="K339" s="63">
        <v>-31319</v>
      </c>
      <c r="L339" s="63">
        <v>-344504</v>
      </c>
      <c r="M339">
        <v>-344504</v>
      </c>
      <c r="N339" s="40">
        <f t="shared" si="19"/>
        <v>0</v>
      </c>
      <c r="O339" t="s">
        <v>3450</v>
      </c>
    </row>
    <row r="340" spans="2:15" x14ac:dyDescent="0.25">
      <c r="B340" s="65">
        <v>45077</v>
      </c>
      <c r="C340" s="64" t="s">
        <v>1327</v>
      </c>
      <c r="D340" s="50">
        <f t="shared" si="18"/>
        <v>4772</v>
      </c>
      <c r="E340" s="64" t="s">
        <v>567</v>
      </c>
      <c r="F340" s="64" t="s">
        <v>767</v>
      </c>
      <c r="G340" s="37"/>
      <c r="H340" s="37"/>
      <c r="I340" s="63">
        <v>-313185</v>
      </c>
      <c r="J340" s="62" t="s">
        <v>43</v>
      </c>
      <c r="K340" s="63">
        <v>-31319</v>
      </c>
      <c r="L340" s="63">
        <v>-344504</v>
      </c>
      <c r="M340">
        <v>-344504</v>
      </c>
      <c r="N340" s="40">
        <f t="shared" si="19"/>
        <v>0</v>
      </c>
      <c r="O340" t="s">
        <v>3450</v>
      </c>
    </row>
    <row r="341" spans="2:15" x14ac:dyDescent="0.25">
      <c r="B341" s="65">
        <v>45077</v>
      </c>
      <c r="C341" s="64" t="s">
        <v>1328</v>
      </c>
      <c r="D341" s="50">
        <f t="shared" si="18"/>
        <v>4773</v>
      </c>
      <c r="E341" s="64" t="s">
        <v>567</v>
      </c>
      <c r="F341" s="64" t="s">
        <v>767</v>
      </c>
      <c r="G341" s="37"/>
      <c r="H341" s="37"/>
      <c r="I341" s="63">
        <v>-313185</v>
      </c>
      <c r="J341" s="62" t="s">
        <v>43</v>
      </c>
      <c r="K341" s="63">
        <v>-31319</v>
      </c>
      <c r="L341" s="63">
        <v>-344504</v>
      </c>
      <c r="M341">
        <v>-344504</v>
      </c>
      <c r="N341" s="40">
        <f t="shared" si="19"/>
        <v>0</v>
      </c>
      <c r="O341" t="s">
        <v>3450</v>
      </c>
    </row>
    <row r="342" spans="2:15" x14ac:dyDescent="0.25">
      <c r="B342" s="65">
        <v>45077</v>
      </c>
      <c r="C342" s="64" t="s">
        <v>1329</v>
      </c>
      <c r="D342" s="50">
        <f t="shared" si="18"/>
        <v>4774</v>
      </c>
      <c r="E342" s="64" t="s">
        <v>567</v>
      </c>
      <c r="F342" s="64" t="s">
        <v>767</v>
      </c>
      <c r="G342" s="37"/>
      <c r="H342" s="37"/>
      <c r="I342" s="63">
        <v>-313185</v>
      </c>
      <c r="J342" s="62" t="s">
        <v>43</v>
      </c>
      <c r="K342" s="63">
        <v>-31319</v>
      </c>
      <c r="L342" s="63">
        <v>-344504</v>
      </c>
      <c r="M342">
        <v>-344504</v>
      </c>
      <c r="N342" s="40">
        <f t="shared" si="19"/>
        <v>0</v>
      </c>
      <c r="O342" t="s">
        <v>3450</v>
      </c>
    </row>
    <row r="343" spans="2:15" x14ac:dyDescent="0.25">
      <c r="B343" s="65">
        <v>45077</v>
      </c>
      <c r="C343" s="64" t="s">
        <v>1330</v>
      </c>
      <c r="D343" s="50">
        <f t="shared" si="18"/>
        <v>4775</v>
      </c>
      <c r="E343" s="64" t="s">
        <v>567</v>
      </c>
      <c r="F343" s="64" t="s">
        <v>767</v>
      </c>
      <c r="G343" s="37"/>
      <c r="H343" s="37"/>
      <c r="I343" s="63">
        <v>-313185</v>
      </c>
      <c r="J343" s="62" t="s">
        <v>43</v>
      </c>
      <c r="K343" s="63">
        <v>-31319</v>
      </c>
      <c r="L343" s="63">
        <v>-344504</v>
      </c>
      <c r="M343">
        <v>-344504</v>
      </c>
      <c r="N343" s="40">
        <f t="shared" si="19"/>
        <v>0</v>
      </c>
      <c r="O343" t="s">
        <v>3450</v>
      </c>
    </row>
    <row r="344" spans="2:15" x14ac:dyDescent="0.25">
      <c r="B344" s="65">
        <v>45077</v>
      </c>
      <c r="C344" s="64" t="s">
        <v>1331</v>
      </c>
      <c r="D344" s="50">
        <f t="shared" si="18"/>
        <v>4776</v>
      </c>
      <c r="E344" s="64" t="s">
        <v>567</v>
      </c>
      <c r="F344" s="64" t="s">
        <v>767</v>
      </c>
      <c r="G344" s="37"/>
      <c r="H344" s="37"/>
      <c r="I344" s="63">
        <v>-375822</v>
      </c>
      <c r="J344" s="62" t="s">
        <v>43</v>
      </c>
      <c r="K344" s="63">
        <v>-37582</v>
      </c>
      <c r="L344" s="63">
        <v>-413404</v>
      </c>
      <c r="M344">
        <v>-413404</v>
      </c>
      <c r="N344" s="40">
        <f t="shared" si="19"/>
        <v>0</v>
      </c>
      <c r="O344" t="s">
        <v>3450</v>
      </c>
    </row>
    <row r="345" spans="2:15" x14ac:dyDescent="0.25">
      <c r="B345" s="65">
        <v>45077</v>
      </c>
      <c r="C345" s="64" t="s">
        <v>1332</v>
      </c>
      <c r="D345" s="50">
        <f t="shared" si="18"/>
        <v>4777</v>
      </c>
      <c r="E345" s="64" t="s">
        <v>567</v>
      </c>
      <c r="F345" s="64" t="s">
        <v>767</v>
      </c>
      <c r="G345" s="37"/>
      <c r="H345" s="37"/>
      <c r="I345" s="63">
        <v>-187911</v>
      </c>
      <c r="J345" s="62" t="s">
        <v>43</v>
      </c>
      <c r="K345" s="63">
        <v>-18791</v>
      </c>
      <c r="L345" s="63">
        <v>-206702</v>
      </c>
      <c r="M345">
        <v>-206702</v>
      </c>
      <c r="N345" s="40">
        <f t="shared" si="19"/>
        <v>0</v>
      </c>
      <c r="O345" t="s">
        <v>3450</v>
      </c>
    </row>
    <row r="346" spans="2:15" x14ac:dyDescent="0.25">
      <c r="B346" s="65">
        <v>45077</v>
      </c>
      <c r="C346" s="64" t="s">
        <v>1333</v>
      </c>
      <c r="D346" s="50">
        <f t="shared" si="18"/>
        <v>4778</v>
      </c>
      <c r="E346" s="64" t="s">
        <v>567</v>
      </c>
      <c r="F346" s="64" t="s">
        <v>767</v>
      </c>
      <c r="G346" s="37"/>
      <c r="H346" s="37"/>
      <c r="I346" s="63">
        <v>-250548</v>
      </c>
      <c r="J346" s="62" t="s">
        <v>43</v>
      </c>
      <c r="K346" s="63">
        <v>-25055</v>
      </c>
      <c r="L346" s="63">
        <v>-275603</v>
      </c>
      <c r="M346">
        <v>-275603</v>
      </c>
      <c r="N346" s="40">
        <f t="shared" si="19"/>
        <v>0</v>
      </c>
      <c r="O346" t="s">
        <v>3450</v>
      </c>
    </row>
    <row r="347" spans="2:15" x14ac:dyDescent="0.25">
      <c r="B347" s="65">
        <v>45077</v>
      </c>
      <c r="C347" s="64" t="s">
        <v>1334</v>
      </c>
      <c r="D347" s="50">
        <f t="shared" si="18"/>
        <v>4779</v>
      </c>
      <c r="E347" s="64" t="s">
        <v>567</v>
      </c>
      <c r="F347" s="64" t="s">
        <v>767</v>
      </c>
      <c r="G347" s="37"/>
      <c r="H347" s="37"/>
      <c r="I347" s="63">
        <v>-313185</v>
      </c>
      <c r="J347" s="62" t="s">
        <v>43</v>
      </c>
      <c r="K347" s="63">
        <v>-31319</v>
      </c>
      <c r="L347" s="63">
        <v>-344504</v>
      </c>
      <c r="M347">
        <v>-344504</v>
      </c>
      <c r="N347" s="40">
        <f t="shared" si="19"/>
        <v>0</v>
      </c>
      <c r="O347" t="s">
        <v>3450</v>
      </c>
    </row>
    <row r="348" spans="2:15" x14ac:dyDescent="0.25">
      <c r="B348" s="65">
        <v>45077</v>
      </c>
      <c r="C348" s="64" t="s">
        <v>1335</v>
      </c>
      <c r="D348" s="50">
        <f t="shared" si="18"/>
        <v>4780</v>
      </c>
      <c r="E348" s="64" t="s">
        <v>567</v>
      </c>
      <c r="F348" s="64" t="s">
        <v>767</v>
      </c>
      <c r="G348" s="37"/>
      <c r="H348" s="37"/>
      <c r="I348" s="63">
        <v>-313185</v>
      </c>
      <c r="J348" s="62" t="s">
        <v>43</v>
      </c>
      <c r="K348" s="63">
        <v>-31319</v>
      </c>
      <c r="L348" s="63">
        <v>-344504</v>
      </c>
      <c r="M348">
        <v>-344504</v>
      </c>
      <c r="N348" s="40">
        <f t="shared" si="19"/>
        <v>0</v>
      </c>
      <c r="O348" t="s">
        <v>3450</v>
      </c>
    </row>
    <row r="349" spans="2:15" x14ac:dyDescent="0.25">
      <c r="B349" s="65">
        <v>45077</v>
      </c>
      <c r="C349" s="64" t="s">
        <v>146</v>
      </c>
      <c r="D349" s="50">
        <f t="shared" si="18"/>
        <v>4781</v>
      </c>
      <c r="E349" s="64" t="s">
        <v>567</v>
      </c>
      <c r="F349" s="64" t="s">
        <v>767</v>
      </c>
      <c r="G349" s="37"/>
      <c r="H349" s="37"/>
      <c r="I349" s="63">
        <v>-375822</v>
      </c>
      <c r="J349" s="62" t="s">
        <v>43</v>
      </c>
      <c r="K349" s="63">
        <v>-37582</v>
      </c>
      <c r="L349" s="63">
        <v>-413404</v>
      </c>
      <c r="M349">
        <v>-413404</v>
      </c>
      <c r="N349" s="40">
        <f t="shared" si="19"/>
        <v>0</v>
      </c>
      <c r="O349" t="s">
        <v>3450</v>
      </c>
    </row>
    <row r="350" spans="2:15" x14ac:dyDescent="0.25">
      <c r="B350" s="65">
        <v>45077</v>
      </c>
      <c r="C350" s="64" t="s">
        <v>1336</v>
      </c>
      <c r="D350" s="50">
        <f t="shared" si="18"/>
        <v>4782</v>
      </c>
      <c r="E350" s="64" t="s">
        <v>567</v>
      </c>
      <c r="F350" s="64" t="s">
        <v>767</v>
      </c>
      <c r="G350" s="37"/>
      <c r="H350" s="37"/>
      <c r="I350" s="63">
        <v>-125274</v>
      </c>
      <c r="J350" s="62" t="s">
        <v>43</v>
      </c>
      <c r="K350" s="63">
        <v>-12527</v>
      </c>
      <c r="L350" s="63">
        <v>-137801</v>
      </c>
      <c r="M350">
        <v>-137801</v>
      </c>
      <c r="N350" s="40">
        <f t="shared" si="19"/>
        <v>0</v>
      </c>
      <c r="O350" t="s">
        <v>3450</v>
      </c>
    </row>
    <row r="351" spans="2:15" x14ac:dyDescent="0.25">
      <c r="B351" s="65">
        <v>45077</v>
      </c>
      <c r="C351" s="64" t="s">
        <v>1337</v>
      </c>
      <c r="D351" s="50">
        <f t="shared" si="18"/>
        <v>4783</v>
      </c>
      <c r="E351" s="64" t="s">
        <v>567</v>
      </c>
      <c r="F351" s="64" t="s">
        <v>767</v>
      </c>
      <c r="G351" s="37"/>
      <c r="H351" s="37"/>
      <c r="I351" s="63">
        <v>-375822</v>
      </c>
      <c r="J351" s="62" t="s">
        <v>43</v>
      </c>
      <c r="K351" s="63">
        <v>-37582</v>
      </c>
      <c r="L351" s="63">
        <v>-413404</v>
      </c>
      <c r="M351">
        <v>-413404</v>
      </c>
      <c r="N351" s="40">
        <f t="shared" si="19"/>
        <v>0</v>
      </c>
      <c r="O351" t="s">
        <v>3450</v>
      </c>
    </row>
    <row r="352" spans="2:15" x14ac:dyDescent="0.25">
      <c r="B352" s="65">
        <v>45077</v>
      </c>
      <c r="C352" s="64" t="s">
        <v>1338</v>
      </c>
      <c r="D352" s="50">
        <f t="shared" si="18"/>
        <v>4784</v>
      </c>
      <c r="E352" s="64" t="s">
        <v>567</v>
      </c>
      <c r="F352" s="64" t="s">
        <v>767</v>
      </c>
      <c r="G352" s="37"/>
      <c r="H352" s="37"/>
      <c r="I352" s="63">
        <v>-187911</v>
      </c>
      <c r="J352" s="62" t="s">
        <v>43</v>
      </c>
      <c r="K352" s="63">
        <v>-18791</v>
      </c>
      <c r="L352" s="63">
        <v>-206702</v>
      </c>
      <c r="M352">
        <v>-206702</v>
      </c>
      <c r="N352" s="40">
        <f t="shared" si="19"/>
        <v>0</v>
      </c>
      <c r="O352" t="s">
        <v>3450</v>
      </c>
    </row>
    <row r="353" spans="2:15" x14ac:dyDescent="0.25">
      <c r="B353" s="65">
        <v>45077</v>
      </c>
      <c r="C353" s="64" t="s">
        <v>1339</v>
      </c>
      <c r="D353" s="50">
        <f t="shared" si="18"/>
        <v>4785</v>
      </c>
      <c r="E353" s="64" t="s">
        <v>567</v>
      </c>
      <c r="F353" s="64" t="s">
        <v>767</v>
      </c>
      <c r="G353" s="37"/>
      <c r="H353" s="37"/>
      <c r="I353" s="63">
        <v>-313185</v>
      </c>
      <c r="J353" s="62" t="s">
        <v>43</v>
      </c>
      <c r="K353" s="63">
        <v>-31319</v>
      </c>
      <c r="L353" s="63">
        <v>-344504</v>
      </c>
      <c r="M353">
        <v>-344504</v>
      </c>
      <c r="N353" s="40">
        <f t="shared" si="19"/>
        <v>0</v>
      </c>
      <c r="O353" t="s">
        <v>3450</v>
      </c>
    </row>
    <row r="354" spans="2:15" x14ac:dyDescent="0.25">
      <c r="B354" s="65">
        <v>45077</v>
      </c>
      <c r="C354" s="64" t="s">
        <v>1340</v>
      </c>
      <c r="D354" s="50">
        <f t="shared" si="18"/>
        <v>4786</v>
      </c>
      <c r="E354" s="64" t="s">
        <v>567</v>
      </c>
      <c r="F354" s="64" t="s">
        <v>767</v>
      </c>
      <c r="G354" s="37"/>
      <c r="H354" s="37"/>
      <c r="I354" s="63">
        <v>-375822</v>
      </c>
      <c r="J354" s="62" t="s">
        <v>43</v>
      </c>
      <c r="K354" s="63">
        <v>-37582</v>
      </c>
      <c r="L354" s="63">
        <v>-413404</v>
      </c>
      <c r="M354">
        <v>-413404</v>
      </c>
      <c r="N354" s="40">
        <f t="shared" si="19"/>
        <v>0</v>
      </c>
      <c r="O354" t="s">
        <v>3450</v>
      </c>
    </row>
    <row r="355" spans="2:15" x14ac:dyDescent="0.25">
      <c r="B355" s="65">
        <v>45077</v>
      </c>
      <c r="C355" s="64" t="s">
        <v>1341</v>
      </c>
      <c r="D355" s="50">
        <f t="shared" si="18"/>
        <v>4787</v>
      </c>
      <c r="E355" s="64" t="s">
        <v>567</v>
      </c>
      <c r="F355" s="64" t="s">
        <v>767</v>
      </c>
      <c r="G355" s="37"/>
      <c r="H355" s="37"/>
      <c r="I355" s="63">
        <v>-689007</v>
      </c>
      <c r="J355" s="62" t="s">
        <v>43</v>
      </c>
      <c r="K355" s="63">
        <v>-68901</v>
      </c>
      <c r="L355" s="63">
        <v>-757908</v>
      </c>
      <c r="M355">
        <v>-757908</v>
      </c>
      <c r="N355" s="40">
        <f t="shared" si="19"/>
        <v>0</v>
      </c>
      <c r="O355" t="s">
        <v>3450</v>
      </c>
    </row>
    <row r="356" spans="2:15" x14ac:dyDescent="0.25">
      <c r="B356" s="65">
        <v>45077</v>
      </c>
      <c r="C356" s="64" t="s">
        <v>1342</v>
      </c>
      <c r="D356" s="50">
        <f t="shared" si="18"/>
        <v>4788</v>
      </c>
      <c r="E356" s="64" t="s">
        <v>567</v>
      </c>
      <c r="F356" s="64" t="s">
        <v>767</v>
      </c>
      <c r="G356" s="37"/>
      <c r="H356" s="37"/>
      <c r="I356" s="63">
        <v>-250548</v>
      </c>
      <c r="J356" s="62" t="s">
        <v>43</v>
      </c>
      <c r="K356" s="63">
        <v>-25055</v>
      </c>
      <c r="L356" s="63">
        <v>-275603</v>
      </c>
      <c r="M356">
        <v>-275603</v>
      </c>
      <c r="N356" s="40">
        <f t="shared" si="19"/>
        <v>0</v>
      </c>
      <c r="O356" t="s">
        <v>3450</v>
      </c>
    </row>
    <row r="357" spans="2:15" x14ac:dyDescent="0.25">
      <c r="B357" s="65">
        <v>45077</v>
      </c>
      <c r="C357" s="64" t="s">
        <v>1343</v>
      </c>
      <c r="D357" s="50">
        <f t="shared" si="18"/>
        <v>4789</v>
      </c>
      <c r="E357" s="64" t="s">
        <v>567</v>
      </c>
      <c r="F357" s="64" t="s">
        <v>767</v>
      </c>
      <c r="G357" s="37"/>
      <c r="H357" s="37"/>
      <c r="I357" s="63">
        <v>-187911</v>
      </c>
      <c r="J357" s="62" t="s">
        <v>43</v>
      </c>
      <c r="K357" s="63">
        <v>-18791</v>
      </c>
      <c r="L357" s="63">
        <v>-206702</v>
      </c>
      <c r="M357">
        <v>-206702</v>
      </c>
      <c r="N357" s="40">
        <f t="shared" si="19"/>
        <v>0</v>
      </c>
      <c r="O357" t="s">
        <v>3450</v>
      </c>
    </row>
    <row r="358" spans="2:15" x14ac:dyDescent="0.25">
      <c r="B358" s="65">
        <v>45077</v>
      </c>
      <c r="C358" s="64" t="s">
        <v>1344</v>
      </c>
      <c r="D358" s="50">
        <f t="shared" si="18"/>
        <v>4790</v>
      </c>
      <c r="E358" s="64" t="s">
        <v>567</v>
      </c>
      <c r="F358" s="64" t="s">
        <v>767</v>
      </c>
      <c r="G358" s="37"/>
      <c r="H358" s="37"/>
      <c r="I358" s="63">
        <v>-313185</v>
      </c>
      <c r="J358" s="62" t="s">
        <v>43</v>
      </c>
      <c r="K358" s="63">
        <v>-31319</v>
      </c>
      <c r="L358" s="63">
        <v>-344504</v>
      </c>
      <c r="M358">
        <v>-344504</v>
      </c>
      <c r="N358" s="40">
        <f t="shared" si="19"/>
        <v>0</v>
      </c>
      <c r="O358" t="s">
        <v>3450</v>
      </c>
    </row>
    <row r="359" spans="2:15" x14ac:dyDescent="0.25">
      <c r="B359" s="65">
        <v>45077</v>
      </c>
      <c r="C359" s="64" t="s">
        <v>1345</v>
      </c>
      <c r="D359" s="50">
        <f t="shared" si="18"/>
        <v>4791</v>
      </c>
      <c r="E359" s="64" t="s">
        <v>567</v>
      </c>
      <c r="F359" s="64" t="s">
        <v>767</v>
      </c>
      <c r="G359" s="37"/>
      <c r="H359" s="37"/>
      <c r="I359" s="63">
        <v>-375822</v>
      </c>
      <c r="J359" s="62" t="s">
        <v>43</v>
      </c>
      <c r="K359" s="63">
        <v>-37582</v>
      </c>
      <c r="L359" s="63">
        <v>-413404</v>
      </c>
      <c r="M359">
        <v>-413404</v>
      </c>
      <c r="N359" s="40">
        <f t="shared" si="19"/>
        <v>0</v>
      </c>
      <c r="O359" t="s">
        <v>3450</v>
      </c>
    </row>
    <row r="360" spans="2:15" x14ac:dyDescent="0.25">
      <c r="B360" s="65">
        <v>45077</v>
      </c>
      <c r="C360" s="64" t="s">
        <v>1346</v>
      </c>
      <c r="D360" s="50">
        <f t="shared" si="18"/>
        <v>4792</v>
      </c>
      <c r="E360" s="64" t="s">
        <v>567</v>
      </c>
      <c r="F360" s="64" t="s">
        <v>767</v>
      </c>
      <c r="G360" s="37"/>
      <c r="H360" s="37"/>
      <c r="I360" s="63">
        <v>-187911</v>
      </c>
      <c r="J360" s="62" t="s">
        <v>43</v>
      </c>
      <c r="K360" s="63">
        <v>-18791</v>
      </c>
      <c r="L360" s="63">
        <v>-206702</v>
      </c>
      <c r="M360">
        <v>-206702</v>
      </c>
      <c r="N360" s="40">
        <f t="shared" si="19"/>
        <v>0</v>
      </c>
      <c r="O360" t="s">
        <v>3450</v>
      </c>
    </row>
    <row r="361" spans="2:15" x14ac:dyDescent="0.25">
      <c r="B361" s="65">
        <v>45077</v>
      </c>
      <c r="C361" s="64" t="s">
        <v>1347</v>
      </c>
      <c r="D361" s="50">
        <f t="shared" si="18"/>
        <v>4793</v>
      </c>
      <c r="E361" s="64" t="s">
        <v>567</v>
      </c>
      <c r="F361" s="64" t="s">
        <v>767</v>
      </c>
      <c r="G361" s="37"/>
      <c r="H361" s="37"/>
      <c r="I361" s="63">
        <v>-375822</v>
      </c>
      <c r="J361" s="62" t="s">
        <v>43</v>
      </c>
      <c r="K361" s="63">
        <v>-37582</v>
      </c>
      <c r="L361" s="63">
        <v>-413404</v>
      </c>
      <c r="M361">
        <v>-413404</v>
      </c>
      <c r="N361" s="40">
        <f t="shared" si="19"/>
        <v>0</v>
      </c>
      <c r="O361" t="s">
        <v>3450</v>
      </c>
    </row>
    <row r="362" spans="2:15" x14ac:dyDescent="0.25">
      <c r="B362" s="65">
        <v>45077</v>
      </c>
      <c r="C362" s="64" t="s">
        <v>1348</v>
      </c>
      <c r="D362" s="50">
        <f t="shared" si="18"/>
        <v>4794</v>
      </c>
      <c r="E362" s="64" t="s">
        <v>567</v>
      </c>
      <c r="F362" s="64" t="s">
        <v>767</v>
      </c>
      <c r="G362" s="37"/>
      <c r="H362" s="37"/>
      <c r="I362" s="63">
        <v>-375822</v>
      </c>
      <c r="J362" s="62" t="s">
        <v>43</v>
      </c>
      <c r="K362" s="63">
        <v>-37582</v>
      </c>
      <c r="L362" s="63">
        <v>-413404</v>
      </c>
      <c r="M362">
        <v>-413404</v>
      </c>
      <c r="N362" s="40">
        <f t="shared" si="19"/>
        <v>0</v>
      </c>
      <c r="O362" t="s">
        <v>3450</v>
      </c>
    </row>
    <row r="363" spans="2:15" x14ac:dyDescent="0.25">
      <c r="B363" s="65">
        <v>45077</v>
      </c>
      <c r="C363" s="64" t="s">
        <v>1349</v>
      </c>
      <c r="D363" s="50">
        <f t="shared" si="18"/>
        <v>4795</v>
      </c>
      <c r="E363" s="64" t="s">
        <v>567</v>
      </c>
      <c r="F363" s="64" t="s">
        <v>767</v>
      </c>
      <c r="G363" s="37"/>
      <c r="H363" s="37"/>
      <c r="I363" s="63">
        <v>-250548</v>
      </c>
      <c r="J363" s="62" t="s">
        <v>43</v>
      </c>
      <c r="K363" s="63">
        <v>-25055</v>
      </c>
      <c r="L363" s="63">
        <v>-275603</v>
      </c>
      <c r="M363">
        <v>-275603</v>
      </c>
      <c r="N363" s="40">
        <f t="shared" si="19"/>
        <v>0</v>
      </c>
      <c r="O363" t="s">
        <v>3450</v>
      </c>
    </row>
    <row r="364" spans="2:15" x14ac:dyDescent="0.25">
      <c r="B364" s="65">
        <v>45077</v>
      </c>
      <c r="C364" s="64" t="s">
        <v>1350</v>
      </c>
      <c r="D364" s="50">
        <f t="shared" si="18"/>
        <v>4796</v>
      </c>
      <c r="E364" s="64" t="s">
        <v>567</v>
      </c>
      <c r="F364" s="64" t="s">
        <v>767</v>
      </c>
      <c r="G364" s="37"/>
      <c r="H364" s="37"/>
      <c r="I364" s="63">
        <v>-125274</v>
      </c>
      <c r="J364" s="62" t="s">
        <v>43</v>
      </c>
      <c r="K364" s="63">
        <v>-12527</v>
      </c>
      <c r="L364" s="63">
        <v>-137801</v>
      </c>
      <c r="M364">
        <v>-137801</v>
      </c>
      <c r="N364" s="40">
        <f t="shared" si="19"/>
        <v>0</v>
      </c>
      <c r="O364" t="s">
        <v>3450</v>
      </c>
    </row>
    <row r="365" spans="2:15" x14ac:dyDescent="0.25">
      <c r="B365" s="65">
        <v>45077</v>
      </c>
      <c r="C365" s="64" t="s">
        <v>1351</v>
      </c>
      <c r="D365" s="50">
        <f t="shared" si="18"/>
        <v>4797</v>
      </c>
      <c r="E365" s="64" t="s">
        <v>567</v>
      </c>
      <c r="F365" s="64" t="s">
        <v>767</v>
      </c>
      <c r="G365" s="37"/>
      <c r="H365" s="37"/>
      <c r="I365" s="63">
        <v>-250548</v>
      </c>
      <c r="J365" s="62" t="s">
        <v>43</v>
      </c>
      <c r="K365" s="63">
        <v>-25055</v>
      </c>
      <c r="L365" s="63">
        <v>-275603</v>
      </c>
      <c r="M365">
        <v>-275603</v>
      </c>
      <c r="N365" s="40">
        <f t="shared" si="19"/>
        <v>0</v>
      </c>
      <c r="O365" t="s">
        <v>3450</v>
      </c>
    </row>
    <row r="366" spans="2:15" x14ac:dyDescent="0.25">
      <c r="B366" s="65">
        <v>45077</v>
      </c>
      <c r="C366" s="64" t="s">
        <v>1352</v>
      </c>
      <c r="D366" s="50">
        <f t="shared" si="18"/>
        <v>4798</v>
      </c>
      <c r="E366" s="64" t="s">
        <v>567</v>
      </c>
      <c r="F366" s="64" t="s">
        <v>767</v>
      </c>
      <c r="G366" s="37"/>
      <c r="H366" s="37"/>
      <c r="I366" s="63">
        <v>-187911</v>
      </c>
      <c r="J366" s="62" t="s">
        <v>43</v>
      </c>
      <c r="K366" s="63">
        <v>-18791</v>
      </c>
      <c r="L366" s="63">
        <v>-206702</v>
      </c>
      <c r="M366">
        <v>-206702</v>
      </c>
      <c r="N366" s="40">
        <f t="shared" si="19"/>
        <v>0</v>
      </c>
      <c r="O366" t="s">
        <v>3450</v>
      </c>
    </row>
    <row r="367" spans="2:15" x14ac:dyDescent="0.25">
      <c r="B367" s="65">
        <v>45077</v>
      </c>
      <c r="C367" s="64" t="s">
        <v>1353</v>
      </c>
      <c r="D367" s="50">
        <f t="shared" si="18"/>
        <v>4799</v>
      </c>
      <c r="E367" s="64" t="s">
        <v>567</v>
      </c>
      <c r="F367" s="64" t="s">
        <v>767</v>
      </c>
      <c r="G367" s="37"/>
      <c r="H367" s="37"/>
      <c r="I367" s="63">
        <v>-125274</v>
      </c>
      <c r="J367" s="62" t="s">
        <v>43</v>
      </c>
      <c r="K367" s="63">
        <v>-12527</v>
      </c>
      <c r="L367" s="63">
        <v>-137801</v>
      </c>
      <c r="M367">
        <v>-137801</v>
      </c>
      <c r="N367" s="40">
        <f t="shared" si="19"/>
        <v>0</v>
      </c>
      <c r="O367" t="s">
        <v>3450</v>
      </c>
    </row>
    <row r="368" spans="2:15" x14ac:dyDescent="0.25">
      <c r="B368" s="65">
        <v>45077</v>
      </c>
      <c r="C368" s="64" t="s">
        <v>1354</v>
      </c>
      <c r="D368" s="50">
        <f t="shared" si="18"/>
        <v>4800</v>
      </c>
      <c r="E368" s="64" t="s">
        <v>567</v>
      </c>
      <c r="F368" s="64" t="s">
        <v>767</v>
      </c>
      <c r="G368" s="37"/>
      <c r="H368" s="37"/>
      <c r="I368" s="63">
        <v>-187911</v>
      </c>
      <c r="J368" s="62" t="s">
        <v>43</v>
      </c>
      <c r="K368" s="63">
        <v>-18791</v>
      </c>
      <c r="L368" s="63">
        <v>-206702</v>
      </c>
      <c r="M368">
        <v>-206702</v>
      </c>
      <c r="N368" s="40">
        <f t="shared" si="19"/>
        <v>0</v>
      </c>
      <c r="O368" t="s">
        <v>3450</v>
      </c>
    </row>
    <row r="369" spans="2:15" x14ac:dyDescent="0.25">
      <c r="B369" s="65">
        <v>45077</v>
      </c>
      <c r="C369" s="64" t="s">
        <v>1355</v>
      </c>
      <c r="D369" s="50">
        <f t="shared" si="18"/>
        <v>4801</v>
      </c>
      <c r="E369" s="64" t="s">
        <v>567</v>
      </c>
      <c r="F369" s="64" t="s">
        <v>767</v>
      </c>
      <c r="G369" s="37"/>
      <c r="H369" s="37"/>
      <c r="I369" s="63">
        <v>-125274</v>
      </c>
      <c r="J369" s="62" t="s">
        <v>43</v>
      </c>
      <c r="K369" s="63">
        <v>-12527</v>
      </c>
      <c r="L369" s="63">
        <v>-137801</v>
      </c>
      <c r="M369">
        <v>-137801</v>
      </c>
      <c r="N369" s="40">
        <f t="shared" si="19"/>
        <v>0</v>
      </c>
      <c r="O369" t="s">
        <v>3450</v>
      </c>
    </row>
    <row r="370" spans="2:15" x14ac:dyDescent="0.25">
      <c r="B370" s="65">
        <v>45077</v>
      </c>
      <c r="C370" s="64" t="s">
        <v>1356</v>
      </c>
      <c r="D370" s="50">
        <f t="shared" si="18"/>
        <v>4802</v>
      </c>
      <c r="E370" s="64" t="s">
        <v>567</v>
      </c>
      <c r="F370" s="64" t="s">
        <v>767</v>
      </c>
      <c r="G370" s="37"/>
      <c r="H370" s="37"/>
      <c r="I370" s="63">
        <v>-250548</v>
      </c>
      <c r="J370" s="62" t="s">
        <v>43</v>
      </c>
      <c r="K370" s="63">
        <v>-25055</v>
      </c>
      <c r="L370" s="63">
        <v>-275603</v>
      </c>
      <c r="M370">
        <v>-275603</v>
      </c>
      <c r="N370" s="40">
        <f t="shared" si="19"/>
        <v>0</v>
      </c>
      <c r="O370" t="s">
        <v>3450</v>
      </c>
    </row>
    <row r="371" spans="2:15" x14ac:dyDescent="0.25">
      <c r="B371" s="65">
        <v>45077</v>
      </c>
      <c r="C371" s="64" t="s">
        <v>148</v>
      </c>
      <c r="D371" s="50">
        <f t="shared" si="18"/>
        <v>4803</v>
      </c>
      <c r="E371" s="64" t="s">
        <v>567</v>
      </c>
      <c r="F371" s="64" t="s">
        <v>767</v>
      </c>
      <c r="G371" s="37"/>
      <c r="H371" s="37"/>
      <c r="I371" s="63">
        <v>-125274</v>
      </c>
      <c r="J371" s="62" t="s">
        <v>43</v>
      </c>
      <c r="K371" s="63">
        <v>-12527</v>
      </c>
      <c r="L371" s="63">
        <v>-137801</v>
      </c>
      <c r="M371">
        <v>-137801</v>
      </c>
      <c r="N371" s="40">
        <f t="shared" si="19"/>
        <v>0</v>
      </c>
      <c r="O371" t="s">
        <v>3450</v>
      </c>
    </row>
    <row r="372" spans="2:15" x14ac:dyDescent="0.25">
      <c r="B372" s="65">
        <v>45077</v>
      </c>
      <c r="C372" s="64" t="s">
        <v>1357</v>
      </c>
      <c r="D372" s="50">
        <f t="shared" si="18"/>
        <v>4804</v>
      </c>
      <c r="E372" s="64" t="s">
        <v>567</v>
      </c>
      <c r="F372" s="64" t="s">
        <v>767</v>
      </c>
      <c r="G372" s="37"/>
      <c r="H372" s="37"/>
      <c r="I372" s="63">
        <v>-125274</v>
      </c>
      <c r="J372" s="62" t="s">
        <v>43</v>
      </c>
      <c r="K372" s="63">
        <v>-12527</v>
      </c>
      <c r="L372" s="63">
        <v>-137801</v>
      </c>
      <c r="M372">
        <v>-137801</v>
      </c>
      <c r="N372" s="40">
        <f t="shared" si="19"/>
        <v>0</v>
      </c>
      <c r="O372" t="s">
        <v>3450</v>
      </c>
    </row>
    <row r="373" spans="2:15" x14ac:dyDescent="0.25">
      <c r="B373" s="65">
        <v>45077</v>
      </c>
      <c r="C373" s="64" t="s">
        <v>1358</v>
      </c>
      <c r="D373" s="50">
        <f t="shared" si="18"/>
        <v>4805</v>
      </c>
      <c r="E373" s="64" t="s">
        <v>567</v>
      </c>
      <c r="F373" s="64" t="s">
        <v>767</v>
      </c>
      <c r="G373" s="37"/>
      <c r="H373" s="37"/>
      <c r="I373" s="63">
        <v>-313185</v>
      </c>
      <c r="J373" s="62" t="s">
        <v>43</v>
      </c>
      <c r="K373" s="63">
        <v>-31319</v>
      </c>
      <c r="L373" s="63">
        <v>-344504</v>
      </c>
      <c r="M373">
        <v>-344504</v>
      </c>
      <c r="N373" s="40">
        <f t="shared" si="19"/>
        <v>0</v>
      </c>
      <c r="O373" t="s">
        <v>3450</v>
      </c>
    </row>
    <row r="374" spans="2:15" x14ac:dyDescent="0.25">
      <c r="B374" s="65">
        <v>45077</v>
      </c>
      <c r="C374" s="64" t="s">
        <v>1359</v>
      </c>
      <c r="D374" s="50">
        <f t="shared" si="18"/>
        <v>4806</v>
      </c>
      <c r="E374" s="64" t="s">
        <v>567</v>
      </c>
      <c r="F374" s="64" t="s">
        <v>767</v>
      </c>
      <c r="G374" s="37"/>
      <c r="H374" s="37"/>
      <c r="I374" s="63">
        <v>-375822</v>
      </c>
      <c r="J374" s="62" t="s">
        <v>43</v>
      </c>
      <c r="K374" s="63">
        <v>-37582</v>
      </c>
      <c r="L374" s="63">
        <v>-413404</v>
      </c>
      <c r="M374">
        <v>-413404</v>
      </c>
      <c r="N374" s="40">
        <f t="shared" si="19"/>
        <v>0</v>
      </c>
      <c r="O374" t="s">
        <v>3450</v>
      </c>
    </row>
    <row r="375" spans="2:15" x14ac:dyDescent="0.25">
      <c r="B375" s="65">
        <v>45077</v>
      </c>
      <c r="C375" s="64" t="s">
        <v>1360</v>
      </c>
      <c r="D375" s="50">
        <f t="shared" ref="D375:D432" si="20">+C375*1</f>
        <v>4807</v>
      </c>
      <c r="E375" s="64" t="s">
        <v>567</v>
      </c>
      <c r="F375" s="64" t="s">
        <v>767</v>
      </c>
      <c r="G375" s="37"/>
      <c r="H375" s="37"/>
      <c r="I375" s="63">
        <v>-313185</v>
      </c>
      <c r="J375" s="62" t="s">
        <v>43</v>
      </c>
      <c r="K375" s="63">
        <v>-31319</v>
      </c>
      <c r="L375" s="63">
        <v>-344504</v>
      </c>
      <c r="M375">
        <v>-344504</v>
      </c>
      <c r="N375" s="40">
        <f t="shared" si="19"/>
        <v>0</v>
      </c>
      <c r="O375" t="s">
        <v>3450</v>
      </c>
    </row>
    <row r="376" spans="2:15" x14ac:dyDescent="0.25">
      <c r="B376" s="65">
        <v>45077</v>
      </c>
      <c r="C376" s="64" t="s">
        <v>1361</v>
      </c>
      <c r="D376" s="50">
        <f t="shared" si="20"/>
        <v>4808</v>
      </c>
      <c r="E376" s="64" t="s">
        <v>567</v>
      </c>
      <c r="F376" s="64" t="s">
        <v>767</v>
      </c>
      <c r="G376" s="37"/>
      <c r="H376" s="37"/>
      <c r="I376" s="63">
        <v>-501096</v>
      </c>
      <c r="J376" s="62" t="s">
        <v>43</v>
      </c>
      <c r="K376" s="63">
        <v>-50110</v>
      </c>
      <c r="L376" s="63">
        <v>-551206</v>
      </c>
      <c r="M376">
        <v>-551206</v>
      </c>
      <c r="N376" s="40">
        <f t="shared" si="19"/>
        <v>0</v>
      </c>
      <c r="O376" t="s">
        <v>3450</v>
      </c>
    </row>
    <row r="377" spans="2:15" x14ac:dyDescent="0.25">
      <c r="B377" s="65">
        <v>45077</v>
      </c>
      <c r="C377" s="64" t="s">
        <v>1362</v>
      </c>
      <c r="D377" s="50">
        <f t="shared" si="20"/>
        <v>4809</v>
      </c>
      <c r="E377" s="64" t="s">
        <v>567</v>
      </c>
      <c r="F377" s="64" t="s">
        <v>767</v>
      </c>
      <c r="G377" s="37"/>
      <c r="H377" s="37"/>
      <c r="I377" s="63">
        <v>-125274</v>
      </c>
      <c r="J377" s="62" t="s">
        <v>43</v>
      </c>
      <c r="K377" s="63">
        <v>-12527</v>
      </c>
      <c r="L377" s="63">
        <v>-137801</v>
      </c>
      <c r="M377">
        <v>-137801</v>
      </c>
      <c r="N377" s="40">
        <f t="shared" si="19"/>
        <v>0</v>
      </c>
      <c r="O377" t="s">
        <v>3450</v>
      </c>
    </row>
    <row r="378" spans="2:15" x14ac:dyDescent="0.25">
      <c r="B378" s="65">
        <v>45077</v>
      </c>
      <c r="C378" s="64" t="s">
        <v>1363</v>
      </c>
      <c r="D378" s="50">
        <f t="shared" si="20"/>
        <v>4810</v>
      </c>
      <c r="E378" s="64" t="s">
        <v>567</v>
      </c>
      <c r="F378" s="64" t="s">
        <v>767</v>
      </c>
      <c r="G378" s="37"/>
      <c r="H378" s="37"/>
      <c r="I378" s="63">
        <v>-250548</v>
      </c>
      <c r="J378" s="62" t="s">
        <v>43</v>
      </c>
      <c r="K378" s="63">
        <v>-25055</v>
      </c>
      <c r="L378" s="63">
        <v>-275603</v>
      </c>
      <c r="M378">
        <v>-275603</v>
      </c>
      <c r="N378" s="40">
        <f t="shared" si="19"/>
        <v>0</v>
      </c>
      <c r="O378" t="s">
        <v>3450</v>
      </c>
    </row>
    <row r="379" spans="2:15" x14ac:dyDescent="0.25">
      <c r="B379" s="65">
        <v>45077</v>
      </c>
      <c r="C379" s="64" t="s">
        <v>1364</v>
      </c>
      <c r="D379" s="50">
        <f t="shared" si="20"/>
        <v>4811</v>
      </c>
      <c r="E379" s="64" t="s">
        <v>567</v>
      </c>
      <c r="F379" s="64" t="s">
        <v>767</v>
      </c>
      <c r="G379" s="37"/>
      <c r="H379" s="37"/>
      <c r="I379" s="63">
        <v>-313185</v>
      </c>
      <c r="J379" s="62" t="s">
        <v>43</v>
      </c>
      <c r="K379" s="63">
        <v>-31319</v>
      </c>
      <c r="L379" s="63">
        <v>-344504</v>
      </c>
      <c r="M379">
        <v>-344504</v>
      </c>
      <c r="N379" s="40">
        <f t="shared" si="19"/>
        <v>0</v>
      </c>
      <c r="O379" t="s">
        <v>3450</v>
      </c>
    </row>
    <row r="380" spans="2:15" x14ac:dyDescent="0.25">
      <c r="B380" s="65">
        <v>45077</v>
      </c>
      <c r="C380" s="64" t="s">
        <v>1365</v>
      </c>
      <c r="D380" s="50">
        <f t="shared" si="20"/>
        <v>5300</v>
      </c>
      <c r="E380" s="64" t="s">
        <v>567</v>
      </c>
      <c r="F380" s="64" t="s">
        <v>767</v>
      </c>
      <c r="G380" s="37"/>
      <c r="H380" s="37"/>
      <c r="I380" s="63">
        <v>-313185</v>
      </c>
      <c r="J380" s="62" t="s">
        <v>43</v>
      </c>
      <c r="K380" s="63">
        <v>-31319</v>
      </c>
      <c r="L380" s="63">
        <v>-344504</v>
      </c>
      <c r="M380">
        <v>-344504</v>
      </c>
      <c r="N380" s="40">
        <f t="shared" si="19"/>
        <v>0</v>
      </c>
      <c r="O380" t="s">
        <v>3450</v>
      </c>
    </row>
    <row r="381" spans="2:15" x14ac:dyDescent="0.25">
      <c r="B381" s="65">
        <v>45077</v>
      </c>
      <c r="C381" s="64" t="s">
        <v>1366</v>
      </c>
      <c r="D381" s="50">
        <f t="shared" si="20"/>
        <v>5334</v>
      </c>
      <c r="E381" s="64" t="s">
        <v>567</v>
      </c>
      <c r="F381" s="64" t="s">
        <v>767</v>
      </c>
      <c r="G381" s="37"/>
      <c r="H381" s="37"/>
      <c r="I381" s="63">
        <v>-313185</v>
      </c>
      <c r="J381" s="62" t="s">
        <v>43</v>
      </c>
      <c r="K381" s="63">
        <v>-31319</v>
      </c>
      <c r="L381" s="63">
        <v>-344504</v>
      </c>
      <c r="M381">
        <v>-344504</v>
      </c>
      <c r="N381" s="40">
        <f t="shared" si="19"/>
        <v>0</v>
      </c>
      <c r="O381" t="s">
        <v>3450</v>
      </c>
    </row>
    <row r="382" spans="2:15" x14ac:dyDescent="0.25">
      <c r="B382" s="65">
        <v>45077</v>
      </c>
      <c r="C382" s="64" t="s">
        <v>278</v>
      </c>
      <c r="D382" s="50">
        <f t="shared" si="20"/>
        <v>5335</v>
      </c>
      <c r="E382" s="64" t="s">
        <v>567</v>
      </c>
      <c r="F382" s="64" t="s">
        <v>767</v>
      </c>
      <c r="G382" s="37"/>
      <c r="H382" s="37"/>
      <c r="I382" s="63">
        <v>-250548</v>
      </c>
      <c r="J382" s="62" t="s">
        <v>43</v>
      </c>
      <c r="K382" s="63">
        <v>-25055</v>
      </c>
      <c r="L382" s="63">
        <v>-275603</v>
      </c>
      <c r="M382">
        <v>-275603</v>
      </c>
      <c r="N382" s="40">
        <f t="shared" si="19"/>
        <v>0</v>
      </c>
      <c r="O382" t="s">
        <v>3450</v>
      </c>
    </row>
    <row r="383" spans="2:15" x14ac:dyDescent="0.25">
      <c r="B383" s="65">
        <v>45077</v>
      </c>
      <c r="C383" s="64" t="s">
        <v>280</v>
      </c>
      <c r="D383" s="50">
        <f t="shared" si="20"/>
        <v>5336</v>
      </c>
      <c r="E383" s="64" t="s">
        <v>567</v>
      </c>
      <c r="F383" s="64" t="s">
        <v>767</v>
      </c>
      <c r="G383" s="37"/>
      <c r="H383" s="37"/>
      <c r="I383" s="63">
        <v>-187911</v>
      </c>
      <c r="J383" s="62" t="s">
        <v>43</v>
      </c>
      <c r="K383" s="63">
        <v>-18791</v>
      </c>
      <c r="L383" s="63">
        <v>-206702</v>
      </c>
      <c r="M383">
        <v>-206702</v>
      </c>
      <c r="N383" s="40">
        <f t="shared" si="19"/>
        <v>0</v>
      </c>
      <c r="O383" t="s">
        <v>3450</v>
      </c>
    </row>
    <row r="384" spans="2:15" x14ac:dyDescent="0.25">
      <c r="B384" s="65">
        <v>45077</v>
      </c>
      <c r="C384" s="64" t="s">
        <v>1367</v>
      </c>
      <c r="D384" s="50">
        <f t="shared" si="20"/>
        <v>5337</v>
      </c>
      <c r="E384" s="64" t="s">
        <v>567</v>
      </c>
      <c r="F384" s="64" t="s">
        <v>767</v>
      </c>
      <c r="G384" s="37"/>
      <c r="H384" s="37"/>
      <c r="I384" s="63">
        <v>-250548</v>
      </c>
      <c r="J384" s="62" t="s">
        <v>43</v>
      </c>
      <c r="K384" s="63">
        <v>-25055</v>
      </c>
      <c r="L384" s="63">
        <v>-275603</v>
      </c>
      <c r="M384">
        <v>-275603</v>
      </c>
      <c r="N384" s="40">
        <f t="shared" si="19"/>
        <v>0</v>
      </c>
      <c r="O384" t="s">
        <v>3450</v>
      </c>
    </row>
    <row r="385" spans="2:15" x14ac:dyDescent="0.25">
      <c r="B385" s="65">
        <v>45077</v>
      </c>
      <c r="C385" s="64" t="s">
        <v>1368</v>
      </c>
      <c r="D385" s="50">
        <f t="shared" si="20"/>
        <v>5338</v>
      </c>
      <c r="E385" s="64" t="s">
        <v>567</v>
      </c>
      <c r="F385" s="64" t="s">
        <v>767</v>
      </c>
      <c r="G385" s="37"/>
      <c r="H385" s="37"/>
      <c r="I385" s="63">
        <v>-250548</v>
      </c>
      <c r="J385" s="62" t="s">
        <v>43</v>
      </c>
      <c r="K385" s="63">
        <v>-25055</v>
      </c>
      <c r="L385" s="63">
        <v>-275603</v>
      </c>
      <c r="M385">
        <v>-275603</v>
      </c>
      <c r="N385" s="40">
        <f t="shared" si="19"/>
        <v>0</v>
      </c>
      <c r="O385" t="s">
        <v>3450</v>
      </c>
    </row>
    <row r="386" spans="2:15" x14ac:dyDescent="0.25">
      <c r="B386" s="65">
        <v>45077</v>
      </c>
      <c r="C386" s="64" t="s">
        <v>1369</v>
      </c>
      <c r="D386" s="50">
        <f t="shared" si="20"/>
        <v>5339</v>
      </c>
      <c r="E386" s="64" t="s">
        <v>567</v>
      </c>
      <c r="F386" s="64" t="s">
        <v>767</v>
      </c>
      <c r="G386" s="37"/>
      <c r="H386" s="37"/>
      <c r="I386" s="63">
        <v>-375822</v>
      </c>
      <c r="J386" s="62" t="s">
        <v>43</v>
      </c>
      <c r="K386" s="63">
        <v>-37582</v>
      </c>
      <c r="L386" s="63">
        <v>-413404</v>
      </c>
      <c r="M386">
        <v>-413404</v>
      </c>
      <c r="N386" s="40">
        <f t="shared" si="19"/>
        <v>0</v>
      </c>
      <c r="O386" t="s">
        <v>3450</v>
      </c>
    </row>
    <row r="387" spans="2:15" x14ac:dyDescent="0.25">
      <c r="B387" s="65">
        <v>45077</v>
      </c>
      <c r="C387" s="64" t="s">
        <v>1370</v>
      </c>
      <c r="D387" s="50">
        <f t="shared" si="20"/>
        <v>5340</v>
      </c>
      <c r="E387" s="64" t="s">
        <v>567</v>
      </c>
      <c r="F387" s="64" t="s">
        <v>767</v>
      </c>
      <c r="G387" s="37"/>
      <c r="H387" s="37"/>
      <c r="I387" s="63">
        <v>-313185</v>
      </c>
      <c r="J387" s="62" t="s">
        <v>43</v>
      </c>
      <c r="K387" s="63">
        <v>-31319</v>
      </c>
      <c r="L387" s="63">
        <v>-344504</v>
      </c>
      <c r="M387">
        <v>-344504</v>
      </c>
      <c r="N387" s="40">
        <f t="shared" si="19"/>
        <v>0</v>
      </c>
      <c r="O387" t="s">
        <v>3450</v>
      </c>
    </row>
    <row r="388" spans="2:15" x14ac:dyDescent="0.25">
      <c r="B388" s="65">
        <v>45077</v>
      </c>
      <c r="C388" s="64" t="s">
        <v>1371</v>
      </c>
      <c r="D388" s="50">
        <f t="shared" si="20"/>
        <v>5341</v>
      </c>
      <c r="E388" s="64" t="s">
        <v>567</v>
      </c>
      <c r="F388" s="64" t="s">
        <v>767</v>
      </c>
      <c r="G388" s="37"/>
      <c r="H388" s="37"/>
      <c r="I388" s="63">
        <v>-125274</v>
      </c>
      <c r="J388" s="62" t="s">
        <v>43</v>
      </c>
      <c r="K388" s="63">
        <v>-12527</v>
      </c>
      <c r="L388" s="63">
        <v>-137801</v>
      </c>
      <c r="M388">
        <v>-137801</v>
      </c>
      <c r="N388" s="40">
        <f t="shared" si="19"/>
        <v>0</v>
      </c>
      <c r="O388" t="s">
        <v>3450</v>
      </c>
    </row>
    <row r="389" spans="2:15" x14ac:dyDescent="0.25">
      <c r="B389" s="65">
        <v>45077</v>
      </c>
      <c r="C389" s="64" t="s">
        <v>1372</v>
      </c>
      <c r="D389" s="50">
        <f t="shared" si="20"/>
        <v>5342</v>
      </c>
      <c r="E389" s="64" t="s">
        <v>567</v>
      </c>
      <c r="F389" s="64" t="s">
        <v>767</v>
      </c>
      <c r="G389" s="37"/>
      <c r="H389" s="37"/>
      <c r="I389" s="63">
        <v>-313185</v>
      </c>
      <c r="J389" s="62" t="s">
        <v>43</v>
      </c>
      <c r="K389" s="63">
        <v>-31319</v>
      </c>
      <c r="L389" s="63">
        <v>-344504</v>
      </c>
      <c r="M389">
        <v>-344504</v>
      </c>
      <c r="N389" s="40">
        <f t="shared" si="19"/>
        <v>0</v>
      </c>
      <c r="O389" t="s">
        <v>3450</v>
      </c>
    </row>
    <row r="390" spans="2:15" x14ac:dyDescent="0.25">
      <c r="B390" s="65">
        <v>45077</v>
      </c>
      <c r="C390" s="64" t="s">
        <v>1373</v>
      </c>
      <c r="D390" s="50">
        <f t="shared" si="20"/>
        <v>5343</v>
      </c>
      <c r="E390" s="64" t="s">
        <v>567</v>
      </c>
      <c r="F390" s="64" t="s">
        <v>767</v>
      </c>
      <c r="G390" s="37"/>
      <c r="H390" s="37"/>
      <c r="I390" s="63">
        <v>-313185</v>
      </c>
      <c r="J390" s="62" t="s">
        <v>43</v>
      </c>
      <c r="K390" s="63">
        <v>-31319</v>
      </c>
      <c r="L390" s="63">
        <v>-344504</v>
      </c>
      <c r="M390">
        <v>-344504</v>
      </c>
      <c r="N390" s="40">
        <f t="shared" si="19"/>
        <v>0</v>
      </c>
      <c r="O390" t="s">
        <v>3450</v>
      </c>
    </row>
    <row r="391" spans="2:15" x14ac:dyDescent="0.25">
      <c r="B391" s="65">
        <v>45077</v>
      </c>
      <c r="C391" s="64" t="s">
        <v>1374</v>
      </c>
      <c r="D391" s="50">
        <f t="shared" si="20"/>
        <v>5344</v>
      </c>
      <c r="E391" s="64" t="s">
        <v>567</v>
      </c>
      <c r="F391" s="64" t="s">
        <v>767</v>
      </c>
      <c r="G391" s="37"/>
      <c r="H391" s="37"/>
      <c r="I391" s="63">
        <v>-62637</v>
      </c>
      <c r="J391" s="62" t="s">
        <v>43</v>
      </c>
      <c r="K391" s="63">
        <v>-6264</v>
      </c>
      <c r="L391" s="63">
        <v>-68901</v>
      </c>
      <c r="M391">
        <v>-68901</v>
      </c>
      <c r="N391" s="40">
        <f t="shared" si="19"/>
        <v>0</v>
      </c>
      <c r="O391" t="s">
        <v>3450</v>
      </c>
    </row>
    <row r="392" spans="2:15" x14ac:dyDescent="0.25">
      <c r="B392" s="65">
        <v>45077</v>
      </c>
      <c r="C392" s="64" t="s">
        <v>1375</v>
      </c>
      <c r="D392" s="50">
        <f t="shared" si="20"/>
        <v>5345</v>
      </c>
      <c r="E392" s="64" t="s">
        <v>567</v>
      </c>
      <c r="F392" s="64" t="s">
        <v>767</v>
      </c>
      <c r="G392" s="37"/>
      <c r="H392" s="37"/>
      <c r="I392" s="63">
        <v>-187911</v>
      </c>
      <c r="J392" s="62" t="s">
        <v>43</v>
      </c>
      <c r="K392" s="63">
        <v>-18791</v>
      </c>
      <c r="L392" s="63">
        <v>-206702</v>
      </c>
      <c r="M392">
        <v>-206702</v>
      </c>
      <c r="N392" s="40">
        <f t="shared" ref="N392:N427" si="21">+M392-L392</f>
        <v>0</v>
      </c>
      <c r="O392" t="s">
        <v>3450</v>
      </c>
    </row>
    <row r="393" spans="2:15" x14ac:dyDescent="0.25">
      <c r="B393" s="65">
        <v>45077</v>
      </c>
      <c r="C393" s="64" t="s">
        <v>1376</v>
      </c>
      <c r="D393" s="50">
        <f t="shared" si="20"/>
        <v>5346</v>
      </c>
      <c r="E393" s="64" t="s">
        <v>567</v>
      </c>
      <c r="F393" s="64" t="s">
        <v>767</v>
      </c>
      <c r="G393" s="37"/>
      <c r="H393" s="37"/>
      <c r="I393" s="63">
        <v>-313185</v>
      </c>
      <c r="J393" s="62" t="s">
        <v>43</v>
      </c>
      <c r="K393" s="63">
        <v>-31319</v>
      </c>
      <c r="L393" s="63">
        <v>-344504</v>
      </c>
      <c r="M393">
        <v>-344504</v>
      </c>
      <c r="N393" s="40">
        <f t="shared" si="21"/>
        <v>0</v>
      </c>
      <c r="O393" t="s">
        <v>3450</v>
      </c>
    </row>
    <row r="394" spans="2:15" x14ac:dyDescent="0.25">
      <c r="B394" s="65">
        <v>45077</v>
      </c>
      <c r="C394" s="64" t="s">
        <v>282</v>
      </c>
      <c r="D394" s="50">
        <f t="shared" si="20"/>
        <v>5347</v>
      </c>
      <c r="E394" s="64" t="s">
        <v>567</v>
      </c>
      <c r="F394" s="64" t="s">
        <v>767</v>
      </c>
      <c r="G394" s="37"/>
      <c r="H394" s="37"/>
      <c r="I394" s="63">
        <v>-250548</v>
      </c>
      <c r="J394" s="62" t="s">
        <v>43</v>
      </c>
      <c r="K394" s="63">
        <v>-25055</v>
      </c>
      <c r="L394" s="63">
        <v>-275603</v>
      </c>
      <c r="M394">
        <v>-275603</v>
      </c>
      <c r="N394" s="40">
        <f t="shared" si="21"/>
        <v>0</v>
      </c>
      <c r="O394" t="s">
        <v>3450</v>
      </c>
    </row>
    <row r="395" spans="2:15" x14ac:dyDescent="0.25">
      <c r="B395" s="65">
        <v>45077</v>
      </c>
      <c r="C395" s="64" t="s">
        <v>1377</v>
      </c>
      <c r="D395" s="50">
        <f t="shared" si="20"/>
        <v>5348</v>
      </c>
      <c r="E395" s="64" t="s">
        <v>567</v>
      </c>
      <c r="F395" s="64" t="s">
        <v>767</v>
      </c>
      <c r="G395" s="37"/>
      <c r="H395" s="37"/>
      <c r="I395" s="63">
        <v>-375822</v>
      </c>
      <c r="J395" s="62" t="s">
        <v>43</v>
      </c>
      <c r="K395" s="63">
        <v>-37582</v>
      </c>
      <c r="L395" s="63">
        <v>-413404</v>
      </c>
      <c r="M395">
        <v>-413404</v>
      </c>
      <c r="N395" s="40">
        <f t="shared" si="21"/>
        <v>0</v>
      </c>
      <c r="O395" t="s">
        <v>3450</v>
      </c>
    </row>
    <row r="396" spans="2:15" x14ac:dyDescent="0.25">
      <c r="B396" s="65">
        <v>45077</v>
      </c>
      <c r="C396" s="64" t="s">
        <v>1378</v>
      </c>
      <c r="D396" s="50">
        <f t="shared" si="20"/>
        <v>5349</v>
      </c>
      <c r="E396" s="64" t="s">
        <v>567</v>
      </c>
      <c r="F396" s="64" t="s">
        <v>767</v>
      </c>
      <c r="G396" s="37"/>
      <c r="H396" s="37"/>
      <c r="I396" s="63">
        <v>-313185</v>
      </c>
      <c r="J396" s="62" t="s">
        <v>43</v>
      </c>
      <c r="K396" s="63">
        <v>-31319</v>
      </c>
      <c r="L396" s="63">
        <v>-344504</v>
      </c>
      <c r="M396">
        <v>-344504</v>
      </c>
      <c r="N396" s="40">
        <f t="shared" si="21"/>
        <v>0</v>
      </c>
      <c r="O396" t="s">
        <v>3450</v>
      </c>
    </row>
    <row r="397" spans="2:15" x14ac:dyDescent="0.25">
      <c r="B397" s="65">
        <v>45077</v>
      </c>
      <c r="C397" s="64" t="s">
        <v>1379</v>
      </c>
      <c r="D397" s="50">
        <f t="shared" si="20"/>
        <v>5350</v>
      </c>
      <c r="E397" s="64" t="s">
        <v>567</v>
      </c>
      <c r="F397" s="64" t="s">
        <v>767</v>
      </c>
      <c r="G397" s="37"/>
      <c r="H397" s="37"/>
      <c r="I397" s="63">
        <v>-62637</v>
      </c>
      <c r="J397" s="62" t="s">
        <v>43</v>
      </c>
      <c r="K397" s="63">
        <v>-6264</v>
      </c>
      <c r="L397" s="63">
        <v>-68901</v>
      </c>
      <c r="M397">
        <v>-68901</v>
      </c>
      <c r="N397" s="40">
        <f t="shared" si="21"/>
        <v>0</v>
      </c>
      <c r="O397" t="s">
        <v>3450</v>
      </c>
    </row>
    <row r="398" spans="2:15" x14ac:dyDescent="0.25">
      <c r="B398" s="65">
        <v>45077</v>
      </c>
      <c r="C398" s="64" t="s">
        <v>1380</v>
      </c>
      <c r="D398" s="50">
        <f t="shared" si="20"/>
        <v>5351</v>
      </c>
      <c r="E398" s="64" t="s">
        <v>567</v>
      </c>
      <c r="F398" s="64" t="s">
        <v>767</v>
      </c>
      <c r="G398" s="37"/>
      <c r="H398" s="37"/>
      <c r="I398" s="63">
        <v>-313185</v>
      </c>
      <c r="J398" s="62" t="s">
        <v>43</v>
      </c>
      <c r="K398" s="63">
        <v>-31319</v>
      </c>
      <c r="L398" s="63">
        <v>-344504</v>
      </c>
      <c r="M398">
        <v>-344504</v>
      </c>
      <c r="N398" s="40">
        <f t="shared" si="21"/>
        <v>0</v>
      </c>
      <c r="O398" t="s">
        <v>3450</v>
      </c>
    </row>
    <row r="399" spans="2:15" x14ac:dyDescent="0.25">
      <c r="B399" s="65">
        <v>45077</v>
      </c>
      <c r="C399" s="64" t="s">
        <v>1381</v>
      </c>
      <c r="D399" s="50">
        <f t="shared" si="20"/>
        <v>5352</v>
      </c>
      <c r="E399" s="64" t="s">
        <v>567</v>
      </c>
      <c r="F399" s="64" t="s">
        <v>767</v>
      </c>
      <c r="G399" s="37"/>
      <c r="H399" s="37"/>
      <c r="I399" s="63">
        <v>-375822</v>
      </c>
      <c r="J399" s="62" t="s">
        <v>43</v>
      </c>
      <c r="K399" s="63">
        <v>-37582</v>
      </c>
      <c r="L399" s="63">
        <v>-413404</v>
      </c>
      <c r="M399">
        <v>-413404</v>
      </c>
      <c r="N399" s="40">
        <f t="shared" si="21"/>
        <v>0</v>
      </c>
      <c r="O399" t="s">
        <v>3450</v>
      </c>
    </row>
    <row r="400" spans="2:15" x14ac:dyDescent="0.25">
      <c r="B400" s="65">
        <v>45077</v>
      </c>
      <c r="C400" s="64" t="s">
        <v>1382</v>
      </c>
      <c r="D400" s="50">
        <f t="shared" si="20"/>
        <v>5353</v>
      </c>
      <c r="E400" s="64" t="s">
        <v>567</v>
      </c>
      <c r="F400" s="64" t="s">
        <v>767</v>
      </c>
      <c r="G400" s="37"/>
      <c r="H400" s="37"/>
      <c r="I400" s="63">
        <v>-313185</v>
      </c>
      <c r="J400" s="62" t="s">
        <v>43</v>
      </c>
      <c r="K400" s="63">
        <v>-31319</v>
      </c>
      <c r="L400" s="63">
        <v>-344504</v>
      </c>
      <c r="M400">
        <v>-344504</v>
      </c>
      <c r="N400" s="40">
        <f t="shared" si="21"/>
        <v>0</v>
      </c>
      <c r="O400" t="s">
        <v>3450</v>
      </c>
    </row>
    <row r="401" spans="2:15" x14ac:dyDescent="0.25">
      <c r="B401" s="65">
        <v>45077</v>
      </c>
      <c r="C401" s="64" t="s">
        <v>1383</v>
      </c>
      <c r="D401" s="50">
        <f t="shared" si="20"/>
        <v>5354</v>
      </c>
      <c r="E401" s="64" t="s">
        <v>567</v>
      </c>
      <c r="F401" s="64" t="s">
        <v>767</v>
      </c>
      <c r="G401" s="37"/>
      <c r="H401" s="37"/>
      <c r="I401" s="63">
        <v>-250548</v>
      </c>
      <c r="J401" s="62" t="s">
        <v>43</v>
      </c>
      <c r="K401" s="63">
        <v>-25055</v>
      </c>
      <c r="L401" s="63">
        <v>-275603</v>
      </c>
      <c r="M401">
        <v>-275603</v>
      </c>
      <c r="N401" s="40">
        <f t="shared" si="21"/>
        <v>0</v>
      </c>
      <c r="O401" t="s">
        <v>3450</v>
      </c>
    </row>
    <row r="402" spans="2:15" x14ac:dyDescent="0.25">
      <c r="B402" s="65">
        <v>45077</v>
      </c>
      <c r="C402" s="64" t="s">
        <v>1384</v>
      </c>
      <c r="D402" s="50">
        <f t="shared" si="20"/>
        <v>5355</v>
      </c>
      <c r="E402" s="64" t="s">
        <v>567</v>
      </c>
      <c r="F402" s="64" t="s">
        <v>767</v>
      </c>
      <c r="G402" s="37"/>
      <c r="H402" s="37"/>
      <c r="I402" s="63">
        <v>-246558</v>
      </c>
      <c r="J402" s="62" t="s">
        <v>43</v>
      </c>
      <c r="K402" s="63">
        <v>-24656</v>
      </c>
      <c r="L402" s="63">
        <v>-271214</v>
      </c>
      <c r="M402">
        <v>-271214</v>
      </c>
      <c r="N402" s="40">
        <f t="shared" si="21"/>
        <v>0</v>
      </c>
      <c r="O402" t="s">
        <v>3450</v>
      </c>
    </row>
    <row r="403" spans="2:15" x14ac:dyDescent="0.25">
      <c r="B403" s="65">
        <v>45077</v>
      </c>
      <c r="C403" s="64" t="s">
        <v>1385</v>
      </c>
      <c r="D403" s="50">
        <f t="shared" si="20"/>
        <v>5356</v>
      </c>
      <c r="E403" s="64" t="s">
        <v>567</v>
      </c>
      <c r="F403" s="64" t="s">
        <v>767</v>
      </c>
      <c r="G403" s="37"/>
      <c r="H403" s="37"/>
      <c r="I403" s="63">
        <v>-187911</v>
      </c>
      <c r="J403" s="62" t="s">
        <v>43</v>
      </c>
      <c r="K403" s="63">
        <v>-18791</v>
      </c>
      <c r="L403" s="63">
        <v>-206702</v>
      </c>
      <c r="M403">
        <v>-206702</v>
      </c>
      <c r="N403" s="40">
        <f t="shared" si="21"/>
        <v>0</v>
      </c>
      <c r="O403" t="s">
        <v>3450</v>
      </c>
    </row>
    <row r="404" spans="2:15" x14ac:dyDescent="0.25">
      <c r="B404" s="65">
        <v>45077</v>
      </c>
      <c r="C404" s="64" t="s">
        <v>1386</v>
      </c>
      <c r="D404" s="50">
        <f t="shared" si="20"/>
        <v>5357</v>
      </c>
      <c r="E404" s="64" t="s">
        <v>567</v>
      </c>
      <c r="F404" s="64" t="s">
        <v>767</v>
      </c>
      <c r="G404" s="37"/>
      <c r="H404" s="37"/>
      <c r="I404" s="63">
        <v>-62637</v>
      </c>
      <c r="J404" s="62" t="s">
        <v>43</v>
      </c>
      <c r="K404" s="63">
        <v>-6264</v>
      </c>
      <c r="L404" s="63">
        <v>-68901</v>
      </c>
      <c r="M404">
        <v>-68901</v>
      </c>
      <c r="N404" s="40">
        <f t="shared" si="21"/>
        <v>0</v>
      </c>
      <c r="O404" t="s">
        <v>3450</v>
      </c>
    </row>
    <row r="405" spans="2:15" x14ac:dyDescent="0.25">
      <c r="B405" s="65">
        <v>45077</v>
      </c>
      <c r="C405" s="64" t="s">
        <v>1387</v>
      </c>
      <c r="D405" s="50">
        <f t="shared" si="20"/>
        <v>5358</v>
      </c>
      <c r="E405" s="64" t="s">
        <v>567</v>
      </c>
      <c r="F405" s="64" t="s">
        <v>767</v>
      </c>
      <c r="G405" s="37"/>
      <c r="H405" s="37"/>
      <c r="I405" s="63">
        <v>-375822</v>
      </c>
      <c r="J405" s="62" t="s">
        <v>43</v>
      </c>
      <c r="K405" s="63">
        <v>-37582</v>
      </c>
      <c r="L405" s="63">
        <v>-413404</v>
      </c>
      <c r="M405">
        <v>-413404</v>
      </c>
      <c r="N405" s="40">
        <f t="shared" si="21"/>
        <v>0</v>
      </c>
      <c r="O405" t="s">
        <v>3450</v>
      </c>
    </row>
    <row r="406" spans="2:15" x14ac:dyDescent="0.25">
      <c r="B406" s="65">
        <v>45077</v>
      </c>
      <c r="C406" s="64" t="s">
        <v>1388</v>
      </c>
      <c r="D406" s="50">
        <f t="shared" si="20"/>
        <v>5359</v>
      </c>
      <c r="E406" s="64" t="s">
        <v>567</v>
      </c>
      <c r="F406" s="64" t="s">
        <v>767</v>
      </c>
      <c r="G406" s="37"/>
      <c r="H406" s="37"/>
      <c r="I406" s="63">
        <v>-250548</v>
      </c>
      <c r="J406" s="62" t="s">
        <v>43</v>
      </c>
      <c r="K406" s="63">
        <v>-25055</v>
      </c>
      <c r="L406" s="63">
        <v>-275603</v>
      </c>
      <c r="M406">
        <v>-275603</v>
      </c>
      <c r="N406" s="40">
        <f t="shared" si="21"/>
        <v>0</v>
      </c>
      <c r="O406" t="s">
        <v>3450</v>
      </c>
    </row>
    <row r="407" spans="2:15" x14ac:dyDescent="0.25">
      <c r="B407" s="65">
        <v>45077</v>
      </c>
      <c r="C407" s="64" t="s">
        <v>1389</v>
      </c>
      <c r="D407" s="50">
        <f t="shared" si="20"/>
        <v>5360</v>
      </c>
      <c r="E407" s="64" t="s">
        <v>567</v>
      </c>
      <c r="F407" s="64" t="s">
        <v>767</v>
      </c>
      <c r="G407" s="37"/>
      <c r="H407" s="37"/>
      <c r="I407" s="63">
        <v>-313185</v>
      </c>
      <c r="J407" s="62" t="s">
        <v>43</v>
      </c>
      <c r="K407" s="63">
        <v>-31319</v>
      </c>
      <c r="L407" s="63">
        <v>-344504</v>
      </c>
      <c r="M407">
        <v>-344504</v>
      </c>
      <c r="N407" s="40">
        <f t="shared" si="21"/>
        <v>0</v>
      </c>
      <c r="O407" t="s">
        <v>3450</v>
      </c>
    </row>
    <row r="408" spans="2:15" x14ac:dyDescent="0.25">
      <c r="B408" s="65">
        <v>45077</v>
      </c>
      <c r="C408" s="64" t="s">
        <v>1390</v>
      </c>
      <c r="D408" s="50">
        <f t="shared" si="20"/>
        <v>5361</v>
      </c>
      <c r="E408" s="64" t="s">
        <v>567</v>
      </c>
      <c r="F408" s="64" t="s">
        <v>767</v>
      </c>
      <c r="G408" s="37"/>
      <c r="H408" s="37"/>
      <c r="I408" s="63">
        <v>-313185</v>
      </c>
      <c r="J408" s="62" t="s">
        <v>43</v>
      </c>
      <c r="K408" s="63">
        <v>-31319</v>
      </c>
      <c r="L408" s="63">
        <v>-344504</v>
      </c>
      <c r="M408">
        <v>-344504</v>
      </c>
      <c r="N408" s="40">
        <f t="shared" si="21"/>
        <v>0</v>
      </c>
      <c r="O408" t="s">
        <v>3450</v>
      </c>
    </row>
    <row r="409" spans="2:15" x14ac:dyDescent="0.25">
      <c r="B409" s="65">
        <v>45077</v>
      </c>
      <c r="C409" s="64" t="s">
        <v>1391</v>
      </c>
      <c r="D409" s="50">
        <f t="shared" si="20"/>
        <v>5362</v>
      </c>
      <c r="E409" s="64" t="s">
        <v>567</v>
      </c>
      <c r="F409" s="64" t="s">
        <v>767</v>
      </c>
      <c r="G409" s="37"/>
      <c r="H409" s="37"/>
      <c r="I409" s="63">
        <v>-313185</v>
      </c>
      <c r="J409" s="62" t="s">
        <v>43</v>
      </c>
      <c r="K409" s="63">
        <v>-31319</v>
      </c>
      <c r="L409" s="63">
        <v>-344504</v>
      </c>
      <c r="M409">
        <v>-344504</v>
      </c>
      <c r="N409" s="40">
        <f t="shared" si="21"/>
        <v>0</v>
      </c>
      <c r="O409" t="s">
        <v>3450</v>
      </c>
    </row>
    <row r="410" spans="2:15" x14ac:dyDescent="0.25">
      <c r="B410" s="65">
        <v>45077</v>
      </c>
      <c r="C410" s="64" t="s">
        <v>1392</v>
      </c>
      <c r="D410" s="50">
        <f t="shared" si="20"/>
        <v>5363</v>
      </c>
      <c r="E410" s="64" t="s">
        <v>567</v>
      </c>
      <c r="F410" s="64" t="s">
        <v>767</v>
      </c>
      <c r="G410" s="37"/>
      <c r="H410" s="37"/>
      <c r="I410" s="63">
        <v>-375822</v>
      </c>
      <c r="J410" s="62" t="s">
        <v>43</v>
      </c>
      <c r="K410" s="63">
        <v>-37582</v>
      </c>
      <c r="L410" s="63">
        <v>-413404</v>
      </c>
      <c r="M410">
        <v>-413404</v>
      </c>
      <c r="N410" s="40">
        <f t="shared" si="21"/>
        <v>0</v>
      </c>
      <c r="O410" t="s">
        <v>3450</v>
      </c>
    </row>
    <row r="411" spans="2:15" x14ac:dyDescent="0.25">
      <c r="B411" s="65">
        <v>45077</v>
      </c>
      <c r="C411" s="64" t="s">
        <v>1393</v>
      </c>
      <c r="D411" s="50">
        <f t="shared" si="20"/>
        <v>5364</v>
      </c>
      <c r="E411" s="64" t="s">
        <v>567</v>
      </c>
      <c r="F411" s="64" t="s">
        <v>767</v>
      </c>
      <c r="G411" s="37"/>
      <c r="H411" s="37"/>
      <c r="I411" s="63">
        <v>-250548</v>
      </c>
      <c r="J411" s="62" t="s">
        <v>43</v>
      </c>
      <c r="K411" s="63">
        <v>-25055</v>
      </c>
      <c r="L411" s="63">
        <v>-275603</v>
      </c>
      <c r="M411">
        <v>-275603</v>
      </c>
      <c r="N411" s="40">
        <f t="shared" si="21"/>
        <v>0</v>
      </c>
      <c r="O411" t="s">
        <v>3450</v>
      </c>
    </row>
    <row r="412" spans="2:15" x14ac:dyDescent="0.25">
      <c r="B412" s="65">
        <v>45077</v>
      </c>
      <c r="C412" s="64" t="s">
        <v>284</v>
      </c>
      <c r="D412" s="50">
        <f t="shared" si="20"/>
        <v>5365</v>
      </c>
      <c r="E412" s="64" t="s">
        <v>567</v>
      </c>
      <c r="F412" s="64" t="s">
        <v>767</v>
      </c>
      <c r="G412" s="37"/>
      <c r="H412" s="37"/>
      <c r="I412" s="63">
        <v>-250548</v>
      </c>
      <c r="J412" s="62" t="s">
        <v>43</v>
      </c>
      <c r="K412" s="63">
        <v>-25055</v>
      </c>
      <c r="L412" s="63">
        <v>-275603</v>
      </c>
      <c r="M412">
        <v>-275603</v>
      </c>
      <c r="N412" s="40">
        <f t="shared" si="21"/>
        <v>0</v>
      </c>
      <c r="O412" t="s">
        <v>3450</v>
      </c>
    </row>
    <row r="413" spans="2:15" x14ac:dyDescent="0.25">
      <c r="B413" s="65">
        <v>45077</v>
      </c>
      <c r="C413" s="64" t="s">
        <v>286</v>
      </c>
      <c r="D413" s="50">
        <f t="shared" si="20"/>
        <v>5366</v>
      </c>
      <c r="E413" s="64" t="s">
        <v>567</v>
      </c>
      <c r="F413" s="64" t="s">
        <v>767</v>
      </c>
      <c r="G413" s="37"/>
      <c r="H413" s="37"/>
      <c r="I413" s="63">
        <v>-187911</v>
      </c>
      <c r="J413" s="62" t="s">
        <v>43</v>
      </c>
      <c r="K413" s="63">
        <v>-18791</v>
      </c>
      <c r="L413" s="63">
        <v>-206702</v>
      </c>
      <c r="M413">
        <v>-206702</v>
      </c>
      <c r="N413" s="40">
        <f t="shared" si="21"/>
        <v>0</v>
      </c>
      <c r="O413" t="s">
        <v>3450</v>
      </c>
    </row>
    <row r="414" spans="2:15" x14ac:dyDescent="0.25">
      <c r="B414" s="65">
        <v>45077</v>
      </c>
      <c r="C414" s="64" t="s">
        <v>288</v>
      </c>
      <c r="D414" s="50">
        <f t="shared" si="20"/>
        <v>5367</v>
      </c>
      <c r="E414" s="64" t="s">
        <v>567</v>
      </c>
      <c r="F414" s="64" t="s">
        <v>767</v>
      </c>
      <c r="G414" s="37"/>
      <c r="H414" s="37"/>
      <c r="I414" s="63">
        <v>-187911</v>
      </c>
      <c r="J414" s="62" t="s">
        <v>43</v>
      </c>
      <c r="K414" s="63">
        <v>-18791</v>
      </c>
      <c r="L414" s="63">
        <v>-206702</v>
      </c>
      <c r="M414">
        <v>-206702</v>
      </c>
      <c r="N414" s="40">
        <f t="shared" si="21"/>
        <v>0</v>
      </c>
      <c r="O414" t="s">
        <v>3450</v>
      </c>
    </row>
    <row r="415" spans="2:15" x14ac:dyDescent="0.25">
      <c r="B415" s="65">
        <v>45077</v>
      </c>
      <c r="C415" s="64" t="s">
        <v>1394</v>
      </c>
      <c r="D415" s="50">
        <f t="shared" si="20"/>
        <v>5368</v>
      </c>
      <c r="E415" s="64" t="s">
        <v>567</v>
      </c>
      <c r="F415" s="64" t="s">
        <v>767</v>
      </c>
      <c r="G415" s="37"/>
      <c r="H415" s="37"/>
      <c r="I415" s="63">
        <v>-313185</v>
      </c>
      <c r="J415" s="62" t="s">
        <v>43</v>
      </c>
      <c r="K415" s="63">
        <v>-31319</v>
      </c>
      <c r="L415" s="63">
        <v>-344504</v>
      </c>
      <c r="M415">
        <v>-344504</v>
      </c>
      <c r="N415" s="40">
        <f t="shared" si="21"/>
        <v>0</v>
      </c>
      <c r="O415" t="s">
        <v>3450</v>
      </c>
    </row>
    <row r="416" spans="2:15" x14ac:dyDescent="0.25">
      <c r="B416" s="65">
        <v>45077</v>
      </c>
      <c r="C416" s="64" t="s">
        <v>1395</v>
      </c>
      <c r="D416" s="50">
        <f t="shared" si="20"/>
        <v>5369</v>
      </c>
      <c r="E416" s="64" t="s">
        <v>567</v>
      </c>
      <c r="F416" s="64" t="s">
        <v>767</v>
      </c>
      <c r="G416" s="37"/>
      <c r="H416" s="37"/>
      <c r="I416" s="63">
        <v>-62637</v>
      </c>
      <c r="J416" s="62" t="s">
        <v>43</v>
      </c>
      <c r="K416" s="63">
        <v>-6264</v>
      </c>
      <c r="L416" s="63">
        <v>-68901</v>
      </c>
      <c r="M416">
        <v>-68901</v>
      </c>
      <c r="N416" s="40">
        <f t="shared" si="21"/>
        <v>0</v>
      </c>
      <c r="O416" t="s">
        <v>3450</v>
      </c>
    </row>
    <row r="417" spans="2:15" x14ac:dyDescent="0.25">
      <c r="B417" s="65">
        <v>45077</v>
      </c>
      <c r="C417" s="64" t="s">
        <v>1396</v>
      </c>
      <c r="D417" s="50">
        <f t="shared" si="20"/>
        <v>5370</v>
      </c>
      <c r="E417" s="64" t="s">
        <v>567</v>
      </c>
      <c r="F417" s="64" t="s">
        <v>767</v>
      </c>
      <c r="G417" s="37"/>
      <c r="H417" s="37"/>
      <c r="I417" s="63">
        <v>-375822</v>
      </c>
      <c r="J417" s="62" t="s">
        <v>43</v>
      </c>
      <c r="K417" s="63">
        <v>-37582</v>
      </c>
      <c r="L417" s="63">
        <v>-413404</v>
      </c>
      <c r="M417">
        <v>-413404</v>
      </c>
      <c r="N417" s="40">
        <f t="shared" si="21"/>
        <v>0</v>
      </c>
      <c r="O417" t="s">
        <v>3450</v>
      </c>
    </row>
    <row r="418" spans="2:15" x14ac:dyDescent="0.25">
      <c r="B418" s="65">
        <v>45077</v>
      </c>
      <c r="C418" s="64" t="s">
        <v>1397</v>
      </c>
      <c r="D418" s="50">
        <f t="shared" si="20"/>
        <v>5371</v>
      </c>
      <c r="E418" s="64" t="s">
        <v>567</v>
      </c>
      <c r="F418" s="64" t="s">
        <v>767</v>
      </c>
      <c r="G418" s="37"/>
      <c r="H418" s="37"/>
      <c r="I418" s="63">
        <v>-375822</v>
      </c>
      <c r="J418" s="62" t="s">
        <v>43</v>
      </c>
      <c r="K418" s="63">
        <v>-37582</v>
      </c>
      <c r="L418" s="63">
        <v>-413404</v>
      </c>
      <c r="M418">
        <v>-413404</v>
      </c>
      <c r="N418" s="40">
        <f t="shared" si="21"/>
        <v>0</v>
      </c>
      <c r="O418" t="s">
        <v>3450</v>
      </c>
    </row>
    <row r="419" spans="2:15" x14ac:dyDescent="0.25">
      <c r="B419" s="65">
        <v>45077</v>
      </c>
      <c r="C419" s="64" t="s">
        <v>1398</v>
      </c>
      <c r="D419" s="50">
        <f t="shared" si="20"/>
        <v>5372</v>
      </c>
      <c r="E419" s="64" t="s">
        <v>567</v>
      </c>
      <c r="F419" s="64" t="s">
        <v>767</v>
      </c>
      <c r="G419" s="37"/>
      <c r="H419" s="37"/>
      <c r="I419" s="63">
        <v>-62637</v>
      </c>
      <c r="J419" s="62" t="s">
        <v>43</v>
      </c>
      <c r="K419" s="63">
        <v>-6264</v>
      </c>
      <c r="L419" s="63">
        <v>-68901</v>
      </c>
      <c r="M419">
        <v>-68901</v>
      </c>
      <c r="N419" s="40">
        <f t="shared" si="21"/>
        <v>0</v>
      </c>
      <c r="O419" t="s">
        <v>3450</v>
      </c>
    </row>
    <row r="420" spans="2:15" x14ac:dyDescent="0.25">
      <c r="B420" s="65">
        <v>45077</v>
      </c>
      <c r="C420" s="64" t="s">
        <v>1399</v>
      </c>
      <c r="D420" s="50">
        <f t="shared" si="20"/>
        <v>5373</v>
      </c>
      <c r="E420" s="64" t="s">
        <v>567</v>
      </c>
      <c r="F420" s="64" t="s">
        <v>767</v>
      </c>
      <c r="G420" s="37"/>
      <c r="H420" s="37"/>
      <c r="I420" s="63">
        <v>-313185</v>
      </c>
      <c r="J420" s="62" t="s">
        <v>43</v>
      </c>
      <c r="K420" s="63">
        <v>-31319</v>
      </c>
      <c r="L420" s="63">
        <v>-344504</v>
      </c>
      <c r="M420">
        <v>-344504</v>
      </c>
      <c r="N420" s="40">
        <f t="shared" si="21"/>
        <v>0</v>
      </c>
      <c r="O420" t="s">
        <v>3450</v>
      </c>
    </row>
    <row r="421" spans="2:15" x14ac:dyDescent="0.25">
      <c r="B421" s="65">
        <v>45077</v>
      </c>
      <c r="C421" s="64" t="s">
        <v>1400</v>
      </c>
      <c r="D421" s="50">
        <f t="shared" si="20"/>
        <v>5374</v>
      </c>
      <c r="E421" s="64" t="s">
        <v>567</v>
      </c>
      <c r="F421" s="64" t="s">
        <v>767</v>
      </c>
      <c r="G421" s="37"/>
      <c r="H421" s="37"/>
      <c r="I421" s="63">
        <v>-187911</v>
      </c>
      <c r="J421" s="62" t="s">
        <v>43</v>
      </c>
      <c r="K421" s="63">
        <v>-18791</v>
      </c>
      <c r="L421" s="63">
        <v>-206702</v>
      </c>
      <c r="M421">
        <v>-206702</v>
      </c>
      <c r="N421" s="40">
        <f t="shared" si="21"/>
        <v>0</v>
      </c>
      <c r="O421" t="s">
        <v>3450</v>
      </c>
    </row>
    <row r="422" spans="2:15" x14ac:dyDescent="0.25">
      <c r="B422" s="65">
        <v>45077</v>
      </c>
      <c r="C422" s="64" t="s">
        <v>1401</v>
      </c>
      <c r="D422" s="50">
        <f t="shared" si="20"/>
        <v>5375</v>
      </c>
      <c r="E422" s="64" t="s">
        <v>567</v>
      </c>
      <c r="F422" s="64" t="s">
        <v>767</v>
      </c>
      <c r="G422" s="37"/>
      <c r="H422" s="37"/>
      <c r="I422" s="63">
        <v>-250548</v>
      </c>
      <c r="J422" s="62" t="s">
        <v>43</v>
      </c>
      <c r="K422" s="63">
        <v>-25055</v>
      </c>
      <c r="L422" s="63">
        <v>-275603</v>
      </c>
      <c r="M422">
        <v>-275603</v>
      </c>
      <c r="N422" s="40">
        <f t="shared" si="21"/>
        <v>0</v>
      </c>
      <c r="O422" t="s">
        <v>3450</v>
      </c>
    </row>
    <row r="423" spans="2:15" x14ac:dyDescent="0.25">
      <c r="B423" s="65">
        <v>45077</v>
      </c>
      <c r="C423" s="64" t="s">
        <v>1402</v>
      </c>
      <c r="D423" s="50">
        <f t="shared" si="20"/>
        <v>5376</v>
      </c>
      <c r="E423" s="64" t="s">
        <v>567</v>
      </c>
      <c r="F423" s="64" t="s">
        <v>767</v>
      </c>
      <c r="G423" s="55"/>
      <c r="H423" s="55"/>
      <c r="I423" s="63">
        <v>-250548</v>
      </c>
      <c r="J423" s="62" t="s">
        <v>43</v>
      </c>
      <c r="K423" s="63">
        <v>-25055</v>
      </c>
      <c r="L423" s="63">
        <v>-275603</v>
      </c>
      <c r="M423">
        <v>-275603</v>
      </c>
      <c r="N423" s="40">
        <f t="shared" si="21"/>
        <v>0</v>
      </c>
      <c r="O423" t="s">
        <v>3450</v>
      </c>
    </row>
    <row r="424" spans="2:15" x14ac:dyDescent="0.25">
      <c r="B424" s="65">
        <v>45077</v>
      </c>
      <c r="C424" s="64" t="s">
        <v>1403</v>
      </c>
      <c r="D424" s="50">
        <f t="shared" si="20"/>
        <v>5377</v>
      </c>
      <c r="E424" s="64" t="s">
        <v>567</v>
      </c>
      <c r="F424" s="64" t="s">
        <v>767</v>
      </c>
      <c r="G424" s="55"/>
      <c r="H424" s="55"/>
      <c r="I424" s="63">
        <v>-125274</v>
      </c>
      <c r="J424" s="62" t="s">
        <v>43</v>
      </c>
      <c r="K424" s="63">
        <v>-12527</v>
      </c>
      <c r="L424" s="63">
        <v>-137801</v>
      </c>
      <c r="M424">
        <v>-137801</v>
      </c>
      <c r="N424" s="40">
        <f t="shared" si="21"/>
        <v>0</v>
      </c>
      <c r="O424" t="s">
        <v>3450</v>
      </c>
    </row>
    <row r="425" spans="2:15" x14ac:dyDescent="0.25">
      <c r="B425" s="65">
        <v>45077</v>
      </c>
      <c r="C425" s="64" t="s">
        <v>1404</v>
      </c>
      <c r="D425" s="50">
        <f t="shared" si="20"/>
        <v>5378</v>
      </c>
      <c r="E425" s="64" t="s">
        <v>567</v>
      </c>
      <c r="F425" s="64" t="s">
        <v>767</v>
      </c>
      <c r="G425" s="55"/>
      <c r="H425" s="55"/>
      <c r="I425" s="63">
        <v>-689007</v>
      </c>
      <c r="J425" s="62" t="s">
        <v>43</v>
      </c>
      <c r="K425" s="63">
        <v>-68901</v>
      </c>
      <c r="L425" s="63">
        <v>-757908</v>
      </c>
      <c r="M425">
        <v>-757908</v>
      </c>
      <c r="N425" s="40">
        <f t="shared" si="21"/>
        <v>0</v>
      </c>
      <c r="O425" t="s">
        <v>3450</v>
      </c>
    </row>
    <row r="426" spans="2:15" x14ac:dyDescent="0.25">
      <c r="B426" s="65">
        <v>45077</v>
      </c>
      <c r="C426" s="64" t="s">
        <v>1405</v>
      </c>
      <c r="D426" s="50">
        <f t="shared" si="20"/>
        <v>5379</v>
      </c>
      <c r="E426" s="64" t="s">
        <v>567</v>
      </c>
      <c r="F426" s="64" t="s">
        <v>767</v>
      </c>
      <c r="G426" s="55"/>
      <c r="H426" s="55"/>
      <c r="I426" s="63">
        <v>-313185</v>
      </c>
      <c r="J426" s="62" t="s">
        <v>43</v>
      </c>
      <c r="K426" s="63">
        <v>-31319</v>
      </c>
      <c r="L426" s="63">
        <v>-344504</v>
      </c>
      <c r="M426">
        <v>-344504</v>
      </c>
      <c r="N426" s="40">
        <f t="shared" si="21"/>
        <v>0</v>
      </c>
      <c r="O426" t="s">
        <v>3450</v>
      </c>
    </row>
    <row r="427" spans="2:15" x14ac:dyDescent="0.25">
      <c r="B427" s="65">
        <v>45077</v>
      </c>
      <c r="C427" s="64" t="s">
        <v>1406</v>
      </c>
      <c r="D427" s="50">
        <f t="shared" si="20"/>
        <v>5380</v>
      </c>
      <c r="E427" s="64" t="s">
        <v>567</v>
      </c>
      <c r="F427" s="64" t="s">
        <v>767</v>
      </c>
      <c r="G427" s="55"/>
      <c r="H427" s="55"/>
      <c r="I427" s="63">
        <v>-62637</v>
      </c>
      <c r="J427" s="62" t="s">
        <v>43</v>
      </c>
      <c r="K427" s="63">
        <v>-6264</v>
      </c>
      <c r="L427" s="63">
        <v>-68901</v>
      </c>
      <c r="M427">
        <v>-68901</v>
      </c>
      <c r="N427" s="40">
        <f t="shared" si="21"/>
        <v>0</v>
      </c>
      <c r="O427" t="s">
        <v>3450</v>
      </c>
    </row>
    <row r="428" spans="2:15" x14ac:dyDescent="0.25">
      <c r="B428" s="54">
        <v>45071</v>
      </c>
      <c r="C428" s="56" t="s">
        <v>260</v>
      </c>
      <c r="D428" s="56">
        <f t="shared" si="20"/>
        <v>5222</v>
      </c>
      <c r="E428" s="55"/>
      <c r="F428" s="55" t="s">
        <v>3527</v>
      </c>
      <c r="G428" s="55"/>
      <c r="H428" s="55"/>
      <c r="I428" s="57">
        <v>-1089557</v>
      </c>
      <c r="J428" s="62" t="s">
        <v>43</v>
      </c>
      <c r="K428" s="57">
        <f>+J428*I428</f>
        <v>-108955.70000000001</v>
      </c>
      <c r="L428" s="57">
        <f t="shared" ref="L428:L431" si="22">+K428+I428</f>
        <v>-1198512.7</v>
      </c>
      <c r="O428" t="s">
        <v>3450</v>
      </c>
    </row>
    <row r="429" spans="2:15" x14ac:dyDescent="0.25">
      <c r="B429" s="54">
        <v>45071</v>
      </c>
      <c r="C429" s="56" t="s">
        <v>3525</v>
      </c>
      <c r="D429" s="56">
        <f t="shared" si="20"/>
        <v>5214</v>
      </c>
      <c r="E429" s="55"/>
      <c r="F429" s="55" t="s">
        <v>3528</v>
      </c>
      <c r="G429" s="55"/>
      <c r="H429" s="55"/>
      <c r="I429" s="57">
        <v>-2179114</v>
      </c>
      <c r="J429" s="62" t="s">
        <v>43</v>
      </c>
      <c r="K429" s="57">
        <f t="shared" ref="K429:K431" si="23">-217911</f>
        <v>-217911</v>
      </c>
      <c r="L429" s="57">
        <f t="shared" si="22"/>
        <v>-2397025</v>
      </c>
      <c r="O429" t="s">
        <v>3450</v>
      </c>
    </row>
    <row r="430" spans="2:15" x14ac:dyDescent="0.25">
      <c r="B430" s="54">
        <v>45071</v>
      </c>
      <c r="C430" s="56" t="s">
        <v>3526</v>
      </c>
      <c r="D430" s="56">
        <f t="shared" si="20"/>
        <v>5225</v>
      </c>
      <c r="E430" s="55"/>
      <c r="F430" s="55" t="s">
        <v>3529</v>
      </c>
      <c r="G430" s="55"/>
      <c r="H430" s="55"/>
      <c r="I430" s="57">
        <v>-2179114</v>
      </c>
      <c r="J430" s="62" t="s">
        <v>43</v>
      </c>
      <c r="K430" s="57">
        <f t="shared" si="23"/>
        <v>-217911</v>
      </c>
      <c r="L430" s="57">
        <f t="shared" si="22"/>
        <v>-2397025</v>
      </c>
      <c r="O430" t="s">
        <v>3450</v>
      </c>
    </row>
    <row r="431" spans="2:15" x14ac:dyDescent="0.25">
      <c r="B431" s="54">
        <v>45071</v>
      </c>
      <c r="C431" s="56" t="s">
        <v>3531</v>
      </c>
      <c r="D431" s="56">
        <f>+C431*1</f>
        <v>5164</v>
      </c>
      <c r="E431" s="55"/>
      <c r="F431" s="55" t="s">
        <v>3530</v>
      </c>
      <c r="G431" s="55"/>
      <c r="H431" s="55"/>
      <c r="I431" s="57">
        <v>-2179114</v>
      </c>
      <c r="J431" s="62" t="s">
        <v>43</v>
      </c>
      <c r="K431" s="57">
        <f t="shared" si="23"/>
        <v>-217911</v>
      </c>
      <c r="L431" s="57">
        <f t="shared" si="22"/>
        <v>-2397025</v>
      </c>
      <c r="O431" t="s">
        <v>3450</v>
      </c>
    </row>
    <row r="432" spans="2:15" x14ac:dyDescent="0.25">
      <c r="B432" s="54">
        <v>45071</v>
      </c>
      <c r="C432" s="56" t="s">
        <v>3533</v>
      </c>
      <c r="D432" s="56">
        <f t="shared" si="20"/>
        <v>5193</v>
      </c>
      <c r="E432" s="55"/>
      <c r="F432" s="55" t="s">
        <v>3532</v>
      </c>
      <c r="G432" s="55"/>
      <c r="H432" s="55"/>
      <c r="I432" s="57">
        <v>-2179114</v>
      </c>
      <c r="J432" s="62" t="s">
        <v>43</v>
      </c>
      <c r="K432" s="57">
        <f>-217911</f>
        <v>-217911</v>
      </c>
      <c r="L432" s="57">
        <f>+K432+I432</f>
        <v>-2397025</v>
      </c>
      <c r="O432" t="s">
        <v>3450</v>
      </c>
    </row>
    <row r="433" spans="2:12" x14ac:dyDescent="0.25">
      <c r="B433" s="54"/>
      <c r="C433" s="55"/>
      <c r="D433" s="56"/>
      <c r="E433" s="55"/>
      <c r="F433" s="55"/>
      <c r="G433" s="55"/>
      <c r="H433" s="55"/>
      <c r="I433" s="57"/>
      <c r="J433" s="58"/>
      <c r="K433" s="57"/>
      <c r="L433" s="57"/>
    </row>
    <row r="434" spans="2:12" x14ac:dyDescent="0.25">
      <c r="B434" s="54"/>
      <c r="C434" s="55"/>
      <c r="D434" s="56"/>
      <c r="E434" s="55"/>
      <c r="F434" s="55"/>
      <c r="G434" s="55"/>
      <c r="H434" s="55"/>
      <c r="I434" s="57"/>
      <c r="J434" s="58"/>
      <c r="K434" s="57"/>
      <c r="L434" s="57"/>
    </row>
    <row r="435" spans="2:12" x14ac:dyDescent="0.25">
      <c r="B435" s="54"/>
      <c r="C435" s="55"/>
      <c r="D435" s="56"/>
      <c r="E435" s="55"/>
      <c r="F435" s="55"/>
      <c r="G435" s="55"/>
      <c r="H435" s="55"/>
      <c r="I435" s="57"/>
      <c r="J435" s="58"/>
      <c r="K435" s="57"/>
      <c r="L435" s="57"/>
    </row>
    <row r="436" spans="2:12" x14ac:dyDescent="0.25">
      <c r="B436" s="54"/>
      <c r="C436" s="55"/>
      <c r="D436" s="56"/>
      <c r="E436" s="55"/>
      <c r="F436" s="55"/>
      <c r="G436" s="55"/>
      <c r="H436" s="55"/>
      <c r="I436" s="57"/>
      <c r="J436" s="58"/>
      <c r="K436" s="57"/>
      <c r="L436" s="57"/>
    </row>
    <row r="437" spans="2:12" x14ac:dyDescent="0.25">
      <c r="B437" s="54"/>
      <c r="C437" s="55"/>
      <c r="D437" s="56"/>
      <c r="E437" s="55"/>
      <c r="F437" s="55"/>
      <c r="G437" s="55"/>
      <c r="H437" s="55"/>
      <c r="I437" s="57"/>
      <c r="J437" s="58"/>
      <c r="K437" s="57"/>
      <c r="L437" s="57"/>
    </row>
    <row r="438" spans="2:12" x14ac:dyDescent="0.25">
      <c r="B438" s="54"/>
      <c r="C438" s="55"/>
      <c r="D438" s="56"/>
      <c r="E438" s="55"/>
      <c r="F438" s="55"/>
      <c r="G438" s="55"/>
      <c r="H438" s="55"/>
      <c r="I438" s="57"/>
      <c r="J438" s="58"/>
      <c r="K438" s="57"/>
      <c r="L438" s="57"/>
    </row>
    <row r="439" spans="2:12" x14ac:dyDescent="0.25">
      <c r="B439" s="54"/>
      <c r="C439" s="55"/>
      <c r="D439" s="56"/>
      <c r="E439" s="55"/>
      <c r="F439" s="55"/>
      <c r="G439" s="55"/>
      <c r="H439" s="55"/>
      <c r="I439" s="57"/>
      <c r="J439" s="58"/>
      <c r="K439" s="57"/>
      <c r="L439" s="57"/>
    </row>
    <row r="440" spans="2:12" x14ac:dyDescent="0.25">
      <c r="B440" s="54"/>
      <c r="C440" s="55"/>
      <c r="D440" s="56"/>
      <c r="E440" s="55"/>
      <c r="F440" s="55"/>
      <c r="G440" s="55"/>
      <c r="H440" s="55"/>
      <c r="I440" s="57"/>
      <c r="J440" s="58"/>
      <c r="K440" s="57"/>
      <c r="L440" s="57"/>
    </row>
    <row r="441" spans="2:12" x14ac:dyDescent="0.25">
      <c r="B441" s="54"/>
      <c r="C441" s="55"/>
      <c r="D441" s="56"/>
      <c r="E441" s="55"/>
      <c r="F441" s="55"/>
      <c r="G441" s="55"/>
      <c r="H441" s="55"/>
      <c r="I441" s="57"/>
      <c r="J441" s="58"/>
      <c r="K441" s="57"/>
      <c r="L441" s="57"/>
    </row>
    <row r="442" spans="2:12" x14ac:dyDescent="0.25">
      <c r="B442" s="54"/>
      <c r="C442" s="55"/>
      <c r="D442" s="56"/>
      <c r="E442" s="55"/>
      <c r="F442" s="55"/>
      <c r="G442" s="55"/>
      <c r="H442" s="55"/>
      <c r="I442" s="57"/>
      <c r="J442" s="58"/>
      <c r="K442" s="57"/>
      <c r="L442" s="57"/>
    </row>
    <row r="443" spans="2:12" x14ac:dyDescent="0.25">
      <c r="B443" s="54"/>
      <c r="C443" s="55"/>
      <c r="D443" s="56"/>
      <c r="E443" s="55"/>
      <c r="F443" s="55"/>
      <c r="G443" s="55"/>
      <c r="H443" s="55"/>
      <c r="I443" s="57"/>
      <c r="J443" s="58"/>
      <c r="K443" s="57"/>
      <c r="L443" s="57"/>
    </row>
  </sheetData>
  <autoFilter ref="A4:P432"/>
  <mergeCells count="2">
    <mergeCell ref="A1:L1"/>
    <mergeCell ref="A2:L2"/>
  </mergeCells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1"/>
  <sheetViews>
    <sheetView workbookViewId="0">
      <selection activeCell="I2" sqref="I2"/>
    </sheetView>
  </sheetViews>
  <sheetFormatPr defaultRowHeight="15" x14ac:dyDescent="0.25"/>
  <cols>
    <col min="1" max="1" width="5.28515625" bestFit="1" customWidth="1"/>
    <col min="2" max="2" width="9.7109375" customWidth="1"/>
    <col min="3" max="3" width="19.5703125" bestFit="1" customWidth="1"/>
    <col min="4" max="4" width="10.140625" customWidth="1"/>
    <col min="5" max="5" width="14.5703125" customWidth="1"/>
    <col min="6" max="6" width="12.5703125" customWidth="1"/>
    <col min="7" max="7" width="39" customWidth="1"/>
  </cols>
  <sheetData>
    <row r="1" spans="1:10" ht="22.5" customHeight="1" x14ac:dyDescent="0.25">
      <c r="F1" s="76">
        <f>+SUBTOTAL(9,F3:F411)</f>
        <v>219383353</v>
      </c>
    </row>
    <row r="2" spans="1:10" ht="25.5" x14ac:dyDescent="0.25">
      <c r="A2" s="67" t="s">
        <v>1566</v>
      </c>
      <c r="B2" s="67" t="s">
        <v>1567</v>
      </c>
      <c r="C2" s="67" t="s">
        <v>1568</v>
      </c>
      <c r="D2" s="67" t="s">
        <v>1569</v>
      </c>
      <c r="E2" s="67" t="s">
        <v>1570</v>
      </c>
      <c r="F2" s="67" t="s">
        <v>1571</v>
      </c>
      <c r="G2" s="67" t="s">
        <v>2</v>
      </c>
    </row>
    <row r="3" spans="1:10" ht="47.25" customHeight="1" x14ac:dyDescent="0.25">
      <c r="A3" s="68" t="s">
        <v>1572</v>
      </c>
      <c r="B3" s="69" t="s">
        <v>1573</v>
      </c>
      <c r="C3" s="69" t="s">
        <v>1574</v>
      </c>
      <c r="D3" s="69" t="s">
        <v>1575</v>
      </c>
      <c r="E3" s="69" t="s">
        <v>1576</v>
      </c>
      <c r="F3" s="70">
        <v>539141</v>
      </c>
      <c r="G3" s="69" t="s">
        <v>1577</v>
      </c>
      <c r="H3" t="str">
        <f>+RIGHT(G3,5)</f>
        <v>19566</v>
      </c>
      <c r="I3">
        <f>+H3*1</f>
        <v>19566</v>
      </c>
      <c r="J3" s="75">
        <f>+F3</f>
        <v>539141</v>
      </c>
    </row>
    <row r="4" spans="1:10" ht="47.25" customHeight="1" x14ac:dyDescent="0.25">
      <c r="A4" s="68" t="s">
        <v>1578</v>
      </c>
      <c r="B4" s="69" t="s">
        <v>1573</v>
      </c>
      <c r="C4" s="69" t="s">
        <v>1574</v>
      </c>
      <c r="D4" s="69" t="s">
        <v>1575</v>
      </c>
      <c r="E4" s="69" t="s">
        <v>1576</v>
      </c>
      <c r="F4" s="70">
        <v>615068</v>
      </c>
      <c r="G4" s="69" t="s">
        <v>1579</v>
      </c>
      <c r="H4" t="str">
        <f t="shared" ref="H4:H67" si="0">+RIGHT(G4,5)</f>
        <v>20419</v>
      </c>
      <c r="I4">
        <f t="shared" ref="I4:I67" si="1">+H4*1</f>
        <v>20419</v>
      </c>
      <c r="J4" s="75">
        <f t="shared" ref="J4:J67" si="2">+F4</f>
        <v>615068</v>
      </c>
    </row>
    <row r="5" spans="1:10" ht="47.25" customHeight="1" x14ac:dyDescent="0.25">
      <c r="A5" s="68" t="s">
        <v>1580</v>
      </c>
      <c r="B5" s="69" t="s">
        <v>1573</v>
      </c>
      <c r="C5" s="69" t="s">
        <v>1574</v>
      </c>
      <c r="D5" s="69" t="s">
        <v>1575</v>
      </c>
      <c r="E5" s="69" t="s">
        <v>1576</v>
      </c>
      <c r="F5" s="70">
        <v>533650</v>
      </c>
      <c r="G5" s="69" t="s">
        <v>1581</v>
      </c>
      <c r="H5" t="str">
        <f t="shared" si="0"/>
        <v>19071</v>
      </c>
      <c r="I5">
        <f t="shared" si="1"/>
        <v>19071</v>
      </c>
      <c r="J5" s="75">
        <f t="shared" si="2"/>
        <v>533650</v>
      </c>
    </row>
    <row r="6" spans="1:10" ht="47.25" customHeight="1" x14ac:dyDescent="0.25">
      <c r="A6" s="68" t="s">
        <v>1582</v>
      </c>
      <c r="B6" s="69" t="s">
        <v>1573</v>
      </c>
      <c r="C6" s="69" t="s">
        <v>1574</v>
      </c>
      <c r="D6" s="69" t="s">
        <v>1575</v>
      </c>
      <c r="E6" s="69" t="s">
        <v>1576</v>
      </c>
      <c r="F6" s="70">
        <v>733636</v>
      </c>
      <c r="G6" s="69" t="s">
        <v>1583</v>
      </c>
      <c r="H6" t="str">
        <f t="shared" si="0"/>
        <v>19072</v>
      </c>
      <c r="I6">
        <f t="shared" si="1"/>
        <v>19072</v>
      </c>
      <c r="J6" s="75">
        <f t="shared" si="2"/>
        <v>733636</v>
      </c>
    </row>
    <row r="7" spans="1:10" ht="47.25" customHeight="1" x14ac:dyDescent="0.25">
      <c r="A7" s="68" t="s">
        <v>1584</v>
      </c>
      <c r="B7" s="69" t="s">
        <v>1573</v>
      </c>
      <c r="C7" s="69" t="s">
        <v>1574</v>
      </c>
      <c r="D7" s="69" t="s">
        <v>1575</v>
      </c>
      <c r="E7" s="69" t="s">
        <v>1576</v>
      </c>
      <c r="F7" s="70">
        <v>800474</v>
      </c>
      <c r="G7" s="69" t="s">
        <v>1585</v>
      </c>
      <c r="H7" t="str">
        <f t="shared" si="0"/>
        <v>19073</v>
      </c>
      <c r="I7">
        <f t="shared" si="1"/>
        <v>19073</v>
      </c>
      <c r="J7" s="75">
        <f t="shared" si="2"/>
        <v>800474</v>
      </c>
    </row>
    <row r="8" spans="1:10" ht="47.25" customHeight="1" x14ac:dyDescent="0.25">
      <c r="A8" s="68" t="s">
        <v>1586</v>
      </c>
      <c r="B8" s="69" t="s">
        <v>1573</v>
      </c>
      <c r="C8" s="69" t="s">
        <v>1574</v>
      </c>
      <c r="D8" s="69" t="s">
        <v>1575</v>
      </c>
      <c r="E8" s="69" t="s">
        <v>1576</v>
      </c>
      <c r="F8" s="70">
        <v>303710</v>
      </c>
      <c r="G8" s="69" t="s">
        <v>1587</v>
      </c>
      <c r="H8" t="str">
        <f t="shared" si="0"/>
        <v>19074</v>
      </c>
      <c r="I8">
        <f t="shared" si="1"/>
        <v>19074</v>
      </c>
      <c r="J8" s="75">
        <f t="shared" si="2"/>
        <v>303710</v>
      </c>
    </row>
    <row r="9" spans="1:10" ht="47.25" customHeight="1" x14ac:dyDescent="0.25">
      <c r="A9" s="68" t="s">
        <v>1588</v>
      </c>
      <c r="B9" s="69" t="s">
        <v>1573</v>
      </c>
      <c r="C9" s="69" t="s">
        <v>1574</v>
      </c>
      <c r="D9" s="69" t="s">
        <v>1575</v>
      </c>
      <c r="E9" s="69" t="s">
        <v>1576</v>
      </c>
      <c r="F9" s="70">
        <v>593028</v>
      </c>
      <c r="G9" s="69" t="s">
        <v>1589</v>
      </c>
      <c r="H9" t="str">
        <f t="shared" si="0"/>
        <v>19213</v>
      </c>
      <c r="I9">
        <f t="shared" si="1"/>
        <v>19213</v>
      </c>
      <c r="J9" s="75">
        <f t="shared" si="2"/>
        <v>593028</v>
      </c>
    </row>
    <row r="10" spans="1:10" ht="47.25" customHeight="1" x14ac:dyDescent="0.25">
      <c r="A10" s="68" t="s">
        <v>1590</v>
      </c>
      <c r="B10" s="69" t="s">
        <v>1573</v>
      </c>
      <c r="C10" s="69" t="s">
        <v>1574</v>
      </c>
      <c r="D10" s="69" t="s">
        <v>1575</v>
      </c>
      <c r="E10" s="69" t="s">
        <v>1576</v>
      </c>
      <c r="F10" s="70">
        <v>448369</v>
      </c>
      <c r="G10" s="69" t="s">
        <v>1591</v>
      </c>
      <c r="H10" t="str">
        <f t="shared" si="0"/>
        <v>19224</v>
      </c>
      <c r="I10">
        <f t="shared" si="1"/>
        <v>19224</v>
      </c>
      <c r="J10" s="75">
        <f t="shared" si="2"/>
        <v>448369</v>
      </c>
    </row>
    <row r="11" spans="1:10" ht="47.25" customHeight="1" x14ac:dyDescent="0.25">
      <c r="A11" s="68" t="s">
        <v>1592</v>
      </c>
      <c r="B11" s="69" t="s">
        <v>1573</v>
      </c>
      <c r="C11" s="69" t="s">
        <v>1574</v>
      </c>
      <c r="D11" s="69" t="s">
        <v>1575</v>
      </c>
      <c r="E11" s="69" t="s">
        <v>1576</v>
      </c>
      <c r="F11" s="70">
        <v>1120922</v>
      </c>
      <c r="G11" s="69" t="s">
        <v>1593</v>
      </c>
      <c r="H11" t="str">
        <f t="shared" si="0"/>
        <v>19237</v>
      </c>
      <c r="I11">
        <f t="shared" si="1"/>
        <v>19237</v>
      </c>
      <c r="J11" s="75">
        <f t="shared" si="2"/>
        <v>1120922</v>
      </c>
    </row>
    <row r="12" spans="1:10" ht="47.25" customHeight="1" x14ac:dyDescent="0.25">
      <c r="A12" s="68" t="s">
        <v>1594</v>
      </c>
      <c r="B12" s="69" t="s">
        <v>1573</v>
      </c>
      <c r="C12" s="69" t="s">
        <v>1574</v>
      </c>
      <c r="D12" s="69" t="s">
        <v>1575</v>
      </c>
      <c r="E12" s="69" t="s">
        <v>1576</v>
      </c>
      <c r="F12" s="70">
        <v>515207</v>
      </c>
      <c r="G12" s="69" t="s">
        <v>1595</v>
      </c>
      <c r="H12" t="str">
        <f t="shared" si="0"/>
        <v>19238</v>
      </c>
      <c r="I12">
        <f t="shared" si="1"/>
        <v>19238</v>
      </c>
      <c r="J12" s="75">
        <f t="shared" si="2"/>
        <v>515207</v>
      </c>
    </row>
    <row r="13" spans="1:10" ht="47.25" customHeight="1" x14ac:dyDescent="0.25">
      <c r="A13" s="68" t="s">
        <v>1596</v>
      </c>
      <c r="B13" s="69" t="s">
        <v>1573</v>
      </c>
      <c r="C13" s="69" t="s">
        <v>1574</v>
      </c>
      <c r="D13" s="69" t="s">
        <v>1575</v>
      </c>
      <c r="E13" s="69" t="s">
        <v>1576</v>
      </c>
      <c r="F13" s="70">
        <v>948467</v>
      </c>
      <c r="G13" s="69" t="s">
        <v>1597</v>
      </c>
      <c r="H13" t="str">
        <f t="shared" si="0"/>
        <v>19240</v>
      </c>
      <c r="I13">
        <f t="shared" si="1"/>
        <v>19240</v>
      </c>
      <c r="J13" s="75">
        <f t="shared" si="2"/>
        <v>948467</v>
      </c>
    </row>
    <row r="14" spans="1:10" ht="47.25" customHeight="1" x14ac:dyDescent="0.25">
      <c r="A14" s="68" t="s">
        <v>1598</v>
      </c>
      <c r="B14" s="69" t="s">
        <v>1573</v>
      </c>
      <c r="C14" s="69" t="s">
        <v>1574</v>
      </c>
      <c r="D14" s="69" t="s">
        <v>1575</v>
      </c>
      <c r="E14" s="69" t="s">
        <v>1576</v>
      </c>
      <c r="F14" s="70">
        <v>615068</v>
      </c>
      <c r="G14" s="69" t="s">
        <v>1599</v>
      </c>
      <c r="H14" t="str">
        <f t="shared" si="0"/>
        <v>19241</v>
      </c>
      <c r="I14">
        <f t="shared" si="1"/>
        <v>19241</v>
      </c>
      <c r="J14" s="75">
        <f t="shared" si="2"/>
        <v>615068</v>
      </c>
    </row>
    <row r="15" spans="1:10" ht="47.25" customHeight="1" x14ac:dyDescent="0.25">
      <c r="A15" s="68" t="s">
        <v>1600</v>
      </c>
      <c r="B15" s="69" t="s">
        <v>1573</v>
      </c>
      <c r="C15" s="69" t="s">
        <v>1574</v>
      </c>
      <c r="D15" s="69" t="s">
        <v>1575</v>
      </c>
      <c r="E15" s="69" t="s">
        <v>1576</v>
      </c>
      <c r="F15" s="70">
        <v>581781</v>
      </c>
      <c r="G15" s="69" t="s">
        <v>1601</v>
      </c>
      <c r="H15" t="str">
        <f t="shared" si="0"/>
        <v>20401</v>
      </c>
      <c r="I15">
        <f t="shared" si="1"/>
        <v>20401</v>
      </c>
      <c r="J15" s="75">
        <f t="shared" si="2"/>
        <v>581781</v>
      </c>
    </row>
    <row r="16" spans="1:10" ht="47.25" customHeight="1" x14ac:dyDescent="0.25">
      <c r="A16" s="68" t="s">
        <v>1602</v>
      </c>
      <c r="B16" s="69" t="s">
        <v>1573</v>
      </c>
      <c r="C16" s="69" t="s">
        <v>1574</v>
      </c>
      <c r="D16" s="69" t="s">
        <v>1575</v>
      </c>
      <c r="E16" s="69" t="s">
        <v>1576</v>
      </c>
      <c r="F16" s="70">
        <v>578183</v>
      </c>
      <c r="G16" s="69" t="s">
        <v>1603</v>
      </c>
      <c r="H16" t="str">
        <f t="shared" si="0"/>
        <v>20418</v>
      </c>
      <c r="I16">
        <f t="shared" si="1"/>
        <v>20418</v>
      </c>
      <c r="J16" s="75">
        <f t="shared" si="2"/>
        <v>578183</v>
      </c>
    </row>
    <row r="17" spans="1:10" ht="47.25" customHeight="1" x14ac:dyDescent="0.25">
      <c r="A17" s="68" t="s">
        <v>1604</v>
      </c>
      <c r="B17" s="69" t="s">
        <v>1573</v>
      </c>
      <c r="C17" s="69" t="s">
        <v>1574</v>
      </c>
      <c r="D17" s="69" t="s">
        <v>1575</v>
      </c>
      <c r="E17" s="69" t="s">
        <v>1576</v>
      </c>
      <c r="F17" s="70">
        <v>515207</v>
      </c>
      <c r="G17" s="69" t="s">
        <v>1605</v>
      </c>
      <c r="H17" t="str">
        <f t="shared" si="0"/>
        <v>20454</v>
      </c>
      <c r="I17">
        <f t="shared" si="1"/>
        <v>20454</v>
      </c>
      <c r="J17" s="75">
        <f t="shared" si="2"/>
        <v>515207</v>
      </c>
    </row>
    <row r="18" spans="1:10" ht="47.25" customHeight="1" x14ac:dyDescent="0.25">
      <c r="A18" s="68" t="s">
        <v>1606</v>
      </c>
      <c r="B18" s="69" t="s">
        <v>1573</v>
      </c>
      <c r="C18" s="69" t="s">
        <v>1574</v>
      </c>
      <c r="D18" s="69" t="s">
        <v>1575</v>
      </c>
      <c r="E18" s="69" t="s">
        <v>1576</v>
      </c>
      <c r="F18" s="70">
        <v>581781</v>
      </c>
      <c r="G18" s="69" t="s">
        <v>1607</v>
      </c>
      <c r="H18" t="str">
        <f t="shared" si="0"/>
        <v>20456</v>
      </c>
      <c r="I18">
        <f t="shared" si="1"/>
        <v>20456</v>
      </c>
      <c r="J18" s="75">
        <f t="shared" si="2"/>
        <v>581781</v>
      </c>
    </row>
    <row r="19" spans="1:10" ht="47.25" customHeight="1" x14ac:dyDescent="0.25">
      <c r="A19" s="68" t="s">
        <v>1608</v>
      </c>
      <c r="B19" s="69" t="s">
        <v>1573</v>
      </c>
      <c r="C19" s="69" t="s">
        <v>1574</v>
      </c>
      <c r="D19" s="69" t="s">
        <v>1575</v>
      </c>
      <c r="E19" s="69" t="s">
        <v>1576</v>
      </c>
      <c r="F19" s="70">
        <v>535807</v>
      </c>
      <c r="G19" s="69" t="s">
        <v>1609</v>
      </c>
      <c r="H19" t="str">
        <f t="shared" si="0"/>
        <v>20465</v>
      </c>
      <c r="I19">
        <f t="shared" si="1"/>
        <v>20465</v>
      </c>
      <c r="J19" s="75">
        <f t="shared" si="2"/>
        <v>535807</v>
      </c>
    </row>
    <row r="20" spans="1:10" ht="47.25" customHeight="1" x14ac:dyDescent="0.25">
      <c r="A20" s="68" t="s">
        <v>1610</v>
      </c>
      <c r="B20" s="69" t="s">
        <v>1573</v>
      </c>
      <c r="C20" s="69" t="s">
        <v>1574</v>
      </c>
      <c r="D20" s="69" t="s">
        <v>1575</v>
      </c>
      <c r="E20" s="69" t="s">
        <v>1576</v>
      </c>
      <c r="F20" s="70">
        <v>666798</v>
      </c>
      <c r="G20" s="69" t="s">
        <v>1611</v>
      </c>
      <c r="H20" t="str">
        <f t="shared" si="0"/>
        <v>20583</v>
      </c>
      <c r="I20">
        <f t="shared" si="1"/>
        <v>20583</v>
      </c>
      <c r="J20" s="75">
        <f t="shared" si="2"/>
        <v>666798</v>
      </c>
    </row>
    <row r="21" spans="1:10" ht="47.25" customHeight="1" x14ac:dyDescent="0.25">
      <c r="A21" s="68" t="s">
        <v>1612</v>
      </c>
      <c r="B21" s="69" t="s">
        <v>1573</v>
      </c>
      <c r="C21" s="69" t="s">
        <v>1574</v>
      </c>
      <c r="D21" s="69" t="s">
        <v>1575</v>
      </c>
      <c r="E21" s="69" t="s">
        <v>1576</v>
      </c>
      <c r="F21" s="70">
        <v>803809</v>
      </c>
      <c r="G21" s="69" t="s">
        <v>1613</v>
      </c>
      <c r="H21" t="str">
        <f t="shared" si="0"/>
        <v>20621</v>
      </c>
      <c r="I21">
        <f t="shared" si="1"/>
        <v>20621</v>
      </c>
      <c r="J21" s="75">
        <f t="shared" si="2"/>
        <v>803809</v>
      </c>
    </row>
    <row r="22" spans="1:10" ht="47.25" customHeight="1" x14ac:dyDescent="0.25">
      <c r="A22" s="68" t="s">
        <v>1614</v>
      </c>
      <c r="B22" s="69" t="s">
        <v>1573</v>
      </c>
      <c r="C22" s="69" t="s">
        <v>1574</v>
      </c>
      <c r="D22" s="69" t="s">
        <v>1575</v>
      </c>
      <c r="E22" s="69" t="s">
        <v>1576</v>
      </c>
      <c r="F22" s="70">
        <v>787523</v>
      </c>
      <c r="G22" s="69" t="s">
        <v>1615</v>
      </c>
      <c r="H22" t="str">
        <f t="shared" si="0"/>
        <v>20659</v>
      </c>
      <c r="I22">
        <f t="shared" si="1"/>
        <v>20659</v>
      </c>
      <c r="J22" s="75">
        <f t="shared" si="2"/>
        <v>787523</v>
      </c>
    </row>
    <row r="23" spans="1:10" ht="47.25" customHeight="1" x14ac:dyDescent="0.25">
      <c r="A23" s="68" t="s">
        <v>1616</v>
      </c>
      <c r="B23" s="69" t="s">
        <v>1573</v>
      </c>
      <c r="C23" s="69" t="s">
        <v>1574</v>
      </c>
      <c r="D23" s="69" t="s">
        <v>1575</v>
      </c>
      <c r="E23" s="69" t="s">
        <v>1576</v>
      </c>
      <c r="F23" s="70">
        <v>727881</v>
      </c>
      <c r="G23" s="69" t="s">
        <v>1617</v>
      </c>
      <c r="H23" t="str">
        <f t="shared" si="0"/>
        <v>20660</v>
      </c>
      <c r="I23">
        <f t="shared" si="1"/>
        <v>20660</v>
      </c>
      <c r="J23" s="75">
        <f t="shared" si="2"/>
        <v>727881</v>
      </c>
    </row>
    <row r="24" spans="1:10" ht="47.25" customHeight="1" x14ac:dyDescent="0.25">
      <c r="A24" s="68" t="s">
        <v>1618</v>
      </c>
      <c r="B24" s="69" t="s">
        <v>1573</v>
      </c>
      <c r="C24" s="69" t="s">
        <v>1574</v>
      </c>
      <c r="D24" s="69" t="s">
        <v>1575</v>
      </c>
      <c r="E24" s="69" t="s">
        <v>1576</v>
      </c>
      <c r="F24" s="70">
        <v>741285</v>
      </c>
      <c r="G24" s="69" t="s">
        <v>1619</v>
      </c>
      <c r="H24" t="str">
        <f t="shared" si="0"/>
        <v>20712</v>
      </c>
      <c r="I24">
        <f t="shared" si="1"/>
        <v>20712</v>
      </c>
      <c r="J24" s="75">
        <f t="shared" si="2"/>
        <v>741285</v>
      </c>
    </row>
    <row r="25" spans="1:10" ht="47.25" customHeight="1" x14ac:dyDescent="0.25">
      <c r="A25" s="68" t="s">
        <v>1620</v>
      </c>
      <c r="B25" s="69" t="s">
        <v>1573</v>
      </c>
      <c r="C25" s="69" t="s">
        <v>1574</v>
      </c>
      <c r="D25" s="69" t="s">
        <v>1575</v>
      </c>
      <c r="E25" s="69" t="s">
        <v>1576</v>
      </c>
      <c r="F25" s="70">
        <v>1200712</v>
      </c>
      <c r="G25" s="69" t="s">
        <v>1621</v>
      </c>
      <c r="H25" t="str">
        <f t="shared" si="0"/>
        <v>20732</v>
      </c>
      <c r="I25">
        <f t="shared" si="1"/>
        <v>20732</v>
      </c>
      <c r="J25" s="75">
        <f t="shared" si="2"/>
        <v>1200712</v>
      </c>
    </row>
    <row r="26" spans="1:10" ht="47.25" customHeight="1" x14ac:dyDescent="0.25">
      <c r="A26" s="68" t="s">
        <v>1622</v>
      </c>
      <c r="B26" s="69" t="s">
        <v>1573</v>
      </c>
      <c r="C26" s="69" t="s">
        <v>1574</v>
      </c>
      <c r="D26" s="69" t="s">
        <v>1575</v>
      </c>
      <c r="E26" s="69" t="s">
        <v>1576</v>
      </c>
      <c r="F26" s="70">
        <v>830163</v>
      </c>
      <c r="G26" s="69" t="s">
        <v>1623</v>
      </c>
      <c r="H26" t="str">
        <f t="shared" si="0"/>
        <v>20748</v>
      </c>
      <c r="I26">
        <f t="shared" si="1"/>
        <v>20748</v>
      </c>
      <c r="J26" s="75">
        <f t="shared" si="2"/>
        <v>830163</v>
      </c>
    </row>
    <row r="27" spans="1:10" ht="47.25" customHeight="1" x14ac:dyDescent="0.25">
      <c r="A27" s="68" t="s">
        <v>1624</v>
      </c>
      <c r="B27" s="69" t="s">
        <v>1573</v>
      </c>
      <c r="C27" s="69" t="s">
        <v>1574</v>
      </c>
      <c r="D27" s="69" t="s">
        <v>1575</v>
      </c>
      <c r="E27" s="69" t="s">
        <v>1576</v>
      </c>
      <c r="F27" s="70">
        <v>878295</v>
      </c>
      <c r="G27" s="69" t="s">
        <v>1625</v>
      </c>
      <c r="H27" t="str">
        <f t="shared" si="0"/>
        <v>22125</v>
      </c>
      <c r="I27">
        <f t="shared" si="1"/>
        <v>22125</v>
      </c>
      <c r="J27" s="75">
        <f t="shared" si="2"/>
        <v>878295</v>
      </c>
    </row>
    <row r="28" spans="1:10" ht="47.25" customHeight="1" x14ac:dyDescent="0.25">
      <c r="A28" s="68" t="s">
        <v>1626</v>
      </c>
      <c r="B28" s="69" t="s">
        <v>1573</v>
      </c>
      <c r="C28" s="69" t="s">
        <v>1574</v>
      </c>
      <c r="D28" s="69" t="s">
        <v>1575</v>
      </c>
      <c r="E28" s="69" t="s">
        <v>1576</v>
      </c>
      <c r="F28" s="70">
        <v>730038</v>
      </c>
      <c r="G28" s="69" t="s">
        <v>1627</v>
      </c>
      <c r="H28" t="str">
        <f t="shared" si="0"/>
        <v>22128</v>
      </c>
      <c r="I28">
        <f t="shared" si="1"/>
        <v>22128</v>
      </c>
      <c r="J28" s="75">
        <f t="shared" si="2"/>
        <v>730038</v>
      </c>
    </row>
    <row r="29" spans="1:10" ht="47.25" customHeight="1" x14ac:dyDescent="0.25">
      <c r="A29" s="68" t="s">
        <v>1628</v>
      </c>
      <c r="B29" s="69" t="s">
        <v>1573</v>
      </c>
      <c r="C29" s="69" t="s">
        <v>1574</v>
      </c>
      <c r="D29" s="69" t="s">
        <v>1575</v>
      </c>
      <c r="E29" s="69" t="s">
        <v>1576</v>
      </c>
      <c r="F29" s="70">
        <v>615068</v>
      </c>
      <c r="G29" s="69" t="s">
        <v>1629</v>
      </c>
      <c r="H29" t="str">
        <f t="shared" si="0"/>
        <v>22129</v>
      </c>
      <c r="I29">
        <f t="shared" si="1"/>
        <v>22129</v>
      </c>
      <c r="J29" s="75">
        <f t="shared" si="2"/>
        <v>615068</v>
      </c>
    </row>
    <row r="30" spans="1:10" ht="47.25" customHeight="1" x14ac:dyDescent="0.25">
      <c r="A30" s="68" t="s">
        <v>1630</v>
      </c>
      <c r="B30" s="69" t="s">
        <v>1573</v>
      </c>
      <c r="C30" s="69" t="s">
        <v>1574</v>
      </c>
      <c r="D30" s="69" t="s">
        <v>1575</v>
      </c>
      <c r="E30" s="69" t="s">
        <v>1576</v>
      </c>
      <c r="F30" s="70">
        <v>387286</v>
      </c>
      <c r="G30" s="69" t="s">
        <v>1631</v>
      </c>
      <c r="H30" t="str">
        <f t="shared" si="0"/>
        <v>22188</v>
      </c>
      <c r="I30">
        <f t="shared" si="1"/>
        <v>22188</v>
      </c>
      <c r="J30" s="75">
        <f t="shared" si="2"/>
        <v>387286</v>
      </c>
    </row>
    <row r="31" spans="1:10" ht="47.25" customHeight="1" x14ac:dyDescent="0.25">
      <c r="A31" s="68" t="s">
        <v>1632</v>
      </c>
      <c r="B31" s="69" t="s">
        <v>1573</v>
      </c>
      <c r="C31" s="69" t="s">
        <v>1574</v>
      </c>
      <c r="D31" s="69" t="s">
        <v>1575</v>
      </c>
      <c r="E31" s="69" t="s">
        <v>1576</v>
      </c>
      <c r="F31" s="70">
        <v>574849</v>
      </c>
      <c r="G31" s="69" t="s">
        <v>1633</v>
      </c>
      <c r="H31" t="str">
        <f t="shared" si="0"/>
        <v>22189</v>
      </c>
      <c r="I31">
        <f t="shared" si="1"/>
        <v>22189</v>
      </c>
      <c r="J31" s="75">
        <f t="shared" si="2"/>
        <v>574849</v>
      </c>
    </row>
    <row r="32" spans="1:10" ht="47.25" customHeight="1" x14ac:dyDescent="0.25">
      <c r="A32" s="68" t="s">
        <v>1634</v>
      </c>
      <c r="B32" s="69" t="s">
        <v>1573</v>
      </c>
      <c r="C32" s="69" t="s">
        <v>1574</v>
      </c>
      <c r="D32" s="69" t="s">
        <v>1575</v>
      </c>
      <c r="E32" s="69" t="s">
        <v>1576</v>
      </c>
      <c r="F32" s="70">
        <v>672553</v>
      </c>
      <c r="G32" s="69" t="s">
        <v>1635</v>
      </c>
      <c r="H32" t="str">
        <f t="shared" si="0"/>
        <v>04131</v>
      </c>
      <c r="I32">
        <f t="shared" si="1"/>
        <v>4131</v>
      </c>
      <c r="J32" s="75">
        <f t="shared" si="2"/>
        <v>672553</v>
      </c>
    </row>
    <row r="33" spans="1:10" ht="47.25" customHeight="1" x14ac:dyDescent="0.25">
      <c r="A33" s="68" t="s">
        <v>1636</v>
      </c>
      <c r="B33" s="69" t="s">
        <v>1573</v>
      </c>
      <c r="C33" s="69" t="s">
        <v>1574</v>
      </c>
      <c r="D33" s="69" t="s">
        <v>1575</v>
      </c>
      <c r="E33" s="69" t="s">
        <v>1576</v>
      </c>
      <c r="F33" s="70">
        <v>672553</v>
      </c>
      <c r="G33" s="69" t="s">
        <v>1637</v>
      </c>
      <c r="H33" t="str">
        <f t="shared" si="0"/>
        <v>04132</v>
      </c>
      <c r="I33">
        <f t="shared" si="1"/>
        <v>4132</v>
      </c>
      <c r="J33" s="75">
        <f t="shared" si="2"/>
        <v>672553</v>
      </c>
    </row>
    <row r="34" spans="1:10" ht="47.25" customHeight="1" x14ac:dyDescent="0.25">
      <c r="A34" s="68" t="s">
        <v>1638</v>
      </c>
      <c r="B34" s="69" t="s">
        <v>1573</v>
      </c>
      <c r="C34" s="69" t="s">
        <v>1574</v>
      </c>
      <c r="D34" s="69" t="s">
        <v>1575</v>
      </c>
      <c r="E34" s="69" t="s">
        <v>1576</v>
      </c>
      <c r="F34" s="70">
        <v>672553</v>
      </c>
      <c r="G34" s="69" t="s">
        <v>1639</v>
      </c>
      <c r="H34" t="str">
        <f t="shared" si="0"/>
        <v>04147</v>
      </c>
      <c r="I34">
        <f t="shared" si="1"/>
        <v>4147</v>
      </c>
      <c r="J34" s="75">
        <f t="shared" si="2"/>
        <v>672553</v>
      </c>
    </row>
    <row r="35" spans="1:10" ht="47.25" customHeight="1" x14ac:dyDescent="0.25">
      <c r="A35" s="68" t="s">
        <v>1640</v>
      </c>
      <c r="B35" s="69" t="s">
        <v>1573</v>
      </c>
      <c r="C35" s="69" t="s">
        <v>1574</v>
      </c>
      <c r="D35" s="69" t="s">
        <v>1575</v>
      </c>
      <c r="E35" s="69" t="s">
        <v>1576</v>
      </c>
      <c r="F35" s="70">
        <v>672553</v>
      </c>
      <c r="G35" s="69" t="s">
        <v>1641</v>
      </c>
      <c r="H35" t="str">
        <f t="shared" si="0"/>
        <v>04149</v>
      </c>
      <c r="I35">
        <f t="shared" si="1"/>
        <v>4149</v>
      </c>
      <c r="J35" s="75">
        <f t="shared" si="2"/>
        <v>672553</v>
      </c>
    </row>
    <row r="36" spans="1:10" ht="47.25" customHeight="1" x14ac:dyDescent="0.25">
      <c r="A36" s="68" t="s">
        <v>1642</v>
      </c>
      <c r="B36" s="69" t="s">
        <v>1573</v>
      </c>
      <c r="C36" s="69" t="s">
        <v>1574</v>
      </c>
      <c r="D36" s="69" t="s">
        <v>1575</v>
      </c>
      <c r="E36" s="69" t="s">
        <v>1576</v>
      </c>
      <c r="F36" s="70">
        <v>672553</v>
      </c>
      <c r="G36" s="69" t="s">
        <v>1643</v>
      </c>
      <c r="H36" t="str">
        <f t="shared" si="0"/>
        <v>04150</v>
      </c>
      <c r="I36">
        <f t="shared" si="1"/>
        <v>4150</v>
      </c>
      <c r="J36" s="75">
        <f t="shared" si="2"/>
        <v>672553</v>
      </c>
    </row>
    <row r="37" spans="1:10" ht="47.25" customHeight="1" x14ac:dyDescent="0.25">
      <c r="A37" s="68" t="s">
        <v>1644</v>
      </c>
      <c r="B37" s="69" t="s">
        <v>1573</v>
      </c>
      <c r="C37" s="69" t="s">
        <v>1574</v>
      </c>
      <c r="D37" s="69" t="s">
        <v>1575</v>
      </c>
      <c r="E37" s="69" t="s">
        <v>1576</v>
      </c>
      <c r="F37" s="70">
        <v>672553</v>
      </c>
      <c r="G37" s="69" t="s">
        <v>1645</v>
      </c>
      <c r="H37" t="str">
        <f t="shared" si="0"/>
        <v>04151</v>
      </c>
      <c r="I37">
        <f t="shared" si="1"/>
        <v>4151</v>
      </c>
      <c r="J37" s="75">
        <f t="shared" si="2"/>
        <v>672553</v>
      </c>
    </row>
    <row r="38" spans="1:10" ht="47.25" customHeight="1" x14ac:dyDescent="0.25">
      <c r="A38" s="68" t="s">
        <v>1646</v>
      </c>
      <c r="B38" s="69" t="s">
        <v>1573</v>
      </c>
      <c r="C38" s="69" t="s">
        <v>1574</v>
      </c>
      <c r="D38" s="69" t="s">
        <v>1575</v>
      </c>
      <c r="E38" s="69" t="s">
        <v>1576</v>
      </c>
      <c r="F38" s="70">
        <v>672553</v>
      </c>
      <c r="G38" s="69" t="s">
        <v>1647</v>
      </c>
      <c r="H38" t="str">
        <f t="shared" si="0"/>
        <v>04152</v>
      </c>
      <c r="I38">
        <f t="shared" si="1"/>
        <v>4152</v>
      </c>
      <c r="J38" s="75">
        <f t="shared" si="2"/>
        <v>672553</v>
      </c>
    </row>
    <row r="39" spans="1:10" ht="47.25" customHeight="1" x14ac:dyDescent="0.25">
      <c r="A39" s="68" t="s">
        <v>1648</v>
      </c>
      <c r="B39" s="69" t="s">
        <v>1573</v>
      </c>
      <c r="C39" s="69" t="s">
        <v>1574</v>
      </c>
      <c r="D39" s="69" t="s">
        <v>1575</v>
      </c>
      <c r="E39" s="69" t="s">
        <v>1576</v>
      </c>
      <c r="F39" s="70">
        <v>672553</v>
      </c>
      <c r="G39" s="69" t="s">
        <v>1649</v>
      </c>
      <c r="H39" t="str">
        <f t="shared" si="0"/>
        <v>04153</v>
      </c>
      <c r="I39">
        <f t="shared" si="1"/>
        <v>4153</v>
      </c>
      <c r="J39" s="75">
        <f t="shared" si="2"/>
        <v>672553</v>
      </c>
    </row>
    <row r="40" spans="1:10" ht="47.25" customHeight="1" x14ac:dyDescent="0.25">
      <c r="A40" s="68" t="s">
        <v>1650</v>
      </c>
      <c r="B40" s="69" t="s">
        <v>1573</v>
      </c>
      <c r="C40" s="69" t="s">
        <v>1574</v>
      </c>
      <c r="D40" s="69" t="s">
        <v>1575</v>
      </c>
      <c r="E40" s="69" t="s">
        <v>1576</v>
      </c>
      <c r="F40" s="70">
        <v>672553</v>
      </c>
      <c r="G40" s="69" t="s">
        <v>1651</v>
      </c>
      <c r="H40" t="str">
        <f t="shared" si="0"/>
        <v>04154</v>
      </c>
      <c r="I40">
        <f t="shared" si="1"/>
        <v>4154</v>
      </c>
      <c r="J40" s="75">
        <f t="shared" si="2"/>
        <v>672553</v>
      </c>
    </row>
    <row r="41" spans="1:10" ht="47.25" customHeight="1" x14ac:dyDescent="0.25">
      <c r="A41" s="68" t="s">
        <v>1652</v>
      </c>
      <c r="B41" s="69" t="s">
        <v>1573</v>
      </c>
      <c r="C41" s="69" t="s">
        <v>1574</v>
      </c>
      <c r="D41" s="69" t="s">
        <v>1575</v>
      </c>
      <c r="E41" s="69" t="s">
        <v>1576</v>
      </c>
      <c r="F41" s="70">
        <v>672553</v>
      </c>
      <c r="G41" s="69" t="s">
        <v>1653</v>
      </c>
      <c r="H41" t="str">
        <f t="shared" si="0"/>
        <v>04155</v>
      </c>
      <c r="I41">
        <f t="shared" si="1"/>
        <v>4155</v>
      </c>
      <c r="J41" s="75">
        <f t="shared" si="2"/>
        <v>672553</v>
      </c>
    </row>
    <row r="42" spans="1:10" ht="47.25" customHeight="1" x14ac:dyDescent="0.25">
      <c r="A42" s="68" t="s">
        <v>1654</v>
      </c>
      <c r="B42" s="69" t="s">
        <v>1573</v>
      </c>
      <c r="C42" s="69" t="s">
        <v>1574</v>
      </c>
      <c r="D42" s="69" t="s">
        <v>1575</v>
      </c>
      <c r="E42" s="69" t="s">
        <v>1576</v>
      </c>
      <c r="F42" s="70">
        <v>672553</v>
      </c>
      <c r="G42" s="69" t="s">
        <v>1655</v>
      </c>
      <c r="H42" t="str">
        <f t="shared" si="0"/>
        <v>04156</v>
      </c>
      <c r="I42">
        <f t="shared" si="1"/>
        <v>4156</v>
      </c>
      <c r="J42" s="75">
        <f t="shared" si="2"/>
        <v>672553</v>
      </c>
    </row>
    <row r="43" spans="1:10" ht="47.25" customHeight="1" x14ac:dyDescent="0.25">
      <c r="A43" s="68" t="s">
        <v>1656</v>
      </c>
      <c r="B43" s="69" t="s">
        <v>1573</v>
      </c>
      <c r="C43" s="69" t="s">
        <v>1574</v>
      </c>
      <c r="D43" s="69" t="s">
        <v>1575</v>
      </c>
      <c r="E43" s="69" t="s">
        <v>1576</v>
      </c>
      <c r="F43" s="70">
        <v>672553</v>
      </c>
      <c r="G43" s="69" t="s">
        <v>1657</v>
      </c>
      <c r="H43" t="str">
        <f t="shared" si="0"/>
        <v>04157</v>
      </c>
      <c r="I43">
        <f t="shared" si="1"/>
        <v>4157</v>
      </c>
      <c r="J43" s="75">
        <f t="shared" si="2"/>
        <v>672553</v>
      </c>
    </row>
    <row r="44" spans="1:10" ht="47.25" customHeight="1" x14ac:dyDescent="0.25">
      <c r="A44" s="68" t="s">
        <v>1658</v>
      </c>
      <c r="B44" s="69" t="s">
        <v>1573</v>
      </c>
      <c r="C44" s="69" t="s">
        <v>1574</v>
      </c>
      <c r="D44" s="69" t="s">
        <v>1575</v>
      </c>
      <c r="E44" s="69" t="s">
        <v>1576</v>
      </c>
      <c r="F44" s="70">
        <v>672553</v>
      </c>
      <c r="G44" s="69" t="s">
        <v>1659</v>
      </c>
      <c r="H44" t="str">
        <f t="shared" si="0"/>
        <v>04158</v>
      </c>
      <c r="I44">
        <f t="shared" si="1"/>
        <v>4158</v>
      </c>
      <c r="J44" s="75">
        <f t="shared" si="2"/>
        <v>672553</v>
      </c>
    </row>
    <row r="45" spans="1:10" ht="47.25" customHeight="1" x14ac:dyDescent="0.25">
      <c r="A45" s="68" t="s">
        <v>1660</v>
      </c>
      <c r="B45" s="69" t="s">
        <v>1573</v>
      </c>
      <c r="C45" s="69" t="s">
        <v>1574</v>
      </c>
      <c r="D45" s="69" t="s">
        <v>1575</v>
      </c>
      <c r="E45" s="69" t="s">
        <v>1576</v>
      </c>
      <c r="F45" s="70">
        <v>672553</v>
      </c>
      <c r="G45" s="69" t="s">
        <v>1661</v>
      </c>
      <c r="H45" t="str">
        <f t="shared" si="0"/>
        <v>04159</v>
      </c>
      <c r="I45">
        <f t="shared" si="1"/>
        <v>4159</v>
      </c>
      <c r="J45" s="75">
        <f t="shared" si="2"/>
        <v>672553</v>
      </c>
    </row>
    <row r="46" spans="1:10" ht="47.25" customHeight="1" x14ac:dyDescent="0.25">
      <c r="A46" s="68" t="s">
        <v>1662</v>
      </c>
      <c r="B46" s="69" t="s">
        <v>1573</v>
      </c>
      <c r="C46" s="69" t="s">
        <v>1574</v>
      </c>
      <c r="D46" s="69" t="s">
        <v>1575</v>
      </c>
      <c r="E46" s="69" t="s">
        <v>1576</v>
      </c>
      <c r="F46" s="70">
        <v>672553</v>
      </c>
      <c r="G46" s="69" t="s">
        <v>1663</v>
      </c>
      <c r="H46" t="str">
        <f t="shared" si="0"/>
        <v>04160</v>
      </c>
      <c r="I46">
        <f t="shared" si="1"/>
        <v>4160</v>
      </c>
      <c r="J46" s="75">
        <f t="shared" si="2"/>
        <v>672553</v>
      </c>
    </row>
    <row r="47" spans="1:10" ht="47.25" customHeight="1" x14ac:dyDescent="0.25">
      <c r="A47" s="68" t="s">
        <v>1664</v>
      </c>
      <c r="B47" s="69" t="s">
        <v>1573</v>
      </c>
      <c r="C47" s="69" t="s">
        <v>1574</v>
      </c>
      <c r="D47" s="69" t="s">
        <v>1575</v>
      </c>
      <c r="E47" s="69" t="s">
        <v>1576</v>
      </c>
      <c r="F47" s="70">
        <v>672553</v>
      </c>
      <c r="G47" s="69" t="s">
        <v>1665</v>
      </c>
      <c r="H47" t="str">
        <f t="shared" si="0"/>
        <v>04161</v>
      </c>
      <c r="I47">
        <f t="shared" si="1"/>
        <v>4161</v>
      </c>
      <c r="J47" s="75">
        <f t="shared" si="2"/>
        <v>672553</v>
      </c>
    </row>
    <row r="48" spans="1:10" ht="47.25" customHeight="1" x14ac:dyDescent="0.25">
      <c r="A48" s="68" t="s">
        <v>1666</v>
      </c>
      <c r="B48" s="69" t="s">
        <v>1573</v>
      </c>
      <c r="C48" s="69" t="s">
        <v>1574</v>
      </c>
      <c r="D48" s="69" t="s">
        <v>1575</v>
      </c>
      <c r="E48" s="69" t="s">
        <v>1576</v>
      </c>
      <c r="F48" s="70">
        <v>672553</v>
      </c>
      <c r="G48" s="69" t="s">
        <v>1667</v>
      </c>
      <c r="H48" t="str">
        <f t="shared" si="0"/>
        <v>04162</v>
      </c>
      <c r="I48">
        <f t="shared" si="1"/>
        <v>4162</v>
      </c>
      <c r="J48" s="75">
        <f t="shared" si="2"/>
        <v>672553</v>
      </c>
    </row>
    <row r="49" spans="1:10" ht="47.25" customHeight="1" x14ac:dyDescent="0.25">
      <c r="A49" s="68" t="s">
        <v>1668</v>
      </c>
      <c r="B49" s="69" t="s">
        <v>1573</v>
      </c>
      <c r="C49" s="69" t="s">
        <v>1574</v>
      </c>
      <c r="D49" s="69" t="s">
        <v>1575</v>
      </c>
      <c r="E49" s="69" t="s">
        <v>1576</v>
      </c>
      <c r="F49" s="70">
        <v>672553</v>
      </c>
      <c r="G49" s="69" t="s">
        <v>1669</v>
      </c>
      <c r="H49" t="str">
        <f t="shared" si="0"/>
        <v>04163</v>
      </c>
      <c r="I49">
        <f t="shared" si="1"/>
        <v>4163</v>
      </c>
      <c r="J49" s="75">
        <f t="shared" si="2"/>
        <v>672553</v>
      </c>
    </row>
    <row r="50" spans="1:10" ht="47.25" customHeight="1" x14ac:dyDescent="0.25">
      <c r="A50" s="68" t="s">
        <v>1670</v>
      </c>
      <c r="B50" s="69" t="s">
        <v>1573</v>
      </c>
      <c r="C50" s="69" t="s">
        <v>1574</v>
      </c>
      <c r="D50" s="69" t="s">
        <v>1575</v>
      </c>
      <c r="E50" s="69" t="s">
        <v>1576</v>
      </c>
      <c r="F50" s="70">
        <v>672553</v>
      </c>
      <c r="G50" s="69" t="s">
        <v>1671</v>
      </c>
      <c r="H50" t="str">
        <f t="shared" si="0"/>
        <v>04164</v>
      </c>
      <c r="I50">
        <f t="shared" si="1"/>
        <v>4164</v>
      </c>
      <c r="J50" s="75">
        <f t="shared" si="2"/>
        <v>672553</v>
      </c>
    </row>
    <row r="51" spans="1:10" ht="47.25" customHeight="1" x14ac:dyDescent="0.25">
      <c r="A51" s="68" t="s">
        <v>1672</v>
      </c>
      <c r="B51" s="69" t="s">
        <v>1573</v>
      </c>
      <c r="C51" s="69" t="s">
        <v>1574</v>
      </c>
      <c r="D51" s="69" t="s">
        <v>1575</v>
      </c>
      <c r="E51" s="69" t="s">
        <v>1576</v>
      </c>
      <c r="F51" s="70">
        <v>672553</v>
      </c>
      <c r="G51" s="69" t="s">
        <v>1673</v>
      </c>
      <c r="H51" t="str">
        <f t="shared" si="0"/>
        <v>04165</v>
      </c>
      <c r="I51">
        <f t="shared" si="1"/>
        <v>4165</v>
      </c>
      <c r="J51" s="75">
        <f t="shared" si="2"/>
        <v>672553</v>
      </c>
    </row>
    <row r="52" spans="1:10" ht="47.25" customHeight="1" x14ac:dyDescent="0.25">
      <c r="A52" s="68" t="s">
        <v>1674</v>
      </c>
      <c r="B52" s="69" t="s">
        <v>1573</v>
      </c>
      <c r="C52" s="69" t="s">
        <v>1574</v>
      </c>
      <c r="D52" s="69" t="s">
        <v>1575</v>
      </c>
      <c r="E52" s="69" t="s">
        <v>1576</v>
      </c>
      <c r="F52" s="70">
        <v>672553</v>
      </c>
      <c r="G52" s="69" t="s">
        <v>1675</v>
      </c>
      <c r="H52" t="str">
        <f t="shared" si="0"/>
        <v>04166</v>
      </c>
      <c r="I52">
        <f t="shared" si="1"/>
        <v>4166</v>
      </c>
      <c r="J52" s="75">
        <f t="shared" si="2"/>
        <v>672553</v>
      </c>
    </row>
    <row r="53" spans="1:10" ht="47.25" customHeight="1" x14ac:dyDescent="0.25">
      <c r="A53" s="68" t="s">
        <v>1676</v>
      </c>
      <c r="B53" s="69" t="s">
        <v>1573</v>
      </c>
      <c r="C53" s="69" t="s">
        <v>1574</v>
      </c>
      <c r="D53" s="69" t="s">
        <v>1575</v>
      </c>
      <c r="E53" s="69" t="s">
        <v>1576</v>
      </c>
      <c r="F53" s="70">
        <v>672553</v>
      </c>
      <c r="G53" s="69" t="s">
        <v>1677</v>
      </c>
      <c r="H53" t="str">
        <f t="shared" si="0"/>
        <v>04167</v>
      </c>
      <c r="I53">
        <f t="shared" si="1"/>
        <v>4167</v>
      </c>
      <c r="J53" s="75">
        <f t="shared" si="2"/>
        <v>672553</v>
      </c>
    </row>
    <row r="54" spans="1:10" ht="47.25" customHeight="1" x14ac:dyDescent="0.25">
      <c r="A54" s="68" t="s">
        <v>1678</v>
      </c>
      <c r="B54" s="69" t="s">
        <v>1573</v>
      </c>
      <c r="C54" s="69" t="s">
        <v>1574</v>
      </c>
      <c r="D54" s="69" t="s">
        <v>1575</v>
      </c>
      <c r="E54" s="69" t="s">
        <v>1576</v>
      </c>
      <c r="F54" s="70">
        <v>672553</v>
      </c>
      <c r="G54" s="69" t="s">
        <v>1679</v>
      </c>
      <c r="H54" t="str">
        <f t="shared" si="0"/>
        <v>04168</v>
      </c>
      <c r="I54">
        <f t="shared" si="1"/>
        <v>4168</v>
      </c>
      <c r="J54" s="75">
        <f t="shared" si="2"/>
        <v>672553</v>
      </c>
    </row>
    <row r="55" spans="1:10" ht="47.25" customHeight="1" x14ac:dyDescent="0.25">
      <c r="A55" s="68" t="s">
        <v>1680</v>
      </c>
      <c r="B55" s="69" t="s">
        <v>1573</v>
      </c>
      <c r="C55" s="69" t="s">
        <v>1574</v>
      </c>
      <c r="D55" s="69" t="s">
        <v>1575</v>
      </c>
      <c r="E55" s="69" t="s">
        <v>1576</v>
      </c>
      <c r="F55" s="70">
        <v>672553</v>
      </c>
      <c r="G55" s="69" t="s">
        <v>1681</v>
      </c>
      <c r="H55" t="str">
        <f t="shared" si="0"/>
        <v>04169</v>
      </c>
      <c r="I55">
        <f t="shared" si="1"/>
        <v>4169</v>
      </c>
      <c r="J55" s="75">
        <f t="shared" si="2"/>
        <v>672553</v>
      </c>
    </row>
    <row r="56" spans="1:10" ht="47.25" customHeight="1" x14ac:dyDescent="0.25">
      <c r="A56" s="68" t="s">
        <v>1682</v>
      </c>
      <c r="B56" s="69" t="s">
        <v>1573</v>
      </c>
      <c r="C56" s="69" t="s">
        <v>1574</v>
      </c>
      <c r="D56" s="69" t="s">
        <v>1575</v>
      </c>
      <c r="E56" s="69" t="s">
        <v>1576</v>
      </c>
      <c r="F56" s="70">
        <v>672553</v>
      </c>
      <c r="G56" s="69" t="s">
        <v>1683</v>
      </c>
      <c r="H56" t="str">
        <f t="shared" si="0"/>
        <v>04170</v>
      </c>
      <c r="I56">
        <f t="shared" si="1"/>
        <v>4170</v>
      </c>
      <c r="J56" s="75">
        <f t="shared" si="2"/>
        <v>672553</v>
      </c>
    </row>
    <row r="57" spans="1:10" ht="47.25" customHeight="1" x14ac:dyDescent="0.25">
      <c r="A57" s="68" t="s">
        <v>1684</v>
      </c>
      <c r="B57" s="69" t="s">
        <v>1573</v>
      </c>
      <c r="C57" s="69" t="s">
        <v>1574</v>
      </c>
      <c r="D57" s="69" t="s">
        <v>1575</v>
      </c>
      <c r="E57" s="69" t="s">
        <v>1576</v>
      </c>
      <c r="F57" s="70">
        <v>672553</v>
      </c>
      <c r="G57" s="69" t="s">
        <v>1685</v>
      </c>
      <c r="H57" t="str">
        <f t="shared" si="0"/>
        <v>04171</v>
      </c>
      <c r="I57">
        <f t="shared" si="1"/>
        <v>4171</v>
      </c>
      <c r="J57" s="75">
        <f t="shared" si="2"/>
        <v>672553</v>
      </c>
    </row>
    <row r="58" spans="1:10" ht="47.25" customHeight="1" x14ac:dyDescent="0.25">
      <c r="A58" s="68" t="s">
        <v>1686</v>
      </c>
      <c r="B58" s="69" t="s">
        <v>1573</v>
      </c>
      <c r="C58" s="69" t="s">
        <v>1574</v>
      </c>
      <c r="D58" s="69" t="s">
        <v>1575</v>
      </c>
      <c r="E58" s="69" t="s">
        <v>1576</v>
      </c>
      <c r="F58" s="70">
        <v>672553</v>
      </c>
      <c r="G58" s="69" t="s">
        <v>1687</v>
      </c>
      <c r="H58" t="str">
        <f t="shared" si="0"/>
        <v>04172</v>
      </c>
      <c r="I58">
        <f t="shared" si="1"/>
        <v>4172</v>
      </c>
      <c r="J58" s="75">
        <f t="shared" si="2"/>
        <v>672553</v>
      </c>
    </row>
    <row r="59" spans="1:10" ht="47.25" customHeight="1" x14ac:dyDescent="0.25">
      <c r="A59" s="68" t="s">
        <v>1688</v>
      </c>
      <c r="B59" s="69" t="s">
        <v>1573</v>
      </c>
      <c r="C59" s="69" t="s">
        <v>1574</v>
      </c>
      <c r="D59" s="69" t="s">
        <v>1575</v>
      </c>
      <c r="E59" s="69" t="s">
        <v>1576</v>
      </c>
      <c r="F59" s="70">
        <v>672553</v>
      </c>
      <c r="G59" s="69" t="s">
        <v>1689</v>
      </c>
      <c r="H59" t="str">
        <f t="shared" si="0"/>
        <v>04173</v>
      </c>
      <c r="I59">
        <f t="shared" si="1"/>
        <v>4173</v>
      </c>
      <c r="J59" s="75">
        <f t="shared" si="2"/>
        <v>672553</v>
      </c>
    </row>
    <row r="60" spans="1:10" ht="47.25" customHeight="1" x14ac:dyDescent="0.25">
      <c r="A60" s="68" t="s">
        <v>1690</v>
      </c>
      <c r="B60" s="69" t="s">
        <v>1573</v>
      </c>
      <c r="C60" s="69" t="s">
        <v>1574</v>
      </c>
      <c r="D60" s="69" t="s">
        <v>1575</v>
      </c>
      <c r="E60" s="69" t="s">
        <v>1576</v>
      </c>
      <c r="F60" s="70">
        <v>672553</v>
      </c>
      <c r="G60" s="69" t="s">
        <v>1691</v>
      </c>
      <c r="H60" t="str">
        <f t="shared" si="0"/>
        <v>04174</v>
      </c>
      <c r="I60">
        <f t="shared" si="1"/>
        <v>4174</v>
      </c>
      <c r="J60" s="75">
        <f t="shared" si="2"/>
        <v>672553</v>
      </c>
    </row>
    <row r="61" spans="1:10" ht="47.25" customHeight="1" x14ac:dyDescent="0.25">
      <c r="A61" s="68" t="s">
        <v>1692</v>
      </c>
      <c r="B61" s="69" t="s">
        <v>1573</v>
      </c>
      <c r="C61" s="69" t="s">
        <v>1574</v>
      </c>
      <c r="D61" s="69" t="s">
        <v>1575</v>
      </c>
      <c r="E61" s="69" t="s">
        <v>1576</v>
      </c>
      <c r="F61" s="70">
        <v>672553</v>
      </c>
      <c r="G61" s="69" t="s">
        <v>1693</v>
      </c>
      <c r="H61" t="str">
        <f t="shared" si="0"/>
        <v>04175</v>
      </c>
      <c r="I61">
        <f t="shared" si="1"/>
        <v>4175</v>
      </c>
      <c r="J61" s="75">
        <f t="shared" si="2"/>
        <v>672553</v>
      </c>
    </row>
    <row r="62" spans="1:10" ht="47.25" customHeight="1" x14ac:dyDescent="0.25">
      <c r="A62" s="68" t="s">
        <v>1694</v>
      </c>
      <c r="B62" s="69" t="s">
        <v>1573</v>
      </c>
      <c r="C62" s="69" t="s">
        <v>1574</v>
      </c>
      <c r="D62" s="69" t="s">
        <v>1575</v>
      </c>
      <c r="E62" s="69" t="s">
        <v>1576</v>
      </c>
      <c r="F62" s="70">
        <v>672553</v>
      </c>
      <c r="G62" s="69" t="s">
        <v>1695</v>
      </c>
      <c r="H62" t="str">
        <f t="shared" si="0"/>
        <v>04176</v>
      </c>
      <c r="I62">
        <f t="shared" si="1"/>
        <v>4176</v>
      </c>
      <c r="J62" s="75">
        <f t="shared" si="2"/>
        <v>672553</v>
      </c>
    </row>
    <row r="63" spans="1:10" ht="47.25" customHeight="1" x14ac:dyDescent="0.25">
      <c r="A63" s="68" t="s">
        <v>1696</v>
      </c>
      <c r="B63" s="69" t="s">
        <v>1573</v>
      </c>
      <c r="C63" s="69" t="s">
        <v>1574</v>
      </c>
      <c r="D63" s="69" t="s">
        <v>1575</v>
      </c>
      <c r="E63" s="69" t="s">
        <v>1576</v>
      </c>
      <c r="F63" s="70">
        <v>672553</v>
      </c>
      <c r="G63" s="69" t="s">
        <v>1697</v>
      </c>
      <c r="H63" t="str">
        <f t="shared" si="0"/>
        <v>04177</v>
      </c>
      <c r="I63">
        <f t="shared" si="1"/>
        <v>4177</v>
      </c>
      <c r="J63" s="75">
        <f t="shared" si="2"/>
        <v>672553</v>
      </c>
    </row>
    <row r="64" spans="1:10" ht="47.25" customHeight="1" x14ac:dyDescent="0.25">
      <c r="A64" s="68" t="s">
        <v>1698</v>
      </c>
      <c r="B64" s="69" t="s">
        <v>1573</v>
      </c>
      <c r="C64" s="69" t="s">
        <v>1574</v>
      </c>
      <c r="D64" s="69" t="s">
        <v>1575</v>
      </c>
      <c r="E64" s="69" t="s">
        <v>1576</v>
      </c>
      <c r="F64" s="70">
        <v>672553</v>
      </c>
      <c r="G64" s="69" t="s">
        <v>1699</v>
      </c>
      <c r="H64" t="str">
        <f t="shared" si="0"/>
        <v>04178</v>
      </c>
      <c r="I64">
        <f t="shared" si="1"/>
        <v>4178</v>
      </c>
      <c r="J64" s="75">
        <f t="shared" si="2"/>
        <v>672553</v>
      </c>
    </row>
    <row r="65" spans="1:10" ht="47.25" customHeight="1" x14ac:dyDescent="0.25">
      <c r="A65" s="68" t="s">
        <v>1700</v>
      </c>
      <c r="B65" s="69" t="s">
        <v>1573</v>
      </c>
      <c r="C65" s="69" t="s">
        <v>1574</v>
      </c>
      <c r="D65" s="69" t="s">
        <v>1575</v>
      </c>
      <c r="E65" s="69" t="s">
        <v>1576</v>
      </c>
      <c r="F65" s="70">
        <v>672553</v>
      </c>
      <c r="G65" s="69" t="s">
        <v>1701</v>
      </c>
      <c r="H65" t="str">
        <f t="shared" si="0"/>
        <v>04179</v>
      </c>
      <c r="I65">
        <f t="shared" si="1"/>
        <v>4179</v>
      </c>
      <c r="J65" s="75">
        <f t="shared" si="2"/>
        <v>672553</v>
      </c>
    </row>
    <row r="66" spans="1:10" ht="47.25" customHeight="1" x14ac:dyDescent="0.25">
      <c r="A66" s="68" t="s">
        <v>1702</v>
      </c>
      <c r="B66" s="69" t="s">
        <v>1573</v>
      </c>
      <c r="C66" s="69" t="s">
        <v>1574</v>
      </c>
      <c r="D66" s="69" t="s">
        <v>1575</v>
      </c>
      <c r="E66" s="69" t="s">
        <v>1576</v>
      </c>
      <c r="F66" s="70">
        <v>672553</v>
      </c>
      <c r="G66" s="69" t="s">
        <v>1703</v>
      </c>
      <c r="H66" t="str">
        <f t="shared" si="0"/>
        <v>04180</v>
      </c>
      <c r="I66">
        <f t="shared" si="1"/>
        <v>4180</v>
      </c>
      <c r="J66" s="75">
        <f t="shared" si="2"/>
        <v>672553</v>
      </c>
    </row>
    <row r="67" spans="1:10" ht="47.25" customHeight="1" x14ac:dyDescent="0.25">
      <c r="A67" s="68" t="s">
        <v>1704</v>
      </c>
      <c r="B67" s="69" t="s">
        <v>1573</v>
      </c>
      <c r="C67" s="69" t="s">
        <v>1574</v>
      </c>
      <c r="D67" s="69" t="s">
        <v>1575</v>
      </c>
      <c r="E67" s="69" t="s">
        <v>1576</v>
      </c>
      <c r="F67" s="70">
        <v>672553</v>
      </c>
      <c r="G67" s="69" t="s">
        <v>1705</v>
      </c>
      <c r="H67" t="str">
        <f t="shared" si="0"/>
        <v>04181</v>
      </c>
      <c r="I67">
        <f t="shared" si="1"/>
        <v>4181</v>
      </c>
      <c r="J67" s="75">
        <f t="shared" si="2"/>
        <v>672553</v>
      </c>
    </row>
    <row r="68" spans="1:10" ht="47.25" customHeight="1" x14ac:dyDescent="0.25">
      <c r="A68" s="68" t="s">
        <v>1706</v>
      </c>
      <c r="B68" s="69" t="s">
        <v>1573</v>
      </c>
      <c r="C68" s="69" t="s">
        <v>1574</v>
      </c>
      <c r="D68" s="69" t="s">
        <v>1575</v>
      </c>
      <c r="E68" s="69" t="s">
        <v>1576</v>
      </c>
      <c r="F68" s="70">
        <v>672553</v>
      </c>
      <c r="G68" s="69" t="s">
        <v>1707</v>
      </c>
      <c r="H68" t="str">
        <f t="shared" ref="H68:H131" si="3">+RIGHT(G68,5)</f>
        <v>04182</v>
      </c>
      <c r="I68">
        <f t="shared" ref="I68:I131" si="4">+H68*1</f>
        <v>4182</v>
      </c>
      <c r="J68" s="75">
        <f t="shared" ref="J68:J131" si="5">+F68</f>
        <v>672553</v>
      </c>
    </row>
    <row r="69" spans="1:10" ht="47.25" customHeight="1" x14ac:dyDescent="0.25">
      <c r="A69" s="68" t="s">
        <v>1708</v>
      </c>
      <c r="B69" s="69" t="s">
        <v>1573</v>
      </c>
      <c r="C69" s="69" t="s">
        <v>1574</v>
      </c>
      <c r="D69" s="69" t="s">
        <v>1575</v>
      </c>
      <c r="E69" s="69" t="s">
        <v>1576</v>
      </c>
      <c r="F69" s="70">
        <v>672553</v>
      </c>
      <c r="G69" s="69" t="s">
        <v>1709</v>
      </c>
      <c r="H69" t="str">
        <f t="shared" si="3"/>
        <v>04183</v>
      </c>
      <c r="I69">
        <f t="shared" si="4"/>
        <v>4183</v>
      </c>
      <c r="J69" s="75">
        <f t="shared" si="5"/>
        <v>672553</v>
      </c>
    </row>
    <row r="70" spans="1:10" ht="47.25" customHeight="1" x14ac:dyDescent="0.25">
      <c r="A70" s="68" t="s">
        <v>1710</v>
      </c>
      <c r="B70" s="69" t="s">
        <v>1573</v>
      </c>
      <c r="C70" s="69" t="s">
        <v>1574</v>
      </c>
      <c r="D70" s="69" t="s">
        <v>1575</v>
      </c>
      <c r="E70" s="69" t="s">
        <v>1576</v>
      </c>
      <c r="F70" s="70">
        <v>672553</v>
      </c>
      <c r="G70" s="69" t="s">
        <v>1711</v>
      </c>
      <c r="H70" t="str">
        <f t="shared" si="3"/>
        <v>04184</v>
      </c>
      <c r="I70">
        <f t="shared" si="4"/>
        <v>4184</v>
      </c>
      <c r="J70" s="75">
        <f t="shared" si="5"/>
        <v>672553</v>
      </c>
    </row>
    <row r="71" spans="1:10" ht="47.25" customHeight="1" x14ac:dyDescent="0.25">
      <c r="A71" s="68" t="s">
        <v>1712</v>
      </c>
      <c r="B71" s="69" t="s">
        <v>1573</v>
      </c>
      <c r="C71" s="69" t="s">
        <v>1574</v>
      </c>
      <c r="D71" s="69" t="s">
        <v>1575</v>
      </c>
      <c r="E71" s="69" t="s">
        <v>1576</v>
      </c>
      <c r="F71" s="70">
        <v>672553</v>
      </c>
      <c r="G71" s="69" t="s">
        <v>1713</v>
      </c>
      <c r="H71" t="str">
        <f t="shared" si="3"/>
        <v>04185</v>
      </c>
      <c r="I71">
        <f t="shared" si="4"/>
        <v>4185</v>
      </c>
      <c r="J71" s="75">
        <f t="shared" si="5"/>
        <v>672553</v>
      </c>
    </row>
    <row r="72" spans="1:10" ht="47.25" customHeight="1" x14ac:dyDescent="0.25">
      <c r="A72" s="68" t="s">
        <v>1714</v>
      </c>
      <c r="B72" s="69" t="s">
        <v>1573</v>
      </c>
      <c r="C72" s="69" t="s">
        <v>1574</v>
      </c>
      <c r="D72" s="69" t="s">
        <v>1575</v>
      </c>
      <c r="E72" s="69" t="s">
        <v>1576</v>
      </c>
      <c r="F72" s="70">
        <v>672553</v>
      </c>
      <c r="G72" s="69" t="s">
        <v>1715</v>
      </c>
      <c r="H72" t="str">
        <f t="shared" si="3"/>
        <v>04186</v>
      </c>
      <c r="I72">
        <f t="shared" si="4"/>
        <v>4186</v>
      </c>
      <c r="J72" s="75">
        <f t="shared" si="5"/>
        <v>672553</v>
      </c>
    </row>
    <row r="73" spans="1:10" ht="47.25" customHeight="1" x14ac:dyDescent="0.25">
      <c r="A73" s="68" t="s">
        <v>1716</v>
      </c>
      <c r="B73" s="69" t="s">
        <v>1573</v>
      </c>
      <c r="C73" s="69" t="s">
        <v>1574</v>
      </c>
      <c r="D73" s="69" t="s">
        <v>1575</v>
      </c>
      <c r="E73" s="69" t="s">
        <v>1576</v>
      </c>
      <c r="F73" s="70">
        <v>672553</v>
      </c>
      <c r="G73" s="69" t="s">
        <v>1717</v>
      </c>
      <c r="H73" t="str">
        <f t="shared" si="3"/>
        <v>04187</v>
      </c>
      <c r="I73">
        <f t="shared" si="4"/>
        <v>4187</v>
      </c>
      <c r="J73" s="75">
        <f t="shared" si="5"/>
        <v>672553</v>
      </c>
    </row>
    <row r="74" spans="1:10" ht="47.25" customHeight="1" x14ac:dyDescent="0.25">
      <c r="A74" s="68" t="s">
        <v>1718</v>
      </c>
      <c r="B74" s="69" t="s">
        <v>1573</v>
      </c>
      <c r="C74" s="69" t="s">
        <v>1574</v>
      </c>
      <c r="D74" s="69" t="s">
        <v>1575</v>
      </c>
      <c r="E74" s="69" t="s">
        <v>1576</v>
      </c>
      <c r="F74" s="70">
        <v>672553</v>
      </c>
      <c r="G74" s="69" t="s">
        <v>1719</v>
      </c>
      <c r="H74" t="str">
        <f t="shared" si="3"/>
        <v>04499</v>
      </c>
      <c r="I74">
        <f t="shared" si="4"/>
        <v>4499</v>
      </c>
      <c r="J74" s="75">
        <f t="shared" si="5"/>
        <v>672553</v>
      </c>
    </row>
    <row r="75" spans="1:10" ht="47.25" customHeight="1" x14ac:dyDescent="0.25">
      <c r="A75" s="68" t="s">
        <v>1720</v>
      </c>
      <c r="B75" s="69" t="s">
        <v>1573</v>
      </c>
      <c r="C75" s="69" t="s">
        <v>1574</v>
      </c>
      <c r="D75" s="69" t="s">
        <v>1575</v>
      </c>
      <c r="E75" s="69" t="s">
        <v>1576</v>
      </c>
      <c r="F75" s="70">
        <v>672553</v>
      </c>
      <c r="G75" s="69" t="s">
        <v>1721</v>
      </c>
      <c r="H75" t="str">
        <f t="shared" si="3"/>
        <v>04521</v>
      </c>
      <c r="I75">
        <f t="shared" si="4"/>
        <v>4521</v>
      </c>
      <c r="J75" s="75">
        <f t="shared" si="5"/>
        <v>672553</v>
      </c>
    </row>
    <row r="76" spans="1:10" ht="47.25" customHeight="1" x14ac:dyDescent="0.25">
      <c r="A76" s="68" t="s">
        <v>1722</v>
      </c>
      <c r="B76" s="69" t="s">
        <v>1573</v>
      </c>
      <c r="C76" s="69" t="s">
        <v>1574</v>
      </c>
      <c r="D76" s="69" t="s">
        <v>1575</v>
      </c>
      <c r="E76" s="69" t="s">
        <v>1576</v>
      </c>
      <c r="F76" s="70">
        <v>672553</v>
      </c>
      <c r="G76" s="69" t="s">
        <v>1723</v>
      </c>
      <c r="H76" t="str">
        <f t="shared" si="3"/>
        <v>04547</v>
      </c>
      <c r="I76">
        <f t="shared" si="4"/>
        <v>4547</v>
      </c>
      <c r="J76" s="75">
        <f t="shared" si="5"/>
        <v>672553</v>
      </c>
    </row>
    <row r="77" spans="1:10" ht="47.25" customHeight="1" x14ac:dyDescent="0.25">
      <c r="A77" s="68" t="s">
        <v>1724</v>
      </c>
      <c r="B77" s="69" t="s">
        <v>1573</v>
      </c>
      <c r="C77" s="69" t="s">
        <v>1574</v>
      </c>
      <c r="D77" s="69" t="s">
        <v>1575</v>
      </c>
      <c r="E77" s="69" t="s">
        <v>1576</v>
      </c>
      <c r="F77" s="70">
        <v>672553</v>
      </c>
      <c r="G77" s="69" t="s">
        <v>1725</v>
      </c>
      <c r="H77" t="str">
        <f t="shared" si="3"/>
        <v>04563</v>
      </c>
      <c r="I77">
        <f t="shared" si="4"/>
        <v>4563</v>
      </c>
      <c r="J77" s="75">
        <f t="shared" si="5"/>
        <v>672553</v>
      </c>
    </row>
    <row r="78" spans="1:10" ht="47.25" customHeight="1" x14ac:dyDescent="0.25">
      <c r="A78" s="68" t="s">
        <v>1726</v>
      </c>
      <c r="B78" s="69" t="s">
        <v>1573</v>
      </c>
      <c r="C78" s="69" t="s">
        <v>1574</v>
      </c>
      <c r="D78" s="69" t="s">
        <v>1575</v>
      </c>
      <c r="E78" s="69" t="s">
        <v>1576</v>
      </c>
      <c r="F78" s="70">
        <v>672553</v>
      </c>
      <c r="G78" s="69" t="s">
        <v>1727</v>
      </c>
      <c r="H78" t="str">
        <f t="shared" si="3"/>
        <v>04619</v>
      </c>
      <c r="I78">
        <f t="shared" si="4"/>
        <v>4619</v>
      </c>
      <c r="J78" s="75">
        <f t="shared" si="5"/>
        <v>672553</v>
      </c>
    </row>
    <row r="79" spans="1:10" ht="47.25" customHeight="1" x14ac:dyDescent="0.25">
      <c r="A79" s="68" t="s">
        <v>1728</v>
      </c>
      <c r="B79" s="69" t="s">
        <v>1573</v>
      </c>
      <c r="C79" s="69" t="s">
        <v>1574</v>
      </c>
      <c r="D79" s="69" t="s">
        <v>1575</v>
      </c>
      <c r="E79" s="69" t="s">
        <v>1576</v>
      </c>
      <c r="F79" s="70">
        <v>672553</v>
      </c>
      <c r="G79" s="69" t="s">
        <v>1729</v>
      </c>
      <c r="H79" t="str">
        <f t="shared" si="3"/>
        <v>04632</v>
      </c>
      <c r="I79">
        <f t="shared" si="4"/>
        <v>4632</v>
      </c>
      <c r="J79" s="75">
        <f t="shared" si="5"/>
        <v>672553</v>
      </c>
    </row>
    <row r="80" spans="1:10" ht="47.25" customHeight="1" x14ac:dyDescent="0.25">
      <c r="A80" s="68" t="s">
        <v>1730</v>
      </c>
      <c r="B80" s="69" t="s">
        <v>1573</v>
      </c>
      <c r="C80" s="69" t="s">
        <v>1574</v>
      </c>
      <c r="D80" s="69" t="s">
        <v>1575</v>
      </c>
      <c r="E80" s="69" t="s">
        <v>1576</v>
      </c>
      <c r="F80" s="70">
        <v>672553</v>
      </c>
      <c r="G80" s="69" t="s">
        <v>1731</v>
      </c>
      <c r="H80" t="str">
        <f t="shared" si="3"/>
        <v>04672</v>
      </c>
      <c r="I80">
        <f t="shared" si="4"/>
        <v>4672</v>
      </c>
      <c r="J80" s="75">
        <f t="shared" si="5"/>
        <v>672553</v>
      </c>
    </row>
    <row r="81" spans="1:10" ht="47.25" customHeight="1" x14ac:dyDescent="0.25">
      <c r="A81" s="68" t="s">
        <v>1732</v>
      </c>
      <c r="B81" s="69" t="s">
        <v>1573</v>
      </c>
      <c r="C81" s="69" t="s">
        <v>1574</v>
      </c>
      <c r="D81" s="69" t="s">
        <v>1575</v>
      </c>
      <c r="E81" s="69" t="s">
        <v>1576</v>
      </c>
      <c r="F81" s="70">
        <v>672553</v>
      </c>
      <c r="G81" s="69" t="s">
        <v>1733</v>
      </c>
      <c r="H81" t="str">
        <f t="shared" si="3"/>
        <v>04688</v>
      </c>
      <c r="I81">
        <f t="shared" si="4"/>
        <v>4688</v>
      </c>
      <c r="J81" s="75">
        <f t="shared" si="5"/>
        <v>672553</v>
      </c>
    </row>
    <row r="82" spans="1:10" ht="47.25" customHeight="1" x14ac:dyDescent="0.25">
      <c r="A82" s="68" t="s">
        <v>1734</v>
      </c>
      <c r="B82" s="69" t="s">
        <v>1573</v>
      </c>
      <c r="C82" s="69" t="s">
        <v>1574</v>
      </c>
      <c r="D82" s="69" t="s">
        <v>1575</v>
      </c>
      <c r="E82" s="69" t="s">
        <v>1576</v>
      </c>
      <c r="F82" s="70">
        <v>672553</v>
      </c>
      <c r="G82" s="69" t="s">
        <v>1735</v>
      </c>
      <c r="H82" t="str">
        <f t="shared" si="3"/>
        <v>04743</v>
      </c>
      <c r="I82">
        <f t="shared" si="4"/>
        <v>4743</v>
      </c>
      <c r="J82" s="75">
        <f t="shared" si="5"/>
        <v>672553</v>
      </c>
    </row>
    <row r="83" spans="1:10" ht="47.25" customHeight="1" x14ac:dyDescent="0.25">
      <c r="A83" s="68" t="s">
        <v>1736</v>
      </c>
      <c r="B83" s="69" t="s">
        <v>1573</v>
      </c>
      <c r="C83" s="69" t="s">
        <v>1574</v>
      </c>
      <c r="D83" s="69" t="s">
        <v>1575</v>
      </c>
      <c r="E83" s="69" t="s">
        <v>1576</v>
      </c>
      <c r="F83" s="70">
        <v>672553</v>
      </c>
      <c r="G83" s="69" t="s">
        <v>1737</v>
      </c>
      <c r="H83" t="str">
        <f t="shared" si="3"/>
        <v>04781</v>
      </c>
      <c r="I83">
        <f t="shared" si="4"/>
        <v>4781</v>
      </c>
      <c r="J83" s="75">
        <f t="shared" si="5"/>
        <v>672553</v>
      </c>
    </row>
    <row r="84" spans="1:10" ht="47.25" customHeight="1" x14ac:dyDescent="0.25">
      <c r="A84" s="68" t="s">
        <v>1738</v>
      </c>
      <c r="B84" s="69" t="s">
        <v>1573</v>
      </c>
      <c r="C84" s="69" t="s">
        <v>1574</v>
      </c>
      <c r="D84" s="69" t="s">
        <v>1575</v>
      </c>
      <c r="E84" s="69" t="s">
        <v>1576</v>
      </c>
      <c r="F84" s="70">
        <v>672553</v>
      </c>
      <c r="G84" s="69" t="s">
        <v>1739</v>
      </c>
      <c r="H84" t="str">
        <f t="shared" si="3"/>
        <v>04803</v>
      </c>
      <c r="I84">
        <f t="shared" si="4"/>
        <v>4803</v>
      </c>
      <c r="J84" s="75">
        <f t="shared" si="5"/>
        <v>672553</v>
      </c>
    </row>
    <row r="85" spans="1:10" ht="47.25" customHeight="1" x14ac:dyDescent="0.25">
      <c r="A85" s="68" t="s">
        <v>1740</v>
      </c>
      <c r="B85" s="69" t="s">
        <v>1573</v>
      </c>
      <c r="C85" s="69" t="s">
        <v>1574</v>
      </c>
      <c r="D85" s="69" t="s">
        <v>1575</v>
      </c>
      <c r="E85" s="69" t="s">
        <v>1576</v>
      </c>
      <c r="F85" s="70">
        <v>672553</v>
      </c>
      <c r="G85" s="69" t="s">
        <v>1741</v>
      </c>
      <c r="H85" t="str">
        <f t="shared" si="3"/>
        <v>04817</v>
      </c>
      <c r="I85">
        <f t="shared" si="4"/>
        <v>4817</v>
      </c>
      <c r="J85" s="75">
        <f t="shared" si="5"/>
        <v>672553</v>
      </c>
    </row>
    <row r="86" spans="1:10" ht="47.25" customHeight="1" x14ac:dyDescent="0.25">
      <c r="A86" s="68" t="s">
        <v>1742</v>
      </c>
      <c r="B86" s="69" t="s">
        <v>1573</v>
      </c>
      <c r="C86" s="69" t="s">
        <v>1574</v>
      </c>
      <c r="D86" s="69" t="s">
        <v>1575</v>
      </c>
      <c r="E86" s="69" t="s">
        <v>1576</v>
      </c>
      <c r="F86" s="70">
        <v>672553</v>
      </c>
      <c r="G86" s="69" t="s">
        <v>1743</v>
      </c>
      <c r="H86" t="str">
        <f t="shared" si="3"/>
        <v>04830</v>
      </c>
      <c r="I86">
        <f t="shared" si="4"/>
        <v>4830</v>
      </c>
      <c r="J86" s="75">
        <f t="shared" si="5"/>
        <v>672553</v>
      </c>
    </row>
    <row r="87" spans="1:10" ht="47.25" customHeight="1" x14ac:dyDescent="0.25">
      <c r="A87" s="68" t="s">
        <v>1744</v>
      </c>
      <c r="B87" s="69" t="s">
        <v>1573</v>
      </c>
      <c r="C87" s="69" t="s">
        <v>1574</v>
      </c>
      <c r="D87" s="69" t="s">
        <v>1575</v>
      </c>
      <c r="E87" s="69" t="s">
        <v>1576</v>
      </c>
      <c r="F87" s="70">
        <v>672553</v>
      </c>
      <c r="G87" s="69" t="s">
        <v>1745</v>
      </c>
      <c r="H87" t="str">
        <f t="shared" si="3"/>
        <v>04842</v>
      </c>
      <c r="I87">
        <f t="shared" si="4"/>
        <v>4842</v>
      </c>
      <c r="J87" s="75">
        <f t="shared" si="5"/>
        <v>672553</v>
      </c>
    </row>
    <row r="88" spans="1:10" ht="47.25" customHeight="1" x14ac:dyDescent="0.25">
      <c r="A88" s="68" t="s">
        <v>1746</v>
      </c>
      <c r="B88" s="69" t="s">
        <v>1573</v>
      </c>
      <c r="C88" s="69" t="s">
        <v>1574</v>
      </c>
      <c r="D88" s="69" t="s">
        <v>1575</v>
      </c>
      <c r="E88" s="69" t="s">
        <v>1576</v>
      </c>
      <c r="F88" s="70">
        <v>672553</v>
      </c>
      <c r="G88" s="69" t="s">
        <v>1747</v>
      </c>
      <c r="H88" t="str">
        <f t="shared" si="3"/>
        <v>04855</v>
      </c>
      <c r="I88">
        <f t="shared" si="4"/>
        <v>4855</v>
      </c>
      <c r="J88" s="75">
        <f t="shared" si="5"/>
        <v>672553</v>
      </c>
    </row>
    <row r="89" spans="1:10" ht="47.25" customHeight="1" x14ac:dyDescent="0.25">
      <c r="A89" s="68" t="s">
        <v>1748</v>
      </c>
      <c r="B89" s="69" t="s">
        <v>1573</v>
      </c>
      <c r="C89" s="69" t="s">
        <v>1574</v>
      </c>
      <c r="D89" s="69" t="s">
        <v>1575</v>
      </c>
      <c r="E89" s="69" t="s">
        <v>1576</v>
      </c>
      <c r="F89" s="70">
        <v>672553</v>
      </c>
      <c r="G89" s="69" t="s">
        <v>1749</v>
      </c>
      <c r="H89" t="str">
        <f t="shared" si="3"/>
        <v>04857</v>
      </c>
      <c r="I89">
        <f t="shared" si="4"/>
        <v>4857</v>
      </c>
      <c r="J89" s="75">
        <f t="shared" si="5"/>
        <v>672553</v>
      </c>
    </row>
    <row r="90" spans="1:10" ht="47.25" customHeight="1" x14ac:dyDescent="0.25">
      <c r="A90" s="68" t="s">
        <v>1750</v>
      </c>
      <c r="B90" s="69" t="s">
        <v>1573</v>
      </c>
      <c r="C90" s="69" t="s">
        <v>1574</v>
      </c>
      <c r="D90" s="69" t="s">
        <v>1575</v>
      </c>
      <c r="E90" s="69" t="s">
        <v>1576</v>
      </c>
      <c r="F90" s="70">
        <v>672553</v>
      </c>
      <c r="G90" s="69" t="s">
        <v>1751</v>
      </c>
      <c r="H90" t="str">
        <f t="shared" si="3"/>
        <v>04869</v>
      </c>
      <c r="I90">
        <f t="shared" si="4"/>
        <v>4869</v>
      </c>
      <c r="J90" s="75">
        <f t="shared" si="5"/>
        <v>672553</v>
      </c>
    </row>
    <row r="91" spans="1:10" ht="47.25" customHeight="1" x14ac:dyDescent="0.25">
      <c r="A91" s="68" t="s">
        <v>1752</v>
      </c>
      <c r="B91" s="69" t="s">
        <v>1573</v>
      </c>
      <c r="C91" s="69" t="s">
        <v>1574</v>
      </c>
      <c r="D91" s="69" t="s">
        <v>1575</v>
      </c>
      <c r="E91" s="69" t="s">
        <v>1576</v>
      </c>
      <c r="F91" s="70">
        <v>672553</v>
      </c>
      <c r="G91" s="69" t="s">
        <v>1753</v>
      </c>
      <c r="H91" t="str">
        <f t="shared" si="3"/>
        <v>04881</v>
      </c>
      <c r="I91">
        <f t="shared" si="4"/>
        <v>4881</v>
      </c>
      <c r="J91" s="75">
        <f t="shared" si="5"/>
        <v>672553</v>
      </c>
    </row>
    <row r="92" spans="1:10" ht="47.25" customHeight="1" x14ac:dyDescent="0.25">
      <c r="A92" s="68" t="s">
        <v>1754</v>
      </c>
      <c r="B92" s="69" t="s">
        <v>1573</v>
      </c>
      <c r="C92" s="69" t="s">
        <v>1574</v>
      </c>
      <c r="D92" s="69" t="s">
        <v>1575</v>
      </c>
      <c r="E92" s="69" t="s">
        <v>1576</v>
      </c>
      <c r="F92" s="70">
        <v>672553</v>
      </c>
      <c r="G92" s="69" t="s">
        <v>1755</v>
      </c>
      <c r="H92" t="str">
        <f t="shared" si="3"/>
        <v>04894</v>
      </c>
      <c r="I92">
        <f t="shared" si="4"/>
        <v>4894</v>
      </c>
      <c r="J92" s="75">
        <f t="shared" si="5"/>
        <v>672553</v>
      </c>
    </row>
    <row r="93" spans="1:10" ht="47.25" customHeight="1" x14ac:dyDescent="0.25">
      <c r="A93" s="68" t="s">
        <v>1756</v>
      </c>
      <c r="B93" s="69" t="s">
        <v>1573</v>
      </c>
      <c r="C93" s="69" t="s">
        <v>1574</v>
      </c>
      <c r="D93" s="69" t="s">
        <v>1575</v>
      </c>
      <c r="E93" s="69" t="s">
        <v>1576</v>
      </c>
      <c r="F93" s="70">
        <v>672553</v>
      </c>
      <c r="G93" s="69" t="s">
        <v>1757</v>
      </c>
      <c r="H93" t="str">
        <f t="shared" si="3"/>
        <v>04895</v>
      </c>
      <c r="I93">
        <f t="shared" si="4"/>
        <v>4895</v>
      </c>
      <c r="J93" s="75">
        <f t="shared" si="5"/>
        <v>672553</v>
      </c>
    </row>
    <row r="94" spans="1:10" ht="47.25" customHeight="1" x14ac:dyDescent="0.25">
      <c r="A94" s="68" t="s">
        <v>1758</v>
      </c>
      <c r="B94" s="69" t="s">
        <v>1573</v>
      </c>
      <c r="C94" s="69" t="s">
        <v>1574</v>
      </c>
      <c r="D94" s="69" t="s">
        <v>1575</v>
      </c>
      <c r="E94" s="69" t="s">
        <v>1576</v>
      </c>
      <c r="F94" s="70">
        <v>672553</v>
      </c>
      <c r="G94" s="69" t="s">
        <v>1759</v>
      </c>
      <c r="H94" t="str">
        <f t="shared" si="3"/>
        <v>04911</v>
      </c>
      <c r="I94">
        <f t="shared" si="4"/>
        <v>4911</v>
      </c>
      <c r="J94" s="75">
        <f t="shared" si="5"/>
        <v>672553</v>
      </c>
    </row>
    <row r="95" spans="1:10" ht="47.25" customHeight="1" x14ac:dyDescent="0.25">
      <c r="A95" s="68" t="s">
        <v>1760</v>
      </c>
      <c r="B95" s="69" t="s">
        <v>1573</v>
      </c>
      <c r="C95" s="69" t="s">
        <v>1574</v>
      </c>
      <c r="D95" s="69" t="s">
        <v>1575</v>
      </c>
      <c r="E95" s="69" t="s">
        <v>1576</v>
      </c>
      <c r="F95" s="70">
        <v>672553</v>
      </c>
      <c r="G95" s="69" t="s">
        <v>1761</v>
      </c>
      <c r="H95" t="str">
        <f t="shared" si="3"/>
        <v>04939</v>
      </c>
      <c r="I95">
        <f t="shared" si="4"/>
        <v>4939</v>
      </c>
      <c r="J95" s="75">
        <f t="shared" si="5"/>
        <v>672553</v>
      </c>
    </row>
    <row r="96" spans="1:10" ht="47.25" customHeight="1" x14ac:dyDescent="0.25">
      <c r="A96" s="68" t="s">
        <v>1762</v>
      </c>
      <c r="B96" s="69" t="s">
        <v>1573</v>
      </c>
      <c r="C96" s="69" t="s">
        <v>1574</v>
      </c>
      <c r="D96" s="69" t="s">
        <v>1575</v>
      </c>
      <c r="E96" s="69" t="s">
        <v>1576</v>
      </c>
      <c r="F96" s="70">
        <v>672553</v>
      </c>
      <c r="G96" s="69" t="s">
        <v>1763</v>
      </c>
      <c r="H96" t="str">
        <f t="shared" si="3"/>
        <v>04940</v>
      </c>
      <c r="I96">
        <f t="shared" si="4"/>
        <v>4940</v>
      </c>
      <c r="J96" s="75">
        <f t="shared" si="5"/>
        <v>672553</v>
      </c>
    </row>
    <row r="97" spans="1:10" ht="47.25" customHeight="1" x14ac:dyDescent="0.25">
      <c r="A97" s="68" t="s">
        <v>1764</v>
      </c>
      <c r="B97" s="69" t="s">
        <v>1573</v>
      </c>
      <c r="C97" s="69" t="s">
        <v>1574</v>
      </c>
      <c r="D97" s="69" t="s">
        <v>1575</v>
      </c>
      <c r="E97" s="69" t="s">
        <v>1576</v>
      </c>
      <c r="F97" s="70">
        <v>672553</v>
      </c>
      <c r="G97" s="69" t="s">
        <v>1765</v>
      </c>
      <c r="H97" t="str">
        <f t="shared" si="3"/>
        <v>04941</v>
      </c>
      <c r="I97">
        <f t="shared" si="4"/>
        <v>4941</v>
      </c>
      <c r="J97" s="75">
        <f t="shared" si="5"/>
        <v>672553</v>
      </c>
    </row>
    <row r="98" spans="1:10" ht="47.25" customHeight="1" x14ac:dyDescent="0.25">
      <c r="A98" s="68" t="s">
        <v>1766</v>
      </c>
      <c r="B98" s="69" t="s">
        <v>1573</v>
      </c>
      <c r="C98" s="69" t="s">
        <v>1574</v>
      </c>
      <c r="D98" s="69" t="s">
        <v>1575</v>
      </c>
      <c r="E98" s="69" t="s">
        <v>1576</v>
      </c>
      <c r="F98" s="70">
        <v>672553</v>
      </c>
      <c r="G98" s="69" t="s">
        <v>1767</v>
      </c>
      <c r="H98" t="str">
        <f t="shared" si="3"/>
        <v>04942</v>
      </c>
      <c r="I98">
        <f t="shared" si="4"/>
        <v>4942</v>
      </c>
      <c r="J98" s="75">
        <f t="shared" si="5"/>
        <v>672553</v>
      </c>
    </row>
    <row r="99" spans="1:10" ht="47.25" customHeight="1" x14ac:dyDescent="0.25">
      <c r="A99" s="68" t="s">
        <v>1768</v>
      </c>
      <c r="B99" s="69" t="s">
        <v>1573</v>
      </c>
      <c r="C99" s="69" t="s">
        <v>1574</v>
      </c>
      <c r="D99" s="69" t="s">
        <v>1575</v>
      </c>
      <c r="E99" s="69" t="s">
        <v>1576</v>
      </c>
      <c r="F99" s="70">
        <v>672553</v>
      </c>
      <c r="G99" s="69" t="s">
        <v>1769</v>
      </c>
      <c r="H99" t="str">
        <f t="shared" si="3"/>
        <v>04943</v>
      </c>
      <c r="I99">
        <f t="shared" si="4"/>
        <v>4943</v>
      </c>
      <c r="J99" s="75">
        <f t="shared" si="5"/>
        <v>672553</v>
      </c>
    </row>
    <row r="100" spans="1:10" ht="47.25" customHeight="1" x14ac:dyDescent="0.25">
      <c r="A100" s="68" t="s">
        <v>1770</v>
      </c>
      <c r="B100" s="69" t="s">
        <v>1573</v>
      </c>
      <c r="C100" s="69" t="s">
        <v>1574</v>
      </c>
      <c r="D100" s="69" t="s">
        <v>1575</v>
      </c>
      <c r="E100" s="69" t="s">
        <v>1576</v>
      </c>
      <c r="F100" s="70">
        <v>672553</v>
      </c>
      <c r="G100" s="69" t="s">
        <v>1771</v>
      </c>
      <c r="H100" t="str">
        <f t="shared" si="3"/>
        <v>04955</v>
      </c>
      <c r="I100">
        <f t="shared" si="4"/>
        <v>4955</v>
      </c>
      <c r="J100" s="75">
        <f t="shared" si="5"/>
        <v>672553</v>
      </c>
    </row>
    <row r="101" spans="1:10" ht="47.25" customHeight="1" x14ac:dyDescent="0.25">
      <c r="A101" s="68" t="s">
        <v>1772</v>
      </c>
      <c r="B101" s="69" t="s">
        <v>1573</v>
      </c>
      <c r="C101" s="69" t="s">
        <v>1574</v>
      </c>
      <c r="D101" s="69" t="s">
        <v>1575</v>
      </c>
      <c r="E101" s="69" t="s">
        <v>1576</v>
      </c>
      <c r="F101" s="70">
        <v>672553</v>
      </c>
      <c r="G101" s="69" t="s">
        <v>1773</v>
      </c>
      <c r="H101" t="str">
        <f t="shared" si="3"/>
        <v>04970</v>
      </c>
      <c r="I101">
        <f t="shared" si="4"/>
        <v>4970</v>
      </c>
      <c r="J101" s="75">
        <f t="shared" si="5"/>
        <v>672553</v>
      </c>
    </row>
    <row r="102" spans="1:10" ht="47.25" customHeight="1" x14ac:dyDescent="0.25">
      <c r="A102" s="68" t="s">
        <v>1774</v>
      </c>
      <c r="B102" s="69" t="s">
        <v>1573</v>
      </c>
      <c r="C102" s="69" t="s">
        <v>1574</v>
      </c>
      <c r="D102" s="69" t="s">
        <v>1575</v>
      </c>
      <c r="E102" s="69" t="s">
        <v>1576</v>
      </c>
      <c r="F102" s="70">
        <v>672553</v>
      </c>
      <c r="G102" s="69" t="s">
        <v>1775</v>
      </c>
      <c r="H102" t="str">
        <f t="shared" si="3"/>
        <v>04982</v>
      </c>
      <c r="I102">
        <f t="shared" si="4"/>
        <v>4982</v>
      </c>
      <c r="J102" s="75">
        <f t="shared" si="5"/>
        <v>672553</v>
      </c>
    </row>
    <row r="103" spans="1:10" ht="47.25" customHeight="1" x14ac:dyDescent="0.25">
      <c r="A103" s="68" t="s">
        <v>1776</v>
      </c>
      <c r="B103" s="69" t="s">
        <v>1573</v>
      </c>
      <c r="C103" s="69" t="s">
        <v>1574</v>
      </c>
      <c r="D103" s="69" t="s">
        <v>1575</v>
      </c>
      <c r="E103" s="69" t="s">
        <v>1576</v>
      </c>
      <c r="F103" s="70">
        <v>672553</v>
      </c>
      <c r="G103" s="69" t="s">
        <v>1777</v>
      </c>
      <c r="H103" t="str">
        <f t="shared" si="3"/>
        <v>04994</v>
      </c>
      <c r="I103">
        <f t="shared" si="4"/>
        <v>4994</v>
      </c>
      <c r="J103" s="75">
        <f t="shared" si="5"/>
        <v>672553</v>
      </c>
    </row>
    <row r="104" spans="1:10" ht="47.25" customHeight="1" x14ac:dyDescent="0.25">
      <c r="A104" s="68" t="s">
        <v>1778</v>
      </c>
      <c r="B104" s="69" t="s">
        <v>1573</v>
      </c>
      <c r="C104" s="69" t="s">
        <v>1574</v>
      </c>
      <c r="D104" s="69" t="s">
        <v>1575</v>
      </c>
      <c r="E104" s="69" t="s">
        <v>1576</v>
      </c>
      <c r="F104" s="70">
        <v>672553</v>
      </c>
      <c r="G104" s="69" t="s">
        <v>1779</v>
      </c>
      <c r="H104" t="str">
        <f t="shared" si="3"/>
        <v>04995</v>
      </c>
      <c r="I104">
        <f t="shared" si="4"/>
        <v>4995</v>
      </c>
      <c r="J104" s="75">
        <f t="shared" si="5"/>
        <v>672553</v>
      </c>
    </row>
    <row r="105" spans="1:10" ht="47.25" customHeight="1" x14ac:dyDescent="0.25">
      <c r="A105" s="68" t="s">
        <v>1780</v>
      </c>
      <c r="B105" s="69" t="s">
        <v>1573</v>
      </c>
      <c r="C105" s="69" t="s">
        <v>1574</v>
      </c>
      <c r="D105" s="69" t="s">
        <v>1575</v>
      </c>
      <c r="E105" s="69" t="s">
        <v>1576</v>
      </c>
      <c r="F105" s="70">
        <v>672553</v>
      </c>
      <c r="G105" s="69" t="s">
        <v>1781</v>
      </c>
      <c r="H105" t="str">
        <f t="shared" si="3"/>
        <v>04996</v>
      </c>
      <c r="I105">
        <f t="shared" si="4"/>
        <v>4996</v>
      </c>
      <c r="J105" s="75">
        <f t="shared" si="5"/>
        <v>672553</v>
      </c>
    </row>
    <row r="106" spans="1:10" ht="47.25" customHeight="1" x14ac:dyDescent="0.25">
      <c r="A106" s="68" t="s">
        <v>1782</v>
      </c>
      <c r="B106" s="69" t="s">
        <v>1573</v>
      </c>
      <c r="C106" s="69" t="s">
        <v>1574</v>
      </c>
      <c r="D106" s="69" t="s">
        <v>1575</v>
      </c>
      <c r="E106" s="69" t="s">
        <v>1576</v>
      </c>
      <c r="F106" s="70">
        <v>672553</v>
      </c>
      <c r="G106" s="69" t="s">
        <v>1783</v>
      </c>
      <c r="H106" t="str">
        <f t="shared" si="3"/>
        <v>04997</v>
      </c>
      <c r="I106">
        <f t="shared" si="4"/>
        <v>4997</v>
      </c>
      <c r="J106" s="75">
        <f t="shared" si="5"/>
        <v>672553</v>
      </c>
    </row>
    <row r="107" spans="1:10" ht="47.25" customHeight="1" x14ac:dyDescent="0.25">
      <c r="A107" s="68" t="s">
        <v>1784</v>
      </c>
      <c r="B107" s="69" t="s">
        <v>1573</v>
      </c>
      <c r="C107" s="69" t="s">
        <v>1574</v>
      </c>
      <c r="D107" s="69" t="s">
        <v>1575</v>
      </c>
      <c r="E107" s="69" t="s">
        <v>1576</v>
      </c>
      <c r="F107" s="70">
        <v>672553</v>
      </c>
      <c r="G107" s="69" t="s">
        <v>1785</v>
      </c>
      <c r="H107" t="str">
        <f t="shared" si="3"/>
        <v>04998</v>
      </c>
      <c r="I107">
        <f t="shared" si="4"/>
        <v>4998</v>
      </c>
      <c r="J107" s="75">
        <f t="shared" si="5"/>
        <v>672553</v>
      </c>
    </row>
    <row r="108" spans="1:10" ht="47.25" customHeight="1" x14ac:dyDescent="0.25">
      <c r="A108" s="68" t="s">
        <v>1786</v>
      </c>
      <c r="B108" s="69" t="s">
        <v>1573</v>
      </c>
      <c r="C108" s="69" t="s">
        <v>1574</v>
      </c>
      <c r="D108" s="69" t="s">
        <v>1575</v>
      </c>
      <c r="E108" s="69" t="s">
        <v>1576</v>
      </c>
      <c r="F108" s="70">
        <v>672553</v>
      </c>
      <c r="G108" s="69" t="s">
        <v>1787</v>
      </c>
      <c r="H108" t="str">
        <f t="shared" si="3"/>
        <v>05000</v>
      </c>
      <c r="I108">
        <f t="shared" si="4"/>
        <v>5000</v>
      </c>
      <c r="J108" s="75">
        <f t="shared" si="5"/>
        <v>672553</v>
      </c>
    </row>
    <row r="109" spans="1:10" ht="47.25" customHeight="1" x14ac:dyDescent="0.25">
      <c r="A109" s="68" t="s">
        <v>1788</v>
      </c>
      <c r="B109" s="69" t="s">
        <v>1573</v>
      </c>
      <c r="C109" s="69" t="s">
        <v>1574</v>
      </c>
      <c r="D109" s="69" t="s">
        <v>1575</v>
      </c>
      <c r="E109" s="69" t="s">
        <v>1576</v>
      </c>
      <c r="F109" s="70">
        <v>672553</v>
      </c>
      <c r="G109" s="69" t="s">
        <v>1789</v>
      </c>
      <c r="H109" t="str">
        <f t="shared" si="3"/>
        <v>05001</v>
      </c>
      <c r="I109">
        <f t="shared" si="4"/>
        <v>5001</v>
      </c>
      <c r="J109" s="75">
        <f t="shared" si="5"/>
        <v>672553</v>
      </c>
    </row>
    <row r="110" spans="1:10" ht="47.25" customHeight="1" x14ac:dyDescent="0.25">
      <c r="A110" s="68" t="s">
        <v>1790</v>
      </c>
      <c r="B110" s="69" t="s">
        <v>1573</v>
      </c>
      <c r="C110" s="69" t="s">
        <v>1574</v>
      </c>
      <c r="D110" s="69" t="s">
        <v>1575</v>
      </c>
      <c r="E110" s="69" t="s">
        <v>1576</v>
      </c>
      <c r="F110" s="70">
        <v>672553</v>
      </c>
      <c r="G110" s="69" t="s">
        <v>1791</v>
      </c>
      <c r="H110" t="str">
        <f t="shared" si="3"/>
        <v>05002</v>
      </c>
      <c r="I110">
        <f t="shared" si="4"/>
        <v>5002</v>
      </c>
      <c r="J110" s="75">
        <f t="shared" si="5"/>
        <v>672553</v>
      </c>
    </row>
    <row r="111" spans="1:10" ht="47.25" customHeight="1" x14ac:dyDescent="0.25">
      <c r="A111" s="68" t="s">
        <v>1792</v>
      </c>
      <c r="B111" s="69" t="s">
        <v>1573</v>
      </c>
      <c r="C111" s="69" t="s">
        <v>1574</v>
      </c>
      <c r="D111" s="69" t="s">
        <v>1575</v>
      </c>
      <c r="E111" s="69" t="s">
        <v>1576</v>
      </c>
      <c r="F111" s="70">
        <v>672553</v>
      </c>
      <c r="G111" s="69" t="s">
        <v>1793</v>
      </c>
      <c r="H111" t="str">
        <f t="shared" si="3"/>
        <v>05003</v>
      </c>
      <c r="I111">
        <f t="shared" si="4"/>
        <v>5003</v>
      </c>
      <c r="J111" s="75">
        <f t="shared" si="5"/>
        <v>672553</v>
      </c>
    </row>
    <row r="112" spans="1:10" ht="47.25" customHeight="1" x14ac:dyDescent="0.25">
      <c r="A112" s="68" t="s">
        <v>1794</v>
      </c>
      <c r="B112" s="69" t="s">
        <v>1573</v>
      </c>
      <c r="C112" s="69" t="s">
        <v>1574</v>
      </c>
      <c r="D112" s="69" t="s">
        <v>1575</v>
      </c>
      <c r="E112" s="69" t="s">
        <v>1576</v>
      </c>
      <c r="F112" s="70">
        <v>672553</v>
      </c>
      <c r="G112" s="69" t="s">
        <v>1795</v>
      </c>
      <c r="H112" t="str">
        <f t="shared" si="3"/>
        <v>05004</v>
      </c>
      <c r="I112">
        <f t="shared" si="4"/>
        <v>5004</v>
      </c>
      <c r="J112" s="75">
        <f t="shared" si="5"/>
        <v>672553</v>
      </c>
    </row>
    <row r="113" spans="1:10" ht="47.25" customHeight="1" x14ac:dyDescent="0.25">
      <c r="A113" s="68" t="s">
        <v>1796</v>
      </c>
      <c r="B113" s="69" t="s">
        <v>1573</v>
      </c>
      <c r="C113" s="69" t="s">
        <v>1574</v>
      </c>
      <c r="D113" s="69" t="s">
        <v>1575</v>
      </c>
      <c r="E113" s="69" t="s">
        <v>1576</v>
      </c>
      <c r="F113" s="70">
        <v>672553</v>
      </c>
      <c r="G113" s="69" t="s">
        <v>1797</v>
      </c>
      <c r="H113" t="str">
        <f t="shared" si="3"/>
        <v>05005</v>
      </c>
      <c r="I113">
        <f t="shared" si="4"/>
        <v>5005</v>
      </c>
      <c r="J113" s="75">
        <f t="shared" si="5"/>
        <v>672553</v>
      </c>
    </row>
    <row r="114" spans="1:10" ht="47.25" customHeight="1" x14ac:dyDescent="0.25">
      <c r="A114" s="68" t="s">
        <v>1798</v>
      </c>
      <c r="B114" s="69" t="s">
        <v>1573</v>
      </c>
      <c r="C114" s="69" t="s">
        <v>1574</v>
      </c>
      <c r="D114" s="69" t="s">
        <v>1575</v>
      </c>
      <c r="E114" s="69" t="s">
        <v>1576</v>
      </c>
      <c r="F114" s="70">
        <v>672553</v>
      </c>
      <c r="G114" s="69" t="s">
        <v>1799</v>
      </c>
      <c r="H114" t="str">
        <f t="shared" si="3"/>
        <v>05006</v>
      </c>
      <c r="I114">
        <f t="shared" si="4"/>
        <v>5006</v>
      </c>
      <c r="J114" s="75">
        <f t="shared" si="5"/>
        <v>672553</v>
      </c>
    </row>
    <row r="115" spans="1:10" ht="47.25" customHeight="1" x14ac:dyDescent="0.25">
      <c r="A115" s="68" t="s">
        <v>1800</v>
      </c>
      <c r="B115" s="69" t="s">
        <v>1573</v>
      </c>
      <c r="C115" s="69" t="s">
        <v>1574</v>
      </c>
      <c r="D115" s="69" t="s">
        <v>1575</v>
      </c>
      <c r="E115" s="69" t="s">
        <v>1576</v>
      </c>
      <c r="F115" s="70">
        <v>672553</v>
      </c>
      <c r="G115" s="69" t="s">
        <v>1801</v>
      </c>
      <c r="H115" t="str">
        <f t="shared" si="3"/>
        <v>05007</v>
      </c>
      <c r="I115">
        <f t="shared" si="4"/>
        <v>5007</v>
      </c>
      <c r="J115" s="75">
        <f t="shared" si="5"/>
        <v>672553</v>
      </c>
    </row>
    <row r="116" spans="1:10" ht="47.25" customHeight="1" x14ac:dyDescent="0.25">
      <c r="A116" s="68" t="s">
        <v>1802</v>
      </c>
      <c r="B116" s="69" t="s">
        <v>1573</v>
      </c>
      <c r="C116" s="69" t="s">
        <v>1574</v>
      </c>
      <c r="D116" s="69" t="s">
        <v>1575</v>
      </c>
      <c r="E116" s="69" t="s">
        <v>1576</v>
      </c>
      <c r="F116" s="70">
        <v>672553</v>
      </c>
      <c r="G116" s="69" t="s">
        <v>1803</v>
      </c>
      <c r="H116" t="str">
        <f t="shared" si="3"/>
        <v>05011</v>
      </c>
      <c r="I116">
        <f t="shared" si="4"/>
        <v>5011</v>
      </c>
      <c r="J116" s="75">
        <f t="shared" si="5"/>
        <v>672553</v>
      </c>
    </row>
    <row r="117" spans="1:10" ht="47.25" customHeight="1" x14ac:dyDescent="0.25">
      <c r="A117" s="68" t="s">
        <v>1804</v>
      </c>
      <c r="B117" s="69" t="s">
        <v>1573</v>
      </c>
      <c r="C117" s="69" t="s">
        <v>1574</v>
      </c>
      <c r="D117" s="69" t="s">
        <v>1575</v>
      </c>
      <c r="E117" s="69" t="s">
        <v>1576</v>
      </c>
      <c r="F117" s="70">
        <v>672553</v>
      </c>
      <c r="G117" s="69" t="s">
        <v>1805</v>
      </c>
      <c r="H117" t="str">
        <f t="shared" si="3"/>
        <v>05012</v>
      </c>
      <c r="I117">
        <f t="shared" si="4"/>
        <v>5012</v>
      </c>
      <c r="J117" s="75">
        <f t="shared" si="5"/>
        <v>672553</v>
      </c>
    </row>
    <row r="118" spans="1:10" ht="47.25" customHeight="1" x14ac:dyDescent="0.25">
      <c r="A118" s="68" t="s">
        <v>1806</v>
      </c>
      <c r="B118" s="69" t="s">
        <v>1573</v>
      </c>
      <c r="C118" s="69" t="s">
        <v>1574</v>
      </c>
      <c r="D118" s="69" t="s">
        <v>1575</v>
      </c>
      <c r="E118" s="69" t="s">
        <v>1576</v>
      </c>
      <c r="F118" s="70">
        <v>672553</v>
      </c>
      <c r="G118" s="69" t="s">
        <v>1807</v>
      </c>
      <c r="H118" t="str">
        <f t="shared" si="3"/>
        <v>05013</v>
      </c>
      <c r="I118">
        <f t="shared" si="4"/>
        <v>5013</v>
      </c>
      <c r="J118" s="75">
        <f t="shared" si="5"/>
        <v>672553</v>
      </c>
    </row>
    <row r="119" spans="1:10" ht="47.25" customHeight="1" x14ac:dyDescent="0.25">
      <c r="A119" s="68" t="s">
        <v>1808</v>
      </c>
      <c r="B119" s="69" t="s">
        <v>1573</v>
      </c>
      <c r="C119" s="69" t="s">
        <v>1574</v>
      </c>
      <c r="D119" s="69" t="s">
        <v>1575</v>
      </c>
      <c r="E119" s="69" t="s">
        <v>1576</v>
      </c>
      <c r="F119" s="70">
        <v>672553</v>
      </c>
      <c r="G119" s="69" t="s">
        <v>1809</v>
      </c>
      <c r="H119" t="str">
        <f t="shared" si="3"/>
        <v>05014</v>
      </c>
      <c r="I119">
        <f t="shared" si="4"/>
        <v>5014</v>
      </c>
      <c r="J119" s="75">
        <f t="shared" si="5"/>
        <v>672553</v>
      </c>
    </row>
    <row r="120" spans="1:10" ht="47.25" customHeight="1" x14ac:dyDescent="0.25">
      <c r="A120" s="68" t="s">
        <v>1810</v>
      </c>
      <c r="B120" s="69" t="s">
        <v>1573</v>
      </c>
      <c r="C120" s="69" t="s">
        <v>1574</v>
      </c>
      <c r="D120" s="69" t="s">
        <v>1575</v>
      </c>
      <c r="E120" s="69" t="s">
        <v>1576</v>
      </c>
      <c r="F120" s="70">
        <v>672553</v>
      </c>
      <c r="G120" s="69" t="s">
        <v>1811</v>
      </c>
      <c r="H120" t="str">
        <f t="shared" si="3"/>
        <v>05015</v>
      </c>
      <c r="I120">
        <f t="shared" si="4"/>
        <v>5015</v>
      </c>
      <c r="J120" s="75">
        <f t="shared" si="5"/>
        <v>672553</v>
      </c>
    </row>
    <row r="121" spans="1:10" ht="47.25" customHeight="1" x14ac:dyDescent="0.25">
      <c r="A121" s="68" t="s">
        <v>1812</v>
      </c>
      <c r="B121" s="69" t="s">
        <v>1573</v>
      </c>
      <c r="C121" s="69" t="s">
        <v>1574</v>
      </c>
      <c r="D121" s="69" t="s">
        <v>1575</v>
      </c>
      <c r="E121" s="69" t="s">
        <v>1576</v>
      </c>
      <c r="F121" s="70">
        <v>672553</v>
      </c>
      <c r="G121" s="69" t="s">
        <v>1813</v>
      </c>
      <c r="H121" t="str">
        <f t="shared" si="3"/>
        <v>05016</v>
      </c>
      <c r="I121">
        <f t="shared" si="4"/>
        <v>5016</v>
      </c>
      <c r="J121" s="75">
        <f t="shared" si="5"/>
        <v>672553</v>
      </c>
    </row>
    <row r="122" spans="1:10" ht="47.25" customHeight="1" x14ac:dyDescent="0.25">
      <c r="A122" s="68" t="s">
        <v>1814</v>
      </c>
      <c r="B122" s="69" t="s">
        <v>1573</v>
      </c>
      <c r="C122" s="69" t="s">
        <v>1574</v>
      </c>
      <c r="D122" s="69" t="s">
        <v>1575</v>
      </c>
      <c r="E122" s="69" t="s">
        <v>1576</v>
      </c>
      <c r="F122" s="70">
        <v>672553</v>
      </c>
      <c r="G122" s="69" t="s">
        <v>1815</v>
      </c>
      <c r="H122" t="str">
        <f t="shared" si="3"/>
        <v>05017</v>
      </c>
      <c r="I122">
        <f t="shared" si="4"/>
        <v>5017</v>
      </c>
      <c r="J122" s="75">
        <f t="shared" si="5"/>
        <v>672553</v>
      </c>
    </row>
    <row r="123" spans="1:10" ht="47.25" customHeight="1" x14ac:dyDescent="0.25">
      <c r="A123" s="68" t="s">
        <v>1816</v>
      </c>
      <c r="B123" s="69" t="s">
        <v>1573</v>
      </c>
      <c r="C123" s="69" t="s">
        <v>1574</v>
      </c>
      <c r="D123" s="69" t="s">
        <v>1575</v>
      </c>
      <c r="E123" s="69" t="s">
        <v>1576</v>
      </c>
      <c r="F123" s="70">
        <v>672553</v>
      </c>
      <c r="G123" s="69" t="s">
        <v>1817</v>
      </c>
      <c r="H123" t="str">
        <f t="shared" si="3"/>
        <v>05018</v>
      </c>
      <c r="I123">
        <f t="shared" si="4"/>
        <v>5018</v>
      </c>
      <c r="J123" s="75">
        <f t="shared" si="5"/>
        <v>672553</v>
      </c>
    </row>
    <row r="124" spans="1:10" ht="47.25" customHeight="1" x14ac:dyDescent="0.25">
      <c r="A124" s="68" t="s">
        <v>1818</v>
      </c>
      <c r="B124" s="69" t="s">
        <v>1573</v>
      </c>
      <c r="C124" s="69" t="s">
        <v>1574</v>
      </c>
      <c r="D124" s="69" t="s">
        <v>1575</v>
      </c>
      <c r="E124" s="69" t="s">
        <v>1576</v>
      </c>
      <c r="F124" s="70">
        <v>1120923</v>
      </c>
      <c r="G124" s="69" t="s">
        <v>1819</v>
      </c>
      <c r="H124" t="str">
        <f t="shared" si="3"/>
        <v>05019</v>
      </c>
      <c r="I124">
        <f t="shared" si="4"/>
        <v>5019</v>
      </c>
      <c r="J124" s="75">
        <f t="shared" si="5"/>
        <v>1120923</v>
      </c>
    </row>
    <row r="125" spans="1:10" ht="47.25" customHeight="1" x14ac:dyDescent="0.25">
      <c r="A125" s="68" t="s">
        <v>1820</v>
      </c>
      <c r="B125" s="69" t="s">
        <v>1573</v>
      </c>
      <c r="C125" s="69" t="s">
        <v>1574</v>
      </c>
      <c r="D125" s="69" t="s">
        <v>1575</v>
      </c>
      <c r="E125" s="69" t="s">
        <v>1576</v>
      </c>
      <c r="F125" s="70">
        <v>672553</v>
      </c>
      <c r="G125" s="69" t="s">
        <v>1821</v>
      </c>
      <c r="H125" t="str">
        <f t="shared" si="3"/>
        <v>05020</v>
      </c>
      <c r="I125">
        <f t="shared" si="4"/>
        <v>5020</v>
      </c>
      <c r="J125" s="75">
        <f t="shared" si="5"/>
        <v>672553</v>
      </c>
    </row>
    <row r="126" spans="1:10" ht="47.25" customHeight="1" x14ac:dyDescent="0.25">
      <c r="A126" s="68" t="s">
        <v>1822</v>
      </c>
      <c r="B126" s="69" t="s">
        <v>1573</v>
      </c>
      <c r="C126" s="69" t="s">
        <v>1574</v>
      </c>
      <c r="D126" s="69" t="s">
        <v>1575</v>
      </c>
      <c r="E126" s="69" t="s">
        <v>1576</v>
      </c>
      <c r="F126" s="70">
        <v>672553</v>
      </c>
      <c r="G126" s="69" t="s">
        <v>1823</v>
      </c>
      <c r="H126" t="str">
        <f t="shared" si="3"/>
        <v>05034</v>
      </c>
      <c r="I126">
        <f t="shared" si="4"/>
        <v>5034</v>
      </c>
      <c r="J126" s="75">
        <f t="shared" si="5"/>
        <v>672553</v>
      </c>
    </row>
    <row r="127" spans="1:10" ht="47.25" customHeight="1" x14ac:dyDescent="0.25">
      <c r="A127" s="68" t="s">
        <v>1824</v>
      </c>
      <c r="B127" s="69" t="s">
        <v>1573</v>
      </c>
      <c r="C127" s="69" t="s">
        <v>1574</v>
      </c>
      <c r="D127" s="69" t="s">
        <v>1575</v>
      </c>
      <c r="E127" s="69" t="s">
        <v>1576</v>
      </c>
      <c r="F127" s="70">
        <v>672553</v>
      </c>
      <c r="G127" s="69" t="s">
        <v>1825</v>
      </c>
      <c r="H127" t="str">
        <f t="shared" si="3"/>
        <v>05035</v>
      </c>
      <c r="I127">
        <f t="shared" si="4"/>
        <v>5035</v>
      </c>
      <c r="J127" s="75">
        <f t="shared" si="5"/>
        <v>672553</v>
      </c>
    </row>
    <row r="128" spans="1:10" ht="47.25" customHeight="1" x14ac:dyDescent="0.25">
      <c r="A128" s="68" t="s">
        <v>1826</v>
      </c>
      <c r="B128" s="69" t="s">
        <v>1573</v>
      </c>
      <c r="C128" s="69" t="s">
        <v>1574</v>
      </c>
      <c r="D128" s="69" t="s">
        <v>1575</v>
      </c>
      <c r="E128" s="69" t="s">
        <v>1576</v>
      </c>
      <c r="F128" s="70">
        <v>672553</v>
      </c>
      <c r="G128" s="69" t="s">
        <v>1827</v>
      </c>
      <c r="H128" t="str">
        <f t="shared" si="3"/>
        <v>05036</v>
      </c>
      <c r="I128">
        <f t="shared" si="4"/>
        <v>5036</v>
      </c>
      <c r="J128" s="75">
        <f t="shared" si="5"/>
        <v>672553</v>
      </c>
    </row>
    <row r="129" spans="1:10" ht="47.25" customHeight="1" x14ac:dyDescent="0.25">
      <c r="A129" s="68" t="s">
        <v>1828</v>
      </c>
      <c r="B129" s="69" t="s">
        <v>1573</v>
      </c>
      <c r="C129" s="69" t="s">
        <v>1574</v>
      </c>
      <c r="D129" s="69" t="s">
        <v>1575</v>
      </c>
      <c r="E129" s="69" t="s">
        <v>1576</v>
      </c>
      <c r="F129" s="70">
        <v>672553</v>
      </c>
      <c r="G129" s="69" t="s">
        <v>1829</v>
      </c>
      <c r="H129" t="str">
        <f t="shared" si="3"/>
        <v>05037</v>
      </c>
      <c r="I129">
        <f t="shared" si="4"/>
        <v>5037</v>
      </c>
      <c r="J129" s="75">
        <f t="shared" si="5"/>
        <v>672553</v>
      </c>
    </row>
    <row r="130" spans="1:10" ht="47.25" customHeight="1" x14ac:dyDescent="0.25">
      <c r="A130" s="68" t="s">
        <v>1830</v>
      </c>
      <c r="B130" s="69" t="s">
        <v>1573</v>
      </c>
      <c r="C130" s="69" t="s">
        <v>1574</v>
      </c>
      <c r="D130" s="69" t="s">
        <v>1575</v>
      </c>
      <c r="E130" s="69" t="s">
        <v>1576</v>
      </c>
      <c r="F130" s="70">
        <v>672553</v>
      </c>
      <c r="G130" s="69" t="s">
        <v>1831</v>
      </c>
      <c r="H130" t="str">
        <f t="shared" si="3"/>
        <v>05038</v>
      </c>
      <c r="I130">
        <f t="shared" si="4"/>
        <v>5038</v>
      </c>
      <c r="J130" s="75">
        <f t="shared" si="5"/>
        <v>672553</v>
      </c>
    </row>
    <row r="131" spans="1:10" ht="47.25" customHeight="1" x14ac:dyDescent="0.25">
      <c r="A131" s="68" t="s">
        <v>1832</v>
      </c>
      <c r="B131" s="69" t="s">
        <v>1573</v>
      </c>
      <c r="C131" s="69" t="s">
        <v>1574</v>
      </c>
      <c r="D131" s="69" t="s">
        <v>1575</v>
      </c>
      <c r="E131" s="69" t="s">
        <v>1576</v>
      </c>
      <c r="F131" s="70">
        <v>672553</v>
      </c>
      <c r="G131" s="69" t="s">
        <v>1833</v>
      </c>
      <c r="H131" t="str">
        <f t="shared" si="3"/>
        <v>05052</v>
      </c>
      <c r="I131">
        <f t="shared" si="4"/>
        <v>5052</v>
      </c>
      <c r="J131" s="75">
        <f t="shared" si="5"/>
        <v>672553</v>
      </c>
    </row>
    <row r="132" spans="1:10" ht="47.25" customHeight="1" x14ac:dyDescent="0.25">
      <c r="A132" s="68" t="s">
        <v>1834</v>
      </c>
      <c r="B132" s="69" t="s">
        <v>1573</v>
      </c>
      <c r="C132" s="69" t="s">
        <v>1574</v>
      </c>
      <c r="D132" s="69" t="s">
        <v>1575</v>
      </c>
      <c r="E132" s="69" t="s">
        <v>1576</v>
      </c>
      <c r="F132" s="70">
        <v>672553</v>
      </c>
      <c r="G132" s="69" t="s">
        <v>1835</v>
      </c>
      <c r="H132" t="str">
        <f t="shared" ref="H132:H195" si="6">+RIGHT(G132,5)</f>
        <v>05053</v>
      </c>
      <c r="I132">
        <f t="shared" ref="I132:I195" si="7">+H132*1</f>
        <v>5053</v>
      </c>
      <c r="J132" s="75">
        <f t="shared" ref="J132:J195" si="8">+F132</f>
        <v>672553</v>
      </c>
    </row>
    <row r="133" spans="1:10" ht="47.25" customHeight="1" x14ac:dyDescent="0.25">
      <c r="A133" s="68" t="s">
        <v>1836</v>
      </c>
      <c r="B133" s="69" t="s">
        <v>1573</v>
      </c>
      <c r="C133" s="69" t="s">
        <v>1574</v>
      </c>
      <c r="D133" s="69" t="s">
        <v>1575</v>
      </c>
      <c r="E133" s="69" t="s">
        <v>1576</v>
      </c>
      <c r="F133" s="70">
        <v>672553</v>
      </c>
      <c r="G133" s="69" t="s">
        <v>1837</v>
      </c>
      <c r="H133" t="str">
        <f t="shared" si="6"/>
        <v>05065</v>
      </c>
      <c r="I133">
        <f t="shared" si="7"/>
        <v>5065</v>
      </c>
      <c r="J133" s="75">
        <f t="shared" si="8"/>
        <v>672553</v>
      </c>
    </row>
    <row r="134" spans="1:10" ht="47.25" customHeight="1" x14ac:dyDescent="0.25">
      <c r="A134" s="68" t="s">
        <v>1838</v>
      </c>
      <c r="B134" s="69" t="s">
        <v>1573</v>
      </c>
      <c r="C134" s="69" t="s">
        <v>1574</v>
      </c>
      <c r="D134" s="69" t="s">
        <v>1575</v>
      </c>
      <c r="E134" s="69" t="s">
        <v>1576</v>
      </c>
      <c r="F134" s="70">
        <v>672553</v>
      </c>
      <c r="G134" s="69" t="s">
        <v>1839</v>
      </c>
      <c r="H134" t="str">
        <f t="shared" si="6"/>
        <v>05078</v>
      </c>
      <c r="I134">
        <f t="shared" si="7"/>
        <v>5078</v>
      </c>
      <c r="J134" s="75">
        <f t="shared" si="8"/>
        <v>672553</v>
      </c>
    </row>
    <row r="135" spans="1:10" ht="47.25" customHeight="1" x14ac:dyDescent="0.25">
      <c r="A135" s="68" t="s">
        <v>1840</v>
      </c>
      <c r="B135" s="69" t="s">
        <v>1573</v>
      </c>
      <c r="C135" s="69" t="s">
        <v>1574</v>
      </c>
      <c r="D135" s="69" t="s">
        <v>1575</v>
      </c>
      <c r="E135" s="69" t="s">
        <v>1576</v>
      </c>
      <c r="F135" s="70">
        <v>672553</v>
      </c>
      <c r="G135" s="69" t="s">
        <v>1841</v>
      </c>
      <c r="H135" t="str">
        <f t="shared" si="6"/>
        <v>05091</v>
      </c>
      <c r="I135">
        <f t="shared" si="7"/>
        <v>5091</v>
      </c>
      <c r="J135" s="75">
        <f t="shared" si="8"/>
        <v>672553</v>
      </c>
    </row>
    <row r="136" spans="1:10" ht="47.25" customHeight="1" x14ac:dyDescent="0.25">
      <c r="A136" s="68" t="s">
        <v>1842</v>
      </c>
      <c r="B136" s="69" t="s">
        <v>1573</v>
      </c>
      <c r="C136" s="69" t="s">
        <v>1574</v>
      </c>
      <c r="D136" s="69" t="s">
        <v>1575</v>
      </c>
      <c r="E136" s="69" t="s">
        <v>1576</v>
      </c>
      <c r="F136" s="70">
        <v>672553</v>
      </c>
      <c r="G136" s="69" t="s">
        <v>1843</v>
      </c>
      <c r="H136" t="str">
        <f t="shared" si="6"/>
        <v>05183</v>
      </c>
      <c r="I136">
        <f t="shared" si="7"/>
        <v>5183</v>
      </c>
      <c r="J136" s="75">
        <f t="shared" si="8"/>
        <v>672553</v>
      </c>
    </row>
    <row r="137" spans="1:10" ht="47.25" customHeight="1" x14ac:dyDescent="0.25">
      <c r="A137" s="68" t="s">
        <v>1844</v>
      </c>
      <c r="B137" s="69" t="s">
        <v>1573</v>
      </c>
      <c r="C137" s="69" t="s">
        <v>1574</v>
      </c>
      <c r="D137" s="69" t="s">
        <v>1575</v>
      </c>
      <c r="E137" s="69" t="s">
        <v>1576</v>
      </c>
      <c r="F137" s="70">
        <v>672553</v>
      </c>
      <c r="G137" s="69" t="s">
        <v>1845</v>
      </c>
      <c r="H137" t="str">
        <f t="shared" si="6"/>
        <v>05196</v>
      </c>
      <c r="I137">
        <f t="shared" si="7"/>
        <v>5196</v>
      </c>
      <c r="J137" s="75">
        <f t="shared" si="8"/>
        <v>672553</v>
      </c>
    </row>
    <row r="138" spans="1:10" ht="47.25" customHeight="1" x14ac:dyDescent="0.25">
      <c r="A138" s="68" t="s">
        <v>1846</v>
      </c>
      <c r="B138" s="69" t="s">
        <v>1573</v>
      </c>
      <c r="C138" s="69" t="s">
        <v>1574</v>
      </c>
      <c r="D138" s="69" t="s">
        <v>1575</v>
      </c>
      <c r="E138" s="69" t="s">
        <v>1576</v>
      </c>
      <c r="F138" s="70">
        <v>672553</v>
      </c>
      <c r="G138" s="69" t="s">
        <v>1847</v>
      </c>
      <c r="H138" t="str">
        <f t="shared" si="6"/>
        <v>05197</v>
      </c>
      <c r="I138">
        <f t="shared" si="7"/>
        <v>5197</v>
      </c>
      <c r="J138" s="75">
        <f t="shared" si="8"/>
        <v>672553</v>
      </c>
    </row>
    <row r="139" spans="1:10" ht="47.25" customHeight="1" x14ac:dyDescent="0.25">
      <c r="A139" s="68" t="s">
        <v>1848</v>
      </c>
      <c r="B139" s="69" t="s">
        <v>1573</v>
      </c>
      <c r="C139" s="69" t="s">
        <v>1574</v>
      </c>
      <c r="D139" s="69" t="s">
        <v>1575</v>
      </c>
      <c r="E139" s="69" t="s">
        <v>1576</v>
      </c>
      <c r="F139" s="70">
        <v>672553</v>
      </c>
      <c r="G139" s="69" t="s">
        <v>1849</v>
      </c>
      <c r="H139" t="str">
        <f t="shared" si="6"/>
        <v>05210</v>
      </c>
      <c r="I139">
        <f t="shared" si="7"/>
        <v>5210</v>
      </c>
      <c r="J139" s="75">
        <f t="shared" si="8"/>
        <v>672553</v>
      </c>
    </row>
    <row r="140" spans="1:10" ht="47.25" customHeight="1" x14ac:dyDescent="0.25">
      <c r="A140" s="68" t="s">
        <v>1850</v>
      </c>
      <c r="B140" s="69" t="s">
        <v>1573</v>
      </c>
      <c r="C140" s="69" t="s">
        <v>1574</v>
      </c>
      <c r="D140" s="69" t="s">
        <v>1575</v>
      </c>
      <c r="E140" s="69" t="s">
        <v>1576</v>
      </c>
      <c r="F140" s="70">
        <v>672553</v>
      </c>
      <c r="G140" s="69" t="s">
        <v>1851</v>
      </c>
      <c r="H140" t="str">
        <f t="shared" si="6"/>
        <v>05222</v>
      </c>
      <c r="I140">
        <f t="shared" si="7"/>
        <v>5222</v>
      </c>
      <c r="J140" s="75">
        <f t="shared" si="8"/>
        <v>672553</v>
      </c>
    </row>
    <row r="141" spans="1:10" ht="47.25" customHeight="1" x14ac:dyDescent="0.25">
      <c r="A141" s="68" t="s">
        <v>1852</v>
      </c>
      <c r="B141" s="69" t="s">
        <v>1573</v>
      </c>
      <c r="C141" s="69" t="s">
        <v>1574</v>
      </c>
      <c r="D141" s="69" t="s">
        <v>1575</v>
      </c>
      <c r="E141" s="69" t="s">
        <v>1576</v>
      </c>
      <c r="F141" s="70">
        <v>672553</v>
      </c>
      <c r="G141" s="69" t="s">
        <v>1853</v>
      </c>
      <c r="H141" t="str">
        <f t="shared" si="6"/>
        <v>05236</v>
      </c>
      <c r="I141">
        <f t="shared" si="7"/>
        <v>5236</v>
      </c>
      <c r="J141" s="75">
        <f t="shared" si="8"/>
        <v>672553</v>
      </c>
    </row>
    <row r="142" spans="1:10" ht="47.25" customHeight="1" x14ac:dyDescent="0.25">
      <c r="A142" s="68" t="s">
        <v>1854</v>
      </c>
      <c r="B142" s="69" t="s">
        <v>1573</v>
      </c>
      <c r="C142" s="69" t="s">
        <v>1574</v>
      </c>
      <c r="D142" s="69" t="s">
        <v>1575</v>
      </c>
      <c r="E142" s="69" t="s">
        <v>1576</v>
      </c>
      <c r="F142" s="70">
        <v>672553</v>
      </c>
      <c r="G142" s="69" t="s">
        <v>1855</v>
      </c>
      <c r="H142" t="str">
        <f t="shared" si="6"/>
        <v>05238</v>
      </c>
      <c r="I142">
        <f t="shared" si="7"/>
        <v>5238</v>
      </c>
      <c r="J142" s="75">
        <f t="shared" si="8"/>
        <v>672553</v>
      </c>
    </row>
    <row r="143" spans="1:10" ht="47.25" customHeight="1" x14ac:dyDescent="0.25">
      <c r="A143" s="68" t="s">
        <v>1856</v>
      </c>
      <c r="B143" s="69" t="s">
        <v>1573</v>
      </c>
      <c r="C143" s="69" t="s">
        <v>1574</v>
      </c>
      <c r="D143" s="69" t="s">
        <v>1575</v>
      </c>
      <c r="E143" s="69" t="s">
        <v>1576</v>
      </c>
      <c r="F143" s="70">
        <v>672553</v>
      </c>
      <c r="G143" s="69" t="s">
        <v>1857</v>
      </c>
      <c r="H143" t="str">
        <f t="shared" si="6"/>
        <v>05239</v>
      </c>
      <c r="I143">
        <f t="shared" si="7"/>
        <v>5239</v>
      </c>
      <c r="J143" s="75">
        <f t="shared" si="8"/>
        <v>672553</v>
      </c>
    </row>
    <row r="144" spans="1:10" ht="47.25" customHeight="1" x14ac:dyDescent="0.25">
      <c r="A144" s="68" t="s">
        <v>1858</v>
      </c>
      <c r="B144" s="69" t="s">
        <v>1573</v>
      </c>
      <c r="C144" s="69" t="s">
        <v>1574</v>
      </c>
      <c r="D144" s="69" t="s">
        <v>1575</v>
      </c>
      <c r="E144" s="69" t="s">
        <v>1576</v>
      </c>
      <c r="F144" s="70">
        <v>672553</v>
      </c>
      <c r="G144" s="69" t="s">
        <v>1859</v>
      </c>
      <c r="H144" t="str">
        <f t="shared" si="6"/>
        <v>05265</v>
      </c>
      <c r="I144">
        <f t="shared" si="7"/>
        <v>5265</v>
      </c>
      <c r="J144" s="75">
        <f t="shared" si="8"/>
        <v>672553</v>
      </c>
    </row>
    <row r="145" spans="1:10" ht="47.25" customHeight="1" x14ac:dyDescent="0.25">
      <c r="A145" s="68" t="s">
        <v>1860</v>
      </c>
      <c r="B145" s="69" t="s">
        <v>1573</v>
      </c>
      <c r="C145" s="69" t="s">
        <v>1574</v>
      </c>
      <c r="D145" s="69" t="s">
        <v>1575</v>
      </c>
      <c r="E145" s="69" t="s">
        <v>1576</v>
      </c>
      <c r="F145" s="70">
        <v>672553</v>
      </c>
      <c r="G145" s="69" t="s">
        <v>1861</v>
      </c>
      <c r="H145" t="str">
        <f t="shared" si="6"/>
        <v>05266</v>
      </c>
      <c r="I145">
        <f t="shared" si="7"/>
        <v>5266</v>
      </c>
      <c r="J145" s="75">
        <f t="shared" si="8"/>
        <v>672553</v>
      </c>
    </row>
    <row r="146" spans="1:10" ht="47.25" customHeight="1" x14ac:dyDescent="0.25">
      <c r="A146" s="68" t="s">
        <v>1862</v>
      </c>
      <c r="B146" s="69" t="s">
        <v>1573</v>
      </c>
      <c r="C146" s="69" t="s">
        <v>1574</v>
      </c>
      <c r="D146" s="69" t="s">
        <v>1575</v>
      </c>
      <c r="E146" s="69" t="s">
        <v>1576</v>
      </c>
      <c r="F146" s="70">
        <v>672553</v>
      </c>
      <c r="G146" s="69" t="s">
        <v>1863</v>
      </c>
      <c r="H146" t="str">
        <f t="shared" si="6"/>
        <v>05295</v>
      </c>
      <c r="I146">
        <f t="shared" si="7"/>
        <v>5295</v>
      </c>
      <c r="J146" s="75">
        <f t="shared" si="8"/>
        <v>672553</v>
      </c>
    </row>
    <row r="147" spans="1:10" ht="47.25" customHeight="1" x14ac:dyDescent="0.25">
      <c r="A147" s="68" t="s">
        <v>1864</v>
      </c>
      <c r="B147" s="69" t="s">
        <v>1573</v>
      </c>
      <c r="C147" s="69" t="s">
        <v>1574</v>
      </c>
      <c r="D147" s="69" t="s">
        <v>1575</v>
      </c>
      <c r="E147" s="69" t="s">
        <v>1576</v>
      </c>
      <c r="F147" s="70">
        <v>672553</v>
      </c>
      <c r="G147" s="69" t="s">
        <v>1865</v>
      </c>
      <c r="H147" t="str">
        <f t="shared" si="6"/>
        <v>05306</v>
      </c>
      <c r="I147">
        <f t="shared" si="7"/>
        <v>5306</v>
      </c>
      <c r="J147" s="75">
        <f t="shared" si="8"/>
        <v>672553</v>
      </c>
    </row>
    <row r="148" spans="1:10" ht="47.25" customHeight="1" x14ac:dyDescent="0.25">
      <c r="A148" s="68" t="s">
        <v>1866</v>
      </c>
      <c r="B148" s="69" t="s">
        <v>1573</v>
      </c>
      <c r="C148" s="69" t="s">
        <v>1574</v>
      </c>
      <c r="D148" s="69" t="s">
        <v>1575</v>
      </c>
      <c r="E148" s="69" t="s">
        <v>1576</v>
      </c>
      <c r="F148" s="70">
        <v>672553</v>
      </c>
      <c r="G148" s="69" t="s">
        <v>1867</v>
      </c>
      <c r="H148" t="str">
        <f t="shared" si="6"/>
        <v>05307</v>
      </c>
      <c r="I148">
        <f t="shared" si="7"/>
        <v>5307</v>
      </c>
      <c r="J148" s="75">
        <f t="shared" si="8"/>
        <v>672553</v>
      </c>
    </row>
    <row r="149" spans="1:10" ht="47.25" customHeight="1" x14ac:dyDescent="0.25">
      <c r="A149" s="68" t="s">
        <v>1868</v>
      </c>
      <c r="B149" s="69" t="s">
        <v>1573</v>
      </c>
      <c r="C149" s="69" t="s">
        <v>1574</v>
      </c>
      <c r="D149" s="69" t="s">
        <v>1575</v>
      </c>
      <c r="E149" s="69" t="s">
        <v>1576</v>
      </c>
      <c r="F149" s="70">
        <v>672553</v>
      </c>
      <c r="G149" s="69" t="s">
        <v>1869</v>
      </c>
      <c r="H149" t="str">
        <f t="shared" si="6"/>
        <v>05335</v>
      </c>
      <c r="I149">
        <f t="shared" si="7"/>
        <v>5335</v>
      </c>
      <c r="J149" s="75">
        <f t="shared" si="8"/>
        <v>672553</v>
      </c>
    </row>
    <row r="150" spans="1:10" ht="47.25" customHeight="1" x14ac:dyDescent="0.25">
      <c r="A150" s="68" t="s">
        <v>1870</v>
      </c>
      <c r="B150" s="69" t="s">
        <v>1573</v>
      </c>
      <c r="C150" s="69" t="s">
        <v>1574</v>
      </c>
      <c r="D150" s="69" t="s">
        <v>1575</v>
      </c>
      <c r="E150" s="69" t="s">
        <v>1576</v>
      </c>
      <c r="F150" s="70">
        <v>672553</v>
      </c>
      <c r="G150" s="69" t="s">
        <v>1871</v>
      </c>
      <c r="H150" t="str">
        <f t="shared" si="6"/>
        <v>05336</v>
      </c>
      <c r="I150">
        <f t="shared" si="7"/>
        <v>5336</v>
      </c>
      <c r="J150" s="75">
        <f t="shared" si="8"/>
        <v>672553</v>
      </c>
    </row>
    <row r="151" spans="1:10" ht="47.25" customHeight="1" x14ac:dyDescent="0.25">
      <c r="A151" s="68" t="s">
        <v>1872</v>
      </c>
      <c r="B151" s="69" t="s">
        <v>1573</v>
      </c>
      <c r="C151" s="69" t="s">
        <v>1574</v>
      </c>
      <c r="D151" s="69" t="s">
        <v>1575</v>
      </c>
      <c r="E151" s="69" t="s">
        <v>1576</v>
      </c>
      <c r="F151" s="70">
        <v>672553</v>
      </c>
      <c r="G151" s="69" t="s">
        <v>1873</v>
      </c>
      <c r="H151" t="str">
        <f t="shared" si="6"/>
        <v>05347</v>
      </c>
      <c r="I151">
        <f t="shared" si="7"/>
        <v>5347</v>
      </c>
      <c r="J151" s="75">
        <f t="shared" si="8"/>
        <v>672553</v>
      </c>
    </row>
    <row r="152" spans="1:10" ht="47.25" customHeight="1" x14ac:dyDescent="0.25">
      <c r="A152" s="68" t="s">
        <v>1874</v>
      </c>
      <c r="B152" s="69" t="s">
        <v>1573</v>
      </c>
      <c r="C152" s="69" t="s">
        <v>1574</v>
      </c>
      <c r="D152" s="69" t="s">
        <v>1575</v>
      </c>
      <c r="E152" s="69" t="s">
        <v>1576</v>
      </c>
      <c r="F152" s="70">
        <v>672553</v>
      </c>
      <c r="G152" s="69" t="s">
        <v>1875</v>
      </c>
      <c r="H152" t="str">
        <f t="shared" si="6"/>
        <v>05365</v>
      </c>
      <c r="I152">
        <f t="shared" si="7"/>
        <v>5365</v>
      </c>
      <c r="J152" s="75">
        <f t="shared" si="8"/>
        <v>672553</v>
      </c>
    </row>
    <row r="153" spans="1:10" ht="47.25" customHeight="1" x14ac:dyDescent="0.25">
      <c r="A153" s="68" t="s">
        <v>1876</v>
      </c>
      <c r="B153" s="69" t="s">
        <v>1573</v>
      </c>
      <c r="C153" s="69" t="s">
        <v>1574</v>
      </c>
      <c r="D153" s="69" t="s">
        <v>1575</v>
      </c>
      <c r="E153" s="69" t="s">
        <v>1576</v>
      </c>
      <c r="F153" s="70">
        <v>672553</v>
      </c>
      <c r="G153" s="69" t="s">
        <v>1877</v>
      </c>
      <c r="H153" t="str">
        <f t="shared" si="6"/>
        <v>05366</v>
      </c>
      <c r="I153">
        <f t="shared" si="7"/>
        <v>5366</v>
      </c>
      <c r="J153" s="75">
        <f t="shared" si="8"/>
        <v>672553</v>
      </c>
    </row>
    <row r="154" spans="1:10" ht="47.25" customHeight="1" x14ac:dyDescent="0.25">
      <c r="A154" s="68" t="s">
        <v>1878</v>
      </c>
      <c r="B154" s="69" t="s">
        <v>1573</v>
      </c>
      <c r="C154" s="69" t="s">
        <v>1574</v>
      </c>
      <c r="D154" s="69" t="s">
        <v>1575</v>
      </c>
      <c r="E154" s="69" t="s">
        <v>1576</v>
      </c>
      <c r="F154" s="70">
        <v>672553</v>
      </c>
      <c r="G154" s="69" t="s">
        <v>1879</v>
      </c>
      <c r="H154" t="str">
        <f t="shared" si="6"/>
        <v>05367</v>
      </c>
      <c r="I154">
        <f t="shared" si="7"/>
        <v>5367</v>
      </c>
      <c r="J154" s="75">
        <f t="shared" si="8"/>
        <v>672553</v>
      </c>
    </row>
    <row r="155" spans="1:10" ht="47.25" customHeight="1" x14ac:dyDescent="0.25">
      <c r="A155" s="68" t="s">
        <v>1880</v>
      </c>
      <c r="B155" s="69" t="s">
        <v>1573</v>
      </c>
      <c r="C155" s="69" t="s">
        <v>1574</v>
      </c>
      <c r="D155" s="69" t="s">
        <v>1575</v>
      </c>
      <c r="E155" s="69" t="s">
        <v>1576</v>
      </c>
      <c r="F155" s="70">
        <v>672553</v>
      </c>
      <c r="G155" s="69" t="s">
        <v>1881</v>
      </c>
      <c r="H155" t="str">
        <f t="shared" si="6"/>
        <v>05382</v>
      </c>
      <c r="I155">
        <f t="shared" si="7"/>
        <v>5382</v>
      </c>
      <c r="J155" s="75">
        <f t="shared" si="8"/>
        <v>672553</v>
      </c>
    </row>
    <row r="156" spans="1:10" ht="47.25" customHeight="1" x14ac:dyDescent="0.25">
      <c r="A156" s="68" t="s">
        <v>1882</v>
      </c>
      <c r="B156" s="69" t="s">
        <v>1573</v>
      </c>
      <c r="C156" s="69" t="s">
        <v>1574</v>
      </c>
      <c r="D156" s="69" t="s">
        <v>1575</v>
      </c>
      <c r="E156" s="69" t="s">
        <v>1576</v>
      </c>
      <c r="F156" s="70">
        <v>672553</v>
      </c>
      <c r="G156" s="69" t="s">
        <v>1883</v>
      </c>
      <c r="H156" t="str">
        <f t="shared" si="6"/>
        <v>05395</v>
      </c>
      <c r="I156">
        <f t="shared" si="7"/>
        <v>5395</v>
      </c>
      <c r="J156" s="75">
        <f t="shared" si="8"/>
        <v>672553</v>
      </c>
    </row>
    <row r="157" spans="1:10" ht="47.25" customHeight="1" x14ac:dyDescent="0.25">
      <c r="A157" s="68" t="s">
        <v>1884</v>
      </c>
      <c r="B157" s="69" t="s">
        <v>1573</v>
      </c>
      <c r="C157" s="69" t="s">
        <v>1574</v>
      </c>
      <c r="D157" s="69" t="s">
        <v>1575</v>
      </c>
      <c r="E157" s="69" t="s">
        <v>1576</v>
      </c>
      <c r="F157" s="70">
        <v>672553</v>
      </c>
      <c r="G157" s="69" t="s">
        <v>1885</v>
      </c>
      <c r="H157" t="str">
        <f t="shared" si="6"/>
        <v>05396</v>
      </c>
      <c r="I157">
        <f t="shared" si="7"/>
        <v>5396</v>
      </c>
      <c r="J157" s="75">
        <f t="shared" si="8"/>
        <v>672553</v>
      </c>
    </row>
    <row r="158" spans="1:10" ht="47.25" customHeight="1" x14ac:dyDescent="0.25">
      <c r="A158" s="68" t="s">
        <v>1886</v>
      </c>
      <c r="B158" s="69" t="s">
        <v>1573</v>
      </c>
      <c r="C158" s="69" t="s">
        <v>1574</v>
      </c>
      <c r="D158" s="69" t="s">
        <v>1575</v>
      </c>
      <c r="E158" s="69" t="s">
        <v>1576</v>
      </c>
      <c r="F158" s="70">
        <v>672553</v>
      </c>
      <c r="G158" s="69" t="s">
        <v>1887</v>
      </c>
      <c r="H158" t="str">
        <f t="shared" si="6"/>
        <v>05406</v>
      </c>
      <c r="I158">
        <f t="shared" si="7"/>
        <v>5406</v>
      </c>
      <c r="J158" s="75">
        <f t="shared" si="8"/>
        <v>672553</v>
      </c>
    </row>
    <row r="159" spans="1:10" ht="47.25" customHeight="1" x14ac:dyDescent="0.25">
      <c r="A159" s="68" t="s">
        <v>1888</v>
      </c>
      <c r="B159" s="69" t="s">
        <v>1573</v>
      </c>
      <c r="C159" s="69" t="s">
        <v>1574</v>
      </c>
      <c r="D159" s="69" t="s">
        <v>1575</v>
      </c>
      <c r="E159" s="69" t="s">
        <v>1576</v>
      </c>
      <c r="F159" s="70">
        <v>672553</v>
      </c>
      <c r="G159" s="69" t="s">
        <v>1889</v>
      </c>
      <c r="H159" t="str">
        <f t="shared" si="6"/>
        <v>05420</v>
      </c>
      <c r="I159">
        <f t="shared" si="7"/>
        <v>5420</v>
      </c>
      <c r="J159" s="75">
        <f t="shared" si="8"/>
        <v>672553</v>
      </c>
    </row>
    <row r="160" spans="1:10" ht="47.25" customHeight="1" x14ac:dyDescent="0.25">
      <c r="A160" s="68" t="s">
        <v>1890</v>
      </c>
      <c r="B160" s="69" t="s">
        <v>1573</v>
      </c>
      <c r="C160" s="69" t="s">
        <v>1574</v>
      </c>
      <c r="D160" s="69" t="s">
        <v>1575</v>
      </c>
      <c r="E160" s="69" t="s">
        <v>1576</v>
      </c>
      <c r="F160" s="70">
        <v>672553</v>
      </c>
      <c r="G160" s="69" t="s">
        <v>1891</v>
      </c>
      <c r="H160" t="str">
        <f t="shared" si="6"/>
        <v>05421</v>
      </c>
      <c r="I160">
        <f t="shared" si="7"/>
        <v>5421</v>
      </c>
      <c r="J160" s="75">
        <f t="shared" si="8"/>
        <v>672553</v>
      </c>
    </row>
    <row r="161" spans="1:10" ht="47.25" customHeight="1" x14ac:dyDescent="0.25">
      <c r="A161" s="68" t="s">
        <v>1892</v>
      </c>
      <c r="B161" s="69" t="s">
        <v>1573</v>
      </c>
      <c r="C161" s="69" t="s">
        <v>1574</v>
      </c>
      <c r="D161" s="69" t="s">
        <v>1575</v>
      </c>
      <c r="E161" s="69" t="s">
        <v>1576</v>
      </c>
      <c r="F161" s="70">
        <v>672553</v>
      </c>
      <c r="G161" s="69" t="s">
        <v>1893</v>
      </c>
      <c r="H161" t="str">
        <f t="shared" si="6"/>
        <v>05445</v>
      </c>
      <c r="I161">
        <f t="shared" si="7"/>
        <v>5445</v>
      </c>
      <c r="J161" s="75">
        <f t="shared" si="8"/>
        <v>672553</v>
      </c>
    </row>
    <row r="162" spans="1:10" ht="47.25" customHeight="1" x14ac:dyDescent="0.25">
      <c r="A162" s="68" t="s">
        <v>1894</v>
      </c>
      <c r="B162" s="69" t="s">
        <v>1573</v>
      </c>
      <c r="C162" s="69" t="s">
        <v>1574</v>
      </c>
      <c r="D162" s="69" t="s">
        <v>1575</v>
      </c>
      <c r="E162" s="69" t="s">
        <v>1576</v>
      </c>
      <c r="F162" s="70">
        <v>672553</v>
      </c>
      <c r="G162" s="69" t="s">
        <v>1895</v>
      </c>
      <c r="H162" t="str">
        <f t="shared" si="6"/>
        <v>05475</v>
      </c>
      <c r="I162">
        <f t="shared" si="7"/>
        <v>5475</v>
      </c>
      <c r="J162" s="75">
        <f t="shared" si="8"/>
        <v>672553</v>
      </c>
    </row>
    <row r="163" spans="1:10" ht="47.25" customHeight="1" x14ac:dyDescent="0.25">
      <c r="A163" s="68" t="s">
        <v>1896</v>
      </c>
      <c r="B163" s="69" t="s">
        <v>1573</v>
      </c>
      <c r="C163" s="69" t="s">
        <v>1574</v>
      </c>
      <c r="D163" s="69" t="s">
        <v>1575</v>
      </c>
      <c r="E163" s="69" t="s">
        <v>1576</v>
      </c>
      <c r="F163" s="70">
        <v>672553</v>
      </c>
      <c r="G163" s="69" t="s">
        <v>1897</v>
      </c>
      <c r="H163" t="str">
        <f t="shared" si="6"/>
        <v>05476</v>
      </c>
      <c r="I163">
        <f t="shared" si="7"/>
        <v>5476</v>
      </c>
      <c r="J163" s="75">
        <f t="shared" si="8"/>
        <v>672553</v>
      </c>
    </row>
    <row r="164" spans="1:10" ht="47.25" customHeight="1" x14ac:dyDescent="0.25">
      <c r="A164" s="68" t="s">
        <v>1898</v>
      </c>
      <c r="B164" s="69" t="s">
        <v>1573</v>
      </c>
      <c r="C164" s="69" t="s">
        <v>1574</v>
      </c>
      <c r="D164" s="69" t="s">
        <v>1575</v>
      </c>
      <c r="E164" s="69" t="s">
        <v>1576</v>
      </c>
      <c r="F164" s="70">
        <v>672553</v>
      </c>
      <c r="G164" s="69" t="s">
        <v>1899</v>
      </c>
      <c r="H164" t="str">
        <f t="shared" si="6"/>
        <v>05477</v>
      </c>
      <c r="I164">
        <f t="shared" si="7"/>
        <v>5477</v>
      </c>
      <c r="J164" s="75">
        <f t="shared" si="8"/>
        <v>672553</v>
      </c>
    </row>
    <row r="165" spans="1:10" ht="47.25" customHeight="1" x14ac:dyDescent="0.25">
      <c r="A165" s="68" t="s">
        <v>1900</v>
      </c>
      <c r="B165" s="69" t="s">
        <v>1573</v>
      </c>
      <c r="C165" s="69" t="s">
        <v>1574</v>
      </c>
      <c r="D165" s="69" t="s">
        <v>1575</v>
      </c>
      <c r="E165" s="69" t="s">
        <v>1576</v>
      </c>
      <c r="F165" s="70">
        <v>672553</v>
      </c>
      <c r="G165" s="69" t="s">
        <v>1901</v>
      </c>
      <c r="H165" t="str">
        <f t="shared" si="6"/>
        <v>05478</v>
      </c>
      <c r="I165">
        <f t="shared" si="7"/>
        <v>5478</v>
      </c>
      <c r="J165" s="75">
        <f t="shared" si="8"/>
        <v>672553</v>
      </c>
    </row>
    <row r="166" spans="1:10" ht="47.25" customHeight="1" x14ac:dyDescent="0.25">
      <c r="A166" s="68" t="s">
        <v>1902</v>
      </c>
      <c r="B166" s="69" t="s">
        <v>1573</v>
      </c>
      <c r="C166" s="69" t="s">
        <v>1574</v>
      </c>
      <c r="D166" s="69" t="s">
        <v>1575</v>
      </c>
      <c r="E166" s="69" t="s">
        <v>1576</v>
      </c>
      <c r="F166" s="70">
        <v>672553</v>
      </c>
      <c r="G166" s="69" t="s">
        <v>1903</v>
      </c>
      <c r="H166" t="str">
        <f t="shared" si="6"/>
        <v>05479</v>
      </c>
      <c r="I166">
        <f t="shared" si="7"/>
        <v>5479</v>
      </c>
      <c r="J166" s="75">
        <f t="shared" si="8"/>
        <v>672553</v>
      </c>
    </row>
    <row r="167" spans="1:10" ht="47.25" customHeight="1" x14ac:dyDescent="0.25">
      <c r="A167" s="68" t="s">
        <v>1904</v>
      </c>
      <c r="B167" s="69" t="s">
        <v>1573</v>
      </c>
      <c r="C167" s="69" t="s">
        <v>1574</v>
      </c>
      <c r="D167" s="69" t="s">
        <v>1575</v>
      </c>
      <c r="E167" s="69" t="s">
        <v>1576</v>
      </c>
      <c r="F167" s="70">
        <v>672553</v>
      </c>
      <c r="G167" s="69" t="s">
        <v>1905</v>
      </c>
      <c r="H167" t="str">
        <f t="shared" si="6"/>
        <v>05480</v>
      </c>
      <c r="I167">
        <f t="shared" si="7"/>
        <v>5480</v>
      </c>
      <c r="J167" s="75">
        <f t="shared" si="8"/>
        <v>672553</v>
      </c>
    </row>
    <row r="168" spans="1:10" ht="47.25" customHeight="1" x14ac:dyDescent="0.25">
      <c r="A168" s="68" t="s">
        <v>1906</v>
      </c>
      <c r="B168" s="69" t="s">
        <v>1573</v>
      </c>
      <c r="C168" s="69" t="s">
        <v>1574</v>
      </c>
      <c r="D168" s="69" t="s">
        <v>1575</v>
      </c>
      <c r="E168" s="69" t="s">
        <v>1576</v>
      </c>
      <c r="F168" s="70">
        <v>672553</v>
      </c>
      <c r="G168" s="69" t="s">
        <v>1907</v>
      </c>
      <c r="H168" t="str">
        <f t="shared" si="6"/>
        <v>05483</v>
      </c>
      <c r="I168">
        <f t="shared" si="7"/>
        <v>5483</v>
      </c>
      <c r="J168" s="75">
        <f t="shared" si="8"/>
        <v>672553</v>
      </c>
    </row>
    <row r="169" spans="1:10" ht="47.25" customHeight="1" x14ac:dyDescent="0.25">
      <c r="A169" s="68" t="s">
        <v>1908</v>
      </c>
      <c r="B169" s="69" t="s">
        <v>1573</v>
      </c>
      <c r="C169" s="69" t="s">
        <v>1574</v>
      </c>
      <c r="D169" s="69" t="s">
        <v>1575</v>
      </c>
      <c r="E169" s="69" t="s">
        <v>1576</v>
      </c>
      <c r="F169" s="70">
        <v>672553</v>
      </c>
      <c r="G169" s="69" t="s">
        <v>1909</v>
      </c>
      <c r="H169" t="str">
        <f t="shared" si="6"/>
        <v>05484</v>
      </c>
      <c r="I169">
        <f t="shared" si="7"/>
        <v>5484</v>
      </c>
      <c r="J169" s="75">
        <f t="shared" si="8"/>
        <v>672553</v>
      </c>
    </row>
    <row r="170" spans="1:10" ht="47.25" customHeight="1" x14ac:dyDescent="0.25">
      <c r="A170" s="68" t="s">
        <v>1910</v>
      </c>
      <c r="B170" s="69" t="s">
        <v>1573</v>
      </c>
      <c r="C170" s="69" t="s">
        <v>1574</v>
      </c>
      <c r="D170" s="69" t="s">
        <v>1575</v>
      </c>
      <c r="E170" s="69" t="s">
        <v>1576</v>
      </c>
      <c r="F170" s="70">
        <v>672553</v>
      </c>
      <c r="G170" s="69" t="s">
        <v>1911</v>
      </c>
      <c r="H170" t="str">
        <f t="shared" si="6"/>
        <v>05485</v>
      </c>
      <c r="I170">
        <f t="shared" si="7"/>
        <v>5485</v>
      </c>
      <c r="J170" s="75">
        <f t="shared" si="8"/>
        <v>672553</v>
      </c>
    </row>
    <row r="171" spans="1:10" ht="47.25" customHeight="1" x14ac:dyDescent="0.25">
      <c r="A171" s="68" t="s">
        <v>1912</v>
      </c>
      <c r="B171" s="69" t="s">
        <v>1573</v>
      </c>
      <c r="C171" s="69" t="s">
        <v>1574</v>
      </c>
      <c r="D171" s="69" t="s">
        <v>1575</v>
      </c>
      <c r="E171" s="69" t="s">
        <v>1576</v>
      </c>
      <c r="F171" s="70">
        <v>672553</v>
      </c>
      <c r="G171" s="69" t="s">
        <v>1913</v>
      </c>
      <c r="H171" t="str">
        <f t="shared" si="6"/>
        <v>05486</v>
      </c>
      <c r="I171">
        <f t="shared" si="7"/>
        <v>5486</v>
      </c>
      <c r="J171" s="75">
        <f t="shared" si="8"/>
        <v>672553</v>
      </c>
    </row>
    <row r="172" spans="1:10" ht="47.25" customHeight="1" x14ac:dyDescent="0.25">
      <c r="A172" s="68" t="s">
        <v>1914</v>
      </c>
      <c r="B172" s="69" t="s">
        <v>1573</v>
      </c>
      <c r="C172" s="69" t="s">
        <v>1574</v>
      </c>
      <c r="D172" s="69" t="s">
        <v>1575</v>
      </c>
      <c r="E172" s="69" t="s">
        <v>1576</v>
      </c>
      <c r="F172" s="70">
        <v>672553</v>
      </c>
      <c r="G172" s="69" t="s">
        <v>1915</v>
      </c>
      <c r="H172" t="str">
        <f t="shared" si="6"/>
        <v>05488</v>
      </c>
      <c r="I172">
        <f t="shared" si="7"/>
        <v>5488</v>
      </c>
      <c r="J172" s="75">
        <f t="shared" si="8"/>
        <v>672553</v>
      </c>
    </row>
    <row r="173" spans="1:10" ht="47.25" customHeight="1" x14ac:dyDescent="0.25">
      <c r="A173" s="68" t="s">
        <v>1916</v>
      </c>
      <c r="B173" s="69" t="s">
        <v>1573</v>
      </c>
      <c r="C173" s="69" t="s">
        <v>1574</v>
      </c>
      <c r="D173" s="69" t="s">
        <v>1575</v>
      </c>
      <c r="E173" s="69" t="s">
        <v>1576</v>
      </c>
      <c r="F173" s="70">
        <v>672553</v>
      </c>
      <c r="G173" s="69" t="s">
        <v>1917</v>
      </c>
      <c r="H173" t="str">
        <f t="shared" si="6"/>
        <v>05489</v>
      </c>
      <c r="I173">
        <f t="shared" si="7"/>
        <v>5489</v>
      </c>
      <c r="J173" s="75">
        <f t="shared" si="8"/>
        <v>672553</v>
      </c>
    </row>
    <row r="174" spans="1:10" ht="47.25" customHeight="1" x14ac:dyDescent="0.25">
      <c r="A174" s="68" t="s">
        <v>1918</v>
      </c>
      <c r="B174" s="69" t="s">
        <v>1573</v>
      </c>
      <c r="C174" s="69" t="s">
        <v>1574</v>
      </c>
      <c r="D174" s="69" t="s">
        <v>1575</v>
      </c>
      <c r="E174" s="69" t="s">
        <v>1576</v>
      </c>
      <c r="F174" s="70">
        <v>672553</v>
      </c>
      <c r="G174" s="69" t="s">
        <v>1919</v>
      </c>
      <c r="H174" t="str">
        <f t="shared" si="6"/>
        <v>05490</v>
      </c>
      <c r="I174">
        <f t="shared" si="7"/>
        <v>5490</v>
      </c>
      <c r="J174" s="75">
        <f t="shared" si="8"/>
        <v>672553</v>
      </c>
    </row>
    <row r="175" spans="1:10" ht="47.25" customHeight="1" x14ac:dyDescent="0.25">
      <c r="A175" s="68" t="s">
        <v>1920</v>
      </c>
      <c r="B175" s="69" t="s">
        <v>1573</v>
      </c>
      <c r="C175" s="69" t="s">
        <v>1574</v>
      </c>
      <c r="D175" s="69" t="s">
        <v>1575</v>
      </c>
      <c r="E175" s="69" t="s">
        <v>1576</v>
      </c>
      <c r="F175" s="70">
        <v>672553</v>
      </c>
      <c r="G175" s="69" t="s">
        <v>1921</v>
      </c>
      <c r="H175" t="str">
        <f t="shared" si="6"/>
        <v>05491</v>
      </c>
      <c r="I175">
        <f t="shared" si="7"/>
        <v>5491</v>
      </c>
      <c r="J175" s="75">
        <f t="shared" si="8"/>
        <v>672553</v>
      </c>
    </row>
    <row r="176" spans="1:10" ht="47.25" customHeight="1" x14ac:dyDescent="0.25">
      <c r="A176" s="68" t="s">
        <v>1922</v>
      </c>
      <c r="B176" s="69" t="s">
        <v>1573</v>
      </c>
      <c r="C176" s="69" t="s">
        <v>1574</v>
      </c>
      <c r="D176" s="69" t="s">
        <v>1575</v>
      </c>
      <c r="E176" s="69" t="s">
        <v>1576</v>
      </c>
      <c r="F176" s="70">
        <v>672553</v>
      </c>
      <c r="G176" s="69" t="s">
        <v>1923</v>
      </c>
      <c r="H176" t="str">
        <f t="shared" si="6"/>
        <v>05503</v>
      </c>
      <c r="I176">
        <f t="shared" si="7"/>
        <v>5503</v>
      </c>
      <c r="J176" s="75">
        <f t="shared" si="8"/>
        <v>672553</v>
      </c>
    </row>
    <row r="177" spans="1:10" ht="47.25" customHeight="1" x14ac:dyDescent="0.25">
      <c r="A177" s="68" t="s">
        <v>1924</v>
      </c>
      <c r="B177" s="69" t="s">
        <v>1573</v>
      </c>
      <c r="C177" s="69" t="s">
        <v>1574</v>
      </c>
      <c r="D177" s="69" t="s">
        <v>1575</v>
      </c>
      <c r="E177" s="69" t="s">
        <v>1576</v>
      </c>
      <c r="F177" s="70">
        <v>672553</v>
      </c>
      <c r="G177" s="69" t="s">
        <v>1925</v>
      </c>
      <c r="H177" t="str">
        <f t="shared" si="6"/>
        <v>05504</v>
      </c>
      <c r="I177">
        <f t="shared" si="7"/>
        <v>5504</v>
      </c>
      <c r="J177" s="75">
        <f t="shared" si="8"/>
        <v>672553</v>
      </c>
    </row>
    <row r="178" spans="1:10" ht="47.25" customHeight="1" x14ac:dyDescent="0.25">
      <c r="A178" s="68" t="s">
        <v>1926</v>
      </c>
      <c r="B178" s="69" t="s">
        <v>1573</v>
      </c>
      <c r="C178" s="69" t="s">
        <v>1574</v>
      </c>
      <c r="D178" s="69" t="s">
        <v>1575</v>
      </c>
      <c r="E178" s="69" t="s">
        <v>1576</v>
      </c>
      <c r="F178" s="70">
        <v>672553</v>
      </c>
      <c r="G178" s="69" t="s">
        <v>1927</v>
      </c>
      <c r="H178" t="str">
        <f t="shared" si="6"/>
        <v>05505</v>
      </c>
      <c r="I178">
        <f t="shared" si="7"/>
        <v>5505</v>
      </c>
      <c r="J178" s="75">
        <f t="shared" si="8"/>
        <v>672553</v>
      </c>
    </row>
    <row r="179" spans="1:10" ht="47.25" customHeight="1" x14ac:dyDescent="0.25">
      <c r="A179" s="68" t="s">
        <v>1928</v>
      </c>
      <c r="B179" s="69" t="s">
        <v>1573</v>
      </c>
      <c r="C179" s="69" t="s">
        <v>1574</v>
      </c>
      <c r="D179" s="69" t="s">
        <v>1575</v>
      </c>
      <c r="E179" s="69" t="s">
        <v>1576</v>
      </c>
      <c r="F179" s="70">
        <v>672553</v>
      </c>
      <c r="G179" s="69" t="s">
        <v>1929</v>
      </c>
      <c r="H179" t="str">
        <f t="shared" si="6"/>
        <v>05506</v>
      </c>
      <c r="I179">
        <f t="shared" si="7"/>
        <v>5506</v>
      </c>
      <c r="J179" s="75">
        <f t="shared" si="8"/>
        <v>672553</v>
      </c>
    </row>
    <row r="180" spans="1:10" ht="47.25" customHeight="1" x14ac:dyDescent="0.25">
      <c r="A180" s="68" t="s">
        <v>1930</v>
      </c>
      <c r="B180" s="69" t="s">
        <v>1573</v>
      </c>
      <c r="C180" s="69" t="s">
        <v>1574</v>
      </c>
      <c r="D180" s="69" t="s">
        <v>1575</v>
      </c>
      <c r="E180" s="69" t="s">
        <v>1576</v>
      </c>
      <c r="F180" s="70">
        <v>672553</v>
      </c>
      <c r="G180" s="69" t="s">
        <v>1931</v>
      </c>
      <c r="H180" t="str">
        <f t="shared" si="6"/>
        <v>05507</v>
      </c>
      <c r="I180">
        <f t="shared" si="7"/>
        <v>5507</v>
      </c>
      <c r="J180" s="75">
        <f t="shared" si="8"/>
        <v>672553</v>
      </c>
    </row>
    <row r="181" spans="1:10" ht="47.25" customHeight="1" x14ac:dyDescent="0.25">
      <c r="A181" s="68" t="s">
        <v>1932</v>
      </c>
      <c r="B181" s="69" t="s">
        <v>1573</v>
      </c>
      <c r="C181" s="69" t="s">
        <v>1574</v>
      </c>
      <c r="D181" s="69" t="s">
        <v>1575</v>
      </c>
      <c r="E181" s="69" t="s">
        <v>1576</v>
      </c>
      <c r="F181" s="70">
        <v>672553</v>
      </c>
      <c r="G181" s="69" t="s">
        <v>1933</v>
      </c>
      <c r="H181" t="str">
        <f t="shared" si="6"/>
        <v>05508</v>
      </c>
      <c r="I181">
        <f t="shared" si="7"/>
        <v>5508</v>
      </c>
      <c r="J181" s="75">
        <f t="shared" si="8"/>
        <v>672553</v>
      </c>
    </row>
    <row r="182" spans="1:10" ht="47.25" customHeight="1" x14ac:dyDescent="0.25">
      <c r="A182" s="68" t="s">
        <v>1934</v>
      </c>
      <c r="B182" s="69" t="s">
        <v>1573</v>
      </c>
      <c r="C182" s="69" t="s">
        <v>1574</v>
      </c>
      <c r="D182" s="69" t="s">
        <v>1575</v>
      </c>
      <c r="E182" s="69" t="s">
        <v>1576</v>
      </c>
      <c r="F182" s="70">
        <v>672553</v>
      </c>
      <c r="G182" s="69" t="s">
        <v>1935</v>
      </c>
      <c r="H182" t="str">
        <f t="shared" si="6"/>
        <v>05509</v>
      </c>
      <c r="I182">
        <f t="shared" si="7"/>
        <v>5509</v>
      </c>
      <c r="J182" s="75">
        <f t="shared" si="8"/>
        <v>672553</v>
      </c>
    </row>
    <row r="183" spans="1:10" ht="47.25" customHeight="1" x14ac:dyDescent="0.25">
      <c r="A183" s="68" t="s">
        <v>1936</v>
      </c>
      <c r="B183" s="69" t="s">
        <v>1573</v>
      </c>
      <c r="C183" s="69" t="s">
        <v>1574</v>
      </c>
      <c r="D183" s="69" t="s">
        <v>1575</v>
      </c>
      <c r="E183" s="69" t="s">
        <v>1576</v>
      </c>
      <c r="F183" s="70">
        <v>672553</v>
      </c>
      <c r="G183" s="69" t="s">
        <v>1937</v>
      </c>
      <c r="H183" t="str">
        <f t="shared" si="6"/>
        <v>05510</v>
      </c>
      <c r="I183">
        <f t="shared" si="7"/>
        <v>5510</v>
      </c>
      <c r="J183" s="75">
        <f t="shared" si="8"/>
        <v>672553</v>
      </c>
    </row>
    <row r="184" spans="1:10" ht="47.25" customHeight="1" x14ac:dyDescent="0.25">
      <c r="A184" s="68" t="s">
        <v>1938</v>
      </c>
      <c r="B184" s="69" t="s">
        <v>1573</v>
      </c>
      <c r="C184" s="69" t="s">
        <v>1574</v>
      </c>
      <c r="D184" s="69" t="s">
        <v>1575</v>
      </c>
      <c r="E184" s="69" t="s">
        <v>1576</v>
      </c>
      <c r="F184" s="70">
        <v>672553</v>
      </c>
      <c r="G184" s="69" t="s">
        <v>1939</v>
      </c>
      <c r="H184" t="str">
        <f t="shared" si="6"/>
        <v>05512</v>
      </c>
      <c r="I184">
        <f t="shared" si="7"/>
        <v>5512</v>
      </c>
      <c r="J184" s="75">
        <f t="shared" si="8"/>
        <v>672553</v>
      </c>
    </row>
    <row r="185" spans="1:10" ht="47.25" customHeight="1" x14ac:dyDescent="0.25">
      <c r="A185" s="68" t="s">
        <v>1940</v>
      </c>
      <c r="B185" s="69" t="s">
        <v>1573</v>
      </c>
      <c r="C185" s="69" t="s">
        <v>1574</v>
      </c>
      <c r="D185" s="69" t="s">
        <v>1575</v>
      </c>
      <c r="E185" s="69" t="s">
        <v>1576</v>
      </c>
      <c r="F185" s="70">
        <v>672553</v>
      </c>
      <c r="G185" s="69" t="s">
        <v>1941</v>
      </c>
      <c r="H185" t="str">
        <f t="shared" si="6"/>
        <v>05513</v>
      </c>
      <c r="I185">
        <f t="shared" si="7"/>
        <v>5513</v>
      </c>
      <c r="J185" s="75">
        <f t="shared" si="8"/>
        <v>672553</v>
      </c>
    </row>
    <row r="186" spans="1:10" ht="47.25" customHeight="1" x14ac:dyDescent="0.25">
      <c r="A186" s="68" t="s">
        <v>1942</v>
      </c>
      <c r="B186" s="69" t="s">
        <v>1573</v>
      </c>
      <c r="C186" s="69" t="s">
        <v>1574</v>
      </c>
      <c r="D186" s="69" t="s">
        <v>1575</v>
      </c>
      <c r="E186" s="69" t="s">
        <v>1576</v>
      </c>
      <c r="F186" s="70">
        <v>672553</v>
      </c>
      <c r="G186" s="69" t="s">
        <v>1943</v>
      </c>
      <c r="H186" t="str">
        <f t="shared" si="6"/>
        <v>05514</v>
      </c>
      <c r="I186">
        <f t="shared" si="7"/>
        <v>5514</v>
      </c>
      <c r="J186" s="75">
        <f t="shared" si="8"/>
        <v>672553</v>
      </c>
    </row>
    <row r="187" spans="1:10" ht="47.25" customHeight="1" x14ac:dyDescent="0.25">
      <c r="A187" s="68" t="s">
        <v>1944</v>
      </c>
      <c r="B187" s="69" t="s">
        <v>1573</v>
      </c>
      <c r="C187" s="69" t="s">
        <v>1574</v>
      </c>
      <c r="D187" s="69" t="s">
        <v>1575</v>
      </c>
      <c r="E187" s="69" t="s">
        <v>1576</v>
      </c>
      <c r="F187" s="70">
        <v>672553</v>
      </c>
      <c r="G187" s="69" t="s">
        <v>1945</v>
      </c>
      <c r="H187" t="str">
        <f t="shared" si="6"/>
        <v>05515</v>
      </c>
      <c r="I187">
        <f t="shared" si="7"/>
        <v>5515</v>
      </c>
      <c r="J187" s="75">
        <f t="shared" si="8"/>
        <v>672553</v>
      </c>
    </row>
    <row r="188" spans="1:10" ht="47.25" customHeight="1" x14ac:dyDescent="0.25">
      <c r="A188" s="68" t="s">
        <v>1946</v>
      </c>
      <c r="B188" s="69" t="s">
        <v>1573</v>
      </c>
      <c r="C188" s="69" t="s">
        <v>1574</v>
      </c>
      <c r="D188" s="69" t="s">
        <v>1575</v>
      </c>
      <c r="E188" s="69" t="s">
        <v>1576</v>
      </c>
      <c r="F188" s="70">
        <v>672553</v>
      </c>
      <c r="G188" s="69" t="s">
        <v>1947</v>
      </c>
      <c r="H188" t="str">
        <f t="shared" si="6"/>
        <v>05516</v>
      </c>
      <c r="I188">
        <f t="shared" si="7"/>
        <v>5516</v>
      </c>
      <c r="J188" s="75">
        <f t="shared" si="8"/>
        <v>672553</v>
      </c>
    </row>
    <row r="189" spans="1:10" ht="47.25" customHeight="1" x14ac:dyDescent="0.25">
      <c r="A189" s="68" t="s">
        <v>1948</v>
      </c>
      <c r="B189" s="69" t="s">
        <v>1573</v>
      </c>
      <c r="C189" s="69" t="s">
        <v>1574</v>
      </c>
      <c r="D189" s="69" t="s">
        <v>1575</v>
      </c>
      <c r="E189" s="69" t="s">
        <v>1576</v>
      </c>
      <c r="F189" s="70">
        <v>672553</v>
      </c>
      <c r="G189" s="69" t="s">
        <v>1949</v>
      </c>
      <c r="H189" t="str">
        <f t="shared" si="6"/>
        <v>05517</v>
      </c>
      <c r="I189">
        <f t="shared" si="7"/>
        <v>5517</v>
      </c>
      <c r="J189" s="75">
        <f t="shared" si="8"/>
        <v>672553</v>
      </c>
    </row>
    <row r="190" spans="1:10" ht="47.25" customHeight="1" x14ac:dyDescent="0.25">
      <c r="A190" s="68" t="s">
        <v>1950</v>
      </c>
      <c r="B190" s="69" t="s">
        <v>1573</v>
      </c>
      <c r="C190" s="69" t="s">
        <v>1574</v>
      </c>
      <c r="D190" s="69" t="s">
        <v>1575</v>
      </c>
      <c r="E190" s="69" t="s">
        <v>1576</v>
      </c>
      <c r="F190" s="70">
        <v>672553</v>
      </c>
      <c r="G190" s="69" t="s">
        <v>1951</v>
      </c>
      <c r="H190" t="str">
        <f t="shared" si="6"/>
        <v>05518</v>
      </c>
      <c r="I190">
        <f t="shared" si="7"/>
        <v>5518</v>
      </c>
      <c r="J190" s="75">
        <f t="shared" si="8"/>
        <v>672553</v>
      </c>
    </row>
    <row r="191" spans="1:10" ht="47.25" customHeight="1" x14ac:dyDescent="0.25">
      <c r="A191" s="68" t="s">
        <v>1952</v>
      </c>
      <c r="B191" s="69" t="s">
        <v>1573</v>
      </c>
      <c r="C191" s="69" t="s">
        <v>1574</v>
      </c>
      <c r="D191" s="69" t="s">
        <v>1575</v>
      </c>
      <c r="E191" s="69" t="s">
        <v>1576</v>
      </c>
      <c r="F191" s="70">
        <v>672553</v>
      </c>
      <c r="G191" s="69" t="s">
        <v>1953</v>
      </c>
      <c r="H191" t="str">
        <f t="shared" si="6"/>
        <v>05519</v>
      </c>
      <c r="I191">
        <f t="shared" si="7"/>
        <v>5519</v>
      </c>
      <c r="J191" s="75">
        <f t="shared" si="8"/>
        <v>672553</v>
      </c>
    </row>
    <row r="192" spans="1:10" ht="47.25" customHeight="1" x14ac:dyDescent="0.25">
      <c r="A192" s="68" t="s">
        <v>1954</v>
      </c>
      <c r="B192" s="69" t="s">
        <v>1573</v>
      </c>
      <c r="C192" s="69" t="s">
        <v>1574</v>
      </c>
      <c r="D192" s="69" t="s">
        <v>1575</v>
      </c>
      <c r="E192" s="69" t="s">
        <v>1576</v>
      </c>
      <c r="F192" s="70">
        <v>672553</v>
      </c>
      <c r="G192" s="69" t="s">
        <v>1955</v>
      </c>
      <c r="H192" t="str">
        <f t="shared" si="6"/>
        <v>05520</v>
      </c>
      <c r="I192">
        <f t="shared" si="7"/>
        <v>5520</v>
      </c>
      <c r="J192" s="75">
        <f t="shared" si="8"/>
        <v>672553</v>
      </c>
    </row>
    <row r="193" spans="1:10" ht="47.25" customHeight="1" x14ac:dyDescent="0.25">
      <c r="A193" s="68" t="s">
        <v>1956</v>
      </c>
      <c r="B193" s="69" t="s">
        <v>1573</v>
      </c>
      <c r="C193" s="69" t="s">
        <v>1574</v>
      </c>
      <c r="D193" s="69" t="s">
        <v>1575</v>
      </c>
      <c r="E193" s="69" t="s">
        <v>1576</v>
      </c>
      <c r="F193" s="70">
        <v>672553</v>
      </c>
      <c r="G193" s="69" t="s">
        <v>1957</v>
      </c>
      <c r="H193" t="str">
        <f t="shared" si="6"/>
        <v>06379</v>
      </c>
      <c r="I193">
        <f t="shared" si="7"/>
        <v>6379</v>
      </c>
      <c r="J193" s="75">
        <f t="shared" si="8"/>
        <v>672553</v>
      </c>
    </row>
    <row r="194" spans="1:10" ht="47.25" customHeight="1" x14ac:dyDescent="0.25">
      <c r="A194" s="68" t="s">
        <v>1958</v>
      </c>
      <c r="B194" s="69" t="s">
        <v>1573</v>
      </c>
      <c r="C194" s="69" t="s">
        <v>1574</v>
      </c>
      <c r="D194" s="69" t="s">
        <v>1575</v>
      </c>
      <c r="E194" s="69" t="s">
        <v>1576</v>
      </c>
      <c r="F194" s="70">
        <v>672553</v>
      </c>
      <c r="G194" s="69" t="s">
        <v>1959</v>
      </c>
      <c r="H194" t="str">
        <f t="shared" si="6"/>
        <v>06381</v>
      </c>
      <c r="I194">
        <f t="shared" si="7"/>
        <v>6381</v>
      </c>
      <c r="J194" s="75">
        <f t="shared" si="8"/>
        <v>672553</v>
      </c>
    </row>
    <row r="195" spans="1:10" ht="47.25" customHeight="1" x14ac:dyDescent="0.25">
      <c r="A195" s="68" t="s">
        <v>1960</v>
      </c>
      <c r="B195" s="69" t="s">
        <v>1573</v>
      </c>
      <c r="C195" s="69" t="s">
        <v>1574</v>
      </c>
      <c r="D195" s="69" t="s">
        <v>1575</v>
      </c>
      <c r="E195" s="69" t="s">
        <v>1576</v>
      </c>
      <c r="F195" s="70">
        <v>672553</v>
      </c>
      <c r="G195" s="69" t="s">
        <v>1961</v>
      </c>
      <c r="H195" t="str">
        <f t="shared" si="6"/>
        <v>06382</v>
      </c>
      <c r="I195">
        <f t="shared" si="7"/>
        <v>6382</v>
      </c>
      <c r="J195" s="75">
        <f t="shared" si="8"/>
        <v>672553</v>
      </c>
    </row>
    <row r="196" spans="1:10" ht="47.25" customHeight="1" x14ac:dyDescent="0.25">
      <c r="A196" s="68" t="s">
        <v>1962</v>
      </c>
      <c r="B196" s="69" t="s">
        <v>1573</v>
      </c>
      <c r="C196" s="69" t="s">
        <v>1574</v>
      </c>
      <c r="D196" s="69" t="s">
        <v>1575</v>
      </c>
      <c r="E196" s="69" t="s">
        <v>1576</v>
      </c>
      <c r="F196" s="70">
        <v>672553</v>
      </c>
      <c r="G196" s="69" t="s">
        <v>1963</v>
      </c>
      <c r="H196" t="str">
        <f t="shared" ref="H196:H259" si="9">+RIGHT(G196,5)</f>
        <v>06385</v>
      </c>
      <c r="I196">
        <f t="shared" ref="I196:I259" si="10">+H196*1</f>
        <v>6385</v>
      </c>
      <c r="J196" s="75">
        <f t="shared" ref="J196:J259" si="11">+F196</f>
        <v>672553</v>
      </c>
    </row>
    <row r="197" spans="1:10" ht="47.25" customHeight="1" x14ac:dyDescent="0.25">
      <c r="A197" s="68" t="s">
        <v>1964</v>
      </c>
      <c r="B197" s="69" t="s">
        <v>1573</v>
      </c>
      <c r="C197" s="69" t="s">
        <v>1574</v>
      </c>
      <c r="D197" s="69" t="s">
        <v>1575</v>
      </c>
      <c r="E197" s="69" t="s">
        <v>1576</v>
      </c>
      <c r="F197" s="70">
        <v>672553</v>
      </c>
      <c r="G197" s="69" t="s">
        <v>1965</v>
      </c>
      <c r="H197" t="str">
        <f t="shared" si="9"/>
        <v>06392</v>
      </c>
      <c r="I197">
        <f t="shared" si="10"/>
        <v>6392</v>
      </c>
      <c r="J197" s="75">
        <f t="shared" si="11"/>
        <v>672553</v>
      </c>
    </row>
    <row r="198" spans="1:10" ht="47.25" customHeight="1" x14ac:dyDescent="0.25">
      <c r="A198" s="68" t="s">
        <v>1966</v>
      </c>
      <c r="B198" s="69" t="s">
        <v>1573</v>
      </c>
      <c r="C198" s="69" t="s">
        <v>1574</v>
      </c>
      <c r="D198" s="69" t="s">
        <v>1575</v>
      </c>
      <c r="E198" s="69" t="s">
        <v>1576</v>
      </c>
      <c r="F198" s="70">
        <v>672553</v>
      </c>
      <c r="G198" s="69" t="s">
        <v>1967</v>
      </c>
      <c r="H198" t="str">
        <f t="shared" si="9"/>
        <v>06397</v>
      </c>
      <c r="I198">
        <f t="shared" si="10"/>
        <v>6397</v>
      </c>
      <c r="J198" s="75">
        <f t="shared" si="11"/>
        <v>672553</v>
      </c>
    </row>
    <row r="199" spans="1:10" ht="47.25" customHeight="1" x14ac:dyDescent="0.25">
      <c r="A199" s="68" t="s">
        <v>1968</v>
      </c>
      <c r="B199" s="69" t="s">
        <v>1573</v>
      </c>
      <c r="C199" s="69" t="s">
        <v>1574</v>
      </c>
      <c r="D199" s="69" t="s">
        <v>1575</v>
      </c>
      <c r="E199" s="69" t="s">
        <v>1576</v>
      </c>
      <c r="F199" s="70">
        <v>672553</v>
      </c>
      <c r="G199" s="69" t="s">
        <v>1969</v>
      </c>
      <c r="H199" t="str">
        <f t="shared" si="9"/>
        <v>06398</v>
      </c>
      <c r="I199">
        <f t="shared" si="10"/>
        <v>6398</v>
      </c>
      <c r="J199" s="75">
        <f t="shared" si="11"/>
        <v>672553</v>
      </c>
    </row>
    <row r="200" spans="1:10" ht="47.25" customHeight="1" x14ac:dyDescent="0.25">
      <c r="A200" s="68" t="s">
        <v>1970</v>
      </c>
      <c r="B200" s="69" t="s">
        <v>1573</v>
      </c>
      <c r="C200" s="69" t="s">
        <v>1574</v>
      </c>
      <c r="D200" s="69" t="s">
        <v>1575</v>
      </c>
      <c r="E200" s="69" t="s">
        <v>1576</v>
      </c>
      <c r="F200" s="70">
        <v>672553</v>
      </c>
      <c r="G200" s="69" t="s">
        <v>1971</v>
      </c>
      <c r="H200" t="str">
        <f t="shared" si="9"/>
        <v>06399</v>
      </c>
      <c r="I200">
        <f t="shared" si="10"/>
        <v>6399</v>
      </c>
      <c r="J200" s="75">
        <f t="shared" si="11"/>
        <v>672553</v>
      </c>
    </row>
    <row r="201" spans="1:10" ht="47.25" customHeight="1" x14ac:dyDescent="0.25">
      <c r="A201" s="68" t="s">
        <v>1972</v>
      </c>
      <c r="B201" s="69" t="s">
        <v>1573</v>
      </c>
      <c r="C201" s="69" t="s">
        <v>1574</v>
      </c>
      <c r="D201" s="69" t="s">
        <v>1575</v>
      </c>
      <c r="E201" s="69" t="s">
        <v>1576</v>
      </c>
      <c r="F201" s="70">
        <v>672553</v>
      </c>
      <c r="G201" s="69" t="s">
        <v>1973</v>
      </c>
      <c r="H201" t="str">
        <f t="shared" si="9"/>
        <v>06400</v>
      </c>
      <c r="I201">
        <f t="shared" si="10"/>
        <v>6400</v>
      </c>
      <c r="J201" s="75">
        <f t="shared" si="11"/>
        <v>672553</v>
      </c>
    </row>
    <row r="202" spans="1:10" ht="47.25" customHeight="1" x14ac:dyDescent="0.25">
      <c r="A202" s="68" t="s">
        <v>1974</v>
      </c>
      <c r="B202" s="69" t="s">
        <v>1573</v>
      </c>
      <c r="C202" s="69" t="s">
        <v>1574</v>
      </c>
      <c r="D202" s="69" t="s">
        <v>1575</v>
      </c>
      <c r="E202" s="69" t="s">
        <v>1576</v>
      </c>
      <c r="F202" s="70">
        <v>672553</v>
      </c>
      <c r="G202" s="69" t="s">
        <v>1975</v>
      </c>
      <c r="H202" t="str">
        <f t="shared" si="9"/>
        <v>06401</v>
      </c>
      <c r="I202">
        <f t="shared" si="10"/>
        <v>6401</v>
      </c>
      <c r="J202" s="75">
        <f t="shared" si="11"/>
        <v>672553</v>
      </c>
    </row>
    <row r="203" spans="1:10" ht="47.25" customHeight="1" x14ac:dyDescent="0.25">
      <c r="A203" s="68" t="s">
        <v>1976</v>
      </c>
      <c r="B203" s="69" t="s">
        <v>1573</v>
      </c>
      <c r="C203" s="69" t="s">
        <v>1574</v>
      </c>
      <c r="D203" s="69" t="s">
        <v>1575</v>
      </c>
      <c r="E203" s="69" t="s">
        <v>1576</v>
      </c>
      <c r="F203" s="70">
        <v>672553</v>
      </c>
      <c r="G203" s="69" t="s">
        <v>1977</v>
      </c>
      <c r="H203" t="str">
        <f t="shared" si="9"/>
        <v>06404</v>
      </c>
      <c r="I203">
        <f t="shared" si="10"/>
        <v>6404</v>
      </c>
      <c r="J203" s="75">
        <f t="shared" si="11"/>
        <v>672553</v>
      </c>
    </row>
    <row r="204" spans="1:10" ht="47.25" customHeight="1" x14ac:dyDescent="0.25">
      <c r="A204" s="68" t="s">
        <v>1978</v>
      </c>
      <c r="B204" s="69" t="s">
        <v>1573</v>
      </c>
      <c r="C204" s="69" t="s">
        <v>1574</v>
      </c>
      <c r="D204" s="69" t="s">
        <v>1575</v>
      </c>
      <c r="E204" s="69" t="s">
        <v>1576</v>
      </c>
      <c r="F204" s="70">
        <v>672553</v>
      </c>
      <c r="G204" s="69" t="s">
        <v>1979</v>
      </c>
      <c r="H204" t="str">
        <f t="shared" si="9"/>
        <v>06419</v>
      </c>
      <c r="I204">
        <f t="shared" si="10"/>
        <v>6419</v>
      </c>
      <c r="J204" s="75">
        <f t="shared" si="11"/>
        <v>672553</v>
      </c>
    </row>
    <row r="205" spans="1:10" ht="47.25" customHeight="1" x14ac:dyDescent="0.25">
      <c r="A205" s="68" t="s">
        <v>1980</v>
      </c>
      <c r="B205" s="69" t="s">
        <v>1573</v>
      </c>
      <c r="C205" s="69" t="s">
        <v>1574</v>
      </c>
      <c r="D205" s="69" t="s">
        <v>1575</v>
      </c>
      <c r="E205" s="69" t="s">
        <v>1576</v>
      </c>
      <c r="F205" s="70">
        <v>672553</v>
      </c>
      <c r="G205" s="69" t="s">
        <v>1981</v>
      </c>
      <c r="H205" t="str">
        <f t="shared" si="9"/>
        <v>06449</v>
      </c>
      <c r="I205">
        <f t="shared" si="10"/>
        <v>6449</v>
      </c>
      <c r="J205" s="75">
        <f t="shared" si="11"/>
        <v>672553</v>
      </c>
    </row>
    <row r="206" spans="1:10" ht="47.25" customHeight="1" x14ac:dyDescent="0.25">
      <c r="A206" s="68" t="s">
        <v>1982</v>
      </c>
      <c r="B206" s="69" t="s">
        <v>1573</v>
      </c>
      <c r="C206" s="69" t="s">
        <v>1574</v>
      </c>
      <c r="D206" s="69" t="s">
        <v>1575</v>
      </c>
      <c r="E206" s="69" t="s">
        <v>1576</v>
      </c>
      <c r="F206" s="70">
        <v>672553</v>
      </c>
      <c r="G206" s="69" t="s">
        <v>1983</v>
      </c>
      <c r="H206" t="str">
        <f t="shared" si="9"/>
        <v>06568</v>
      </c>
      <c r="I206">
        <f t="shared" si="10"/>
        <v>6568</v>
      </c>
      <c r="J206" s="75">
        <f t="shared" si="11"/>
        <v>672553</v>
      </c>
    </row>
    <row r="207" spans="1:10" ht="47.25" customHeight="1" x14ac:dyDescent="0.25">
      <c r="A207" s="68" t="s">
        <v>1984</v>
      </c>
      <c r="B207" s="69" t="s">
        <v>1573</v>
      </c>
      <c r="C207" s="69" t="s">
        <v>1574</v>
      </c>
      <c r="D207" s="69" t="s">
        <v>1575</v>
      </c>
      <c r="E207" s="69" t="s">
        <v>1576</v>
      </c>
      <c r="F207" s="70">
        <v>672553</v>
      </c>
      <c r="G207" s="69" t="s">
        <v>1985</v>
      </c>
      <c r="H207" t="str">
        <f t="shared" si="9"/>
        <v>06570</v>
      </c>
      <c r="I207">
        <f t="shared" si="10"/>
        <v>6570</v>
      </c>
      <c r="J207" s="75">
        <f t="shared" si="11"/>
        <v>672553</v>
      </c>
    </row>
    <row r="208" spans="1:10" ht="47.25" customHeight="1" x14ac:dyDescent="0.25">
      <c r="A208" s="68" t="s">
        <v>1986</v>
      </c>
      <c r="B208" s="69" t="s">
        <v>1573</v>
      </c>
      <c r="C208" s="69" t="s">
        <v>1574</v>
      </c>
      <c r="D208" s="69" t="s">
        <v>1575</v>
      </c>
      <c r="E208" s="69" t="s">
        <v>1576</v>
      </c>
      <c r="F208" s="70">
        <v>672553</v>
      </c>
      <c r="G208" s="69" t="s">
        <v>1987</v>
      </c>
      <c r="H208" t="str">
        <f t="shared" si="9"/>
        <v>06658</v>
      </c>
      <c r="I208">
        <f t="shared" si="10"/>
        <v>6658</v>
      </c>
      <c r="J208" s="75">
        <f t="shared" si="11"/>
        <v>672553</v>
      </c>
    </row>
    <row r="209" spans="1:10" ht="47.25" customHeight="1" x14ac:dyDescent="0.25">
      <c r="A209" s="68" t="s">
        <v>1988</v>
      </c>
      <c r="B209" s="69" t="s">
        <v>1573</v>
      </c>
      <c r="C209" s="69" t="s">
        <v>1574</v>
      </c>
      <c r="D209" s="69" t="s">
        <v>1575</v>
      </c>
      <c r="E209" s="69" t="s">
        <v>1576</v>
      </c>
      <c r="F209" s="70">
        <v>459881</v>
      </c>
      <c r="G209" s="69" t="s">
        <v>1989</v>
      </c>
      <c r="H209" t="str">
        <f t="shared" si="9"/>
        <v>06663</v>
      </c>
      <c r="I209">
        <f t="shared" si="10"/>
        <v>6663</v>
      </c>
      <c r="J209" s="75">
        <f t="shared" si="11"/>
        <v>459881</v>
      </c>
    </row>
    <row r="210" spans="1:10" ht="47.25" customHeight="1" x14ac:dyDescent="0.25">
      <c r="A210" s="68" t="s">
        <v>1990</v>
      </c>
      <c r="B210" s="69" t="s">
        <v>1573</v>
      </c>
      <c r="C210" s="69" t="s">
        <v>1574</v>
      </c>
      <c r="D210" s="69" t="s">
        <v>1575</v>
      </c>
      <c r="E210" s="69" t="s">
        <v>1576</v>
      </c>
      <c r="F210" s="70">
        <v>672553</v>
      </c>
      <c r="G210" s="69" t="s">
        <v>1991</v>
      </c>
      <c r="H210" t="str">
        <f t="shared" si="9"/>
        <v>06665</v>
      </c>
      <c r="I210">
        <f t="shared" si="10"/>
        <v>6665</v>
      </c>
      <c r="J210" s="75">
        <f t="shared" si="11"/>
        <v>672553</v>
      </c>
    </row>
    <row r="211" spans="1:10" ht="47.25" customHeight="1" x14ac:dyDescent="0.25">
      <c r="A211" s="68" t="s">
        <v>1992</v>
      </c>
      <c r="B211" s="69" t="s">
        <v>1573</v>
      </c>
      <c r="C211" s="69" t="s">
        <v>1574</v>
      </c>
      <c r="D211" s="69" t="s">
        <v>1575</v>
      </c>
      <c r="E211" s="69" t="s">
        <v>1576</v>
      </c>
      <c r="F211" s="70">
        <v>672553</v>
      </c>
      <c r="G211" s="69" t="s">
        <v>1993</v>
      </c>
      <c r="H211" t="str">
        <f t="shared" si="9"/>
        <v>06666</v>
      </c>
      <c r="I211">
        <f t="shared" si="10"/>
        <v>6666</v>
      </c>
      <c r="J211" s="75">
        <f t="shared" si="11"/>
        <v>672553</v>
      </c>
    </row>
    <row r="212" spans="1:10" ht="47.25" customHeight="1" x14ac:dyDescent="0.25">
      <c r="A212" s="68" t="s">
        <v>1994</v>
      </c>
      <c r="B212" s="69" t="s">
        <v>1573</v>
      </c>
      <c r="C212" s="69" t="s">
        <v>1574</v>
      </c>
      <c r="D212" s="69" t="s">
        <v>1575</v>
      </c>
      <c r="E212" s="69" t="s">
        <v>1576</v>
      </c>
      <c r="F212" s="70">
        <v>672553</v>
      </c>
      <c r="G212" s="69" t="s">
        <v>1995</v>
      </c>
      <c r="H212" t="str">
        <f t="shared" si="9"/>
        <v>06676</v>
      </c>
      <c r="I212">
        <f t="shared" si="10"/>
        <v>6676</v>
      </c>
      <c r="J212" s="75">
        <f t="shared" si="11"/>
        <v>672553</v>
      </c>
    </row>
    <row r="213" spans="1:10" ht="47.25" customHeight="1" x14ac:dyDescent="0.25">
      <c r="A213" s="68" t="s">
        <v>1996</v>
      </c>
      <c r="B213" s="69" t="s">
        <v>1573</v>
      </c>
      <c r="C213" s="69" t="s">
        <v>1574</v>
      </c>
      <c r="D213" s="69" t="s">
        <v>1575</v>
      </c>
      <c r="E213" s="69" t="s">
        <v>1576</v>
      </c>
      <c r="F213" s="70">
        <v>672553</v>
      </c>
      <c r="G213" s="69" t="s">
        <v>1997</v>
      </c>
      <c r="H213" t="str">
        <f t="shared" si="9"/>
        <v>06677</v>
      </c>
      <c r="I213">
        <f t="shared" si="10"/>
        <v>6677</v>
      </c>
      <c r="J213" s="75">
        <f t="shared" si="11"/>
        <v>672553</v>
      </c>
    </row>
    <row r="214" spans="1:10" ht="47.25" customHeight="1" x14ac:dyDescent="0.25">
      <c r="A214" s="68" t="s">
        <v>1998</v>
      </c>
      <c r="B214" s="69" t="s">
        <v>1573</v>
      </c>
      <c r="C214" s="69" t="s">
        <v>1574</v>
      </c>
      <c r="D214" s="69" t="s">
        <v>1575</v>
      </c>
      <c r="E214" s="69" t="s">
        <v>1576</v>
      </c>
      <c r="F214" s="70">
        <v>672553</v>
      </c>
      <c r="G214" s="69" t="s">
        <v>1999</v>
      </c>
      <c r="H214" t="str">
        <f t="shared" si="9"/>
        <v>06678</v>
      </c>
      <c r="I214">
        <f t="shared" si="10"/>
        <v>6678</v>
      </c>
      <c r="J214" s="75">
        <f t="shared" si="11"/>
        <v>672553</v>
      </c>
    </row>
    <row r="215" spans="1:10" ht="47.25" customHeight="1" x14ac:dyDescent="0.25">
      <c r="A215" s="68" t="s">
        <v>2000</v>
      </c>
      <c r="B215" s="69" t="s">
        <v>1573</v>
      </c>
      <c r="C215" s="69" t="s">
        <v>1574</v>
      </c>
      <c r="D215" s="69" t="s">
        <v>1575</v>
      </c>
      <c r="E215" s="69" t="s">
        <v>1576</v>
      </c>
      <c r="F215" s="70">
        <v>672553</v>
      </c>
      <c r="G215" s="69" t="s">
        <v>2001</v>
      </c>
      <c r="H215" t="str">
        <f t="shared" si="9"/>
        <v>06680</v>
      </c>
      <c r="I215">
        <f t="shared" si="10"/>
        <v>6680</v>
      </c>
      <c r="J215" s="75">
        <f t="shared" si="11"/>
        <v>672553</v>
      </c>
    </row>
    <row r="216" spans="1:10" ht="47.25" customHeight="1" x14ac:dyDescent="0.25">
      <c r="A216" s="68" t="s">
        <v>2002</v>
      </c>
      <c r="B216" s="69" t="s">
        <v>1573</v>
      </c>
      <c r="C216" s="69" t="s">
        <v>1574</v>
      </c>
      <c r="D216" s="69" t="s">
        <v>1575</v>
      </c>
      <c r="E216" s="69" t="s">
        <v>1576</v>
      </c>
      <c r="F216" s="70">
        <v>672553</v>
      </c>
      <c r="G216" s="69" t="s">
        <v>2003</v>
      </c>
      <c r="H216" t="str">
        <f t="shared" si="9"/>
        <v>06682</v>
      </c>
      <c r="I216">
        <f t="shared" si="10"/>
        <v>6682</v>
      </c>
      <c r="J216" s="75">
        <f t="shared" si="11"/>
        <v>672553</v>
      </c>
    </row>
    <row r="217" spans="1:10" ht="47.25" customHeight="1" x14ac:dyDescent="0.25">
      <c r="A217" s="68" t="s">
        <v>2004</v>
      </c>
      <c r="B217" s="69" t="s">
        <v>1573</v>
      </c>
      <c r="C217" s="69" t="s">
        <v>1574</v>
      </c>
      <c r="D217" s="69" t="s">
        <v>1575</v>
      </c>
      <c r="E217" s="69" t="s">
        <v>1576</v>
      </c>
      <c r="F217" s="70">
        <v>672553</v>
      </c>
      <c r="G217" s="69" t="s">
        <v>2005</v>
      </c>
      <c r="H217" t="str">
        <f t="shared" si="9"/>
        <v>06683</v>
      </c>
      <c r="I217">
        <f t="shared" si="10"/>
        <v>6683</v>
      </c>
      <c r="J217" s="75">
        <f t="shared" si="11"/>
        <v>672553</v>
      </c>
    </row>
    <row r="218" spans="1:10" ht="47.25" customHeight="1" x14ac:dyDescent="0.25">
      <c r="A218" s="68" t="s">
        <v>2006</v>
      </c>
      <c r="B218" s="69" t="s">
        <v>1573</v>
      </c>
      <c r="C218" s="69" t="s">
        <v>1574</v>
      </c>
      <c r="D218" s="69" t="s">
        <v>1575</v>
      </c>
      <c r="E218" s="69" t="s">
        <v>1576</v>
      </c>
      <c r="F218" s="70">
        <v>672553</v>
      </c>
      <c r="G218" s="69" t="s">
        <v>2007</v>
      </c>
      <c r="H218" t="str">
        <f t="shared" si="9"/>
        <v>06684</v>
      </c>
      <c r="I218">
        <f t="shared" si="10"/>
        <v>6684</v>
      </c>
      <c r="J218" s="75">
        <f t="shared" si="11"/>
        <v>672553</v>
      </c>
    </row>
    <row r="219" spans="1:10" ht="47.25" customHeight="1" x14ac:dyDescent="0.25">
      <c r="A219" s="68" t="s">
        <v>2008</v>
      </c>
      <c r="B219" s="69" t="s">
        <v>1573</v>
      </c>
      <c r="C219" s="69" t="s">
        <v>1574</v>
      </c>
      <c r="D219" s="69" t="s">
        <v>1575</v>
      </c>
      <c r="E219" s="69" t="s">
        <v>1576</v>
      </c>
      <c r="F219" s="70">
        <v>672553</v>
      </c>
      <c r="G219" s="69" t="s">
        <v>2009</v>
      </c>
      <c r="H219" t="str">
        <f t="shared" si="9"/>
        <v>06685</v>
      </c>
      <c r="I219">
        <f t="shared" si="10"/>
        <v>6685</v>
      </c>
      <c r="J219" s="75">
        <f t="shared" si="11"/>
        <v>672553</v>
      </c>
    </row>
    <row r="220" spans="1:10" ht="47.25" customHeight="1" x14ac:dyDescent="0.25">
      <c r="A220" s="68" t="s">
        <v>2010</v>
      </c>
      <c r="B220" s="69" t="s">
        <v>1573</v>
      </c>
      <c r="C220" s="69" t="s">
        <v>1574</v>
      </c>
      <c r="D220" s="69" t="s">
        <v>1575</v>
      </c>
      <c r="E220" s="69" t="s">
        <v>1576</v>
      </c>
      <c r="F220" s="70">
        <v>672553</v>
      </c>
      <c r="G220" s="69" t="s">
        <v>2011</v>
      </c>
      <c r="H220" t="str">
        <f t="shared" si="9"/>
        <v>06686</v>
      </c>
      <c r="I220">
        <f t="shared" si="10"/>
        <v>6686</v>
      </c>
      <c r="J220" s="75">
        <f t="shared" si="11"/>
        <v>672553</v>
      </c>
    </row>
    <row r="221" spans="1:10" ht="47.25" customHeight="1" x14ac:dyDescent="0.25">
      <c r="A221" s="68" t="s">
        <v>2012</v>
      </c>
      <c r="B221" s="69" t="s">
        <v>1573</v>
      </c>
      <c r="C221" s="69" t="s">
        <v>1574</v>
      </c>
      <c r="D221" s="69" t="s">
        <v>1575</v>
      </c>
      <c r="E221" s="69" t="s">
        <v>1576</v>
      </c>
      <c r="F221" s="70">
        <v>672553</v>
      </c>
      <c r="G221" s="69" t="s">
        <v>2013</v>
      </c>
      <c r="H221" t="str">
        <f t="shared" si="9"/>
        <v>06690</v>
      </c>
      <c r="I221">
        <f t="shared" si="10"/>
        <v>6690</v>
      </c>
      <c r="J221" s="75">
        <f t="shared" si="11"/>
        <v>672553</v>
      </c>
    </row>
    <row r="222" spans="1:10" ht="47.25" customHeight="1" x14ac:dyDescent="0.25">
      <c r="A222" s="68" t="s">
        <v>2014</v>
      </c>
      <c r="B222" s="69" t="s">
        <v>1573</v>
      </c>
      <c r="C222" s="69" t="s">
        <v>1574</v>
      </c>
      <c r="D222" s="69" t="s">
        <v>1575</v>
      </c>
      <c r="E222" s="69" t="s">
        <v>1576</v>
      </c>
      <c r="F222" s="70">
        <v>672553</v>
      </c>
      <c r="G222" s="69" t="s">
        <v>2015</v>
      </c>
      <c r="H222" t="str">
        <f t="shared" si="9"/>
        <v>06691</v>
      </c>
      <c r="I222">
        <f t="shared" si="10"/>
        <v>6691</v>
      </c>
      <c r="J222" s="75">
        <f t="shared" si="11"/>
        <v>672553</v>
      </c>
    </row>
    <row r="223" spans="1:10" ht="47.25" customHeight="1" x14ac:dyDescent="0.25">
      <c r="A223" s="68" t="s">
        <v>2016</v>
      </c>
      <c r="B223" s="69" t="s">
        <v>1573</v>
      </c>
      <c r="C223" s="69" t="s">
        <v>1574</v>
      </c>
      <c r="D223" s="69" t="s">
        <v>1575</v>
      </c>
      <c r="E223" s="69" t="s">
        <v>1576</v>
      </c>
      <c r="F223" s="70">
        <v>672553</v>
      </c>
      <c r="G223" s="69" t="s">
        <v>2017</v>
      </c>
      <c r="H223" t="str">
        <f t="shared" si="9"/>
        <v>06692</v>
      </c>
      <c r="I223">
        <f t="shared" si="10"/>
        <v>6692</v>
      </c>
      <c r="J223" s="75">
        <f t="shared" si="11"/>
        <v>672553</v>
      </c>
    </row>
    <row r="224" spans="1:10" ht="47.25" customHeight="1" x14ac:dyDescent="0.25">
      <c r="A224" s="68" t="s">
        <v>2018</v>
      </c>
      <c r="B224" s="69" t="s">
        <v>1573</v>
      </c>
      <c r="C224" s="69" t="s">
        <v>1574</v>
      </c>
      <c r="D224" s="69" t="s">
        <v>1575</v>
      </c>
      <c r="E224" s="69" t="s">
        <v>1576</v>
      </c>
      <c r="F224" s="70">
        <v>672553</v>
      </c>
      <c r="G224" s="69" t="s">
        <v>2019</v>
      </c>
      <c r="H224" t="str">
        <f t="shared" si="9"/>
        <v>06694</v>
      </c>
      <c r="I224">
        <f t="shared" si="10"/>
        <v>6694</v>
      </c>
      <c r="J224" s="75">
        <f t="shared" si="11"/>
        <v>672553</v>
      </c>
    </row>
    <row r="225" spans="1:10" ht="47.25" customHeight="1" x14ac:dyDescent="0.25">
      <c r="A225" s="68" t="s">
        <v>2020</v>
      </c>
      <c r="B225" s="69" t="s">
        <v>1573</v>
      </c>
      <c r="C225" s="69" t="s">
        <v>1574</v>
      </c>
      <c r="D225" s="69" t="s">
        <v>1575</v>
      </c>
      <c r="E225" s="69" t="s">
        <v>1576</v>
      </c>
      <c r="F225" s="70">
        <v>787523</v>
      </c>
      <c r="G225" s="69" t="s">
        <v>2021</v>
      </c>
      <c r="H225" t="str">
        <f t="shared" si="9"/>
        <v>06765</v>
      </c>
      <c r="I225">
        <f t="shared" si="10"/>
        <v>6765</v>
      </c>
      <c r="J225" s="75">
        <f t="shared" si="11"/>
        <v>787523</v>
      </c>
    </row>
    <row r="226" spans="1:10" ht="47.25" customHeight="1" x14ac:dyDescent="0.25">
      <c r="A226" s="68" t="s">
        <v>2022</v>
      </c>
      <c r="B226" s="69" t="s">
        <v>1573</v>
      </c>
      <c r="C226" s="69" t="s">
        <v>1574</v>
      </c>
      <c r="D226" s="69" t="s">
        <v>1575</v>
      </c>
      <c r="E226" s="69" t="s">
        <v>1576</v>
      </c>
      <c r="F226" s="70">
        <v>672553</v>
      </c>
      <c r="G226" s="69" t="s">
        <v>2023</v>
      </c>
      <c r="H226" t="str">
        <f t="shared" si="9"/>
        <v>06792</v>
      </c>
      <c r="I226">
        <f t="shared" si="10"/>
        <v>6792</v>
      </c>
      <c r="J226" s="75">
        <f t="shared" si="11"/>
        <v>672553</v>
      </c>
    </row>
    <row r="227" spans="1:10" ht="47.25" customHeight="1" x14ac:dyDescent="0.25">
      <c r="A227" s="68" t="s">
        <v>2024</v>
      </c>
      <c r="B227" s="69" t="s">
        <v>1573</v>
      </c>
      <c r="C227" s="69" t="s">
        <v>1574</v>
      </c>
      <c r="D227" s="69" t="s">
        <v>1575</v>
      </c>
      <c r="E227" s="69" t="s">
        <v>1576</v>
      </c>
      <c r="F227" s="70">
        <v>552094</v>
      </c>
      <c r="G227" s="69" t="s">
        <v>2025</v>
      </c>
      <c r="H227" t="str">
        <f t="shared" si="9"/>
        <v>06849</v>
      </c>
      <c r="I227">
        <f t="shared" si="10"/>
        <v>6849</v>
      </c>
      <c r="J227" s="75">
        <f t="shared" si="11"/>
        <v>552094</v>
      </c>
    </row>
    <row r="228" spans="1:10" ht="47.25" customHeight="1" x14ac:dyDescent="0.25">
      <c r="A228" s="68" t="s">
        <v>2026</v>
      </c>
      <c r="B228" s="69" t="s">
        <v>1573</v>
      </c>
      <c r="C228" s="69" t="s">
        <v>1574</v>
      </c>
      <c r="D228" s="69" t="s">
        <v>1575</v>
      </c>
      <c r="E228" s="69" t="s">
        <v>1576</v>
      </c>
      <c r="F228" s="70">
        <v>1120923</v>
      </c>
      <c r="G228" s="69" t="s">
        <v>2027</v>
      </c>
      <c r="H228" t="str">
        <f t="shared" si="9"/>
        <v>07308</v>
      </c>
      <c r="I228">
        <f t="shared" si="10"/>
        <v>7308</v>
      </c>
      <c r="J228" s="75">
        <f t="shared" si="11"/>
        <v>1120923</v>
      </c>
    </row>
    <row r="229" spans="1:10" ht="47.25" customHeight="1" x14ac:dyDescent="0.25">
      <c r="A229" s="68" t="s">
        <v>2028</v>
      </c>
      <c r="B229" s="69" t="s">
        <v>1573</v>
      </c>
      <c r="C229" s="69" t="s">
        <v>1574</v>
      </c>
      <c r="D229" s="69" t="s">
        <v>1575</v>
      </c>
      <c r="E229" s="69" t="s">
        <v>1576</v>
      </c>
      <c r="F229" s="70">
        <v>227783</v>
      </c>
      <c r="G229" s="69" t="s">
        <v>2029</v>
      </c>
      <c r="H229" t="str">
        <f t="shared" si="9"/>
        <v>07353</v>
      </c>
      <c r="I229">
        <f t="shared" si="10"/>
        <v>7353</v>
      </c>
      <c r="J229" s="75">
        <f t="shared" si="11"/>
        <v>227783</v>
      </c>
    </row>
    <row r="230" spans="1:10" ht="47.25" customHeight="1" x14ac:dyDescent="0.25">
      <c r="A230" s="68" t="s">
        <v>2030</v>
      </c>
      <c r="B230" s="69" t="s">
        <v>1573</v>
      </c>
      <c r="C230" s="69" t="s">
        <v>1574</v>
      </c>
      <c r="D230" s="69" t="s">
        <v>1575</v>
      </c>
      <c r="E230" s="69" t="s">
        <v>1576</v>
      </c>
      <c r="F230" s="70">
        <v>453604</v>
      </c>
      <c r="G230" s="69" t="s">
        <v>2031</v>
      </c>
      <c r="H230" t="str">
        <f t="shared" si="9"/>
        <v>09089</v>
      </c>
      <c r="I230">
        <f t="shared" si="10"/>
        <v>9089</v>
      </c>
      <c r="J230" s="75">
        <f t="shared" si="11"/>
        <v>453604</v>
      </c>
    </row>
    <row r="231" spans="1:10" ht="47.25" customHeight="1" x14ac:dyDescent="0.25">
      <c r="A231" s="68" t="s">
        <v>2032</v>
      </c>
      <c r="B231" s="69" t="s">
        <v>1573</v>
      </c>
      <c r="C231" s="69" t="s">
        <v>1574</v>
      </c>
      <c r="D231" s="69" t="s">
        <v>1575</v>
      </c>
      <c r="E231" s="69" t="s">
        <v>1576</v>
      </c>
      <c r="F231" s="70">
        <v>340203</v>
      </c>
      <c r="G231" s="69" t="s">
        <v>2033</v>
      </c>
      <c r="H231" t="str">
        <f t="shared" si="9"/>
        <v>09109</v>
      </c>
      <c r="I231">
        <f t="shared" si="10"/>
        <v>9109</v>
      </c>
      <c r="J231" s="75">
        <f t="shared" si="11"/>
        <v>340203</v>
      </c>
    </row>
    <row r="232" spans="1:10" ht="47.25" customHeight="1" x14ac:dyDescent="0.25">
      <c r="A232" s="68" t="s">
        <v>2034</v>
      </c>
      <c r="B232" s="69" t="s">
        <v>1573</v>
      </c>
      <c r="C232" s="69" t="s">
        <v>1574</v>
      </c>
      <c r="D232" s="69" t="s">
        <v>1575</v>
      </c>
      <c r="E232" s="69" t="s">
        <v>1576</v>
      </c>
      <c r="F232" s="70">
        <v>494515</v>
      </c>
      <c r="G232" s="69" t="s">
        <v>2035</v>
      </c>
      <c r="H232" t="str">
        <f t="shared" si="9"/>
        <v>09110</v>
      </c>
      <c r="I232">
        <f t="shared" si="10"/>
        <v>9110</v>
      </c>
      <c r="J232" s="75">
        <f t="shared" si="11"/>
        <v>494515</v>
      </c>
    </row>
    <row r="233" spans="1:10" ht="47.25" customHeight="1" x14ac:dyDescent="0.25">
      <c r="A233" s="68" t="s">
        <v>2036</v>
      </c>
      <c r="B233" s="69" t="s">
        <v>1573</v>
      </c>
      <c r="C233" s="69" t="s">
        <v>1574</v>
      </c>
      <c r="D233" s="69" t="s">
        <v>1575</v>
      </c>
      <c r="E233" s="69" t="s">
        <v>1576</v>
      </c>
      <c r="F233" s="70">
        <v>566777</v>
      </c>
      <c r="G233" s="69" t="s">
        <v>2037</v>
      </c>
      <c r="H233" t="str">
        <f t="shared" si="9"/>
        <v>09126</v>
      </c>
      <c r="I233">
        <f t="shared" si="10"/>
        <v>9126</v>
      </c>
      <c r="J233" s="75">
        <f t="shared" si="11"/>
        <v>566777</v>
      </c>
    </row>
    <row r="234" spans="1:10" ht="47.25" customHeight="1" x14ac:dyDescent="0.25">
      <c r="A234" s="68" t="s">
        <v>2038</v>
      </c>
      <c r="B234" s="69" t="s">
        <v>1573</v>
      </c>
      <c r="C234" s="69" t="s">
        <v>1574</v>
      </c>
      <c r="D234" s="69" t="s">
        <v>1575</v>
      </c>
      <c r="E234" s="69" t="s">
        <v>1576</v>
      </c>
      <c r="F234" s="70">
        <v>762227</v>
      </c>
      <c r="G234" s="69" t="s">
        <v>2039</v>
      </c>
      <c r="H234" t="str">
        <f t="shared" si="9"/>
        <v>10592</v>
      </c>
      <c r="I234">
        <f t="shared" si="10"/>
        <v>10592</v>
      </c>
      <c r="J234" s="75">
        <f t="shared" si="11"/>
        <v>762227</v>
      </c>
    </row>
    <row r="235" spans="1:10" ht="47.25" customHeight="1" x14ac:dyDescent="0.25">
      <c r="A235" s="68" t="s">
        <v>2040</v>
      </c>
      <c r="B235" s="69" t="s">
        <v>1573</v>
      </c>
      <c r="C235" s="69" t="s">
        <v>1574</v>
      </c>
      <c r="D235" s="69" t="s">
        <v>1575</v>
      </c>
      <c r="E235" s="69" t="s">
        <v>1576</v>
      </c>
      <c r="F235" s="70">
        <v>952785</v>
      </c>
      <c r="G235" s="69" t="s">
        <v>2041</v>
      </c>
      <c r="H235" t="str">
        <f t="shared" si="9"/>
        <v>10610</v>
      </c>
      <c r="I235">
        <f t="shared" si="10"/>
        <v>10610</v>
      </c>
      <c r="J235" s="75">
        <f t="shared" si="11"/>
        <v>952785</v>
      </c>
    </row>
    <row r="236" spans="1:10" ht="47.25" customHeight="1" x14ac:dyDescent="0.25">
      <c r="A236" s="68" t="s">
        <v>2042</v>
      </c>
      <c r="B236" s="69" t="s">
        <v>1573</v>
      </c>
      <c r="C236" s="69" t="s">
        <v>1574</v>
      </c>
      <c r="D236" s="69" t="s">
        <v>1575</v>
      </c>
      <c r="E236" s="69" t="s">
        <v>1576</v>
      </c>
      <c r="F236" s="70">
        <v>571670</v>
      </c>
      <c r="G236" s="69" t="s">
        <v>2043</v>
      </c>
      <c r="H236" t="str">
        <f t="shared" si="9"/>
        <v>10999</v>
      </c>
      <c r="I236">
        <f t="shared" si="10"/>
        <v>10999</v>
      </c>
      <c r="J236" s="75">
        <f t="shared" si="11"/>
        <v>571670</v>
      </c>
    </row>
    <row r="237" spans="1:10" ht="47.25" customHeight="1" x14ac:dyDescent="0.25">
      <c r="A237" s="68" t="s">
        <v>2044</v>
      </c>
      <c r="B237" s="69" t="s">
        <v>1573</v>
      </c>
      <c r="C237" s="69" t="s">
        <v>1574</v>
      </c>
      <c r="D237" s="69" t="s">
        <v>1575</v>
      </c>
      <c r="E237" s="69" t="s">
        <v>1576</v>
      </c>
      <c r="F237" s="70">
        <v>453604</v>
      </c>
      <c r="G237" s="69" t="s">
        <v>2045</v>
      </c>
      <c r="H237" t="str">
        <f t="shared" si="9"/>
        <v>11245</v>
      </c>
      <c r="I237">
        <f t="shared" si="10"/>
        <v>11245</v>
      </c>
      <c r="J237" s="75">
        <f t="shared" si="11"/>
        <v>453604</v>
      </c>
    </row>
    <row r="238" spans="1:10" ht="47.25" customHeight="1" x14ac:dyDescent="0.25">
      <c r="A238" s="68" t="s">
        <v>2046</v>
      </c>
      <c r="B238" s="69" t="s">
        <v>1573</v>
      </c>
      <c r="C238" s="69" t="s">
        <v>1574</v>
      </c>
      <c r="D238" s="69" t="s">
        <v>1575</v>
      </c>
      <c r="E238" s="69" t="s">
        <v>1576</v>
      </c>
      <c r="F238" s="70">
        <v>324526</v>
      </c>
      <c r="G238" s="69" t="s">
        <v>2047</v>
      </c>
      <c r="H238" t="str">
        <f t="shared" si="9"/>
        <v>11305</v>
      </c>
      <c r="I238">
        <f t="shared" si="10"/>
        <v>11305</v>
      </c>
      <c r="J238" s="75">
        <f t="shared" si="11"/>
        <v>324526</v>
      </c>
    </row>
    <row r="239" spans="1:10" ht="47.25" customHeight="1" x14ac:dyDescent="0.25">
      <c r="A239" s="68" t="s">
        <v>2048</v>
      </c>
      <c r="B239" s="69" t="s">
        <v>1573</v>
      </c>
      <c r="C239" s="69" t="s">
        <v>1574</v>
      </c>
      <c r="D239" s="69" t="s">
        <v>1575</v>
      </c>
      <c r="E239" s="69" t="s">
        <v>1576</v>
      </c>
      <c r="F239" s="70">
        <v>332251</v>
      </c>
      <c r="G239" s="69" t="s">
        <v>2049</v>
      </c>
      <c r="H239" t="str">
        <f t="shared" si="9"/>
        <v>11308</v>
      </c>
      <c r="I239">
        <f t="shared" si="10"/>
        <v>11308</v>
      </c>
      <c r="J239" s="75">
        <f t="shared" si="11"/>
        <v>332251</v>
      </c>
    </row>
    <row r="240" spans="1:10" ht="47.25" customHeight="1" x14ac:dyDescent="0.25">
      <c r="A240" s="68" t="s">
        <v>2050</v>
      </c>
      <c r="B240" s="69" t="s">
        <v>1573</v>
      </c>
      <c r="C240" s="69" t="s">
        <v>1574</v>
      </c>
      <c r="D240" s="69" t="s">
        <v>1575</v>
      </c>
      <c r="E240" s="69" t="s">
        <v>1576</v>
      </c>
      <c r="F240" s="70">
        <v>571670</v>
      </c>
      <c r="G240" s="69" t="s">
        <v>2051</v>
      </c>
      <c r="H240" t="str">
        <f t="shared" si="9"/>
        <v>11319</v>
      </c>
      <c r="I240">
        <f t="shared" si="10"/>
        <v>11319</v>
      </c>
      <c r="J240" s="75">
        <f t="shared" si="11"/>
        <v>571670</v>
      </c>
    </row>
    <row r="241" spans="1:10" ht="47.25" customHeight="1" x14ac:dyDescent="0.25">
      <c r="A241" s="68" t="s">
        <v>2052</v>
      </c>
      <c r="B241" s="69" t="s">
        <v>1573</v>
      </c>
      <c r="C241" s="69" t="s">
        <v>1574</v>
      </c>
      <c r="D241" s="69" t="s">
        <v>1575</v>
      </c>
      <c r="E241" s="69" t="s">
        <v>1576</v>
      </c>
      <c r="F241" s="70">
        <v>952784</v>
      </c>
      <c r="G241" s="69" t="s">
        <v>2053</v>
      </c>
      <c r="H241" t="str">
        <f t="shared" si="9"/>
        <v>11320</v>
      </c>
      <c r="I241">
        <f t="shared" si="10"/>
        <v>11320</v>
      </c>
      <c r="J241" s="75">
        <f t="shared" si="11"/>
        <v>952784</v>
      </c>
    </row>
    <row r="242" spans="1:10" ht="47.25" customHeight="1" x14ac:dyDescent="0.25">
      <c r="A242" s="68" t="s">
        <v>2054</v>
      </c>
      <c r="B242" s="69" t="s">
        <v>1573</v>
      </c>
      <c r="C242" s="69" t="s">
        <v>1574</v>
      </c>
      <c r="D242" s="69" t="s">
        <v>1575</v>
      </c>
      <c r="E242" s="69" t="s">
        <v>1576</v>
      </c>
      <c r="F242" s="70">
        <v>571670</v>
      </c>
      <c r="G242" s="69" t="s">
        <v>2055</v>
      </c>
      <c r="H242" t="str">
        <f t="shared" si="9"/>
        <v>11322</v>
      </c>
      <c r="I242">
        <f t="shared" si="10"/>
        <v>11322</v>
      </c>
      <c r="J242" s="75">
        <f t="shared" si="11"/>
        <v>571670</v>
      </c>
    </row>
    <row r="243" spans="1:10" ht="47.25" customHeight="1" x14ac:dyDescent="0.25">
      <c r="A243" s="68" t="s">
        <v>2056</v>
      </c>
      <c r="B243" s="69" t="s">
        <v>1573</v>
      </c>
      <c r="C243" s="69" t="s">
        <v>1574</v>
      </c>
      <c r="D243" s="69" t="s">
        <v>1575</v>
      </c>
      <c r="E243" s="69" t="s">
        <v>1576</v>
      </c>
      <c r="F243" s="70">
        <v>478839</v>
      </c>
      <c r="G243" s="69" t="s">
        <v>2057</v>
      </c>
      <c r="H243" t="str">
        <f t="shared" si="9"/>
        <v>11353</v>
      </c>
      <c r="I243">
        <f t="shared" si="10"/>
        <v>11353</v>
      </c>
      <c r="J243" s="75">
        <f t="shared" si="11"/>
        <v>478839</v>
      </c>
    </row>
    <row r="244" spans="1:10" ht="47.25" customHeight="1" x14ac:dyDescent="0.25">
      <c r="A244" s="68" t="s">
        <v>2058</v>
      </c>
      <c r="B244" s="69" t="s">
        <v>1573</v>
      </c>
      <c r="C244" s="69" t="s">
        <v>1574</v>
      </c>
      <c r="D244" s="69" t="s">
        <v>1575</v>
      </c>
      <c r="E244" s="69" t="s">
        <v>1576</v>
      </c>
      <c r="F244" s="70">
        <v>193615</v>
      </c>
      <c r="G244" s="69" t="s">
        <v>2059</v>
      </c>
      <c r="H244" t="str">
        <f t="shared" si="9"/>
        <v>11361</v>
      </c>
      <c r="I244">
        <f t="shared" si="10"/>
        <v>11361</v>
      </c>
      <c r="J244" s="75">
        <f t="shared" si="11"/>
        <v>193615</v>
      </c>
    </row>
    <row r="245" spans="1:10" ht="47.25" customHeight="1" x14ac:dyDescent="0.25">
      <c r="A245" s="68" t="s">
        <v>2060</v>
      </c>
      <c r="B245" s="69" t="s">
        <v>1573</v>
      </c>
      <c r="C245" s="69" t="s">
        <v>1574</v>
      </c>
      <c r="D245" s="69" t="s">
        <v>1575</v>
      </c>
      <c r="E245" s="69" t="s">
        <v>1576</v>
      </c>
      <c r="F245" s="70">
        <v>952784</v>
      </c>
      <c r="G245" s="69" t="s">
        <v>2061</v>
      </c>
      <c r="H245" t="str">
        <f t="shared" si="9"/>
        <v>11438</v>
      </c>
      <c r="I245">
        <f t="shared" si="10"/>
        <v>11438</v>
      </c>
      <c r="J245" s="75">
        <f t="shared" si="11"/>
        <v>952784</v>
      </c>
    </row>
    <row r="246" spans="1:10" ht="47.25" customHeight="1" x14ac:dyDescent="0.25">
      <c r="A246" s="68" t="s">
        <v>2062</v>
      </c>
      <c r="B246" s="69" t="s">
        <v>1573</v>
      </c>
      <c r="C246" s="69" t="s">
        <v>1574</v>
      </c>
      <c r="D246" s="69" t="s">
        <v>1575</v>
      </c>
      <c r="E246" s="69" t="s">
        <v>1576</v>
      </c>
      <c r="F246" s="70">
        <v>952784</v>
      </c>
      <c r="G246" s="69" t="s">
        <v>2063</v>
      </c>
      <c r="H246" t="str">
        <f t="shared" si="9"/>
        <v>11439</v>
      </c>
      <c r="I246">
        <f t="shared" si="10"/>
        <v>11439</v>
      </c>
      <c r="J246" s="75">
        <f t="shared" si="11"/>
        <v>952784</v>
      </c>
    </row>
    <row r="247" spans="1:10" ht="47.25" customHeight="1" x14ac:dyDescent="0.25">
      <c r="A247" s="68" t="s">
        <v>2064</v>
      </c>
      <c r="B247" s="69" t="s">
        <v>1573</v>
      </c>
      <c r="C247" s="69" t="s">
        <v>1574</v>
      </c>
      <c r="D247" s="69" t="s">
        <v>1575</v>
      </c>
      <c r="E247" s="69" t="s">
        <v>1576</v>
      </c>
      <c r="F247" s="70">
        <v>952784</v>
      </c>
      <c r="G247" s="69" t="s">
        <v>2065</v>
      </c>
      <c r="H247" t="str">
        <f t="shared" si="9"/>
        <v>11440</v>
      </c>
      <c r="I247">
        <f t="shared" si="10"/>
        <v>11440</v>
      </c>
      <c r="J247" s="75">
        <f t="shared" si="11"/>
        <v>952784</v>
      </c>
    </row>
    <row r="248" spans="1:10" ht="47.25" customHeight="1" x14ac:dyDescent="0.25">
      <c r="A248" s="68" t="s">
        <v>2066</v>
      </c>
      <c r="B248" s="69" t="s">
        <v>1573</v>
      </c>
      <c r="C248" s="69" t="s">
        <v>1574</v>
      </c>
      <c r="D248" s="69" t="s">
        <v>1575</v>
      </c>
      <c r="E248" s="69" t="s">
        <v>1576</v>
      </c>
      <c r="F248" s="70">
        <v>952784</v>
      </c>
      <c r="G248" s="69" t="s">
        <v>2067</v>
      </c>
      <c r="H248" t="str">
        <f t="shared" si="9"/>
        <v>11441</v>
      </c>
      <c r="I248">
        <f t="shared" si="10"/>
        <v>11441</v>
      </c>
      <c r="J248" s="75">
        <f t="shared" si="11"/>
        <v>952784</v>
      </c>
    </row>
    <row r="249" spans="1:10" ht="47.25" customHeight="1" x14ac:dyDescent="0.25">
      <c r="A249" s="68" t="s">
        <v>2068</v>
      </c>
      <c r="B249" s="69" t="s">
        <v>1573</v>
      </c>
      <c r="C249" s="69" t="s">
        <v>1574</v>
      </c>
      <c r="D249" s="69" t="s">
        <v>1575</v>
      </c>
      <c r="E249" s="69" t="s">
        <v>1576</v>
      </c>
      <c r="F249" s="70">
        <v>952784</v>
      </c>
      <c r="G249" s="69" t="s">
        <v>2069</v>
      </c>
      <c r="H249" t="str">
        <f t="shared" si="9"/>
        <v>11442</v>
      </c>
      <c r="I249">
        <f t="shared" si="10"/>
        <v>11442</v>
      </c>
      <c r="J249" s="75">
        <f t="shared" si="11"/>
        <v>952784</v>
      </c>
    </row>
    <row r="250" spans="1:10" ht="47.25" customHeight="1" x14ac:dyDescent="0.25">
      <c r="A250" s="68" t="s">
        <v>2070</v>
      </c>
      <c r="B250" s="69" t="s">
        <v>1573</v>
      </c>
      <c r="C250" s="69" t="s">
        <v>1574</v>
      </c>
      <c r="D250" s="69" t="s">
        <v>1575</v>
      </c>
      <c r="E250" s="69" t="s">
        <v>1576</v>
      </c>
      <c r="F250" s="70">
        <v>952784</v>
      </c>
      <c r="G250" s="69" t="s">
        <v>2071</v>
      </c>
      <c r="H250" t="str">
        <f t="shared" si="9"/>
        <v>11443</v>
      </c>
      <c r="I250">
        <f t="shared" si="10"/>
        <v>11443</v>
      </c>
      <c r="J250" s="75">
        <f t="shared" si="11"/>
        <v>952784</v>
      </c>
    </row>
    <row r="251" spans="1:10" ht="47.25" customHeight="1" x14ac:dyDescent="0.25">
      <c r="A251" s="68" t="s">
        <v>2072</v>
      </c>
      <c r="B251" s="69" t="s">
        <v>1573</v>
      </c>
      <c r="C251" s="69" t="s">
        <v>1574</v>
      </c>
      <c r="D251" s="69" t="s">
        <v>1575</v>
      </c>
      <c r="E251" s="69" t="s">
        <v>1576</v>
      </c>
      <c r="F251" s="70">
        <v>952784</v>
      </c>
      <c r="G251" s="69" t="s">
        <v>2073</v>
      </c>
      <c r="H251" t="str">
        <f t="shared" si="9"/>
        <v>11444</v>
      </c>
      <c r="I251">
        <f t="shared" si="10"/>
        <v>11444</v>
      </c>
      <c r="J251" s="75">
        <f t="shared" si="11"/>
        <v>952784</v>
      </c>
    </row>
    <row r="252" spans="1:10" ht="47.25" customHeight="1" x14ac:dyDescent="0.25">
      <c r="A252" s="68" t="s">
        <v>2074</v>
      </c>
      <c r="B252" s="69" t="s">
        <v>1573</v>
      </c>
      <c r="C252" s="69" t="s">
        <v>1574</v>
      </c>
      <c r="D252" s="69" t="s">
        <v>1575</v>
      </c>
      <c r="E252" s="69" t="s">
        <v>1576</v>
      </c>
      <c r="F252" s="70">
        <v>952784</v>
      </c>
      <c r="G252" s="69" t="s">
        <v>2075</v>
      </c>
      <c r="H252" t="str">
        <f t="shared" si="9"/>
        <v>11445</v>
      </c>
      <c r="I252">
        <f t="shared" si="10"/>
        <v>11445</v>
      </c>
      <c r="J252" s="75">
        <f t="shared" si="11"/>
        <v>952784</v>
      </c>
    </row>
    <row r="253" spans="1:10" ht="47.25" customHeight="1" x14ac:dyDescent="0.25">
      <c r="A253" s="68" t="s">
        <v>2076</v>
      </c>
      <c r="B253" s="69" t="s">
        <v>1573</v>
      </c>
      <c r="C253" s="69" t="s">
        <v>1574</v>
      </c>
      <c r="D253" s="69" t="s">
        <v>1575</v>
      </c>
      <c r="E253" s="69" t="s">
        <v>1576</v>
      </c>
      <c r="F253" s="70">
        <v>952784</v>
      </c>
      <c r="G253" s="69" t="s">
        <v>2077</v>
      </c>
      <c r="H253" t="str">
        <f t="shared" si="9"/>
        <v>11446</v>
      </c>
      <c r="I253">
        <f t="shared" si="10"/>
        <v>11446</v>
      </c>
      <c r="J253" s="75">
        <f t="shared" si="11"/>
        <v>952784</v>
      </c>
    </row>
    <row r="254" spans="1:10" ht="47.25" customHeight="1" x14ac:dyDescent="0.25">
      <c r="A254" s="68" t="s">
        <v>2078</v>
      </c>
      <c r="B254" s="69" t="s">
        <v>1573</v>
      </c>
      <c r="C254" s="69" t="s">
        <v>1574</v>
      </c>
      <c r="D254" s="69" t="s">
        <v>1575</v>
      </c>
      <c r="E254" s="69" t="s">
        <v>1576</v>
      </c>
      <c r="F254" s="70">
        <v>952784</v>
      </c>
      <c r="G254" s="69" t="s">
        <v>2079</v>
      </c>
      <c r="H254" t="str">
        <f t="shared" si="9"/>
        <v>11447</v>
      </c>
      <c r="I254">
        <f t="shared" si="10"/>
        <v>11447</v>
      </c>
      <c r="J254" s="75">
        <f t="shared" si="11"/>
        <v>952784</v>
      </c>
    </row>
    <row r="255" spans="1:10" ht="47.25" customHeight="1" x14ac:dyDescent="0.25">
      <c r="A255" s="68" t="s">
        <v>2080</v>
      </c>
      <c r="B255" s="69" t="s">
        <v>1573</v>
      </c>
      <c r="C255" s="69" t="s">
        <v>1574</v>
      </c>
      <c r="D255" s="69" t="s">
        <v>1575</v>
      </c>
      <c r="E255" s="69" t="s">
        <v>1576</v>
      </c>
      <c r="F255" s="70">
        <v>952784</v>
      </c>
      <c r="G255" s="69" t="s">
        <v>2081</v>
      </c>
      <c r="H255" t="str">
        <f t="shared" si="9"/>
        <v>11448</v>
      </c>
      <c r="I255">
        <f t="shared" si="10"/>
        <v>11448</v>
      </c>
      <c r="J255" s="75">
        <f t="shared" si="11"/>
        <v>952784</v>
      </c>
    </row>
    <row r="256" spans="1:10" ht="47.25" customHeight="1" x14ac:dyDescent="0.25">
      <c r="A256" s="68" t="s">
        <v>2082</v>
      </c>
      <c r="B256" s="69" t="s">
        <v>1573</v>
      </c>
      <c r="C256" s="69" t="s">
        <v>1574</v>
      </c>
      <c r="D256" s="69" t="s">
        <v>1575</v>
      </c>
      <c r="E256" s="69" t="s">
        <v>1576</v>
      </c>
      <c r="F256" s="70">
        <v>952784</v>
      </c>
      <c r="G256" s="69" t="s">
        <v>2083</v>
      </c>
      <c r="H256" t="str">
        <f t="shared" si="9"/>
        <v>11449</v>
      </c>
      <c r="I256">
        <f t="shared" si="10"/>
        <v>11449</v>
      </c>
      <c r="J256" s="75">
        <f t="shared" si="11"/>
        <v>952784</v>
      </c>
    </row>
    <row r="257" spans="1:10" ht="47.25" customHeight="1" x14ac:dyDescent="0.25">
      <c r="A257" s="68" t="s">
        <v>2084</v>
      </c>
      <c r="B257" s="69" t="s">
        <v>1573</v>
      </c>
      <c r="C257" s="69" t="s">
        <v>1574</v>
      </c>
      <c r="D257" s="69" t="s">
        <v>1575</v>
      </c>
      <c r="E257" s="69" t="s">
        <v>1576</v>
      </c>
      <c r="F257" s="70">
        <v>952784</v>
      </c>
      <c r="G257" s="69" t="s">
        <v>2085</v>
      </c>
      <c r="H257" t="str">
        <f t="shared" si="9"/>
        <v>11450</v>
      </c>
      <c r="I257">
        <f t="shared" si="10"/>
        <v>11450</v>
      </c>
      <c r="J257" s="75">
        <f t="shared" si="11"/>
        <v>952784</v>
      </c>
    </row>
    <row r="258" spans="1:10" ht="47.25" customHeight="1" x14ac:dyDescent="0.25">
      <c r="A258" s="68" t="s">
        <v>2086</v>
      </c>
      <c r="B258" s="69" t="s">
        <v>1573</v>
      </c>
      <c r="C258" s="69" t="s">
        <v>1574</v>
      </c>
      <c r="D258" s="69" t="s">
        <v>1575</v>
      </c>
      <c r="E258" s="69" t="s">
        <v>1576</v>
      </c>
      <c r="F258" s="70">
        <v>952784</v>
      </c>
      <c r="G258" s="69" t="s">
        <v>2087</v>
      </c>
      <c r="H258" t="str">
        <f t="shared" si="9"/>
        <v>11451</v>
      </c>
      <c r="I258">
        <f t="shared" si="10"/>
        <v>11451</v>
      </c>
      <c r="J258" s="75">
        <f t="shared" si="11"/>
        <v>952784</v>
      </c>
    </row>
    <row r="259" spans="1:10" ht="47.25" customHeight="1" x14ac:dyDescent="0.25">
      <c r="A259" s="68" t="s">
        <v>2088</v>
      </c>
      <c r="B259" s="69" t="s">
        <v>1573</v>
      </c>
      <c r="C259" s="69" t="s">
        <v>1574</v>
      </c>
      <c r="D259" s="69" t="s">
        <v>1575</v>
      </c>
      <c r="E259" s="69" t="s">
        <v>1576</v>
      </c>
      <c r="F259" s="70">
        <v>952784</v>
      </c>
      <c r="G259" s="69" t="s">
        <v>2089</v>
      </c>
      <c r="H259" t="str">
        <f t="shared" si="9"/>
        <v>11452</v>
      </c>
      <c r="I259">
        <f t="shared" si="10"/>
        <v>11452</v>
      </c>
      <c r="J259" s="75">
        <f t="shared" si="11"/>
        <v>952784</v>
      </c>
    </row>
    <row r="260" spans="1:10" ht="47.25" customHeight="1" x14ac:dyDescent="0.25">
      <c r="A260" s="68" t="s">
        <v>2090</v>
      </c>
      <c r="B260" s="69" t="s">
        <v>1573</v>
      </c>
      <c r="C260" s="69" t="s">
        <v>1574</v>
      </c>
      <c r="D260" s="69" t="s">
        <v>1575</v>
      </c>
      <c r="E260" s="69" t="s">
        <v>1576</v>
      </c>
      <c r="F260" s="70">
        <v>952784</v>
      </c>
      <c r="G260" s="69" t="s">
        <v>2091</v>
      </c>
      <c r="H260" t="str">
        <f t="shared" ref="H260:H323" si="12">+RIGHT(G260,5)</f>
        <v>11453</v>
      </c>
      <c r="I260">
        <f t="shared" ref="I260:I323" si="13">+H260*1</f>
        <v>11453</v>
      </c>
      <c r="J260" s="75">
        <f t="shared" ref="J260:J323" si="14">+F260</f>
        <v>952784</v>
      </c>
    </row>
    <row r="261" spans="1:10" ht="47.25" customHeight="1" x14ac:dyDescent="0.25">
      <c r="A261" s="68" t="s">
        <v>2092</v>
      </c>
      <c r="B261" s="69" t="s">
        <v>1573</v>
      </c>
      <c r="C261" s="69" t="s">
        <v>1574</v>
      </c>
      <c r="D261" s="69" t="s">
        <v>1575</v>
      </c>
      <c r="E261" s="69" t="s">
        <v>1576</v>
      </c>
      <c r="F261" s="70">
        <v>952784</v>
      </c>
      <c r="G261" s="69" t="s">
        <v>2093</v>
      </c>
      <c r="H261" t="str">
        <f t="shared" si="12"/>
        <v>11454</v>
      </c>
      <c r="I261">
        <f t="shared" si="13"/>
        <v>11454</v>
      </c>
      <c r="J261" s="75">
        <f t="shared" si="14"/>
        <v>952784</v>
      </c>
    </row>
    <row r="262" spans="1:10" ht="47.25" customHeight="1" x14ac:dyDescent="0.25">
      <c r="A262" s="68" t="s">
        <v>2094</v>
      </c>
      <c r="B262" s="69" t="s">
        <v>1573</v>
      </c>
      <c r="C262" s="69" t="s">
        <v>1574</v>
      </c>
      <c r="D262" s="69" t="s">
        <v>1575</v>
      </c>
      <c r="E262" s="69" t="s">
        <v>1576</v>
      </c>
      <c r="F262" s="70">
        <v>952784</v>
      </c>
      <c r="G262" s="69" t="s">
        <v>2095</v>
      </c>
      <c r="H262" t="str">
        <f t="shared" si="12"/>
        <v>11455</v>
      </c>
      <c r="I262">
        <f t="shared" si="13"/>
        <v>11455</v>
      </c>
      <c r="J262" s="75">
        <f t="shared" si="14"/>
        <v>952784</v>
      </c>
    </row>
    <row r="263" spans="1:10" ht="47.25" customHeight="1" x14ac:dyDescent="0.25">
      <c r="A263" s="68" t="s">
        <v>2096</v>
      </c>
      <c r="B263" s="69" t="s">
        <v>1573</v>
      </c>
      <c r="C263" s="69" t="s">
        <v>1574</v>
      </c>
      <c r="D263" s="69" t="s">
        <v>1575</v>
      </c>
      <c r="E263" s="69" t="s">
        <v>1576</v>
      </c>
      <c r="F263" s="70">
        <v>952784</v>
      </c>
      <c r="G263" s="69" t="s">
        <v>2097</v>
      </c>
      <c r="H263" t="str">
        <f t="shared" si="12"/>
        <v>11456</v>
      </c>
      <c r="I263">
        <f t="shared" si="13"/>
        <v>11456</v>
      </c>
      <c r="J263" s="75">
        <f t="shared" si="14"/>
        <v>952784</v>
      </c>
    </row>
    <row r="264" spans="1:10" ht="47.25" customHeight="1" x14ac:dyDescent="0.25">
      <c r="A264" s="68" t="s">
        <v>2098</v>
      </c>
      <c r="B264" s="69" t="s">
        <v>1573</v>
      </c>
      <c r="C264" s="69" t="s">
        <v>1574</v>
      </c>
      <c r="D264" s="69" t="s">
        <v>1575</v>
      </c>
      <c r="E264" s="69" t="s">
        <v>1576</v>
      </c>
      <c r="F264" s="70">
        <v>952784</v>
      </c>
      <c r="G264" s="69" t="s">
        <v>2099</v>
      </c>
      <c r="H264" t="str">
        <f t="shared" si="12"/>
        <v>11457</v>
      </c>
      <c r="I264">
        <f t="shared" si="13"/>
        <v>11457</v>
      </c>
      <c r="J264" s="75">
        <f t="shared" si="14"/>
        <v>952784</v>
      </c>
    </row>
    <row r="265" spans="1:10" ht="47.25" customHeight="1" x14ac:dyDescent="0.25">
      <c r="A265" s="68" t="s">
        <v>2100</v>
      </c>
      <c r="B265" s="69" t="s">
        <v>1573</v>
      </c>
      <c r="C265" s="69" t="s">
        <v>1574</v>
      </c>
      <c r="D265" s="69" t="s">
        <v>1575</v>
      </c>
      <c r="E265" s="69" t="s">
        <v>1576</v>
      </c>
      <c r="F265" s="70">
        <v>952784</v>
      </c>
      <c r="G265" s="69" t="s">
        <v>2101</v>
      </c>
      <c r="H265" t="str">
        <f t="shared" si="12"/>
        <v>11458</v>
      </c>
      <c r="I265">
        <f t="shared" si="13"/>
        <v>11458</v>
      </c>
      <c r="J265" s="75">
        <f t="shared" si="14"/>
        <v>952784</v>
      </c>
    </row>
    <row r="266" spans="1:10" ht="47.25" customHeight="1" x14ac:dyDescent="0.25">
      <c r="A266" s="68" t="s">
        <v>2102</v>
      </c>
      <c r="B266" s="69" t="s">
        <v>1573</v>
      </c>
      <c r="C266" s="69" t="s">
        <v>1574</v>
      </c>
      <c r="D266" s="69" t="s">
        <v>1575</v>
      </c>
      <c r="E266" s="69" t="s">
        <v>1576</v>
      </c>
      <c r="F266" s="70">
        <v>952784</v>
      </c>
      <c r="G266" s="69" t="s">
        <v>2103</v>
      </c>
      <c r="H266" t="str">
        <f t="shared" si="12"/>
        <v>11459</v>
      </c>
      <c r="I266">
        <f t="shared" si="13"/>
        <v>11459</v>
      </c>
      <c r="J266" s="75">
        <f t="shared" si="14"/>
        <v>952784</v>
      </c>
    </row>
    <row r="267" spans="1:10" ht="47.25" customHeight="1" x14ac:dyDescent="0.25">
      <c r="A267" s="68" t="s">
        <v>2104</v>
      </c>
      <c r="B267" s="69" t="s">
        <v>1573</v>
      </c>
      <c r="C267" s="69" t="s">
        <v>1574</v>
      </c>
      <c r="D267" s="69" t="s">
        <v>1575</v>
      </c>
      <c r="E267" s="69" t="s">
        <v>1576</v>
      </c>
      <c r="F267" s="70">
        <v>952784</v>
      </c>
      <c r="G267" s="69" t="s">
        <v>2105</v>
      </c>
      <c r="H267" t="str">
        <f t="shared" si="12"/>
        <v>11460</v>
      </c>
      <c r="I267">
        <f t="shared" si="13"/>
        <v>11460</v>
      </c>
      <c r="J267" s="75">
        <f t="shared" si="14"/>
        <v>952784</v>
      </c>
    </row>
    <row r="268" spans="1:10" ht="47.25" customHeight="1" x14ac:dyDescent="0.25">
      <c r="A268" s="68" t="s">
        <v>2106</v>
      </c>
      <c r="B268" s="69" t="s">
        <v>1573</v>
      </c>
      <c r="C268" s="69" t="s">
        <v>1574</v>
      </c>
      <c r="D268" s="69" t="s">
        <v>1575</v>
      </c>
      <c r="E268" s="69" t="s">
        <v>1576</v>
      </c>
      <c r="F268" s="70">
        <v>952784</v>
      </c>
      <c r="G268" s="69" t="s">
        <v>2107</v>
      </c>
      <c r="H268" t="str">
        <f t="shared" si="12"/>
        <v>11461</v>
      </c>
      <c r="I268">
        <f t="shared" si="13"/>
        <v>11461</v>
      </c>
      <c r="J268" s="75">
        <f t="shared" si="14"/>
        <v>952784</v>
      </c>
    </row>
    <row r="269" spans="1:10" ht="47.25" customHeight="1" x14ac:dyDescent="0.25">
      <c r="A269" s="68" t="s">
        <v>2108</v>
      </c>
      <c r="B269" s="69" t="s">
        <v>1573</v>
      </c>
      <c r="C269" s="69" t="s">
        <v>1574</v>
      </c>
      <c r="D269" s="69" t="s">
        <v>1575</v>
      </c>
      <c r="E269" s="69" t="s">
        <v>1576</v>
      </c>
      <c r="F269" s="70">
        <v>952784</v>
      </c>
      <c r="G269" s="69" t="s">
        <v>2109</v>
      </c>
      <c r="H269" t="str">
        <f t="shared" si="12"/>
        <v>11462</v>
      </c>
      <c r="I269">
        <f t="shared" si="13"/>
        <v>11462</v>
      </c>
      <c r="J269" s="75">
        <f t="shared" si="14"/>
        <v>952784</v>
      </c>
    </row>
    <row r="270" spans="1:10" ht="47.25" customHeight="1" x14ac:dyDescent="0.25">
      <c r="A270" s="68" t="s">
        <v>2110</v>
      </c>
      <c r="B270" s="69" t="s">
        <v>1573</v>
      </c>
      <c r="C270" s="69" t="s">
        <v>1574</v>
      </c>
      <c r="D270" s="69" t="s">
        <v>1575</v>
      </c>
      <c r="E270" s="69" t="s">
        <v>1576</v>
      </c>
      <c r="F270" s="70">
        <v>952784</v>
      </c>
      <c r="G270" s="69" t="s">
        <v>2111</v>
      </c>
      <c r="H270" t="str">
        <f t="shared" si="12"/>
        <v>11463</v>
      </c>
      <c r="I270">
        <f t="shared" si="13"/>
        <v>11463</v>
      </c>
      <c r="J270" s="75">
        <f t="shared" si="14"/>
        <v>952784</v>
      </c>
    </row>
    <row r="271" spans="1:10" ht="47.25" customHeight="1" x14ac:dyDescent="0.25">
      <c r="A271" s="68" t="s">
        <v>2112</v>
      </c>
      <c r="B271" s="69" t="s">
        <v>1573</v>
      </c>
      <c r="C271" s="69" t="s">
        <v>1574</v>
      </c>
      <c r="D271" s="69" t="s">
        <v>1575</v>
      </c>
      <c r="E271" s="69" t="s">
        <v>1576</v>
      </c>
      <c r="F271" s="70">
        <v>952784</v>
      </c>
      <c r="G271" s="69" t="s">
        <v>2113</v>
      </c>
      <c r="H271" t="str">
        <f t="shared" si="12"/>
        <v>11464</v>
      </c>
      <c r="I271">
        <f t="shared" si="13"/>
        <v>11464</v>
      </c>
      <c r="J271" s="75">
        <f t="shared" si="14"/>
        <v>952784</v>
      </c>
    </row>
    <row r="272" spans="1:10" ht="47.25" customHeight="1" x14ac:dyDescent="0.25">
      <c r="A272" s="68" t="s">
        <v>2114</v>
      </c>
      <c r="B272" s="69" t="s">
        <v>1573</v>
      </c>
      <c r="C272" s="69" t="s">
        <v>1574</v>
      </c>
      <c r="D272" s="69" t="s">
        <v>1575</v>
      </c>
      <c r="E272" s="69" t="s">
        <v>1576</v>
      </c>
      <c r="F272" s="70">
        <v>952784</v>
      </c>
      <c r="G272" s="69" t="s">
        <v>2115</v>
      </c>
      <c r="H272" t="str">
        <f t="shared" si="12"/>
        <v>11465</v>
      </c>
      <c r="I272">
        <f t="shared" si="13"/>
        <v>11465</v>
      </c>
      <c r="J272" s="75">
        <f t="shared" si="14"/>
        <v>952784</v>
      </c>
    </row>
    <row r="273" spans="1:10" ht="47.25" customHeight="1" x14ac:dyDescent="0.25">
      <c r="A273" s="68" t="s">
        <v>2116</v>
      </c>
      <c r="B273" s="69" t="s">
        <v>1573</v>
      </c>
      <c r="C273" s="69" t="s">
        <v>1574</v>
      </c>
      <c r="D273" s="69" t="s">
        <v>1575</v>
      </c>
      <c r="E273" s="69" t="s">
        <v>1576</v>
      </c>
      <c r="F273" s="70">
        <v>952784</v>
      </c>
      <c r="G273" s="69" t="s">
        <v>2117</v>
      </c>
      <c r="H273" t="str">
        <f t="shared" si="12"/>
        <v>11466</v>
      </c>
      <c r="I273">
        <f t="shared" si="13"/>
        <v>11466</v>
      </c>
      <c r="J273" s="75">
        <f t="shared" si="14"/>
        <v>952784</v>
      </c>
    </row>
    <row r="274" spans="1:10" ht="47.25" customHeight="1" x14ac:dyDescent="0.25">
      <c r="A274" s="68" t="s">
        <v>2118</v>
      </c>
      <c r="B274" s="69" t="s">
        <v>1573</v>
      </c>
      <c r="C274" s="69" t="s">
        <v>1574</v>
      </c>
      <c r="D274" s="69" t="s">
        <v>1575</v>
      </c>
      <c r="E274" s="69" t="s">
        <v>1576</v>
      </c>
      <c r="F274" s="70">
        <v>952784</v>
      </c>
      <c r="G274" s="69" t="s">
        <v>2119</v>
      </c>
      <c r="H274" t="str">
        <f t="shared" si="12"/>
        <v>11467</v>
      </c>
      <c r="I274">
        <f t="shared" si="13"/>
        <v>11467</v>
      </c>
      <c r="J274" s="75">
        <f t="shared" si="14"/>
        <v>952784</v>
      </c>
    </row>
    <row r="275" spans="1:10" ht="47.25" customHeight="1" x14ac:dyDescent="0.25">
      <c r="A275" s="68" t="s">
        <v>2120</v>
      </c>
      <c r="B275" s="69" t="s">
        <v>1573</v>
      </c>
      <c r="C275" s="69" t="s">
        <v>1574</v>
      </c>
      <c r="D275" s="69" t="s">
        <v>1575</v>
      </c>
      <c r="E275" s="69" t="s">
        <v>1576</v>
      </c>
      <c r="F275" s="70">
        <v>952784</v>
      </c>
      <c r="G275" s="69" t="s">
        <v>2121</v>
      </c>
      <c r="H275" t="str">
        <f t="shared" si="12"/>
        <v>11468</v>
      </c>
      <c r="I275">
        <f t="shared" si="13"/>
        <v>11468</v>
      </c>
      <c r="J275" s="75">
        <f t="shared" si="14"/>
        <v>952784</v>
      </c>
    </row>
    <row r="276" spans="1:10" ht="47.25" customHeight="1" x14ac:dyDescent="0.25">
      <c r="A276" s="68" t="s">
        <v>2122</v>
      </c>
      <c r="B276" s="69" t="s">
        <v>1573</v>
      </c>
      <c r="C276" s="69" t="s">
        <v>1574</v>
      </c>
      <c r="D276" s="69" t="s">
        <v>1575</v>
      </c>
      <c r="E276" s="69" t="s">
        <v>1576</v>
      </c>
      <c r="F276" s="70">
        <v>552936</v>
      </c>
      <c r="G276" s="69" t="s">
        <v>2123</v>
      </c>
      <c r="H276" t="str">
        <f t="shared" si="12"/>
        <v>11472</v>
      </c>
      <c r="I276">
        <f t="shared" si="13"/>
        <v>11472</v>
      </c>
      <c r="J276" s="75">
        <f t="shared" si="14"/>
        <v>552936</v>
      </c>
    </row>
    <row r="277" spans="1:10" ht="47.25" customHeight="1" x14ac:dyDescent="0.25">
      <c r="A277" s="68" t="s">
        <v>2124</v>
      </c>
      <c r="B277" s="69" t="s">
        <v>1573</v>
      </c>
      <c r="C277" s="69" t="s">
        <v>1574</v>
      </c>
      <c r="D277" s="69" t="s">
        <v>1575</v>
      </c>
      <c r="E277" s="69" t="s">
        <v>1576</v>
      </c>
      <c r="F277" s="70">
        <v>258154</v>
      </c>
      <c r="G277" s="69" t="s">
        <v>2125</v>
      </c>
      <c r="H277" t="str">
        <f t="shared" si="12"/>
        <v>11476</v>
      </c>
      <c r="I277">
        <f t="shared" si="13"/>
        <v>11476</v>
      </c>
      <c r="J277" s="75">
        <f t="shared" si="14"/>
        <v>258154</v>
      </c>
    </row>
    <row r="278" spans="1:10" ht="47.25" customHeight="1" x14ac:dyDescent="0.25">
      <c r="A278" s="68" t="s">
        <v>2126</v>
      </c>
      <c r="B278" s="69" t="s">
        <v>1573</v>
      </c>
      <c r="C278" s="69" t="s">
        <v>1574</v>
      </c>
      <c r="D278" s="69" t="s">
        <v>1575</v>
      </c>
      <c r="E278" s="69" t="s">
        <v>1576</v>
      </c>
      <c r="F278" s="70">
        <v>473945</v>
      </c>
      <c r="G278" s="69" t="s">
        <v>2127</v>
      </c>
      <c r="H278" t="str">
        <f t="shared" si="12"/>
        <v>11496</v>
      </c>
      <c r="I278">
        <f t="shared" si="13"/>
        <v>11496</v>
      </c>
      <c r="J278" s="75">
        <f t="shared" si="14"/>
        <v>473945</v>
      </c>
    </row>
    <row r="279" spans="1:10" ht="47.25" customHeight="1" x14ac:dyDescent="0.25">
      <c r="A279" s="68" t="s">
        <v>2128</v>
      </c>
      <c r="B279" s="69" t="s">
        <v>1573</v>
      </c>
      <c r="C279" s="69" t="s">
        <v>1574</v>
      </c>
      <c r="D279" s="69" t="s">
        <v>1575</v>
      </c>
      <c r="E279" s="69" t="s">
        <v>1576</v>
      </c>
      <c r="F279" s="70">
        <v>378055</v>
      </c>
      <c r="G279" s="69" t="s">
        <v>2129</v>
      </c>
      <c r="H279" t="str">
        <f t="shared" si="12"/>
        <v>11510</v>
      </c>
      <c r="I279">
        <f t="shared" si="13"/>
        <v>11510</v>
      </c>
      <c r="J279" s="75">
        <f t="shared" si="14"/>
        <v>378055</v>
      </c>
    </row>
    <row r="280" spans="1:10" ht="47.25" customHeight="1" x14ac:dyDescent="0.25">
      <c r="A280" s="68" t="s">
        <v>2130</v>
      </c>
      <c r="B280" s="69" t="s">
        <v>1573</v>
      </c>
      <c r="C280" s="69" t="s">
        <v>1574</v>
      </c>
      <c r="D280" s="69" t="s">
        <v>1575</v>
      </c>
      <c r="E280" s="69" t="s">
        <v>1576</v>
      </c>
      <c r="F280" s="70">
        <v>478840</v>
      </c>
      <c r="G280" s="69" t="s">
        <v>2131</v>
      </c>
      <c r="H280" t="str">
        <f t="shared" si="12"/>
        <v>11827</v>
      </c>
      <c r="I280">
        <f t="shared" si="13"/>
        <v>11827</v>
      </c>
      <c r="J280" s="75">
        <f t="shared" si="14"/>
        <v>478840</v>
      </c>
    </row>
    <row r="281" spans="1:10" ht="47.25" customHeight="1" x14ac:dyDescent="0.25">
      <c r="A281" s="68" t="s">
        <v>2132</v>
      </c>
      <c r="B281" s="69" t="s">
        <v>1573</v>
      </c>
      <c r="C281" s="69" t="s">
        <v>1574</v>
      </c>
      <c r="D281" s="69" t="s">
        <v>1575</v>
      </c>
      <c r="E281" s="69" t="s">
        <v>1576</v>
      </c>
      <c r="F281" s="70">
        <v>478840</v>
      </c>
      <c r="G281" s="69" t="s">
        <v>2133</v>
      </c>
      <c r="H281" t="str">
        <f t="shared" si="12"/>
        <v>11862</v>
      </c>
      <c r="I281">
        <f t="shared" si="13"/>
        <v>11862</v>
      </c>
      <c r="J281" s="75">
        <f t="shared" si="14"/>
        <v>478840</v>
      </c>
    </row>
    <row r="282" spans="1:10" ht="47.25" customHeight="1" x14ac:dyDescent="0.25">
      <c r="A282" s="68" t="s">
        <v>2134</v>
      </c>
      <c r="B282" s="69" t="s">
        <v>1573</v>
      </c>
      <c r="C282" s="69" t="s">
        <v>1574</v>
      </c>
      <c r="D282" s="69" t="s">
        <v>1575</v>
      </c>
      <c r="E282" s="69" t="s">
        <v>1576</v>
      </c>
      <c r="F282" s="70">
        <v>497573</v>
      </c>
      <c r="G282" s="69" t="s">
        <v>2135</v>
      </c>
      <c r="H282" t="str">
        <f t="shared" si="12"/>
        <v>12560</v>
      </c>
      <c r="I282">
        <f t="shared" si="13"/>
        <v>12560</v>
      </c>
      <c r="J282" s="75">
        <f t="shared" si="14"/>
        <v>497573</v>
      </c>
    </row>
    <row r="283" spans="1:10" ht="47.25" customHeight="1" x14ac:dyDescent="0.25">
      <c r="A283" s="68" t="s">
        <v>2136</v>
      </c>
      <c r="B283" s="69" t="s">
        <v>1573</v>
      </c>
      <c r="C283" s="69" t="s">
        <v>1574</v>
      </c>
      <c r="D283" s="69" t="s">
        <v>1575</v>
      </c>
      <c r="E283" s="69" t="s">
        <v>1576</v>
      </c>
      <c r="F283" s="70">
        <v>721317</v>
      </c>
      <c r="G283" s="69" t="s">
        <v>2137</v>
      </c>
      <c r="H283" t="str">
        <f t="shared" si="12"/>
        <v>12623</v>
      </c>
      <c r="I283">
        <f t="shared" si="13"/>
        <v>12623</v>
      </c>
      <c r="J283" s="75">
        <f t="shared" si="14"/>
        <v>721317</v>
      </c>
    </row>
    <row r="284" spans="1:10" ht="47.25" customHeight="1" x14ac:dyDescent="0.25">
      <c r="A284" s="68" t="s">
        <v>2138</v>
      </c>
      <c r="B284" s="69" t="s">
        <v>1573</v>
      </c>
      <c r="C284" s="69" t="s">
        <v>1574</v>
      </c>
      <c r="D284" s="69" t="s">
        <v>1575</v>
      </c>
      <c r="E284" s="69" t="s">
        <v>1576</v>
      </c>
      <c r="F284" s="70">
        <v>680404</v>
      </c>
      <c r="G284" s="69" t="s">
        <v>2139</v>
      </c>
      <c r="H284" t="str">
        <f t="shared" si="12"/>
        <v>13452</v>
      </c>
      <c r="I284">
        <f t="shared" si="13"/>
        <v>13452</v>
      </c>
      <c r="J284" s="75">
        <f t="shared" si="14"/>
        <v>680404</v>
      </c>
    </row>
    <row r="285" spans="1:10" ht="47.25" customHeight="1" x14ac:dyDescent="0.25">
      <c r="A285" s="68" t="s">
        <v>2140</v>
      </c>
      <c r="B285" s="69" t="s">
        <v>1573</v>
      </c>
      <c r="C285" s="69" t="s">
        <v>1574</v>
      </c>
      <c r="D285" s="69" t="s">
        <v>1575</v>
      </c>
      <c r="E285" s="69" t="s">
        <v>1576</v>
      </c>
      <c r="F285" s="70">
        <v>522808</v>
      </c>
      <c r="G285" s="69" t="s">
        <v>2141</v>
      </c>
      <c r="H285" t="str">
        <f t="shared" si="12"/>
        <v>13529</v>
      </c>
      <c r="I285">
        <f t="shared" si="13"/>
        <v>13529</v>
      </c>
      <c r="J285" s="75">
        <f t="shared" si="14"/>
        <v>522808</v>
      </c>
    </row>
    <row r="286" spans="1:10" ht="47.25" customHeight="1" x14ac:dyDescent="0.25">
      <c r="A286" s="68" t="s">
        <v>2142</v>
      </c>
      <c r="B286" s="69" t="s">
        <v>1573</v>
      </c>
      <c r="C286" s="69" t="s">
        <v>1574</v>
      </c>
      <c r="D286" s="69" t="s">
        <v>1575</v>
      </c>
      <c r="E286" s="69" t="s">
        <v>1576</v>
      </c>
      <c r="F286" s="70">
        <v>571670</v>
      </c>
      <c r="G286" s="69" t="s">
        <v>2143</v>
      </c>
      <c r="H286" t="str">
        <f t="shared" si="12"/>
        <v>13548</v>
      </c>
      <c r="I286">
        <f t="shared" si="13"/>
        <v>13548</v>
      </c>
      <c r="J286" s="75">
        <f t="shared" si="14"/>
        <v>571670</v>
      </c>
    </row>
    <row r="287" spans="1:10" ht="47.25" customHeight="1" x14ac:dyDescent="0.25">
      <c r="A287" s="68" t="s">
        <v>2144</v>
      </c>
      <c r="B287" s="69" t="s">
        <v>1573</v>
      </c>
      <c r="C287" s="69" t="s">
        <v>1574</v>
      </c>
      <c r="D287" s="69" t="s">
        <v>1575</v>
      </c>
      <c r="E287" s="69" t="s">
        <v>1576</v>
      </c>
      <c r="F287" s="70">
        <v>502466</v>
      </c>
      <c r="G287" s="69" t="s">
        <v>2145</v>
      </c>
      <c r="H287" t="str">
        <f t="shared" si="12"/>
        <v>13557</v>
      </c>
      <c r="I287">
        <f t="shared" si="13"/>
        <v>13557</v>
      </c>
      <c r="J287" s="75">
        <f t="shared" si="14"/>
        <v>502466</v>
      </c>
    </row>
    <row r="288" spans="1:10" ht="47.25" customHeight="1" x14ac:dyDescent="0.25">
      <c r="A288" s="68" t="s">
        <v>2146</v>
      </c>
      <c r="B288" s="69" t="s">
        <v>1573</v>
      </c>
      <c r="C288" s="69" t="s">
        <v>1574</v>
      </c>
      <c r="D288" s="69" t="s">
        <v>1575</v>
      </c>
      <c r="E288" s="69" t="s">
        <v>1576</v>
      </c>
      <c r="F288" s="70">
        <v>507131</v>
      </c>
      <c r="G288" s="69" t="s">
        <v>2147</v>
      </c>
      <c r="H288" t="str">
        <f t="shared" si="12"/>
        <v>13571</v>
      </c>
      <c r="I288">
        <f t="shared" si="13"/>
        <v>13571</v>
      </c>
      <c r="J288" s="75">
        <f t="shared" si="14"/>
        <v>507131</v>
      </c>
    </row>
    <row r="289" spans="1:10" ht="47.25" customHeight="1" x14ac:dyDescent="0.25">
      <c r="A289" s="68" t="s">
        <v>2148</v>
      </c>
      <c r="B289" s="69" t="s">
        <v>1573</v>
      </c>
      <c r="C289" s="69" t="s">
        <v>1574</v>
      </c>
      <c r="D289" s="69" t="s">
        <v>1575</v>
      </c>
      <c r="E289" s="69" t="s">
        <v>1576</v>
      </c>
      <c r="F289" s="70">
        <v>195450</v>
      </c>
      <c r="G289" s="69" t="s">
        <v>2149</v>
      </c>
      <c r="H289" t="str">
        <f t="shared" si="12"/>
        <v>13626</v>
      </c>
      <c r="I289">
        <f t="shared" si="13"/>
        <v>13626</v>
      </c>
      <c r="J289" s="75">
        <f t="shared" si="14"/>
        <v>195450</v>
      </c>
    </row>
    <row r="290" spans="1:10" ht="47.25" customHeight="1" x14ac:dyDescent="0.25">
      <c r="A290" s="68" t="s">
        <v>2150</v>
      </c>
      <c r="B290" s="69" t="s">
        <v>1573</v>
      </c>
      <c r="C290" s="69" t="s">
        <v>1574</v>
      </c>
      <c r="D290" s="69" t="s">
        <v>1575</v>
      </c>
      <c r="E290" s="69" t="s">
        <v>1576</v>
      </c>
      <c r="F290" s="70">
        <v>381114</v>
      </c>
      <c r="G290" s="69" t="s">
        <v>2151</v>
      </c>
      <c r="H290" t="str">
        <f t="shared" si="12"/>
        <v>13875</v>
      </c>
      <c r="I290">
        <f t="shared" si="13"/>
        <v>13875</v>
      </c>
      <c r="J290" s="75">
        <f t="shared" si="14"/>
        <v>381114</v>
      </c>
    </row>
    <row r="291" spans="1:10" ht="47.25" customHeight="1" x14ac:dyDescent="0.25">
      <c r="A291" s="68" t="s">
        <v>2152</v>
      </c>
      <c r="B291" s="69" t="s">
        <v>1573</v>
      </c>
      <c r="C291" s="69" t="s">
        <v>1574</v>
      </c>
      <c r="D291" s="69" t="s">
        <v>1575</v>
      </c>
      <c r="E291" s="69" t="s">
        <v>1576</v>
      </c>
      <c r="F291" s="70">
        <v>507131</v>
      </c>
      <c r="G291" s="69" t="s">
        <v>2153</v>
      </c>
      <c r="H291" t="str">
        <f t="shared" si="12"/>
        <v>13892</v>
      </c>
      <c r="I291">
        <f t="shared" si="13"/>
        <v>13892</v>
      </c>
      <c r="J291" s="75">
        <f t="shared" si="14"/>
        <v>507131</v>
      </c>
    </row>
    <row r="292" spans="1:10" ht="47.25" customHeight="1" x14ac:dyDescent="0.25">
      <c r="A292" s="68" t="s">
        <v>2154</v>
      </c>
      <c r="B292" s="69" t="s">
        <v>1573</v>
      </c>
      <c r="C292" s="69" t="s">
        <v>1574</v>
      </c>
      <c r="D292" s="69" t="s">
        <v>1575</v>
      </c>
      <c r="E292" s="69" t="s">
        <v>1576</v>
      </c>
      <c r="F292" s="70">
        <v>494515</v>
      </c>
      <c r="G292" s="69" t="s">
        <v>2155</v>
      </c>
      <c r="H292" t="str">
        <f t="shared" si="12"/>
        <v>13909</v>
      </c>
      <c r="I292">
        <f t="shared" si="13"/>
        <v>13909</v>
      </c>
      <c r="J292" s="75">
        <f t="shared" si="14"/>
        <v>494515</v>
      </c>
    </row>
    <row r="293" spans="1:10" ht="47.25" customHeight="1" x14ac:dyDescent="0.25">
      <c r="A293" s="68" t="s">
        <v>2156</v>
      </c>
      <c r="B293" s="69" t="s">
        <v>1573</v>
      </c>
      <c r="C293" s="69" t="s">
        <v>1574</v>
      </c>
      <c r="D293" s="69" t="s">
        <v>1575</v>
      </c>
      <c r="E293" s="69" t="s">
        <v>1576</v>
      </c>
      <c r="F293" s="70">
        <v>571670</v>
      </c>
      <c r="G293" s="69" t="s">
        <v>2157</v>
      </c>
      <c r="H293" t="str">
        <f t="shared" si="12"/>
        <v>15594</v>
      </c>
      <c r="I293">
        <f t="shared" si="13"/>
        <v>15594</v>
      </c>
      <c r="J293" s="75">
        <f t="shared" si="14"/>
        <v>571670</v>
      </c>
    </row>
    <row r="294" spans="1:10" ht="47.25" customHeight="1" x14ac:dyDescent="0.25">
      <c r="A294" s="68" t="s">
        <v>2158</v>
      </c>
      <c r="B294" s="69" t="s">
        <v>1573</v>
      </c>
      <c r="C294" s="69" t="s">
        <v>1574</v>
      </c>
      <c r="D294" s="69" t="s">
        <v>1575</v>
      </c>
      <c r="E294" s="69" t="s">
        <v>1576</v>
      </c>
      <c r="F294" s="70">
        <v>516308</v>
      </c>
      <c r="G294" s="69" t="s">
        <v>2159</v>
      </c>
      <c r="H294" t="str">
        <f t="shared" si="12"/>
        <v>15607</v>
      </c>
      <c r="I294">
        <f t="shared" si="13"/>
        <v>15607</v>
      </c>
      <c r="J294" s="75">
        <f t="shared" si="14"/>
        <v>516308</v>
      </c>
    </row>
    <row r="295" spans="1:10" ht="47.25" customHeight="1" x14ac:dyDescent="0.25">
      <c r="A295" s="68" t="s">
        <v>2160</v>
      </c>
      <c r="B295" s="69" t="s">
        <v>1573</v>
      </c>
      <c r="C295" s="69" t="s">
        <v>1574</v>
      </c>
      <c r="D295" s="69" t="s">
        <v>1575</v>
      </c>
      <c r="E295" s="69" t="s">
        <v>1576</v>
      </c>
      <c r="F295" s="70">
        <v>582681</v>
      </c>
      <c r="G295" s="69" t="s">
        <v>2161</v>
      </c>
      <c r="H295" t="str">
        <f t="shared" si="12"/>
        <v>15614</v>
      </c>
      <c r="I295">
        <f t="shared" si="13"/>
        <v>15614</v>
      </c>
      <c r="J295" s="75">
        <f t="shared" si="14"/>
        <v>582681</v>
      </c>
    </row>
    <row r="296" spans="1:10" ht="47.25" customHeight="1" x14ac:dyDescent="0.25">
      <c r="A296" s="68" t="s">
        <v>2162</v>
      </c>
      <c r="B296" s="69" t="s">
        <v>1573</v>
      </c>
      <c r="C296" s="69" t="s">
        <v>1574</v>
      </c>
      <c r="D296" s="69" t="s">
        <v>1575</v>
      </c>
      <c r="E296" s="69" t="s">
        <v>1576</v>
      </c>
      <c r="F296" s="70">
        <v>532367</v>
      </c>
      <c r="G296" s="69" t="s">
        <v>2163</v>
      </c>
      <c r="H296" t="str">
        <f t="shared" si="12"/>
        <v>15629</v>
      </c>
      <c r="I296">
        <f t="shared" si="13"/>
        <v>15629</v>
      </c>
      <c r="J296" s="75">
        <f t="shared" si="14"/>
        <v>532367</v>
      </c>
    </row>
    <row r="297" spans="1:10" ht="47.25" customHeight="1" x14ac:dyDescent="0.25">
      <c r="A297" s="68" t="s">
        <v>2164</v>
      </c>
      <c r="B297" s="69" t="s">
        <v>1573</v>
      </c>
      <c r="C297" s="69" t="s">
        <v>1574</v>
      </c>
      <c r="D297" s="69" t="s">
        <v>1575</v>
      </c>
      <c r="E297" s="69" t="s">
        <v>1576</v>
      </c>
      <c r="F297" s="70">
        <v>300900</v>
      </c>
      <c r="G297" s="69" t="s">
        <v>2165</v>
      </c>
      <c r="H297" t="str">
        <f t="shared" si="12"/>
        <v>15632</v>
      </c>
      <c r="I297">
        <f t="shared" si="13"/>
        <v>15632</v>
      </c>
      <c r="J297" s="75">
        <f t="shared" si="14"/>
        <v>300900</v>
      </c>
    </row>
    <row r="298" spans="1:10" ht="47.25" customHeight="1" x14ac:dyDescent="0.25">
      <c r="A298" s="68" t="s">
        <v>2166</v>
      </c>
      <c r="B298" s="69" t="s">
        <v>1573</v>
      </c>
      <c r="C298" s="69" t="s">
        <v>1574</v>
      </c>
      <c r="D298" s="69" t="s">
        <v>1575</v>
      </c>
      <c r="E298" s="69" t="s">
        <v>1576</v>
      </c>
      <c r="F298" s="70">
        <v>522808</v>
      </c>
      <c r="G298" s="69" t="s">
        <v>2167</v>
      </c>
      <c r="H298" t="str">
        <f t="shared" si="12"/>
        <v>15635</v>
      </c>
      <c r="I298">
        <f t="shared" si="13"/>
        <v>15635</v>
      </c>
      <c r="J298" s="75">
        <f t="shared" si="14"/>
        <v>522808</v>
      </c>
    </row>
    <row r="299" spans="1:10" ht="47.25" customHeight="1" x14ac:dyDescent="0.25">
      <c r="A299" s="68" t="s">
        <v>2168</v>
      </c>
      <c r="B299" s="69" t="s">
        <v>1573</v>
      </c>
      <c r="C299" s="69" t="s">
        <v>1574</v>
      </c>
      <c r="D299" s="69" t="s">
        <v>1575</v>
      </c>
      <c r="E299" s="69" t="s">
        <v>1576</v>
      </c>
      <c r="F299" s="70">
        <v>475780</v>
      </c>
      <c r="G299" s="69" t="s">
        <v>2169</v>
      </c>
      <c r="H299" t="str">
        <f t="shared" si="12"/>
        <v>15661</v>
      </c>
      <c r="I299">
        <f t="shared" si="13"/>
        <v>15661</v>
      </c>
      <c r="J299" s="75">
        <f t="shared" si="14"/>
        <v>475780</v>
      </c>
    </row>
    <row r="300" spans="1:10" ht="47.25" customHeight="1" x14ac:dyDescent="0.25">
      <c r="A300" s="68" t="s">
        <v>2170</v>
      </c>
      <c r="B300" s="69" t="s">
        <v>1573</v>
      </c>
      <c r="C300" s="69" t="s">
        <v>1574</v>
      </c>
      <c r="D300" s="69" t="s">
        <v>1575</v>
      </c>
      <c r="E300" s="69" t="s">
        <v>1576</v>
      </c>
      <c r="F300" s="70">
        <v>669395</v>
      </c>
      <c r="G300" s="69" t="s">
        <v>2171</v>
      </c>
      <c r="H300" t="str">
        <f t="shared" si="12"/>
        <v>15663</v>
      </c>
      <c r="I300">
        <f t="shared" si="13"/>
        <v>15663</v>
      </c>
      <c r="J300" s="75">
        <f t="shared" si="14"/>
        <v>669395</v>
      </c>
    </row>
    <row r="301" spans="1:10" ht="47.25" customHeight="1" x14ac:dyDescent="0.25">
      <c r="A301" s="68" t="s">
        <v>2172</v>
      </c>
      <c r="B301" s="69" t="s">
        <v>1573</v>
      </c>
      <c r="C301" s="69" t="s">
        <v>1574</v>
      </c>
      <c r="D301" s="69" t="s">
        <v>1575</v>
      </c>
      <c r="E301" s="69" t="s">
        <v>1576</v>
      </c>
      <c r="F301" s="70">
        <v>466222</v>
      </c>
      <c r="G301" s="69" t="s">
        <v>2173</v>
      </c>
      <c r="H301" t="str">
        <f t="shared" si="12"/>
        <v>15667</v>
      </c>
      <c r="I301">
        <f t="shared" si="13"/>
        <v>15667</v>
      </c>
      <c r="J301" s="75">
        <f t="shared" si="14"/>
        <v>466222</v>
      </c>
    </row>
    <row r="302" spans="1:10" ht="47.25" customHeight="1" x14ac:dyDescent="0.25">
      <c r="A302" s="68" t="s">
        <v>2174</v>
      </c>
      <c r="B302" s="69" t="s">
        <v>1573</v>
      </c>
      <c r="C302" s="69" t="s">
        <v>1574</v>
      </c>
      <c r="D302" s="69" t="s">
        <v>1575</v>
      </c>
      <c r="E302" s="69" t="s">
        <v>1576</v>
      </c>
      <c r="F302" s="70">
        <v>567005</v>
      </c>
      <c r="G302" s="69" t="s">
        <v>2175</v>
      </c>
      <c r="H302" t="str">
        <f t="shared" si="12"/>
        <v>15696</v>
      </c>
      <c r="I302">
        <f t="shared" si="13"/>
        <v>15696</v>
      </c>
      <c r="J302" s="75">
        <f t="shared" si="14"/>
        <v>567005</v>
      </c>
    </row>
    <row r="303" spans="1:10" ht="47.25" customHeight="1" x14ac:dyDescent="0.25">
      <c r="A303" s="68" t="s">
        <v>2176</v>
      </c>
      <c r="B303" s="69" t="s">
        <v>1573</v>
      </c>
      <c r="C303" s="69" t="s">
        <v>1574</v>
      </c>
      <c r="D303" s="69" t="s">
        <v>1575</v>
      </c>
      <c r="E303" s="69" t="s">
        <v>1576</v>
      </c>
      <c r="F303" s="70">
        <v>630092</v>
      </c>
      <c r="G303" s="69" t="s">
        <v>2177</v>
      </c>
      <c r="H303" t="str">
        <f t="shared" si="12"/>
        <v>15737</v>
      </c>
      <c r="I303">
        <f t="shared" si="13"/>
        <v>15737</v>
      </c>
      <c r="J303" s="75">
        <f t="shared" si="14"/>
        <v>630092</v>
      </c>
    </row>
    <row r="304" spans="1:10" ht="47.25" customHeight="1" x14ac:dyDescent="0.25">
      <c r="A304" s="68" t="s">
        <v>2178</v>
      </c>
      <c r="B304" s="69" t="s">
        <v>1573</v>
      </c>
      <c r="C304" s="69" t="s">
        <v>1574</v>
      </c>
      <c r="D304" s="69" t="s">
        <v>1575</v>
      </c>
      <c r="E304" s="69" t="s">
        <v>1576</v>
      </c>
      <c r="F304" s="70">
        <v>300900</v>
      </c>
      <c r="G304" s="69" t="s">
        <v>2179</v>
      </c>
      <c r="H304" t="str">
        <f t="shared" si="12"/>
        <v>15748</v>
      </c>
      <c r="I304">
        <f t="shared" si="13"/>
        <v>15748</v>
      </c>
      <c r="J304" s="75">
        <f t="shared" si="14"/>
        <v>300900</v>
      </c>
    </row>
    <row r="305" spans="1:10" ht="47.25" customHeight="1" x14ac:dyDescent="0.25">
      <c r="A305" s="68" t="s">
        <v>2180</v>
      </c>
      <c r="B305" s="69" t="s">
        <v>1573</v>
      </c>
      <c r="C305" s="69" t="s">
        <v>1574</v>
      </c>
      <c r="D305" s="69" t="s">
        <v>1575</v>
      </c>
      <c r="E305" s="69" t="s">
        <v>1576</v>
      </c>
      <c r="F305" s="70">
        <v>725982</v>
      </c>
      <c r="G305" s="69" t="s">
        <v>2181</v>
      </c>
      <c r="H305" t="str">
        <f t="shared" si="12"/>
        <v>15804</v>
      </c>
      <c r="I305">
        <f t="shared" si="13"/>
        <v>15804</v>
      </c>
      <c r="J305" s="75">
        <f t="shared" si="14"/>
        <v>725982</v>
      </c>
    </row>
    <row r="306" spans="1:10" ht="47.25" customHeight="1" x14ac:dyDescent="0.25">
      <c r="A306" s="68" t="s">
        <v>2182</v>
      </c>
      <c r="B306" s="69" t="s">
        <v>1573</v>
      </c>
      <c r="C306" s="69" t="s">
        <v>1574</v>
      </c>
      <c r="D306" s="69" t="s">
        <v>1575</v>
      </c>
      <c r="E306" s="69" t="s">
        <v>1576</v>
      </c>
      <c r="F306" s="70">
        <v>721317</v>
      </c>
      <c r="G306" s="69" t="s">
        <v>2183</v>
      </c>
      <c r="H306" t="str">
        <f t="shared" si="12"/>
        <v>15815</v>
      </c>
      <c r="I306">
        <f t="shared" si="13"/>
        <v>15815</v>
      </c>
      <c r="J306" s="75">
        <f t="shared" si="14"/>
        <v>721317</v>
      </c>
    </row>
    <row r="307" spans="1:10" ht="47.25" customHeight="1" x14ac:dyDescent="0.25">
      <c r="A307" s="68" t="s">
        <v>2184</v>
      </c>
      <c r="B307" s="69" t="s">
        <v>1573</v>
      </c>
      <c r="C307" s="69" t="s">
        <v>1574</v>
      </c>
      <c r="D307" s="69" t="s">
        <v>1575</v>
      </c>
      <c r="E307" s="69" t="s">
        <v>1576</v>
      </c>
      <c r="F307" s="70">
        <v>721317</v>
      </c>
      <c r="G307" s="69" t="s">
        <v>2185</v>
      </c>
      <c r="H307" t="str">
        <f t="shared" si="12"/>
        <v>15825</v>
      </c>
      <c r="I307">
        <f t="shared" si="13"/>
        <v>15825</v>
      </c>
      <c r="J307" s="75">
        <f t="shared" si="14"/>
        <v>721317</v>
      </c>
    </row>
    <row r="308" spans="1:10" ht="47.25" customHeight="1" x14ac:dyDescent="0.25">
      <c r="A308" s="68" t="s">
        <v>2186</v>
      </c>
      <c r="B308" s="69" t="s">
        <v>1573</v>
      </c>
      <c r="C308" s="69" t="s">
        <v>1574</v>
      </c>
      <c r="D308" s="69" t="s">
        <v>1575</v>
      </c>
      <c r="E308" s="69" t="s">
        <v>1576</v>
      </c>
      <c r="F308" s="70">
        <v>571670</v>
      </c>
      <c r="G308" s="69" t="s">
        <v>2187</v>
      </c>
      <c r="H308" t="str">
        <f t="shared" si="12"/>
        <v>15826</v>
      </c>
      <c r="I308">
        <f t="shared" si="13"/>
        <v>15826</v>
      </c>
      <c r="J308" s="75">
        <f t="shared" si="14"/>
        <v>571670</v>
      </c>
    </row>
    <row r="309" spans="1:10" ht="47.25" customHeight="1" x14ac:dyDescent="0.25">
      <c r="A309" s="68" t="s">
        <v>2188</v>
      </c>
      <c r="B309" s="69" t="s">
        <v>1573</v>
      </c>
      <c r="C309" s="69" t="s">
        <v>1574</v>
      </c>
      <c r="D309" s="69" t="s">
        <v>1575</v>
      </c>
      <c r="E309" s="69" t="s">
        <v>1576</v>
      </c>
      <c r="F309" s="70">
        <v>535425</v>
      </c>
      <c r="G309" s="69" t="s">
        <v>2189</v>
      </c>
      <c r="H309" t="str">
        <f t="shared" si="12"/>
        <v>15878</v>
      </c>
      <c r="I309">
        <f t="shared" si="13"/>
        <v>15878</v>
      </c>
      <c r="J309" s="75">
        <f t="shared" si="14"/>
        <v>535425</v>
      </c>
    </row>
    <row r="310" spans="1:10" ht="47.25" customHeight="1" x14ac:dyDescent="0.25">
      <c r="A310" s="68" t="s">
        <v>2190</v>
      </c>
      <c r="B310" s="69" t="s">
        <v>1573</v>
      </c>
      <c r="C310" s="69" t="s">
        <v>1574</v>
      </c>
      <c r="D310" s="69" t="s">
        <v>1575</v>
      </c>
      <c r="E310" s="69" t="s">
        <v>1576</v>
      </c>
      <c r="F310" s="70">
        <v>630092</v>
      </c>
      <c r="G310" s="69" t="s">
        <v>2191</v>
      </c>
      <c r="H310" t="str">
        <f t="shared" si="12"/>
        <v>15884</v>
      </c>
      <c r="I310">
        <f t="shared" si="13"/>
        <v>15884</v>
      </c>
      <c r="J310" s="75">
        <f t="shared" si="14"/>
        <v>630092</v>
      </c>
    </row>
    <row r="311" spans="1:10" ht="47.25" customHeight="1" x14ac:dyDescent="0.25">
      <c r="A311" s="68" t="s">
        <v>2192</v>
      </c>
      <c r="B311" s="69" t="s">
        <v>1573</v>
      </c>
      <c r="C311" s="69" t="s">
        <v>1574</v>
      </c>
      <c r="D311" s="69" t="s">
        <v>1575</v>
      </c>
      <c r="E311" s="69" t="s">
        <v>1576</v>
      </c>
      <c r="F311" s="70">
        <v>494514</v>
      </c>
      <c r="G311" s="69" t="s">
        <v>2193</v>
      </c>
      <c r="H311" t="str">
        <f t="shared" si="12"/>
        <v>15885</v>
      </c>
      <c r="I311">
        <f t="shared" si="13"/>
        <v>15885</v>
      </c>
      <c r="J311" s="75">
        <f t="shared" si="14"/>
        <v>494514</v>
      </c>
    </row>
    <row r="312" spans="1:10" ht="47.25" customHeight="1" x14ac:dyDescent="0.25">
      <c r="A312" s="68" t="s">
        <v>2194</v>
      </c>
      <c r="B312" s="69" t="s">
        <v>1573</v>
      </c>
      <c r="C312" s="69" t="s">
        <v>1574</v>
      </c>
      <c r="D312" s="69" t="s">
        <v>1575</v>
      </c>
      <c r="E312" s="69" t="s">
        <v>1576</v>
      </c>
      <c r="F312" s="70">
        <v>450544</v>
      </c>
      <c r="G312" s="69" t="s">
        <v>2195</v>
      </c>
      <c r="H312" t="str">
        <f t="shared" si="12"/>
        <v>15895</v>
      </c>
      <c r="I312">
        <f t="shared" si="13"/>
        <v>15895</v>
      </c>
      <c r="J312" s="75">
        <f t="shared" si="14"/>
        <v>450544</v>
      </c>
    </row>
    <row r="313" spans="1:10" ht="47.25" customHeight="1" x14ac:dyDescent="0.25">
      <c r="A313" s="68" t="s">
        <v>2196</v>
      </c>
      <c r="B313" s="69" t="s">
        <v>1573</v>
      </c>
      <c r="C313" s="69" t="s">
        <v>1574</v>
      </c>
      <c r="D313" s="69" t="s">
        <v>1575</v>
      </c>
      <c r="E313" s="69" t="s">
        <v>1576</v>
      </c>
      <c r="F313" s="70">
        <v>478838</v>
      </c>
      <c r="G313" s="69" t="s">
        <v>2197</v>
      </c>
      <c r="H313" t="str">
        <f t="shared" si="12"/>
        <v>16225</v>
      </c>
      <c r="I313">
        <f t="shared" si="13"/>
        <v>16225</v>
      </c>
      <c r="J313" s="75">
        <f t="shared" si="14"/>
        <v>478838</v>
      </c>
    </row>
    <row r="314" spans="1:10" ht="47.25" customHeight="1" x14ac:dyDescent="0.25">
      <c r="A314" s="68" t="s">
        <v>2198</v>
      </c>
      <c r="B314" s="69" t="s">
        <v>1573</v>
      </c>
      <c r="C314" s="69" t="s">
        <v>1574</v>
      </c>
      <c r="D314" s="69" t="s">
        <v>1575</v>
      </c>
      <c r="E314" s="69" t="s">
        <v>1576</v>
      </c>
      <c r="F314" s="70">
        <v>494514</v>
      </c>
      <c r="G314" s="69" t="s">
        <v>2199</v>
      </c>
      <c r="H314" t="str">
        <f t="shared" si="12"/>
        <v>16262</v>
      </c>
      <c r="I314">
        <f t="shared" si="13"/>
        <v>16262</v>
      </c>
      <c r="J314" s="75">
        <f t="shared" si="14"/>
        <v>494514</v>
      </c>
    </row>
    <row r="315" spans="1:10" ht="47.25" customHeight="1" x14ac:dyDescent="0.25">
      <c r="A315" s="68" t="s">
        <v>2200</v>
      </c>
      <c r="B315" s="69" t="s">
        <v>1573</v>
      </c>
      <c r="C315" s="69" t="s">
        <v>1574</v>
      </c>
      <c r="D315" s="69" t="s">
        <v>1575</v>
      </c>
      <c r="E315" s="69" t="s">
        <v>1576</v>
      </c>
      <c r="F315" s="70">
        <v>475780</v>
      </c>
      <c r="G315" s="69" t="s">
        <v>2201</v>
      </c>
      <c r="H315" t="str">
        <f t="shared" si="12"/>
        <v>16265</v>
      </c>
      <c r="I315">
        <f t="shared" si="13"/>
        <v>16265</v>
      </c>
      <c r="J315" s="75">
        <f t="shared" si="14"/>
        <v>475780</v>
      </c>
    </row>
    <row r="316" spans="1:10" ht="47.25" customHeight="1" x14ac:dyDescent="0.25">
      <c r="A316" s="68" t="s">
        <v>2202</v>
      </c>
      <c r="B316" s="69" t="s">
        <v>1573</v>
      </c>
      <c r="C316" s="69" t="s">
        <v>1574</v>
      </c>
      <c r="D316" s="69" t="s">
        <v>1575</v>
      </c>
      <c r="E316" s="69" t="s">
        <v>1576</v>
      </c>
      <c r="F316" s="70">
        <v>559052</v>
      </c>
      <c r="G316" s="69" t="s">
        <v>2203</v>
      </c>
      <c r="H316" t="str">
        <f t="shared" si="12"/>
        <v>17442</v>
      </c>
      <c r="I316">
        <f t="shared" si="13"/>
        <v>17442</v>
      </c>
      <c r="J316" s="75">
        <f t="shared" si="14"/>
        <v>559052</v>
      </c>
    </row>
    <row r="317" spans="1:10" ht="47.25" customHeight="1" x14ac:dyDescent="0.25">
      <c r="A317" s="68" t="s">
        <v>2204</v>
      </c>
      <c r="B317" s="69" t="s">
        <v>1573</v>
      </c>
      <c r="C317" s="69" t="s">
        <v>1574</v>
      </c>
      <c r="D317" s="69" t="s">
        <v>1575</v>
      </c>
      <c r="E317" s="69" t="s">
        <v>1576</v>
      </c>
      <c r="F317" s="70">
        <v>515083</v>
      </c>
      <c r="G317" s="69" t="s">
        <v>2205</v>
      </c>
      <c r="H317" t="str">
        <f t="shared" si="12"/>
        <v>17445</v>
      </c>
      <c r="I317">
        <f t="shared" si="13"/>
        <v>17445</v>
      </c>
      <c r="J317" s="75">
        <f t="shared" si="14"/>
        <v>515083</v>
      </c>
    </row>
    <row r="318" spans="1:10" ht="47.25" customHeight="1" x14ac:dyDescent="0.25">
      <c r="A318" s="68" t="s">
        <v>2206</v>
      </c>
      <c r="B318" s="69" t="s">
        <v>1573</v>
      </c>
      <c r="C318" s="69" t="s">
        <v>1574</v>
      </c>
      <c r="D318" s="69" t="s">
        <v>1575</v>
      </c>
      <c r="E318" s="69" t="s">
        <v>1576</v>
      </c>
      <c r="F318" s="70">
        <v>571670</v>
      </c>
      <c r="G318" s="69" t="s">
        <v>2207</v>
      </c>
      <c r="H318" t="str">
        <f t="shared" si="12"/>
        <v>17447</v>
      </c>
      <c r="I318">
        <f t="shared" si="13"/>
        <v>17447</v>
      </c>
      <c r="J318" s="75">
        <f t="shared" si="14"/>
        <v>571670</v>
      </c>
    </row>
    <row r="319" spans="1:10" ht="47.25" customHeight="1" x14ac:dyDescent="0.25">
      <c r="A319" s="68" t="s">
        <v>2208</v>
      </c>
      <c r="B319" s="69" t="s">
        <v>1573</v>
      </c>
      <c r="C319" s="69" t="s">
        <v>1574</v>
      </c>
      <c r="D319" s="69" t="s">
        <v>1575</v>
      </c>
      <c r="E319" s="69" t="s">
        <v>1576</v>
      </c>
      <c r="F319" s="70">
        <v>494514</v>
      </c>
      <c r="G319" s="69" t="s">
        <v>2209</v>
      </c>
      <c r="H319" t="str">
        <f t="shared" si="12"/>
        <v>17460</v>
      </c>
      <c r="I319">
        <f t="shared" si="13"/>
        <v>17460</v>
      </c>
      <c r="J319" s="75">
        <f t="shared" si="14"/>
        <v>494514</v>
      </c>
    </row>
    <row r="320" spans="1:10" ht="47.25" customHeight="1" x14ac:dyDescent="0.25">
      <c r="A320" s="68" t="s">
        <v>2210</v>
      </c>
      <c r="B320" s="69" t="s">
        <v>1573</v>
      </c>
      <c r="C320" s="69" t="s">
        <v>1574</v>
      </c>
      <c r="D320" s="69" t="s">
        <v>1575</v>
      </c>
      <c r="E320" s="69" t="s">
        <v>1576</v>
      </c>
      <c r="F320" s="70">
        <v>226800</v>
      </c>
      <c r="G320" s="69" t="s">
        <v>2211</v>
      </c>
      <c r="H320" t="str">
        <f t="shared" si="12"/>
        <v>17461</v>
      </c>
      <c r="I320">
        <f t="shared" si="13"/>
        <v>17461</v>
      </c>
      <c r="J320" s="75">
        <f t="shared" si="14"/>
        <v>226800</v>
      </c>
    </row>
    <row r="321" spans="1:10" ht="47.25" customHeight="1" x14ac:dyDescent="0.25">
      <c r="A321" s="68" t="s">
        <v>2212</v>
      </c>
      <c r="B321" s="69" t="s">
        <v>1573</v>
      </c>
      <c r="C321" s="69" t="s">
        <v>1574</v>
      </c>
      <c r="D321" s="69" t="s">
        <v>1575</v>
      </c>
      <c r="E321" s="69" t="s">
        <v>1576</v>
      </c>
      <c r="F321" s="70">
        <v>437927</v>
      </c>
      <c r="G321" s="69" t="s">
        <v>2213</v>
      </c>
      <c r="H321" t="str">
        <f t="shared" si="12"/>
        <v>17465</v>
      </c>
      <c r="I321">
        <f t="shared" si="13"/>
        <v>17465</v>
      </c>
      <c r="J321" s="75">
        <f t="shared" si="14"/>
        <v>437927</v>
      </c>
    </row>
    <row r="322" spans="1:10" ht="47.25" customHeight="1" x14ac:dyDescent="0.25">
      <c r="A322" s="68" t="s">
        <v>2214</v>
      </c>
      <c r="B322" s="69" t="s">
        <v>1573</v>
      </c>
      <c r="C322" s="69" t="s">
        <v>1574</v>
      </c>
      <c r="D322" s="69" t="s">
        <v>1575</v>
      </c>
      <c r="E322" s="69" t="s">
        <v>1576</v>
      </c>
      <c r="F322" s="70">
        <v>522808</v>
      </c>
      <c r="G322" s="69" t="s">
        <v>2215</v>
      </c>
      <c r="H322" t="str">
        <f t="shared" si="12"/>
        <v>17477</v>
      </c>
      <c r="I322">
        <f t="shared" si="13"/>
        <v>17477</v>
      </c>
      <c r="J322" s="75">
        <f t="shared" si="14"/>
        <v>522808</v>
      </c>
    </row>
    <row r="323" spans="1:10" ht="47.25" customHeight="1" x14ac:dyDescent="0.25">
      <c r="A323" s="68" t="s">
        <v>2216</v>
      </c>
      <c r="B323" s="69" t="s">
        <v>1573</v>
      </c>
      <c r="C323" s="69" t="s">
        <v>1574</v>
      </c>
      <c r="D323" s="69" t="s">
        <v>1575</v>
      </c>
      <c r="E323" s="69" t="s">
        <v>1576</v>
      </c>
      <c r="F323" s="70">
        <v>566778</v>
      </c>
      <c r="G323" s="69" t="s">
        <v>2217</v>
      </c>
      <c r="H323" t="str">
        <f t="shared" si="12"/>
        <v>17482</v>
      </c>
      <c r="I323">
        <f t="shared" si="13"/>
        <v>17482</v>
      </c>
      <c r="J323" s="75">
        <f t="shared" si="14"/>
        <v>566778</v>
      </c>
    </row>
    <row r="324" spans="1:10" ht="47.25" customHeight="1" x14ac:dyDescent="0.25">
      <c r="A324" s="68" t="s">
        <v>2218</v>
      </c>
      <c r="B324" s="69" t="s">
        <v>1573</v>
      </c>
      <c r="C324" s="69" t="s">
        <v>1574</v>
      </c>
      <c r="D324" s="69" t="s">
        <v>1575</v>
      </c>
      <c r="E324" s="69" t="s">
        <v>1576</v>
      </c>
      <c r="F324" s="70">
        <v>453603</v>
      </c>
      <c r="G324" s="69" t="s">
        <v>2219</v>
      </c>
      <c r="H324" t="str">
        <f t="shared" ref="H324:H353" si="15">+RIGHT(G324,5)</f>
        <v>17483</v>
      </c>
      <c r="I324">
        <f t="shared" ref="I324:I387" si="16">+H324*1</f>
        <v>17483</v>
      </c>
      <c r="J324" s="75">
        <f t="shared" ref="J324:J387" si="17">+F324</f>
        <v>453603</v>
      </c>
    </row>
    <row r="325" spans="1:10" ht="47.25" customHeight="1" x14ac:dyDescent="0.25">
      <c r="A325" s="68" t="s">
        <v>2220</v>
      </c>
      <c r="B325" s="69" t="s">
        <v>1573</v>
      </c>
      <c r="C325" s="69" t="s">
        <v>1574</v>
      </c>
      <c r="D325" s="69" t="s">
        <v>1575</v>
      </c>
      <c r="E325" s="69" t="s">
        <v>1576</v>
      </c>
      <c r="F325" s="70">
        <v>453603</v>
      </c>
      <c r="G325" s="69" t="s">
        <v>2221</v>
      </c>
      <c r="H325" t="str">
        <f t="shared" si="15"/>
        <v>17497</v>
      </c>
      <c r="I325">
        <f t="shared" si="16"/>
        <v>17497</v>
      </c>
      <c r="J325" s="75">
        <f t="shared" si="17"/>
        <v>453603</v>
      </c>
    </row>
    <row r="326" spans="1:10" ht="47.25" customHeight="1" x14ac:dyDescent="0.25">
      <c r="A326" s="68" t="s">
        <v>2222</v>
      </c>
      <c r="B326" s="69" t="s">
        <v>1573</v>
      </c>
      <c r="C326" s="69" t="s">
        <v>1574</v>
      </c>
      <c r="D326" s="69" t="s">
        <v>1575</v>
      </c>
      <c r="E326" s="69" t="s">
        <v>1576</v>
      </c>
      <c r="F326" s="70">
        <v>510190</v>
      </c>
      <c r="G326" s="69" t="s">
        <v>2223</v>
      </c>
      <c r="H326" t="str">
        <f t="shared" si="15"/>
        <v>17526</v>
      </c>
      <c r="I326">
        <f t="shared" si="16"/>
        <v>17526</v>
      </c>
      <c r="J326" s="75">
        <f t="shared" si="17"/>
        <v>510190</v>
      </c>
    </row>
    <row r="327" spans="1:10" ht="47.25" customHeight="1" x14ac:dyDescent="0.25">
      <c r="A327" s="68" t="s">
        <v>2224</v>
      </c>
      <c r="B327" s="69" t="s">
        <v>1573</v>
      </c>
      <c r="C327" s="69" t="s">
        <v>1574</v>
      </c>
      <c r="D327" s="69" t="s">
        <v>1575</v>
      </c>
      <c r="E327" s="69" t="s">
        <v>1576</v>
      </c>
      <c r="F327" s="70">
        <v>488621</v>
      </c>
      <c r="G327" s="69" t="s">
        <v>2225</v>
      </c>
      <c r="H327" t="str">
        <f t="shared" si="15"/>
        <v>17549</v>
      </c>
      <c r="I327">
        <f t="shared" si="16"/>
        <v>17549</v>
      </c>
      <c r="J327" s="75">
        <f t="shared" si="17"/>
        <v>488621</v>
      </c>
    </row>
    <row r="328" spans="1:10" ht="47.25" customHeight="1" x14ac:dyDescent="0.25">
      <c r="A328" s="68" t="s">
        <v>2226</v>
      </c>
      <c r="B328" s="69" t="s">
        <v>1573</v>
      </c>
      <c r="C328" s="69" t="s">
        <v>1574</v>
      </c>
      <c r="D328" s="69" t="s">
        <v>1575</v>
      </c>
      <c r="E328" s="69" t="s">
        <v>1576</v>
      </c>
      <c r="F328" s="70">
        <v>567003</v>
      </c>
      <c r="G328" s="69" t="s">
        <v>2227</v>
      </c>
      <c r="H328" t="str">
        <f t="shared" si="15"/>
        <v>17677</v>
      </c>
      <c r="I328">
        <f t="shared" si="16"/>
        <v>17677</v>
      </c>
      <c r="J328" s="75">
        <f t="shared" si="17"/>
        <v>567003</v>
      </c>
    </row>
    <row r="329" spans="1:10" ht="47.25" customHeight="1" x14ac:dyDescent="0.25">
      <c r="A329" s="68" t="s">
        <v>2228</v>
      </c>
      <c r="B329" s="69" t="s">
        <v>1573</v>
      </c>
      <c r="C329" s="69" t="s">
        <v>1574</v>
      </c>
      <c r="D329" s="69" t="s">
        <v>1575</v>
      </c>
      <c r="E329" s="69" t="s">
        <v>1576</v>
      </c>
      <c r="F329" s="70">
        <v>469278</v>
      </c>
      <c r="G329" s="69" t="s">
        <v>2229</v>
      </c>
      <c r="H329" t="str">
        <f t="shared" si="15"/>
        <v>17682</v>
      </c>
      <c r="I329">
        <f t="shared" si="16"/>
        <v>17682</v>
      </c>
      <c r="J329" s="75">
        <f t="shared" si="17"/>
        <v>469278</v>
      </c>
    </row>
    <row r="330" spans="1:10" ht="47.25" customHeight="1" x14ac:dyDescent="0.25">
      <c r="A330" s="68" t="s">
        <v>2230</v>
      </c>
      <c r="B330" s="69" t="s">
        <v>1573</v>
      </c>
      <c r="C330" s="69" t="s">
        <v>1574</v>
      </c>
      <c r="D330" s="69" t="s">
        <v>1575</v>
      </c>
      <c r="E330" s="69" t="s">
        <v>1576</v>
      </c>
      <c r="F330" s="70">
        <v>571670</v>
      </c>
      <c r="G330" s="69" t="s">
        <v>2231</v>
      </c>
      <c r="H330" t="str">
        <f t="shared" si="15"/>
        <v>17705</v>
      </c>
      <c r="I330">
        <f t="shared" si="16"/>
        <v>17705</v>
      </c>
      <c r="J330" s="75">
        <f t="shared" si="17"/>
        <v>571670</v>
      </c>
    </row>
    <row r="331" spans="1:10" ht="47.25" customHeight="1" x14ac:dyDescent="0.25">
      <c r="A331" s="68" t="s">
        <v>2232</v>
      </c>
      <c r="B331" s="69" t="s">
        <v>1573</v>
      </c>
      <c r="C331" s="69" t="s">
        <v>1574</v>
      </c>
      <c r="D331" s="69" t="s">
        <v>1575</v>
      </c>
      <c r="E331" s="69" t="s">
        <v>1576</v>
      </c>
      <c r="F331" s="70">
        <v>518141</v>
      </c>
      <c r="G331" s="69" t="s">
        <v>2233</v>
      </c>
      <c r="H331" t="str">
        <f t="shared" si="15"/>
        <v>17738</v>
      </c>
      <c r="I331">
        <f t="shared" si="16"/>
        <v>17738</v>
      </c>
      <c r="J331" s="75">
        <f t="shared" si="17"/>
        <v>518141</v>
      </c>
    </row>
    <row r="332" spans="1:10" ht="47.25" customHeight="1" x14ac:dyDescent="0.25">
      <c r="A332" s="68" t="s">
        <v>2234</v>
      </c>
      <c r="B332" s="69" t="s">
        <v>1573</v>
      </c>
      <c r="C332" s="69" t="s">
        <v>1574</v>
      </c>
      <c r="D332" s="69" t="s">
        <v>1575</v>
      </c>
      <c r="E332" s="69" t="s">
        <v>1576</v>
      </c>
      <c r="F332" s="70">
        <v>708473</v>
      </c>
      <c r="G332" s="69" t="s">
        <v>2235</v>
      </c>
      <c r="H332" t="str">
        <f t="shared" si="15"/>
        <v>17752</v>
      </c>
      <c r="I332">
        <f t="shared" si="16"/>
        <v>17752</v>
      </c>
      <c r="J332" s="75">
        <f t="shared" si="17"/>
        <v>708473</v>
      </c>
    </row>
    <row r="333" spans="1:10" ht="47.25" customHeight="1" x14ac:dyDescent="0.25">
      <c r="A333" s="68" t="s">
        <v>2236</v>
      </c>
      <c r="B333" s="69" t="s">
        <v>1573</v>
      </c>
      <c r="C333" s="69" t="s">
        <v>1574</v>
      </c>
      <c r="D333" s="69" t="s">
        <v>1575</v>
      </c>
      <c r="E333" s="69" t="s">
        <v>1576</v>
      </c>
      <c r="F333" s="70">
        <v>469278</v>
      </c>
      <c r="G333" s="69" t="s">
        <v>2237</v>
      </c>
      <c r="H333" t="str">
        <f t="shared" si="15"/>
        <v>17764</v>
      </c>
      <c r="I333">
        <f t="shared" si="16"/>
        <v>17764</v>
      </c>
      <c r="J333" s="75">
        <f t="shared" si="17"/>
        <v>469278</v>
      </c>
    </row>
    <row r="334" spans="1:10" ht="47.25" customHeight="1" x14ac:dyDescent="0.25">
      <c r="A334" s="68" t="s">
        <v>2238</v>
      </c>
      <c r="B334" s="69" t="s">
        <v>1573</v>
      </c>
      <c r="C334" s="69" t="s">
        <v>1574</v>
      </c>
      <c r="D334" s="69" t="s">
        <v>1575</v>
      </c>
      <c r="E334" s="69" t="s">
        <v>1576</v>
      </c>
      <c r="F334" s="70">
        <v>777902</v>
      </c>
      <c r="G334" s="69" t="s">
        <v>2239</v>
      </c>
      <c r="H334" t="str">
        <f t="shared" si="15"/>
        <v>17803</v>
      </c>
      <c r="I334">
        <f t="shared" si="16"/>
        <v>17803</v>
      </c>
      <c r="J334" s="75">
        <f t="shared" si="17"/>
        <v>777902</v>
      </c>
    </row>
    <row r="335" spans="1:10" ht="47.25" customHeight="1" x14ac:dyDescent="0.25">
      <c r="A335" s="68" t="s">
        <v>2240</v>
      </c>
      <c r="B335" s="69" t="s">
        <v>1573</v>
      </c>
      <c r="C335" s="69" t="s">
        <v>1574</v>
      </c>
      <c r="D335" s="69" t="s">
        <v>1575</v>
      </c>
      <c r="E335" s="69" t="s">
        <v>1576</v>
      </c>
      <c r="F335" s="70">
        <v>708473</v>
      </c>
      <c r="G335" s="69" t="s">
        <v>2241</v>
      </c>
      <c r="H335" t="str">
        <f t="shared" si="15"/>
        <v>17811</v>
      </c>
      <c r="I335">
        <f t="shared" si="16"/>
        <v>17811</v>
      </c>
      <c r="J335" s="75">
        <f t="shared" si="17"/>
        <v>708473</v>
      </c>
    </row>
    <row r="336" spans="1:10" ht="47.25" customHeight="1" x14ac:dyDescent="0.25">
      <c r="A336" s="68" t="s">
        <v>2242</v>
      </c>
      <c r="B336" s="69" t="s">
        <v>1573</v>
      </c>
      <c r="C336" s="69" t="s">
        <v>1574</v>
      </c>
      <c r="D336" s="69" t="s">
        <v>1575</v>
      </c>
      <c r="E336" s="69" t="s">
        <v>1576</v>
      </c>
      <c r="F336" s="70">
        <v>833498</v>
      </c>
      <c r="G336" s="69" t="s">
        <v>2243</v>
      </c>
      <c r="H336" t="str">
        <f t="shared" si="15"/>
        <v>18749</v>
      </c>
      <c r="I336">
        <f t="shared" si="16"/>
        <v>18749</v>
      </c>
      <c r="J336" s="75">
        <f t="shared" si="17"/>
        <v>833498</v>
      </c>
    </row>
    <row r="337" spans="1:10" ht="47.25" customHeight="1" x14ac:dyDescent="0.25">
      <c r="A337" s="68" t="s">
        <v>2244</v>
      </c>
      <c r="B337" s="69" t="s">
        <v>1573</v>
      </c>
      <c r="C337" s="69" t="s">
        <v>1574</v>
      </c>
      <c r="D337" s="69" t="s">
        <v>1575</v>
      </c>
      <c r="E337" s="69" t="s">
        <v>1576</v>
      </c>
      <c r="F337" s="70">
        <v>741285</v>
      </c>
      <c r="G337" s="69" t="s">
        <v>2245</v>
      </c>
      <c r="H337" t="str">
        <f t="shared" si="15"/>
        <v>20568</v>
      </c>
      <c r="I337">
        <f t="shared" si="16"/>
        <v>20568</v>
      </c>
      <c r="J337" s="75">
        <f t="shared" si="17"/>
        <v>741285</v>
      </c>
    </row>
    <row r="338" spans="1:10" ht="47.25" customHeight="1" x14ac:dyDescent="0.25">
      <c r="A338" s="68" t="s">
        <v>2246</v>
      </c>
      <c r="B338" s="69" t="s">
        <v>1573</v>
      </c>
      <c r="C338" s="69" t="s">
        <v>1574</v>
      </c>
      <c r="D338" s="69" t="s">
        <v>1575</v>
      </c>
      <c r="E338" s="69" t="s">
        <v>1576</v>
      </c>
      <c r="F338" s="70">
        <v>448369</v>
      </c>
      <c r="G338" s="69" t="s">
        <v>2247</v>
      </c>
      <c r="H338" t="str">
        <f t="shared" si="15"/>
        <v>20696</v>
      </c>
      <c r="I338">
        <f t="shared" si="16"/>
        <v>20696</v>
      </c>
      <c r="J338" s="75">
        <f t="shared" si="17"/>
        <v>448369</v>
      </c>
    </row>
    <row r="339" spans="1:10" ht="47.25" customHeight="1" x14ac:dyDescent="0.25">
      <c r="A339" s="68" t="s">
        <v>2248</v>
      </c>
      <c r="B339" s="69" t="s">
        <v>1573</v>
      </c>
      <c r="C339" s="69" t="s">
        <v>1574</v>
      </c>
      <c r="D339" s="69" t="s">
        <v>1575</v>
      </c>
      <c r="E339" s="69" t="s">
        <v>1576</v>
      </c>
      <c r="F339" s="70">
        <v>596626</v>
      </c>
      <c r="G339" s="69" t="s">
        <v>2249</v>
      </c>
      <c r="H339" t="str">
        <f t="shared" si="15"/>
        <v>22344</v>
      </c>
      <c r="I339">
        <f t="shared" si="16"/>
        <v>22344</v>
      </c>
      <c r="J339" s="75">
        <f t="shared" si="17"/>
        <v>596626</v>
      </c>
    </row>
    <row r="340" spans="1:10" ht="47.25" customHeight="1" x14ac:dyDescent="0.25">
      <c r="A340" s="68" t="s">
        <v>2250</v>
      </c>
      <c r="B340" s="69" t="s">
        <v>1573</v>
      </c>
      <c r="C340" s="69" t="s">
        <v>1574</v>
      </c>
      <c r="D340" s="69" t="s">
        <v>1575</v>
      </c>
      <c r="E340" s="69" t="s">
        <v>1576</v>
      </c>
      <c r="F340" s="70">
        <v>615068</v>
      </c>
      <c r="G340" s="69" t="s">
        <v>2251</v>
      </c>
      <c r="H340" t="str">
        <f t="shared" si="15"/>
        <v>22429</v>
      </c>
      <c r="I340">
        <f t="shared" si="16"/>
        <v>22429</v>
      </c>
      <c r="J340" s="75">
        <f t="shared" si="17"/>
        <v>615068</v>
      </c>
    </row>
    <row r="341" spans="1:10" ht="47.25" customHeight="1" x14ac:dyDescent="0.25">
      <c r="A341" s="68" t="s">
        <v>2252</v>
      </c>
      <c r="B341" s="69" t="s">
        <v>1573</v>
      </c>
      <c r="C341" s="69" t="s">
        <v>1574</v>
      </c>
      <c r="D341" s="69" t="s">
        <v>1575</v>
      </c>
      <c r="E341" s="69" t="s">
        <v>1576</v>
      </c>
      <c r="F341" s="70">
        <v>1834223</v>
      </c>
      <c r="G341" s="69" t="s">
        <v>2253</v>
      </c>
      <c r="H341" t="str">
        <f t="shared" si="15"/>
        <v>22601</v>
      </c>
      <c r="I341">
        <f t="shared" si="16"/>
        <v>22601</v>
      </c>
      <c r="J341" s="75">
        <f t="shared" si="17"/>
        <v>1834223</v>
      </c>
    </row>
    <row r="342" spans="1:10" ht="47.25" customHeight="1" x14ac:dyDescent="0.25">
      <c r="A342" s="68" t="s">
        <v>2254</v>
      </c>
      <c r="B342" s="69" t="s">
        <v>1573</v>
      </c>
      <c r="C342" s="69" t="s">
        <v>1574</v>
      </c>
      <c r="D342" s="69" t="s">
        <v>1575</v>
      </c>
      <c r="E342" s="69" t="s">
        <v>1576</v>
      </c>
      <c r="F342" s="70">
        <v>533650</v>
      </c>
      <c r="G342" s="69" t="s">
        <v>2255</v>
      </c>
      <c r="H342" t="str">
        <f t="shared" si="15"/>
        <v>23448</v>
      </c>
      <c r="I342">
        <f t="shared" si="16"/>
        <v>23448</v>
      </c>
      <c r="J342" s="75">
        <f t="shared" si="17"/>
        <v>533650</v>
      </c>
    </row>
    <row r="343" spans="1:10" ht="47.25" customHeight="1" x14ac:dyDescent="0.25">
      <c r="A343" s="68" t="s">
        <v>2256</v>
      </c>
      <c r="B343" s="69" t="s">
        <v>1573</v>
      </c>
      <c r="C343" s="69" t="s">
        <v>1574</v>
      </c>
      <c r="D343" s="69" t="s">
        <v>1575</v>
      </c>
      <c r="E343" s="69" t="s">
        <v>1576</v>
      </c>
      <c r="F343" s="70">
        <v>526453</v>
      </c>
      <c r="G343" s="69" t="s">
        <v>2257</v>
      </c>
      <c r="H343" t="str">
        <f t="shared" si="15"/>
        <v>23462</v>
      </c>
      <c r="I343">
        <f t="shared" si="16"/>
        <v>23462</v>
      </c>
      <c r="J343" s="75">
        <f t="shared" si="17"/>
        <v>526453</v>
      </c>
    </row>
    <row r="344" spans="1:10" ht="47.25" customHeight="1" x14ac:dyDescent="0.25">
      <c r="A344" s="68" t="s">
        <v>2258</v>
      </c>
      <c r="B344" s="69" t="s">
        <v>1573</v>
      </c>
      <c r="C344" s="69" t="s">
        <v>1574</v>
      </c>
      <c r="D344" s="69" t="s">
        <v>1575</v>
      </c>
      <c r="E344" s="69" t="s">
        <v>1576</v>
      </c>
      <c r="F344" s="70">
        <v>889541</v>
      </c>
      <c r="G344" s="69" t="s">
        <v>2259</v>
      </c>
      <c r="H344" t="str">
        <f t="shared" si="15"/>
        <v>23543</v>
      </c>
      <c r="I344">
        <f t="shared" si="16"/>
        <v>23543</v>
      </c>
      <c r="J344" s="75">
        <f t="shared" si="17"/>
        <v>889541</v>
      </c>
    </row>
    <row r="345" spans="1:10" ht="47.25" customHeight="1" x14ac:dyDescent="0.25">
      <c r="A345" s="68" t="s">
        <v>2260</v>
      </c>
      <c r="B345" s="69" t="s">
        <v>1573</v>
      </c>
      <c r="C345" s="69" t="s">
        <v>1574</v>
      </c>
      <c r="D345" s="69" t="s">
        <v>1575</v>
      </c>
      <c r="E345" s="69" t="s">
        <v>1576</v>
      </c>
      <c r="F345" s="70">
        <v>478322</v>
      </c>
      <c r="G345" s="69" t="s">
        <v>2261</v>
      </c>
      <c r="H345" t="str">
        <f t="shared" si="15"/>
        <v>23564</v>
      </c>
      <c r="I345">
        <f t="shared" si="16"/>
        <v>23564</v>
      </c>
      <c r="J345" s="75">
        <f t="shared" si="17"/>
        <v>478322</v>
      </c>
    </row>
    <row r="346" spans="1:10" ht="47.25" customHeight="1" x14ac:dyDescent="0.25">
      <c r="A346" s="68" t="s">
        <v>2262</v>
      </c>
      <c r="B346" s="69" t="s">
        <v>1573</v>
      </c>
      <c r="C346" s="69" t="s">
        <v>1574</v>
      </c>
      <c r="D346" s="69" t="s">
        <v>1575</v>
      </c>
      <c r="E346" s="69" t="s">
        <v>1576</v>
      </c>
      <c r="F346" s="70">
        <v>2828928</v>
      </c>
      <c r="G346" s="69" t="s">
        <v>2263</v>
      </c>
      <c r="H346" t="str">
        <f t="shared" si="15"/>
        <v>23720</v>
      </c>
      <c r="I346">
        <f t="shared" si="16"/>
        <v>23720</v>
      </c>
      <c r="J346" s="75">
        <f t="shared" si="17"/>
        <v>2828928</v>
      </c>
    </row>
    <row r="347" spans="1:10" ht="47.25" customHeight="1" x14ac:dyDescent="0.25">
      <c r="A347" s="68" t="s">
        <v>2264</v>
      </c>
      <c r="B347" s="69" t="s">
        <v>1573</v>
      </c>
      <c r="C347" s="69" t="s">
        <v>1574</v>
      </c>
      <c r="D347" s="69" t="s">
        <v>1575</v>
      </c>
      <c r="E347" s="69" t="s">
        <v>1576</v>
      </c>
      <c r="F347" s="70">
        <v>672553</v>
      </c>
      <c r="G347" s="69" t="s">
        <v>2265</v>
      </c>
      <c r="H347" t="str">
        <f t="shared" si="15"/>
        <v>23735</v>
      </c>
      <c r="I347">
        <f t="shared" si="16"/>
        <v>23735</v>
      </c>
      <c r="J347" s="75">
        <f t="shared" si="17"/>
        <v>672553</v>
      </c>
    </row>
    <row r="348" spans="1:10" ht="47.25" customHeight="1" x14ac:dyDescent="0.25">
      <c r="A348" s="68" t="s">
        <v>2266</v>
      </c>
      <c r="B348" s="69" t="s">
        <v>1573</v>
      </c>
      <c r="C348" s="69" t="s">
        <v>1574</v>
      </c>
      <c r="D348" s="69" t="s">
        <v>1575</v>
      </c>
      <c r="E348" s="69" t="s">
        <v>1576</v>
      </c>
      <c r="F348" s="70">
        <v>667062</v>
      </c>
      <c r="G348" s="69" t="s">
        <v>2267</v>
      </c>
      <c r="H348" t="str">
        <f t="shared" si="15"/>
        <v>23742</v>
      </c>
      <c r="I348">
        <f t="shared" si="16"/>
        <v>23742</v>
      </c>
      <c r="J348" s="75">
        <f t="shared" si="17"/>
        <v>667062</v>
      </c>
    </row>
    <row r="349" spans="1:10" ht="47.25" customHeight="1" x14ac:dyDescent="0.25">
      <c r="A349" s="68" t="s">
        <v>2268</v>
      </c>
      <c r="B349" s="69" t="s">
        <v>1573</v>
      </c>
      <c r="C349" s="69" t="s">
        <v>1574</v>
      </c>
      <c r="D349" s="69" t="s">
        <v>1575</v>
      </c>
      <c r="E349" s="69" t="s">
        <v>1576</v>
      </c>
      <c r="F349" s="70">
        <v>500099</v>
      </c>
      <c r="G349" s="69" t="s">
        <v>2269</v>
      </c>
      <c r="H349" t="str">
        <f t="shared" si="15"/>
        <v>24484</v>
      </c>
      <c r="I349">
        <f t="shared" si="16"/>
        <v>24484</v>
      </c>
      <c r="J349" s="75">
        <f t="shared" si="17"/>
        <v>500099</v>
      </c>
    </row>
    <row r="350" spans="1:10" ht="47.25" customHeight="1" x14ac:dyDescent="0.25">
      <c r="A350" s="68" t="s">
        <v>2270</v>
      </c>
      <c r="B350" s="69" t="s">
        <v>1573</v>
      </c>
      <c r="C350" s="69" t="s">
        <v>1574</v>
      </c>
      <c r="D350" s="69" t="s">
        <v>1575</v>
      </c>
      <c r="E350" s="69" t="s">
        <v>1576</v>
      </c>
      <c r="F350" s="70">
        <v>559741</v>
      </c>
      <c r="G350" s="69" t="s">
        <v>2271</v>
      </c>
      <c r="H350" t="str">
        <f t="shared" si="15"/>
        <v>24527</v>
      </c>
      <c r="I350">
        <f t="shared" si="16"/>
        <v>24527</v>
      </c>
      <c r="J350" s="75">
        <f t="shared" si="17"/>
        <v>559741</v>
      </c>
    </row>
    <row r="351" spans="1:10" ht="47.25" customHeight="1" x14ac:dyDescent="0.25">
      <c r="A351" s="68" t="s">
        <v>2272</v>
      </c>
      <c r="B351" s="69" t="s">
        <v>1573</v>
      </c>
      <c r="C351" s="69" t="s">
        <v>1574</v>
      </c>
      <c r="D351" s="69" t="s">
        <v>1575</v>
      </c>
      <c r="E351" s="69" t="s">
        <v>1576</v>
      </c>
      <c r="F351" s="70">
        <v>696751</v>
      </c>
      <c r="G351" s="69" t="s">
        <v>2273</v>
      </c>
      <c r="H351" t="str">
        <f t="shared" si="15"/>
        <v>25008</v>
      </c>
      <c r="I351">
        <f t="shared" si="16"/>
        <v>25008</v>
      </c>
      <c r="J351" s="75">
        <f t="shared" si="17"/>
        <v>696751</v>
      </c>
    </row>
    <row r="352" spans="1:10" ht="47.25" customHeight="1" x14ac:dyDescent="0.25">
      <c r="A352" s="68" t="s">
        <v>2274</v>
      </c>
      <c r="B352" s="69" t="s">
        <v>1573</v>
      </c>
      <c r="C352" s="69" t="s">
        <v>1574</v>
      </c>
      <c r="D352" s="69" t="s">
        <v>1575</v>
      </c>
      <c r="E352" s="69" t="s">
        <v>1576</v>
      </c>
      <c r="F352" s="70">
        <v>788964</v>
      </c>
      <c r="G352" s="69" t="s">
        <v>2275</v>
      </c>
      <c r="H352" t="str">
        <f t="shared" si="15"/>
        <v>25020</v>
      </c>
      <c r="I352">
        <f t="shared" si="16"/>
        <v>25020</v>
      </c>
      <c r="J352" s="75">
        <f t="shared" si="17"/>
        <v>788964</v>
      </c>
    </row>
    <row r="353" spans="1:10" ht="47.25" customHeight="1" x14ac:dyDescent="0.25">
      <c r="A353" s="68" t="s">
        <v>2276</v>
      </c>
      <c r="B353" s="69" t="s">
        <v>1573</v>
      </c>
      <c r="C353" s="69" t="s">
        <v>1574</v>
      </c>
      <c r="D353" s="69" t="s">
        <v>1575</v>
      </c>
      <c r="E353" s="69" t="s">
        <v>1576</v>
      </c>
      <c r="F353" s="70">
        <v>672553</v>
      </c>
      <c r="G353" s="69" t="s">
        <v>2277</v>
      </c>
      <c r="H353" t="str">
        <f t="shared" si="15"/>
        <v>25031</v>
      </c>
      <c r="I353">
        <f t="shared" si="16"/>
        <v>25031</v>
      </c>
      <c r="J353" s="75">
        <f t="shared" si="17"/>
        <v>672553</v>
      </c>
    </row>
    <row r="354" spans="1:10" ht="47.25" customHeight="1" x14ac:dyDescent="0.25">
      <c r="A354" s="68" t="s">
        <v>2278</v>
      </c>
      <c r="B354" s="69" t="s">
        <v>1573</v>
      </c>
      <c r="C354" s="69" t="s">
        <v>1574</v>
      </c>
      <c r="D354" s="69" t="s">
        <v>1575</v>
      </c>
      <c r="E354" s="69" t="s">
        <v>1576</v>
      </c>
      <c r="F354" s="70">
        <v>-75928</v>
      </c>
      <c r="G354" s="69" t="s">
        <v>2279</v>
      </c>
      <c r="H354" t="s">
        <v>2280</v>
      </c>
      <c r="I354">
        <f t="shared" si="16"/>
        <v>1852</v>
      </c>
      <c r="J354" s="75">
        <f t="shared" si="17"/>
        <v>-75928</v>
      </c>
    </row>
    <row r="355" spans="1:10" ht="47.25" customHeight="1" x14ac:dyDescent="0.25">
      <c r="A355" s="68" t="s">
        <v>2281</v>
      </c>
      <c r="B355" s="69" t="s">
        <v>1573</v>
      </c>
      <c r="C355" s="69" t="s">
        <v>1574</v>
      </c>
      <c r="D355" s="69" t="s">
        <v>1575</v>
      </c>
      <c r="E355" s="69" t="s">
        <v>1576</v>
      </c>
      <c r="F355" s="70">
        <v>-57485</v>
      </c>
      <c r="G355" s="69" t="s">
        <v>2282</v>
      </c>
      <c r="H355" t="s">
        <v>2283</v>
      </c>
      <c r="I355">
        <f t="shared" si="16"/>
        <v>124</v>
      </c>
      <c r="J355" s="75">
        <f t="shared" si="17"/>
        <v>-57485</v>
      </c>
    </row>
    <row r="356" spans="1:10" ht="47.25" customHeight="1" x14ac:dyDescent="0.25">
      <c r="A356" s="68" t="s">
        <v>2284</v>
      </c>
      <c r="B356" s="69" t="s">
        <v>1573</v>
      </c>
      <c r="C356" s="69" t="s">
        <v>1574</v>
      </c>
      <c r="D356" s="69" t="s">
        <v>1575</v>
      </c>
      <c r="E356" s="69" t="s">
        <v>1576</v>
      </c>
      <c r="F356" s="70">
        <v>-75928</v>
      </c>
      <c r="G356" s="69" t="s">
        <v>2285</v>
      </c>
      <c r="H356" t="s">
        <v>2286</v>
      </c>
      <c r="I356">
        <f t="shared" si="16"/>
        <v>37</v>
      </c>
      <c r="J356" s="75">
        <f t="shared" si="17"/>
        <v>-75928</v>
      </c>
    </row>
    <row r="357" spans="1:10" ht="47.25" customHeight="1" x14ac:dyDescent="0.25">
      <c r="A357" s="68" t="s">
        <v>2287</v>
      </c>
      <c r="B357" s="69" t="s">
        <v>1573</v>
      </c>
      <c r="C357" s="69" t="s">
        <v>1574</v>
      </c>
      <c r="D357" s="69" t="s">
        <v>1575</v>
      </c>
      <c r="E357" s="69" t="s">
        <v>1576</v>
      </c>
      <c r="F357" s="70">
        <v>-57485</v>
      </c>
      <c r="G357" s="69" t="s">
        <v>2288</v>
      </c>
      <c r="H357" t="s">
        <v>2289</v>
      </c>
      <c r="I357">
        <f t="shared" si="16"/>
        <v>172</v>
      </c>
      <c r="J357" s="75">
        <f t="shared" si="17"/>
        <v>-57485</v>
      </c>
    </row>
    <row r="358" spans="1:10" ht="47.25" customHeight="1" x14ac:dyDescent="0.25">
      <c r="A358" s="68" t="s">
        <v>2290</v>
      </c>
      <c r="B358" s="69" t="s">
        <v>1573</v>
      </c>
      <c r="C358" s="69" t="s">
        <v>1574</v>
      </c>
      <c r="D358" s="69" t="s">
        <v>1575</v>
      </c>
      <c r="E358" s="69" t="s">
        <v>1576</v>
      </c>
      <c r="F358" s="70">
        <v>-848607</v>
      </c>
      <c r="G358" s="69" t="s">
        <v>2291</v>
      </c>
      <c r="H358" t="s">
        <v>2292</v>
      </c>
      <c r="I358">
        <f t="shared" si="16"/>
        <v>43</v>
      </c>
      <c r="J358" s="75">
        <f t="shared" si="17"/>
        <v>-848607</v>
      </c>
    </row>
    <row r="359" spans="1:10" ht="47.25" customHeight="1" x14ac:dyDescent="0.25">
      <c r="A359" s="68" t="s">
        <v>2293</v>
      </c>
      <c r="B359" s="69" t="s">
        <v>1573</v>
      </c>
      <c r="C359" s="69" t="s">
        <v>1574</v>
      </c>
      <c r="D359" s="69" t="s">
        <v>1575</v>
      </c>
      <c r="E359" s="69" t="s">
        <v>1576</v>
      </c>
      <c r="F359" s="70">
        <v>-68901</v>
      </c>
      <c r="G359" s="69" t="s">
        <v>2294</v>
      </c>
      <c r="H359" t="s">
        <v>2295</v>
      </c>
      <c r="I359">
        <f t="shared" si="16"/>
        <v>4393</v>
      </c>
      <c r="J359" s="75">
        <f t="shared" si="17"/>
        <v>-68901</v>
      </c>
    </row>
    <row r="360" spans="1:10" ht="47.25" customHeight="1" x14ac:dyDescent="0.25">
      <c r="A360" s="68" t="s">
        <v>2296</v>
      </c>
      <c r="B360" s="69" t="s">
        <v>1573</v>
      </c>
      <c r="C360" s="69" t="s">
        <v>1574</v>
      </c>
      <c r="D360" s="69" t="s">
        <v>1575</v>
      </c>
      <c r="E360" s="69" t="s">
        <v>1576</v>
      </c>
      <c r="F360" s="70">
        <v>-275603</v>
      </c>
      <c r="G360" s="69" t="s">
        <v>2297</v>
      </c>
      <c r="H360" t="s">
        <v>2298</v>
      </c>
      <c r="I360">
        <f t="shared" si="16"/>
        <v>4392</v>
      </c>
      <c r="J360" s="75">
        <f t="shared" si="17"/>
        <v>-275603</v>
      </c>
    </row>
    <row r="361" spans="1:10" ht="47.25" customHeight="1" x14ac:dyDescent="0.25">
      <c r="A361" s="68" t="s">
        <v>2299</v>
      </c>
      <c r="B361" s="69" t="s">
        <v>1573</v>
      </c>
      <c r="C361" s="69" t="s">
        <v>1574</v>
      </c>
      <c r="D361" s="69" t="s">
        <v>1575</v>
      </c>
      <c r="E361" s="69" t="s">
        <v>1576</v>
      </c>
      <c r="F361" s="70">
        <v>-413404</v>
      </c>
      <c r="G361" s="69" t="s">
        <v>2300</v>
      </c>
      <c r="H361" t="s">
        <v>2301</v>
      </c>
      <c r="I361">
        <f t="shared" si="16"/>
        <v>4390</v>
      </c>
      <c r="J361" s="75">
        <f t="shared" si="17"/>
        <v>-413404</v>
      </c>
    </row>
    <row r="362" spans="1:10" ht="47.25" customHeight="1" x14ac:dyDescent="0.25">
      <c r="A362" s="68" t="s">
        <v>2302</v>
      </c>
      <c r="B362" s="69" t="s">
        <v>1573</v>
      </c>
      <c r="C362" s="69" t="s">
        <v>1574</v>
      </c>
      <c r="D362" s="69" t="s">
        <v>1575</v>
      </c>
      <c r="E362" s="69" t="s">
        <v>1576</v>
      </c>
      <c r="F362" s="70">
        <v>-318555</v>
      </c>
      <c r="G362" s="69" t="s">
        <v>2303</v>
      </c>
      <c r="H362" t="s">
        <v>2304</v>
      </c>
      <c r="I362">
        <f t="shared" si="16"/>
        <v>190</v>
      </c>
      <c r="J362" s="75">
        <f t="shared" si="17"/>
        <v>-318555</v>
      </c>
    </row>
    <row r="363" spans="1:10" ht="47.25" customHeight="1" x14ac:dyDescent="0.25">
      <c r="A363" s="68" t="s">
        <v>2305</v>
      </c>
      <c r="B363" s="69" t="s">
        <v>1573</v>
      </c>
      <c r="C363" s="69" t="s">
        <v>1574</v>
      </c>
      <c r="D363" s="69" t="s">
        <v>1575</v>
      </c>
      <c r="E363" s="69" t="s">
        <v>1576</v>
      </c>
      <c r="F363" s="70">
        <v>-482305</v>
      </c>
      <c r="G363" s="69" t="s">
        <v>2306</v>
      </c>
      <c r="H363" t="s">
        <v>2307</v>
      </c>
      <c r="I363">
        <f t="shared" si="16"/>
        <v>4561</v>
      </c>
      <c r="J363" s="75">
        <f t="shared" si="17"/>
        <v>-482305</v>
      </c>
    </row>
    <row r="364" spans="1:10" ht="47.25" customHeight="1" x14ac:dyDescent="0.25">
      <c r="A364" s="68" t="s">
        <v>2308</v>
      </c>
      <c r="B364" s="69" t="s">
        <v>1573</v>
      </c>
      <c r="C364" s="69" t="s">
        <v>1574</v>
      </c>
      <c r="D364" s="69" t="s">
        <v>1575</v>
      </c>
      <c r="E364" s="69" t="s">
        <v>1576</v>
      </c>
      <c r="F364" s="70">
        <v>-413404</v>
      </c>
      <c r="G364" s="69" t="s">
        <v>2309</v>
      </c>
      <c r="H364" t="s">
        <v>2310</v>
      </c>
      <c r="I364">
        <f t="shared" si="16"/>
        <v>4565</v>
      </c>
      <c r="J364" s="75">
        <f t="shared" si="17"/>
        <v>-413404</v>
      </c>
    </row>
    <row r="365" spans="1:10" ht="47.25" customHeight="1" x14ac:dyDescent="0.25">
      <c r="A365" s="68" t="s">
        <v>2311</v>
      </c>
      <c r="B365" s="69" t="s">
        <v>1573</v>
      </c>
      <c r="C365" s="69" t="s">
        <v>1574</v>
      </c>
      <c r="D365" s="69" t="s">
        <v>1575</v>
      </c>
      <c r="E365" s="69" t="s">
        <v>1576</v>
      </c>
      <c r="F365" s="70">
        <v>-206702</v>
      </c>
      <c r="G365" s="69" t="s">
        <v>2312</v>
      </c>
      <c r="H365" t="s">
        <v>2313</v>
      </c>
      <c r="I365">
        <f t="shared" si="16"/>
        <v>4437</v>
      </c>
      <c r="J365" s="75">
        <f t="shared" si="17"/>
        <v>-206702</v>
      </c>
    </row>
    <row r="366" spans="1:10" ht="47.25" customHeight="1" x14ac:dyDescent="0.25">
      <c r="A366" s="68" t="s">
        <v>2314</v>
      </c>
      <c r="B366" s="69" t="s">
        <v>1573</v>
      </c>
      <c r="C366" s="69" t="s">
        <v>1574</v>
      </c>
      <c r="D366" s="69" t="s">
        <v>1575</v>
      </c>
      <c r="E366" s="69" t="s">
        <v>1576</v>
      </c>
      <c r="F366" s="70">
        <v>-413404</v>
      </c>
      <c r="G366" s="69" t="s">
        <v>2315</v>
      </c>
      <c r="H366" t="s">
        <v>2316</v>
      </c>
      <c r="I366">
        <f t="shared" si="16"/>
        <v>4391</v>
      </c>
      <c r="J366" s="75">
        <f t="shared" si="17"/>
        <v>-413404</v>
      </c>
    </row>
    <row r="367" spans="1:10" ht="47.25" customHeight="1" x14ac:dyDescent="0.25">
      <c r="A367" s="68" t="s">
        <v>2317</v>
      </c>
      <c r="B367" s="69" t="s">
        <v>1573</v>
      </c>
      <c r="C367" s="69" t="s">
        <v>1574</v>
      </c>
      <c r="D367" s="69" t="s">
        <v>1575</v>
      </c>
      <c r="E367" s="69" t="s">
        <v>1576</v>
      </c>
      <c r="F367" s="70">
        <v>-413404</v>
      </c>
      <c r="G367" s="69" t="s">
        <v>2318</v>
      </c>
      <c r="H367" t="s">
        <v>2319</v>
      </c>
      <c r="I367">
        <f t="shared" si="16"/>
        <v>4564</v>
      </c>
      <c r="J367" s="75">
        <f t="shared" si="17"/>
        <v>-413404</v>
      </c>
    </row>
    <row r="368" spans="1:10" ht="47.25" customHeight="1" x14ac:dyDescent="0.25">
      <c r="A368" s="68" t="s">
        <v>2320</v>
      </c>
      <c r="B368" s="69" t="s">
        <v>1573</v>
      </c>
      <c r="C368" s="69" t="s">
        <v>1574</v>
      </c>
      <c r="D368" s="69" t="s">
        <v>1575</v>
      </c>
      <c r="E368" s="69" t="s">
        <v>1576</v>
      </c>
      <c r="F368" s="70">
        <v>-137801</v>
      </c>
      <c r="G368" s="69" t="s">
        <v>2321</v>
      </c>
      <c r="H368" t="s">
        <v>2322</v>
      </c>
      <c r="I368">
        <f t="shared" si="16"/>
        <v>4397</v>
      </c>
      <c r="J368" s="75">
        <f t="shared" si="17"/>
        <v>-137801</v>
      </c>
    </row>
    <row r="369" spans="1:10" ht="47.25" customHeight="1" x14ac:dyDescent="0.25">
      <c r="A369" s="68" t="s">
        <v>2323</v>
      </c>
      <c r="B369" s="69" t="s">
        <v>1573</v>
      </c>
      <c r="C369" s="69" t="s">
        <v>1574</v>
      </c>
      <c r="D369" s="69" t="s">
        <v>1575</v>
      </c>
      <c r="E369" s="69" t="s">
        <v>1576</v>
      </c>
      <c r="F369" s="70">
        <v>-275603</v>
      </c>
      <c r="G369" s="69" t="s">
        <v>2324</v>
      </c>
      <c r="H369" t="s">
        <v>2325</v>
      </c>
      <c r="I369">
        <f t="shared" si="16"/>
        <v>4455</v>
      </c>
      <c r="J369" s="75">
        <f t="shared" si="17"/>
        <v>-275603</v>
      </c>
    </row>
    <row r="370" spans="1:10" ht="47.25" customHeight="1" x14ac:dyDescent="0.25">
      <c r="A370" s="68" t="s">
        <v>2326</v>
      </c>
      <c r="B370" s="69" t="s">
        <v>1573</v>
      </c>
      <c r="C370" s="69" t="s">
        <v>1574</v>
      </c>
      <c r="D370" s="69" t="s">
        <v>1575</v>
      </c>
      <c r="E370" s="69" t="s">
        <v>1576</v>
      </c>
      <c r="F370" s="70">
        <v>-413404</v>
      </c>
      <c r="G370" s="69" t="s">
        <v>2327</v>
      </c>
      <c r="H370" t="s">
        <v>2328</v>
      </c>
      <c r="I370">
        <f t="shared" si="16"/>
        <v>4445</v>
      </c>
      <c r="J370" s="75">
        <f t="shared" si="17"/>
        <v>-413404</v>
      </c>
    </row>
    <row r="371" spans="1:10" ht="47.25" customHeight="1" x14ac:dyDescent="0.25">
      <c r="A371" s="68" t="s">
        <v>2329</v>
      </c>
      <c r="B371" s="69" t="s">
        <v>1573</v>
      </c>
      <c r="C371" s="69" t="s">
        <v>1574</v>
      </c>
      <c r="D371" s="69" t="s">
        <v>1575</v>
      </c>
      <c r="E371" s="69" t="s">
        <v>1576</v>
      </c>
      <c r="F371" s="70">
        <v>-344504</v>
      </c>
      <c r="G371" s="69" t="s">
        <v>2330</v>
      </c>
      <c r="H371" t="s">
        <v>2331</v>
      </c>
      <c r="I371">
        <f t="shared" si="16"/>
        <v>71</v>
      </c>
      <c r="J371" s="75">
        <f t="shared" si="17"/>
        <v>-344504</v>
      </c>
    </row>
    <row r="372" spans="1:10" ht="47.25" customHeight="1" x14ac:dyDescent="0.25">
      <c r="A372" s="68" t="s">
        <v>2332</v>
      </c>
      <c r="B372" s="69" t="s">
        <v>1573</v>
      </c>
      <c r="C372" s="69" t="s">
        <v>1574</v>
      </c>
      <c r="D372" s="69" t="s">
        <v>1575</v>
      </c>
      <c r="E372" s="69" t="s">
        <v>1576</v>
      </c>
      <c r="F372" s="70">
        <v>-137801</v>
      </c>
      <c r="G372" s="69" t="s">
        <v>2333</v>
      </c>
      <c r="H372" t="s">
        <v>2334</v>
      </c>
      <c r="I372">
        <f t="shared" si="16"/>
        <v>4442</v>
      </c>
      <c r="J372" s="75">
        <f t="shared" si="17"/>
        <v>-137801</v>
      </c>
    </row>
    <row r="373" spans="1:10" ht="47.25" customHeight="1" x14ac:dyDescent="0.25">
      <c r="A373" s="68" t="s">
        <v>2335</v>
      </c>
      <c r="B373" s="69" t="s">
        <v>1573</v>
      </c>
      <c r="C373" s="69" t="s">
        <v>1574</v>
      </c>
      <c r="D373" s="69" t="s">
        <v>1575</v>
      </c>
      <c r="E373" s="69" t="s">
        <v>1576</v>
      </c>
      <c r="F373" s="70">
        <v>-413404</v>
      </c>
      <c r="G373" s="69" t="s">
        <v>2336</v>
      </c>
      <c r="H373" t="s">
        <v>2337</v>
      </c>
      <c r="I373">
        <f t="shared" si="16"/>
        <v>4438</v>
      </c>
      <c r="J373" s="75">
        <f t="shared" si="17"/>
        <v>-413404</v>
      </c>
    </row>
    <row r="374" spans="1:10" ht="47.25" customHeight="1" x14ac:dyDescent="0.25">
      <c r="A374" s="68" t="s">
        <v>2338</v>
      </c>
      <c r="B374" s="69" t="s">
        <v>1573</v>
      </c>
      <c r="C374" s="69" t="s">
        <v>1574</v>
      </c>
      <c r="D374" s="69" t="s">
        <v>1575</v>
      </c>
      <c r="E374" s="69" t="s">
        <v>1576</v>
      </c>
      <c r="F374" s="70">
        <v>-68901</v>
      </c>
      <c r="G374" s="69" t="s">
        <v>2339</v>
      </c>
      <c r="H374" t="s">
        <v>2340</v>
      </c>
      <c r="I374">
        <f t="shared" si="16"/>
        <v>4441</v>
      </c>
      <c r="J374" s="75">
        <f t="shared" si="17"/>
        <v>-68901</v>
      </c>
    </row>
    <row r="375" spans="1:10" ht="47.25" customHeight="1" x14ac:dyDescent="0.25">
      <c r="A375" s="68" t="s">
        <v>2341</v>
      </c>
      <c r="B375" s="69" t="s">
        <v>1573</v>
      </c>
      <c r="C375" s="69" t="s">
        <v>1574</v>
      </c>
      <c r="D375" s="69" t="s">
        <v>1575</v>
      </c>
      <c r="E375" s="69" t="s">
        <v>1576</v>
      </c>
      <c r="F375" s="70">
        <v>-826808</v>
      </c>
      <c r="G375" s="69" t="s">
        <v>2342</v>
      </c>
      <c r="H375" t="s">
        <v>2343</v>
      </c>
      <c r="I375">
        <f t="shared" si="16"/>
        <v>4443</v>
      </c>
      <c r="J375" s="75">
        <f t="shared" si="17"/>
        <v>-826808</v>
      </c>
    </row>
    <row r="376" spans="1:10" ht="47.25" customHeight="1" x14ac:dyDescent="0.25">
      <c r="A376" s="68" t="s">
        <v>2344</v>
      </c>
      <c r="B376" s="69" t="s">
        <v>1573</v>
      </c>
      <c r="C376" s="69" t="s">
        <v>1574</v>
      </c>
      <c r="D376" s="69" t="s">
        <v>1575</v>
      </c>
      <c r="E376" s="69" t="s">
        <v>1576</v>
      </c>
      <c r="F376" s="70">
        <v>-344504</v>
      </c>
      <c r="G376" s="69" t="s">
        <v>2345</v>
      </c>
      <c r="H376" t="s">
        <v>2346</v>
      </c>
      <c r="I376">
        <f t="shared" si="16"/>
        <v>4440</v>
      </c>
      <c r="J376" s="75">
        <f t="shared" si="17"/>
        <v>-344504</v>
      </c>
    </row>
    <row r="377" spans="1:10" ht="47.25" customHeight="1" x14ac:dyDescent="0.25">
      <c r="A377" s="68" t="s">
        <v>2347</v>
      </c>
      <c r="B377" s="69" t="s">
        <v>1573</v>
      </c>
      <c r="C377" s="69" t="s">
        <v>1574</v>
      </c>
      <c r="D377" s="69" t="s">
        <v>1575</v>
      </c>
      <c r="E377" s="69" t="s">
        <v>1576</v>
      </c>
      <c r="F377" s="70">
        <v>-137801</v>
      </c>
      <c r="G377" s="69" t="s">
        <v>2348</v>
      </c>
      <c r="H377" t="s">
        <v>2349</v>
      </c>
      <c r="I377">
        <f t="shared" si="16"/>
        <v>4562</v>
      </c>
      <c r="J377" s="75">
        <f t="shared" si="17"/>
        <v>-137801</v>
      </c>
    </row>
    <row r="378" spans="1:10" ht="47.25" customHeight="1" x14ac:dyDescent="0.25">
      <c r="A378" s="68" t="s">
        <v>2350</v>
      </c>
      <c r="B378" s="69" t="s">
        <v>1573</v>
      </c>
      <c r="C378" s="69" t="s">
        <v>1574</v>
      </c>
      <c r="D378" s="69" t="s">
        <v>1575</v>
      </c>
      <c r="E378" s="69" t="s">
        <v>1576</v>
      </c>
      <c r="F378" s="70">
        <v>-166700</v>
      </c>
      <c r="G378" s="69" t="s">
        <v>2351</v>
      </c>
      <c r="H378" t="s">
        <v>2352</v>
      </c>
      <c r="I378">
        <f t="shared" si="16"/>
        <v>44</v>
      </c>
      <c r="J378" s="75">
        <f t="shared" si="17"/>
        <v>-166700</v>
      </c>
    </row>
    <row r="379" spans="1:10" ht="47.25" customHeight="1" x14ac:dyDescent="0.25">
      <c r="A379" s="68" t="s">
        <v>2353</v>
      </c>
      <c r="B379" s="69" t="s">
        <v>1573</v>
      </c>
      <c r="C379" s="69" t="s">
        <v>1574</v>
      </c>
      <c r="D379" s="69" t="s">
        <v>1575</v>
      </c>
      <c r="E379" s="69" t="s">
        <v>1576</v>
      </c>
      <c r="F379" s="70">
        <v>-206702</v>
      </c>
      <c r="G379" s="69" t="s">
        <v>2354</v>
      </c>
      <c r="H379" t="s">
        <v>2355</v>
      </c>
      <c r="I379">
        <f t="shared" si="16"/>
        <v>4444</v>
      </c>
      <c r="J379" s="75">
        <f t="shared" si="17"/>
        <v>-206702</v>
      </c>
    </row>
    <row r="380" spans="1:10" ht="47.25" customHeight="1" x14ac:dyDescent="0.25">
      <c r="A380" s="68" t="s">
        <v>2356</v>
      </c>
      <c r="B380" s="69" t="s">
        <v>1573</v>
      </c>
      <c r="C380" s="69" t="s">
        <v>1574</v>
      </c>
      <c r="D380" s="69" t="s">
        <v>1575</v>
      </c>
      <c r="E380" s="69" t="s">
        <v>1576</v>
      </c>
      <c r="F380" s="70">
        <v>-275603</v>
      </c>
      <c r="G380" s="69" t="s">
        <v>2357</v>
      </c>
      <c r="H380" t="s">
        <v>2358</v>
      </c>
      <c r="I380">
        <f t="shared" si="16"/>
        <v>4439</v>
      </c>
      <c r="J380" s="75">
        <f t="shared" si="17"/>
        <v>-275603</v>
      </c>
    </row>
    <row r="381" spans="1:10" ht="47.25" customHeight="1" x14ac:dyDescent="0.25">
      <c r="A381" s="68" t="s">
        <v>2359</v>
      </c>
      <c r="B381" s="69" t="s">
        <v>1573</v>
      </c>
      <c r="C381" s="69" t="s">
        <v>1574</v>
      </c>
      <c r="D381" s="69" t="s">
        <v>1575</v>
      </c>
      <c r="E381" s="69" t="s">
        <v>1576</v>
      </c>
      <c r="F381" s="70">
        <v>-413404</v>
      </c>
      <c r="G381" s="69" t="s">
        <v>2360</v>
      </c>
      <c r="H381" t="s">
        <v>2361</v>
      </c>
      <c r="I381">
        <f t="shared" si="16"/>
        <v>70</v>
      </c>
      <c r="J381" s="75">
        <f t="shared" si="17"/>
        <v>-413404</v>
      </c>
    </row>
    <row r="382" spans="1:10" ht="47.25" customHeight="1" x14ac:dyDescent="0.25">
      <c r="A382" s="68" t="s">
        <v>2362</v>
      </c>
      <c r="B382" s="69" t="s">
        <v>1573</v>
      </c>
      <c r="C382" s="69" t="s">
        <v>1574</v>
      </c>
      <c r="D382" s="69" t="s">
        <v>1575</v>
      </c>
      <c r="E382" s="69" t="s">
        <v>1576</v>
      </c>
      <c r="F382" s="70">
        <v>-90772</v>
      </c>
      <c r="G382" s="69" t="s">
        <v>2363</v>
      </c>
      <c r="H382" t="s">
        <v>2364</v>
      </c>
      <c r="I382">
        <f t="shared" si="16"/>
        <v>143</v>
      </c>
      <c r="J382" s="75">
        <f t="shared" si="17"/>
        <v>-90772</v>
      </c>
    </row>
    <row r="383" spans="1:10" ht="47.25" customHeight="1" x14ac:dyDescent="0.25">
      <c r="A383" s="68" t="s">
        <v>2365</v>
      </c>
      <c r="B383" s="69" t="s">
        <v>1573</v>
      </c>
      <c r="C383" s="69" t="s">
        <v>1574</v>
      </c>
      <c r="D383" s="69" t="s">
        <v>1575</v>
      </c>
      <c r="E383" s="69" t="s">
        <v>1576</v>
      </c>
      <c r="F383" s="70">
        <v>-275603</v>
      </c>
      <c r="G383" s="69" t="s">
        <v>2366</v>
      </c>
      <c r="H383" t="s">
        <v>2367</v>
      </c>
      <c r="I383">
        <f t="shared" si="16"/>
        <v>4453</v>
      </c>
      <c r="J383" s="75">
        <f t="shared" si="17"/>
        <v>-275603</v>
      </c>
    </row>
    <row r="384" spans="1:10" ht="47.25" customHeight="1" x14ac:dyDescent="0.25">
      <c r="A384" s="68" t="s">
        <v>2368</v>
      </c>
      <c r="B384" s="69" t="s">
        <v>1573</v>
      </c>
      <c r="C384" s="69" t="s">
        <v>1574</v>
      </c>
      <c r="D384" s="69" t="s">
        <v>1575</v>
      </c>
      <c r="E384" s="69" t="s">
        <v>1576</v>
      </c>
      <c r="F384" s="70">
        <v>-481656</v>
      </c>
      <c r="G384" s="69" t="s">
        <v>2369</v>
      </c>
      <c r="H384" t="s">
        <v>2370</v>
      </c>
      <c r="I384">
        <f t="shared" si="16"/>
        <v>4454</v>
      </c>
      <c r="J384" s="75">
        <f t="shared" si="17"/>
        <v>-481656</v>
      </c>
    </row>
    <row r="385" spans="1:10" ht="47.25" customHeight="1" x14ac:dyDescent="0.25">
      <c r="A385" s="68" t="s">
        <v>2371</v>
      </c>
      <c r="B385" s="69" t="s">
        <v>1573</v>
      </c>
      <c r="C385" s="69" t="s">
        <v>1574</v>
      </c>
      <c r="D385" s="69" t="s">
        <v>1575</v>
      </c>
      <c r="E385" s="69" t="s">
        <v>1576</v>
      </c>
      <c r="F385" s="70">
        <v>-344504</v>
      </c>
      <c r="G385" s="69" t="s">
        <v>2372</v>
      </c>
      <c r="H385" t="s">
        <v>2373</v>
      </c>
      <c r="I385">
        <f t="shared" si="16"/>
        <v>4421</v>
      </c>
      <c r="J385" s="75">
        <f t="shared" si="17"/>
        <v>-344504</v>
      </c>
    </row>
    <row r="386" spans="1:10" ht="47.25" customHeight="1" x14ac:dyDescent="0.25">
      <c r="A386" s="68" t="s">
        <v>2374</v>
      </c>
      <c r="B386" s="69" t="s">
        <v>1573</v>
      </c>
      <c r="C386" s="69" t="s">
        <v>1574</v>
      </c>
      <c r="D386" s="69" t="s">
        <v>1575</v>
      </c>
      <c r="E386" s="69" t="s">
        <v>1576</v>
      </c>
      <c r="F386" s="70">
        <v>-137801</v>
      </c>
      <c r="G386" s="69" t="s">
        <v>2375</v>
      </c>
      <c r="H386" t="s">
        <v>2376</v>
      </c>
      <c r="I386">
        <f t="shared" si="16"/>
        <v>4450</v>
      </c>
      <c r="J386" s="75">
        <f t="shared" si="17"/>
        <v>-137801</v>
      </c>
    </row>
    <row r="387" spans="1:10" ht="47.25" customHeight="1" x14ac:dyDescent="0.25">
      <c r="A387" s="68" t="s">
        <v>2377</v>
      </c>
      <c r="B387" s="69" t="s">
        <v>1573</v>
      </c>
      <c r="C387" s="69" t="s">
        <v>1574</v>
      </c>
      <c r="D387" s="69" t="s">
        <v>1575</v>
      </c>
      <c r="E387" s="69" t="s">
        <v>1576</v>
      </c>
      <c r="F387" s="70">
        <v>-275603</v>
      </c>
      <c r="G387" s="69" t="s">
        <v>2378</v>
      </c>
      <c r="H387" t="s">
        <v>2379</v>
      </c>
      <c r="I387">
        <f t="shared" si="16"/>
        <v>4505</v>
      </c>
      <c r="J387" s="75">
        <f t="shared" si="17"/>
        <v>-275603</v>
      </c>
    </row>
    <row r="388" spans="1:10" ht="47.25" customHeight="1" x14ac:dyDescent="0.25">
      <c r="A388" s="68" t="s">
        <v>2380</v>
      </c>
      <c r="B388" s="69" t="s">
        <v>1573</v>
      </c>
      <c r="C388" s="69" t="s">
        <v>1574</v>
      </c>
      <c r="D388" s="69" t="s">
        <v>1575</v>
      </c>
      <c r="E388" s="69" t="s">
        <v>1576</v>
      </c>
      <c r="F388" s="70">
        <v>-137801</v>
      </c>
      <c r="G388" s="69" t="s">
        <v>2381</v>
      </c>
      <c r="H388" t="s">
        <v>2382</v>
      </c>
      <c r="I388">
        <f t="shared" ref="I388:I411" si="18">+H388*1</f>
        <v>4447</v>
      </c>
      <c r="J388" s="75">
        <f t="shared" ref="J388:J411" si="19">+F388</f>
        <v>-137801</v>
      </c>
    </row>
    <row r="389" spans="1:10" ht="47.25" customHeight="1" x14ac:dyDescent="0.25">
      <c r="A389" s="68" t="s">
        <v>2383</v>
      </c>
      <c r="B389" s="69" t="s">
        <v>1573</v>
      </c>
      <c r="C389" s="69" t="s">
        <v>1574</v>
      </c>
      <c r="D389" s="69" t="s">
        <v>1575</v>
      </c>
      <c r="E389" s="69" t="s">
        <v>1576</v>
      </c>
      <c r="F389" s="70">
        <v>-344504</v>
      </c>
      <c r="G389" s="69" t="s">
        <v>2384</v>
      </c>
      <c r="H389" t="s">
        <v>2385</v>
      </c>
      <c r="I389">
        <f t="shared" si="18"/>
        <v>4449</v>
      </c>
      <c r="J389" s="75">
        <f t="shared" si="19"/>
        <v>-344504</v>
      </c>
    </row>
    <row r="390" spans="1:10" ht="47.25" customHeight="1" x14ac:dyDescent="0.25">
      <c r="A390" s="68" t="s">
        <v>2386</v>
      </c>
      <c r="B390" s="69" t="s">
        <v>1573</v>
      </c>
      <c r="C390" s="69" t="s">
        <v>1574</v>
      </c>
      <c r="D390" s="69" t="s">
        <v>1575</v>
      </c>
      <c r="E390" s="69" t="s">
        <v>1576</v>
      </c>
      <c r="F390" s="70">
        <v>-344504</v>
      </c>
      <c r="G390" s="69" t="s">
        <v>2387</v>
      </c>
      <c r="H390" t="s">
        <v>2388</v>
      </c>
      <c r="I390">
        <f t="shared" si="18"/>
        <v>4448</v>
      </c>
      <c r="J390" s="75">
        <f t="shared" si="19"/>
        <v>-344504</v>
      </c>
    </row>
    <row r="391" spans="1:10" ht="47.25" customHeight="1" x14ac:dyDescent="0.25">
      <c r="A391" s="68" t="s">
        <v>2389</v>
      </c>
      <c r="B391" s="69" t="s">
        <v>1573</v>
      </c>
      <c r="C391" s="69" t="s">
        <v>1574</v>
      </c>
      <c r="D391" s="69" t="s">
        <v>1575</v>
      </c>
      <c r="E391" s="69" t="s">
        <v>1576</v>
      </c>
      <c r="F391" s="70">
        <v>-344504</v>
      </c>
      <c r="G391" s="69" t="s">
        <v>2390</v>
      </c>
      <c r="H391" t="s">
        <v>2391</v>
      </c>
      <c r="I391">
        <f t="shared" si="18"/>
        <v>4456</v>
      </c>
      <c r="J391" s="75">
        <f t="shared" si="19"/>
        <v>-344504</v>
      </c>
    </row>
    <row r="392" spans="1:10" ht="47.25" customHeight="1" x14ac:dyDescent="0.25">
      <c r="A392" s="68" t="s">
        <v>2392</v>
      </c>
      <c r="B392" s="69" t="s">
        <v>1573</v>
      </c>
      <c r="C392" s="69" t="s">
        <v>1574</v>
      </c>
      <c r="D392" s="69" t="s">
        <v>1575</v>
      </c>
      <c r="E392" s="69" t="s">
        <v>1576</v>
      </c>
      <c r="F392" s="70">
        <v>-275603</v>
      </c>
      <c r="G392" s="69" t="s">
        <v>2393</v>
      </c>
      <c r="H392" t="s">
        <v>2394</v>
      </c>
      <c r="I392">
        <f t="shared" si="18"/>
        <v>4451</v>
      </c>
      <c r="J392" s="75">
        <f t="shared" si="19"/>
        <v>-275603</v>
      </c>
    </row>
    <row r="393" spans="1:10" ht="47.25" customHeight="1" x14ac:dyDescent="0.25">
      <c r="A393" s="68" t="s">
        <v>2395</v>
      </c>
      <c r="B393" s="69" t="s">
        <v>1573</v>
      </c>
      <c r="C393" s="69" t="s">
        <v>1574</v>
      </c>
      <c r="D393" s="69" t="s">
        <v>1575</v>
      </c>
      <c r="E393" s="69" t="s">
        <v>1576</v>
      </c>
      <c r="F393" s="70">
        <v>-413404</v>
      </c>
      <c r="G393" s="69" t="s">
        <v>2396</v>
      </c>
      <c r="H393" t="s">
        <v>2397</v>
      </c>
      <c r="I393">
        <f t="shared" si="18"/>
        <v>4446</v>
      </c>
      <c r="J393" s="75">
        <f t="shared" si="19"/>
        <v>-413404</v>
      </c>
    </row>
    <row r="394" spans="1:10" ht="47.25" customHeight="1" x14ac:dyDescent="0.25">
      <c r="A394" s="68" t="s">
        <v>2398</v>
      </c>
      <c r="B394" s="69" t="s">
        <v>1573</v>
      </c>
      <c r="C394" s="69" t="s">
        <v>1574</v>
      </c>
      <c r="D394" s="69" t="s">
        <v>1575</v>
      </c>
      <c r="E394" s="69" t="s">
        <v>1576</v>
      </c>
      <c r="F394" s="70">
        <v>-344504</v>
      </c>
      <c r="G394" s="69" t="s">
        <v>2399</v>
      </c>
      <c r="H394" t="s">
        <v>2400</v>
      </c>
      <c r="I394">
        <f t="shared" si="18"/>
        <v>4452</v>
      </c>
      <c r="J394" s="75">
        <f t="shared" si="19"/>
        <v>-344504</v>
      </c>
    </row>
    <row r="395" spans="1:10" ht="47.25" customHeight="1" x14ac:dyDescent="0.25">
      <c r="A395" s="68" t="s">
        <v>2401</v>
      </c>
      <c r="B395" s="69" t="s">
        <v>1573</v>
      </c>
      <c r="C395" s="69" t="s">
        <v>1574</v>
      </c>
      <c r="D395" s="69" t="s">
        <v>1575</v>
      </c>
      <c r="E395" s="69" t="s">
        <v>1576</v>
      </c>
      <c r="F395" s="70">
        <v>-206702</v>
      </c>
      <c r="G395" s="69" t="s">
        <v>2402</v>
      </c>
      <c r="H395" t="s">
        <v>2403</v>
      </c>
      <c r="I395">
        <f t="shared" si="18"/>
        <v>4566</v>
      </c>
      <c r="J395" s="75">
        <f t="shared" si="19"/>
        <v>-206702</v>
      </c>
    </row>
    <row r="396" spans="1:10" ht="47.25" customHeight="1" x14ac:dyDescent="0.25">
      <c r="A396" s="68" t="s">
        <v>2404</v>
      </c>
      <c r="B396" s="69" t="s">
        <v>1573</v>
      </c>
      <c r="C396" s="69" t="s">
        <v>1574</v>
      </c>
      <c r="D396" s="69" t="s">
        <v>1575</v>
      </c>
      <c r="E396" s="69" t="s">
        <v>1576</v>
      </c>
      <c r="F396" s="70">
        <v>-114970</v>
      </c>
      <c r="G396" s="69" t="s">
        <v>2405</v>
      </c>
      <c r="H396" t="s">
        <v>2406</v>
      </c>
      <c r="I396">
        <f t="shared" si="18"/>
        <v>192</v>
      </c>
      <c r="J396" s="75">
        <f t="shared" si="19"/>
        <v>-114970</v>
      </c>
    </row>
    <row r="397" spans="1:10" ht="47.25" customHeight="1" x14ac:dyDescent="0.25">
      <c r="A397" s="68" t="s">
        <v>2407</v>
      </c>
      <c r="B397" s="69" t="s">
        <v>1573</v>
      </c>
      <c r="C397" s="69" t="s">
        <v>1574</v>
      </c>
      <c r="D397" s="69" t="s">
        <v>1575</v>
      </c>
      <c r="E397" s="69" t="s">
        <v>1576</v>
      </c>
      <c r="F397" s="70">
        <v>-181544</v>
      </c>
      <c r="G397" s="69" t="s">
        <v>2408</v>
      </c>
      <c r="H397" t="s">
        <v>2409</v>
      </c>
      <c r="I397">
        <f t="shared" si="18"/>
        <v>191</v>
      </c>
      <c r="J397" s="75">
        <f t="shared" si="19"/>
        <v>-181544</v>
      </c>
    </row>
    <row r="398" spans="1:10" ht="47.25" customHeight="1" x14ac:dyDescent="0.25">
      <c r="A398" s="68" t="s">
        <v>2410</v>
      </c>
      <c r="B398" s="69" t="s">
        <v>1573</v>
      </c>
      <c r="C398" s="69" t="s">
        <v>1574</v>
      </c>
      <c r="D398" s="69" t="s">
        <v>1575</v>
      </c>
      <c r="E398" s="69" t="s">
        <v>1576</v>
      </c>
      <c r="F398" s="70">
        <v>-137801</v>
      </c>
      <c r="G398" s="69" t="s">
        <v>2411</v>
      </c>
      <c r="H398" t="s">
        <v>2412</v>
      </c>
      <c r="I398">
        <f t="shared" si="18"/>
        <v>4563</v>
      </c>
      <c r="J398" s="75">
        <f t="shared" si="19"/>
        <v>-137801</v>
      </c>
    </row>
    <row r="399" spans="1:10" ht="47.25" customHeight="1" x14ac:dyDescent="0.25">
      <c r="A399" s="68" t="s">
        <v>2413</v>
      </c>
      <c r="B399" s="69" t="s">
        <v>1573</v>
      </c>
      <c r="C399" s="69" t="s">
        <v>1574</v>
      </c>
      <c r="D399" s="69" t="s">
        <v>1575</v>
      </c>
      <c r="E399" s="69" t="s">
        <v>1576</v>
      </c>
      <c r="F399" s="70">
        <v>-181544</v>
      </c>
      <c r="G399" s="69" t="s">
        <v>2414</v>
      </c>
      <c r="H399" t="s">
        <v>2415</v>
      </c>
      <c r="I399">
        <f t="shared" si="18"/>
        <v>193</v>
      </c>
      <c r="J399" s="75">
        <f t="shared" si="19"/>
        <v>-181544</v>
      </c>
    </row>
    <row r="400" spans="1:10" ht="47.25" customHeight="1" x14ac:dyDescent="0.25">
      <c r="A400" s="68" t="s">
        <v>2416</v>
      </c>
      <c r="B400" s="69" t="s">
        <v>1573</v>
      </c>
      <c r="C400" s="69" t="s">
        <v>1574</v>
      </c>
      <c r="D400" s="69" t="s">
        <v>1575</v>
      </c>
      <c r="E400" s="69" t="s">
        <v>1576</v>
      </c>
      <c r="F400" s="70">
        <v>-413404</v>
      </c>
      <c r="G400" s="69" t="s">
        <v>2417</v>
      </c>
      <c r="H400" t="s">
        <v>2418</v>
      </c>
      <c r="I400">
        <f t="shared" si="18"/>
        <v>4504</v>
      </c>
      <c r="J400" s="75">
        <f t="shared" si="19"/>
        <v>-413404</v>
      </c>
    </row>
    <row r="401" spans="1:10" ht="47.25" customHeight="1" x14ac:dyDescent="0.25">
      <c r="A401" s="68" t="s">
        <v>2419</v>
      </c>
      <c r="B401" s="69" t="s">
        <v>1573</v>
      </c>
      <c r="C401" s="69" t="s">
        <v>1574</v>
      </c>
      <c r="D401" s="69" t="s">
        <v>1575</v>
      </c>
      <c r="E401" s="69" t="s">
        <v>1576</v>
      </c>
      <c r="F401" s="70">
        <v>-206702</v>
      </c>
      <c r="G401" s="69" t="s">
        <v>2420</v>
      </c>
      <c r="H401" t="s">
        <v>2421</v>
      </c>
      <c r="I401">
        <f t="shared" si="18"/>
        <v>4484</v>
      </c>
      <c r="J401" s="75">
        <f t="shared" si="19"/>
        <v>-206702</v>
      </c>
    </row>
    <row r="402" spans="1:10" ht="47.25" customHeight="1" x14ac:dyDescent="0.25">
      <c r="A402" s="68" t="s">
        <v>2422</v>
      </c>
      <c r="B402" s="69" t="s">
        <v>1573</v>
      </c>
      <c r="C402" s="69" t="s">
        <v>1574</v>
      </c>
      <c r="D402" s="69" t="s">
        <v>1575</v>
      </c>
      <c r="E402" s="69" t="s">
        <v>1576</v>
      </c>
      <c r="F402" s="70">
        <v>-413404</v>
      </c>
      <c r="G402" s="69" t="s">
        <v>2423</v>
      </c>
      <c r="H402" t="s">
        <v>2424</v>
      </c>
      <c r="I402">
        <f t="shared" si="18"/>
        <v>4569</v>
      </c>
      <c r="J402" s="75">
        <f t="shared" si="19"/>
        <v>-413404</v>
      </c>
    </row>
    <row r="403" spans="1:10" ht="47.25" customHeight="1" x14ac:dyDescent="0.25">
      <c r="A403" s="68" t="s">
        <v>2425</v>
      </c>
      <c r="B403" s="69" t="s">
        <v>1573</v>
      </c>
      <c r="C403" s="69" t="s">
        <v>1574</v>
      </c>
      <c r="D403" s="69" t="s">
        <v>1575</v>
      </c>
      <c r="E403" s="69" t="s">
        <v>1576</v>
      </c>
      <c r="F403" s="70">
        <v>-275603</v>
      </c>
      <c r="G403" s="69" t="s">
        <v>2426</v>
      </c>
      <c r="H403" t="s">
        <v>2427</v>
      </c>
      <c r="I403">
        <f t="shared" si="18"/>
        <v>4570</v>
      </c>
      <c r="J403" s="75">
        <f t="shared" si="19"/>
        <v>-275603</v>
      </c>
    </row>
    <row r="404" spans="1:10" ht="47.25" customHeight="1" x14ac:dyDescent="0.25">
      <c r="A404" s="68" t="s">
        <v>2428</v>
      </c>
      <c r="B404" s="69" t="s">
        <v>1573</v>
      </c>
      <c r="C404" s="69" t="s">
        <v>1574</v>
      </c>
      <c r="D404" s="69" t="s">
        <v>1575</v>
      </c>
      <c r="E404" s="69" t="s">
        <v>1576</v>
      </c>
      <c r="F404" s="70">
        <v>-275603</v>
      </c>
      <c r="G404" s="69" t="s">
        <v>2429</v>
      </c>
      <c r="H404" t="s">
        <v>2430</v>
      </c>
      <c r="I404">
        <f t="shared" si="18"/>
        <v>4568</v>
      </c>
      <c r="J404" s="75">
        <f t="shared" si="19"/>
        <v>-275603</v>
      </c>
    </row>
    <row r="405" spans="1:10" ht="47.25" customHeight="1" x14ac:dyDescent="0.25">
      <c r="A405" s="68" t="s">
        <v>2431</v>
      </c>
      <c r="B405" s="69" t="s">
        <v>1573</v>
      </c>
      <c r="C405" s="69" t="s">
        <v>1574</v>
      </c>
      <c r="D405" s="69" t="s">
        <v>1575</v>
      </c>
      <c r="E405" s="69" t="s">
        <v>1576</v>
      </c>
      <c r="F405" s="70">
        <v>-757908</v>
      </c>
      <c r="G405" s="69" t="s">
        <v>2432</v>
      </c>
      <c r="H405" t="s">
        <v>2433</v>
      </c>
      <c r="I405">
        <f t="shared" si="18"/>
        <v>4567</v>
      </c>
      <c r="J405" s="75">
        <f t="shared" si="19"/>
        <v>-757908</v>
      </c>
    </row>
    <row r="406" spans="1:10" ht="47.25" customHeight="1" x14ac:dyDescent="0.25">
      <c r="A406" s="68" t="s">
        <v>2434</v>
      </c>
      <c r="B406" s="69" t="s">
        <v>1573</v>
      </c>
      <c r="C406" s="69" t="s">
        <v>1574</v>
      </c>
      <c r="D406" s="69" t="s">
        <v>1575</v>
      </c>
      <c r="E406" s="69" t="s">
        <v>1576</v>
      </c>
      <c r="F406" s="70">
        <v>-275603</v>
      </c>
      <c r="G406" s="69" t="s">
        <v>2435</v>
      </c>
      <c r="H406" t="s">
        <v>2436</v>
      </c>
      <c r="I406">
        <f t="shared" si="18"/>
        <v>4574</v>
      </c>
      <c r="J406" s="75">
        <f t="shared" si="19"/>
        <v>-275603</v>
      </c>
    </row>
    <row r="407" spans="1:10" ht="47.25" customHeight="1" x14ac:dyDescent="0.25">
      <c r="A407" s="68" t="s">
        <v>2437</v>
      </c>
      <c r="B407" s="69" t="s">
        <v>1573</v>
      </c>
      <c r="C407" s="69" t="s">
        <v>1574</v>
      </c>
      <c r="D407" s="69" t="s">
        <v>1575</v>
      </c>
      <c r="E407" s="69" t="s">
        <v>1576</v>
      </c>
      <c r="F407" s="70">
        <v>-206702</v>
      </c>
      <c r="G407" s="69" t="s">
        <v>2438</v>
      </c>
      <c r="H407" t="s">
        <v>2439</v>
      </c>
      <c r="I407">
        <f t="shared" si="18"/>
        <v>4573</v>
      </c>
      <c r="J407" s="75">
        <f t="shared" si="19"/>
        <v>-206702</v>
      </c>
    </row>
    <row r="408" spans="1:10" ht="47.25" customHeight="1" x14ac:dyDescent="0.25">
      <c r="A408" s="68" t="s">
        <v>2440</v>
      </c>
      <c r="B408" s="69" t="s">
        <v>1573</v>
      </c>
      <c r="C408" s="69" t="s">
        <v>1574</v>
      </c>
      <c r="D408" s="69" t="s">
        <v>1575</v>
      </c>
      <c r="E408" s="69" t="s">
        <v>1576</v>
      </c>
      <c r="F408" s="70">
        <v>-275603</v>
      </c>
      <c r="G408" s="69" t="s">
        <v>2441</v>
      </c>
      <c r="H408" t="s">
        <v>2442</v>
      </c>
      <c r="I408">
        <f t="shared" si="18"/>
        <v>4576</v>
      </c>
      <c r="J408" s="75">
        <f t="shared" si="19"/>
        <v>-275603</v>
      </c>
    </row>
    <row r="409" spans="1:10" ht="47.25" customHeight="1" x14ac:dyDescent="0.25">
      <c r="A409" s="68" t="s">
        <v>2443</v>
      </c>
      <c r="B409" s="69" t="s">
        <v>1573</v>
      </c>
      <c r="C409" s="69" t="s">
        <v>1574</v>
      </c>
      <c r="D409" s="69" t="s">
        <v>1575</v>
      </c>
      <c r="E409" s="69" t="s">
        <v>1576</v>
      </c>
      <c r="F409" s="70">
        <v>-413404</v>
      </c>
      <c r="G409" s="69" t="s">
        <v>2444</v>
      </c>
      <c r="H409" t="s">
        <v>2445</v>
      </c>
      <c r="I409">
        <f t="shared" si="18"/>
        <v>4571</v>
      </c>
      <c r="J409" s="75">
        <f t="shared" si="19"/>
        <v>-413404</v>
      </c>
    </row>
    <row r="410" spans="1:10" ht="47.25" customHeight="1" x14ac:dyDescent="0.25">
      <c r="A410" s="68" t="s">
        <v>2446</v>
      </c>
      <c r="B410" s="69" t="s">
        <v>1573</v>
      </c>
      <c r="C410" s="69" t="s">
        <v>1574</v>
      </c>
      <c r="D410" s="69" t="s">
        <v>1575</v>
      </c>
      <c r="E410" s="69" t="s">
        <v>1576</v>
      </c>
      <c r="F410" s="70">
        <v>-344504</v>
      </c>
      <c r="G410" s="69" t="s">
        <v>2447</v>
      </c>
      <c r="H410" t="s">
        <v>2448</v>
      </c>
      <c r="I410">
        <f t="shared" si="18"/>
        <v>4572</v>
      </c>
      <c r="J410" s="75">
        <f t="shared" si="19"/>
        <v>-344504</v>
      </c>
    </row>
    <row r="411" spans="1:10" ht="47.25" customHeight="1" x14ac:dyDescent="0.25">
      <c r="A411" s="68" t="s">
        <v>2449</v>
      </c>
      <c r="B411" s="69" t="s">
        <v>1573</v>
      </c>
      <c r="C411" s="69" t="s">
        <v>1574</v>
      </c>
      <c r="D411" s="69" t="s">
        <v>1575</v>
      </c>
      <c r="E411" s="69" t="s">
        <v>1576</v>
      </c>
      <c r="F411" s="70">
        <v>-413404</v>
      </c>
      <c r="G411" s="69" t="s">
        <v>2450</v>
      </c>
      <c r="H411" t="s">
        <v>2451</v>
      </c>
      <c r="I411">
        <f t="shared" si="18"/>
        <v>4575</v>
      </c>
      <c r="J411" s="75">
        <f t="shared" si="19"/>
        <v>-413404</v>
      </c>
    </row>
  </sheetData>
  <autoFilter ref="A2:J41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K83" sqref="K5:K83"/>
    </sheetView>
  </sheetViews>
  <sheetFormatPr defaultRowHeight="15" x14ac:dyDescent="0.25"/>
  <cols>
    <col min="1" max="1" width="4.5703125" customWidth="1"/>
    <col min="2" max="2" width="10.7109375" bestFit="1" customWidth="1"/>
    <col min="5" max="5" width="18.28515625" customWidth="1"/>
    <col min="6" max="6" width="28.140625" style="96" customWidth="1"/>
    <col min="7" max="7" width="14" style="96" customWidth="1"/>
    <col min="8" max="8" width="15.7109375" customWidth="1"/>
    <col min="10" max="10" width="13" customWidth="1"/>
    <col min="11" max="11" width="16.5703125" customWidth="1"/>
    <col min="12" max="12" width="22.140625" customWidth="1"/>
  </cols>
  <sheetData>
    <row r="1" spans="1:15" ht="18.75" x14ac:dyDescent="0.3">
      <c r="A1" s="164" t="s">
        <v>26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5" x14ac:dyDescent="0.25">
      <c r="A2" s="165" t="s">
        <v>1443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5" x14ac:dyDescent="0.25">
      <c r="A3" s="30"/>
      <c r="B3" s="30"/>
      <c r="C3" s="30"/>
      <c r="D3" s="30"/>
      <c r="E3" s="30"/>
      <c r="F3" s="94"/>
      <c r="H3" s="66">
        <f>+SUBTOTAL(9,H5:H83)</f>
        <v>5862337</v>
      </c>
      <c r="I3" s="66">
        <f>+SUBTOTAL(9,I5:I83)</f>
        <v>0</v>
      </c>
      <c r="J3" s="66">
        <f>+SUBTOTAL(9,J5:J83)</f>
        <v>586231</v>
      </c>
      <c r="K3" s="66">
        <f>+SUBTOTAL(9,K5:K83)</f>
        <v>6448568</v>
      </c>
    </row>
    <row r="4" spans="1:15" ht="27.2" customHeight="1" x14ac:dyDescent="0.25">
      <c r="B4" s="89" t="s">
        <v>28</v>
      </c>
      <c r="C4" s="90" t="s">
        <v>29</v>
      </c>
      <c r="D4" s="90" t="s">
        <v>30</v>
      </c>
      <c r="E4" s="90" t="s">
        <v>31</v>
      </c>
      <c r="F4" s="101" t="s">
        <v>32</v>
      </c>
      <c r="G4" s="90" t="s">
        <v>33</v>
      </c>
      <c r="H4" s="34" t="s">
        <v>34</v>
      </c>
      <c r="I4" s="90" t="s">
        <v>35</v>
      </c>
      <c r="J4" s="34" t="s">
        <v>36</v>
      </c>
      <c r="K4" s="35" t="s">
        <v>37</v>
      </c>
      <c r="L4" t="s">
        <v>3733</v>
      </c>
    </row>
    <row r="5" spans="1:15" x14ac:dyDescent="0.25">
      <c r="B5" s="91" t="s">
        <v>3692</v>
      </c>
      <c r="C5" s="92" t="s">
        <v>1444</v>
      </c>
      <c r="D5" s="92" t="s">
        <v>39</v>
      </c>
      <c r="E5" s="97" t="s">
        <v>3703</v>
      </c>
      <c r="F5" s="102" t="s">
        <v>41</v>
      </c>
      <c r="G5" s="95" t="s">
        <v>42</v>
      </c>
      <c r="H5" s="100">
        <v>483970</v>
      </c>
      <c r="I5" s="93" t="s">
        <v>43</v>
      </c>
      <c r="J5" s="100">
        <v>48397</v>
      </c>
      <c r="K5" s="100">
        <f>+J5+H5</f>
        <v>532367</v>
      </c>
      <c r="L5">
        <f>+C5*1</f>
        <v>32852</v>
      </c>
      <c r="M5">
        <f>+VLOOKUP(L5,'CTTT T8'!J3:K$50,2,0)</f>
        <v>532367</v>
      </c>
      <c r="N5" s="40">
        <f>+M5-K5</f>
        <v>0</v>
      </c>
      <c r="O5" t="s">
        <v>3982</v>
      </c>
    </row>
    <row r="6" spans="1:15" x14ac:dyDescent="0.25">
      <c r="B6" s="91" t="s">
        <v>3693</v>
      </c>
      <c r="C6" s="92" t="s">
        <v>1445</v>
      </c>
      <c r="D6" s="92" t="s">
        <v>39</v>
      </c>
      <c r="E6" s="97" t="s">
        <v>3704</v>
      </c>
      <c r="F6" s="102" t="s">
        <v>41</v>
      </c>
      <c r="G6" s="95" t="s">
        <v>42</v>
      </c>
      <c r="H6" s="100">
        <v>458248</v>
      </c>
      <c r="I6" s="93" t="s">
        <v>43</v>
      </c>
      <c r="J6" s="100">
        <v>45825</v>
      </c>
      <c r="K6" s="100">
        <f t="shared" ref="K6:K35" si="0">+J6+H6</f>
        <v>504073</v>
      </c>
      <c r="L6">
        <f t="shared" ref="L6:L35" si="1">+C6*1</f>
        <v>33003</v>
      </c>
      <c r="M6">
        <f>+VLOOKUP(L6,'CTTT T8'!J4:K$50,2,0)</f>
        <v>504073</v>
      </c>
      <c r="N6" s="40">
        <f t="shared" ref="N6:N35" si="2">+M6-K6</f>
        <v>0</v>
      </c>
      <c r="O6" t="s">
        <v>3982</v>
      </c>
    </row>
    <row r="7" spans="1:15" x14ac:dyDescent="0.25">
      <c r="B7" s="91" t="s">
        <v>3693</v>
      </c>
      <c r="C7" s="92" t="s">
        <v>1446</v>
      </c>
      <c r="D7" s="92" t="s">
        <v>39</v>
      </c>
      <c r="E7" s="97" t="s">
        <v>3705</v>
      </c>
      <c r="F7" s="102" t="s">
        <v>120</v>
      </c>
      <c r="G7" s="95" t="s">
        <v>121</v>
      </c>
      <c r="H7" s="100">
        <v>355360</v>
      </c>
      <c r="I7" s="93" t="s">
        <v>43</v>
      </c>
      <c r="J7" s="100">
        <v>35536</v>
      </c>
      <c r="K7" s="100">
        <f t="shared" si="0"/>
        <v>390896</v>
      </c>
      <c r="L7">
        <f t="shared" si="1"/>
        <v>33028</v>
      </c>
      <c r="M7">
        <f>+VLOOKUP(L7,'CTTT T8'!J5:K$50,2,0)</f>
        <v>390896</v>
      </c>
      <c r="N7" s="40">
        <f t="shared" si="2"/>
        <v>0</v>
      </c>
      <c r="O7" t="s">
        <v>3982</v>
      </c>
    </row>
    <row r="8" spans="1:15" x14ac:dyDescent="0.25">
      <c r="B8" s="91" t="s">
        <v>3693</v>
      </c>
      <c r="C8" s="92" t="s">
        <v>1447</v>
      </c>
      <c r="D8" s="92" t="s">
        <v>39</v>
      </c>
      <c r="E8" s="97" t="s">
        <v>3706</v>
      </c>
      <c r="F8" s="102" t="s">
        <v>41</v>
      </c>
      <c r="G8" s="95" t="s">
        <v>42</v>
      </c>
      <c r="H8" s="100">
        <v>687372</v>
      </c>
      <c r="I8" s="93" t="s">
        <v>43</v>
      </c>
      <c r="J8" s="100">
        <v>68737</v>
      </c>
      <c r="K8" s="100">
        <f t="shared" si="0"/>
        <v>756109</v>
      </c>
      <c r="L8">
        <f t="shared" si="1"/>
        <v>33031</v>
      </c>
      <c r="M8">
        <f>+VLOOKUP(L8,'CTTT T8'!J6:K$50,2,0)</f>
        <v>756109</v>
      </c>
      <c r="N8" s="40">
        <f t="shared" si="2"/>
        <v>0</v>
      </c>
      <c r="O8" t="s">
        <v>3982</v>
      </c>
    </row>
    <row r="9" spans="1:15" x14ac:dyDescent="0.25">
      <c r="B9" s="91" t="s">
        <v>3694</v>
      </c>
      <c r="C9" s="92" t="s">
        <v>1448</v>
      </c>
      <c r="D9" s="92" t="s">
        <v>39</v>
      </c>
      <c r="E9" s="97" t="s">
        <v>3707</v>
      </c>
      <c r="F9" s="102" t="s">
        <v>504</v>
      </c>
      <c r="G9" s="95" t="s">
        <v>505</v>
      </c>
      <c r="H9" s="100">
        <v>687372</v>
      </c>
      <c r="I9" s="93" t="s">
        <v>43</v>
      </c>
      <c r="J9" s="100">
        <v>68737</v>
      </c>
      <c r="K9" s="100">
        <f t="shared" si="0"/>
        <v>756109</v>
      </c>
      <c r="L9">
        <f t="shared" si="1"/>
        <v>33165</v>
      </c>
      <c r="M9">
        <f>+VLOOKUP(L9,'CTTT T8'!J7:K$50,2,0)</f>
        <v>756109</v>
      </c>
      <c r="N9" s="40">
        <f t="shared" si="2"/>
        <v>0</v>
      </c>
      <c r="O9" t="s">
        <v>3982</v>
      </c>
    </row>
    <row r="10" spans="1:15" x14ac:dyDescent="0.25">
      <c r="B10" s="91" t="s">
        <v>3694</v>
      </c>
      <c r="C10" s="92" t="s">
        <v>1449</v>
      </c>
      <c r="D10" s="92" t="s">
        <v>39</v>
      </c>
      <c r="E10" s="97" t="s">
        <v>3708</v>
      </c>
      <c r="F10" s="102" t="s">
        <v>504</v>
      </c>
      <c r="G10" s="95" t="s">
        <v>505</v>
      </c>
      <c r="H10" s="100">
        <v>654626</v>
      </c>
      <c r="I10" s="93" t="s">
        <v>43</v>
      </c>
      <c r="J10" s="100">
        <v>65463</v>
      </c>
      <c r="K10" s="100">
        <f t="shared" si="0"/>
        <v>720089</v>
      </c>
      <c r="L10">
        <f t="shared" si="1"/>
        <v>33166</v>
      </c>
      <c r="M10">
        <f>+VLOOKUP(L10,'CTTT T8'!J8:K$50,2,0)</f>
        <v>720089</v>
      </c>
      <c r="N10" s="40">
        <f t="shared" si="2"/>
        <v>0</v>
      </c>
      <c r="O10" t="s">
        <v>3982</v>
      </c>
    </row>
    <row r="11" spans="1:15" x14ac:dyDescent="0.25">
      <c r="B11" s="91" t="s">
        <v>3694</v>
      </c>
      <c r="C11" s="92" t="s">
        <v>1450</v>
      </c>
      <c r="D11" s="92" t="s">
        <v>39</v>
      </c>
      <c r="E11" s="97" t="s">
        <v>3709</v>
      </c>
      <c r="F11" s="102" t="s">
        <v>504</v>
      </c>
      <c r="G11" s="95" t="s">
        <v>505</v>
      </c>
      <c r="H11" s="100">
        <v>584484</v>
      </c>
      <c r="I11" s="93" t="s">
        <v>43</v>
      </c>
      <c r="J11" s="100">
        <v>58448</v>
      </c>
      <c r="K11" s="100">
        <f t="shared" si="0"/>
        <v>642932</v>
      </c>
      <c r="L11">
        <f t="shared" si="1"/>
        <v>33167</v>
      </c>
      <c r="M11">
        <f>+VLOOKUP(L11,'CTTT T8'!J9:K$50,2,0)</f>
        <v>642932</v>
      </c>
      <c r="N11" s="40">
        <f t="shared" si="2"/>
        <v>0</v>
      </c>
      <c r="O11" t="s">
        <v>3982</v>
      </c>
    </row>
    <row r="12" spans="1:15" x14ac:dyDescent="0.25">
      <c r="B12" s="91" t="s">
        <v>3694</v>
      </c>
      <c r="C12" s="92" t="s">
        <v>1451</v>
      </c>
      <c r="D12" s="92" t="s">
        <v>39</v>
      </c>
      <c r="E12" s="97" t="s">
        <v>3710</v>
      </c>
      <c r="F12" s="102" t="s">
        <v>41</v>
      </c>
      <c r="G12" s="95" t="s">
        <v>42</v>
      </c>
      <c r="H12" s="100">
        <v>458248</v>
      </c>
      <c r="I12" s="93" t="s">
        <v>43</v>
      </c>
      <c r="J12" s="100">
        <v>45825</v>
      </c>
      <c r="K12" s="100">
        <f t="shared" si="0"/>
        <v>504073</v>
      </c>
      <c r="L12">
        <f t="shared" si="1"/>
        <v>33237</v>
      </c>
      <c r="M12">
        <f>+VLOOKUP(L12,'CTTT T8'!J10:K$50,2,0)</f>
        <v>504073</v>
      </c>
      <c r="N12" s="40">
        <f t="shared" si="2"/>
        <v>0</v>
      </c>
      <c r="O12" t="s">
        <v>3982</v>
      </c>
    </row>
    <row r="13" spans="1:15" x14ac:dyDescent="0.25">
      <c r="B13" s="91" t="s">
        <v>3694</v>
      </c>
      <c r="C13" s="92" t="s">
        <v>1452</v>
      </c>
      <c r="D13" s="92" t="s">
        <v>39</v>
      </c>
      <c r="E13" s="97" t="s">
        <v>3711</v>
      </c>
      <c r="F13" s="102" t="s">
        <v>41</v>
      </c>
      <c r="G13" s="95" t="s">
        <v>42</v>
      </c>
      <c r="H13" s="100">
        <v>444200</v>
      </c>
      <c r="I13" s="93" t="s">
        <v>43</v>
      </c>
      <c r="J13" s="100">
        <v>44420</v>
      </c>
      <c r="K13" s="100">
        <f t="shared" si="0"/>
        <v>488620</v>
      </c>
      <c r="L13">
        <f t="shared" si="1"/>
        <v>33238</v>
      </c>
      <c r="M13">
        <f>+VLOOKUP(L13,'CTTT T8'!J11:K$50,2,0)</f>
        <v>488620</v>
      </c>
      <c r="N13" s="40">
        <f t="shared" si="2"/>
        <v>0</v>
      </c>
      <c r="O13" t="s">
        <v>3982</v>
      </c>
    </row>
    <row r="14" spans="1:15" x14ac:dyDescent="0.25">
      <c r="B14" s="91" t="s">
        <v>3694</v>
      </c>
      <c r="C14" s="92" t="s">
        <v>1453</v>
      </c>
      <c r="D14" s="92" t="s">
        <v>39</v>
      </c>
      <c r="E14" s="97" t="s">
        <v>3712</v>
      </c>
      <c r="F14" s="102" t="s">
        <v>41</v>
      </c>
      <c r="G14" s="95" t="s">
        <v>42</v>
      </c>
      <c r="H14" s="100">
        <v>572810</v>
      </c>
      <c r="I14" s="93" t="s">
        <v>43</v>
      </c>
      <c r="J14" s="100">
        <v>57281</v>
      </c>
      <c r="K14" s="100">
        <f t="shared" si="0"/>
        <v>630091</v>
      </c>
      <c r="L14">
        <f t="shared" si="1"/>
        <v>33243</v>
      </c>
      <c r="M14">
        <f>+VLOOKUP(L14,'CTTT T8'!J12:K$50,2,0)</f>
        <v>630091</v>
      </c>
      <c r="N14" s="40">
        <f t="shared" si="2"/>
        <v>0</v>
      </c>
      <c r="O14" t="s">
        <v>3982</v>
      </c>
    </row>
    <row r="15" spans="1:15" x14ac:dyDescent="0.25">
      <c r="B15" s="91" t="s">
        <v>3695</v>
      </c>
      <c r="C15" s="92" t="s">
        <v>1454</v>
      </c>
      <c r="D15" s="92" t="s">
        <v>39</v>
      </c>
      <c r="E15" s="97" t="s">
        <v>3714</v>
      </c>
      <c r="F15" s="102" t="s">
        <v>41</v>
      </c>
      <c r="G15" s="95" t="s">
        <v>42</v>
      </c>
      <c r="H15" s="100">
        <v>458248</v>
      </c>
      <c r="I15" s="93" t="s">
        <v>43</v>
      </c>
      <c r="J15" s="100">
        <v>45825</v>
      </c>
      <c r="K15" s="100">
        <f t="shared" si="0"/>
        <v>504073</v>
      </c>
      <c r="L15">
        <f t="shared" si="1"/>
        <v>34663</v>
      </c>
      <c r="M15">
        <f>+VLOOKUP(L15,'CTTT T8'!J13:K$50,2,0)</f>
        <v>504073</v>
      </c>
      <c r="N15" s="40">
        <f t="shared" si="2"/>
        <v>0</v>
      </c>
      <c r="O15" t="s">
        <v>3982</v>
      </c>
    </row>
    <row r="16" spans="1:15" x14ac:dyDescent="0.25">
      <c r="B16" s="91" t="s">
        <v>3695</v>
      </c>
      <c r="C16" s="92" t="s">
        <v>1455</v>
      </c>
      <c r="D16" s="92" t="s">
        <v>39</v>
      </c>
      <c r="E16" s="97" t="s">
        <v>3715</v>
      </c>
      <c r="F16" s="102" t="s">
        <v>41</v>
      </c>
      <c r="G16" s="95" t="s">
        <v>42</v>
      </c>
      <c r="H16" s="100">
        <v>355360</v>
      </c>
      <c r="I16" s="93" t="s">
        <v>43</v>
      </c>
      <c r="J16" s="100">
        <v>35536</v>
      </c>
      <c r="K16" s="100">
        <f t="shared" si="0"/>
        <v>390896</v>
      </c>
      <c r="L16">
        <f t="shared" si="1"/>
        <v>34677</v>
      </c>
      <c r="M16">
        <f>+VLOOKUP(L16,'CTTT T8'!J14:K$50,2,0)</f>
        <v>390896</v>
      </c>
      <c r="N16" s="40">
        <f t="shared" si="2"/>
        <v>0</v>
      </c>
      <c r="O16" t="s">
        <v>3982</v>
      </c>
    </row>
    <row r="17" spans="2:15" x14ac:dyDescent="0.25">
      <c r="B17" s="91" t="s">
        <v>3695</v>
      </c>
      <c r="C17" s="92" t="s">
        <v>1456</v>
      </c>
      <c r="D17" s="92" t="s">
        <v>39</v>
      </c>
      <c r="E17" s="97" t="s">
        <v>3716</v>
      </c>
      <c r="F17" s="102" t="s">
        <v>41</v>
      </c>
      <c r="G17" s="95" t="s">
        <v>42</v>
      </c>
      <c r="H17" s="100">
        <v>432526</v>
      </c>
      <c r="I17" s="93" t="s">
        <v>43</v>
      </c>
      <c r="J17" s="100">
        <v>43253</v>
      </c>
      <c r="K17" s="100">
        <f t="shared" si="0"/>
        <v>475779</v>
      </c>
      <c r="L17">
        <f t="shared" si="1"/>
        <v>34678</v>
      </c>
      <c r="M17">
        <f>+VLOOKUP(L17,'CTTT T8'!J15:K$50,2,0)</f>
        <v>475779</v>
      </c>
      <c r="N17" s="40">
        <f t="shared" si="2"/>
        <v>0</v>
      </c>
      <c r="O17" t="s">
        <v>3982</v>
      </c>
    </row>
    <row r="18" spans="2:15" x14ac:dyDescent="0.25">
      <c r="B18" s="91" t="s">
        <v>3695</v>
      </c>
      <c r="C18" s="92" t="s">
        <v>1457</v>
      </c>
      <c r="D18" s="92" t="s">
        <v>39</v>
      </c>
      <c r="E18" s="97" t="s">
        <v>3717</v>
      </c>
      <c r="F18" s="102" t="s">
        <v>768</v>
      </c>
      <c r="G18" s="95" t="s">
        <v>769</v>
      </c>
      <c r="H18" s="100">
        <v>1056780</v>
      </c>
      <c r="I18" s="93" t="s">
        <v>43</v>
      </c>
      <c r="J18" s="100">
        <v>105678</v>
      </c>
      <c r="K18" s="100">
        <f t="shared" si="0"/>
        <v>1162458</v>
      </c>
      <c r="L18">
        <f t="shared" si="1"/>
        <v>34706</v>
      </c>
      <c r="M18">
        <f>+VLOOKUP(L18,'CTTT T8'!J16:K$50,2,0)</f>
        <v>1162458</v>
      </c>
      <c r="N18" s="40">
        <f t="shared" si="2"/>
        <v>0</v>
      </c>
      <c r="O18" t="s">
        <v>3982</v>
      </c>
    </row>
    <row r="19" spans="2:15" x14ac:dyDescent="0.25">
      <c r="B19" s="91" t="s">
        <v>3563</v>
      </c>
      <c r="C19" s="92" t="s">
        <v>1458</v>
      </c>
      <c r="D19" s="92" t="s">
        <v>39</v>
      </c>
      <c r="E19" s="97" t="s">
        <v>3718</v>
      </c>
      <c r="F19" s="102" t="s">
        <v>41</v>
      </c>
      <c r="G19" s="95" t="s">
        <v>42</v>
      </c>
      <c r="H19" s="100">
        <v>432526</v>
      </c>
      <c r="I19" s="93" t="s">
        <v>43</v>
      </c>
      <c r="J19" s="100">
        <v>43253</v>
      </c>
      <c r="K19" s="100">
        <f t="shared" si="0"/>
        <v>475779</v>
      </c>
      <c r="L19">
        <f t="shared" si="1"/>
        <v>34750</v>
      </c>
      <c r="M19">
        <f>+VLOOKUP(L19,'CTTT T8'!J17:K$50,2,0)</f>
        <v>475779</v>
      </c>
      <c r="N19" s="40">
        <f t="shared" si="2"/>
        <v>0</v>
      </c>
      <c r="O19" t="s">
        <v>3982</v>
      </c>
    </row>
    <row r="20" spans="2:15" x14ac:dyDescent="0.25">
      <c r="B20" s="91" t="s">
        <v>3696</v>
      </c>
      <c r="C20" s="92" t="s">
        <v>1459</v>
      </c>
      <c r="D20" s="92" t="s">
        <v>39</v>
      </c>
      <c r="E20" s="97" t="s">
        <v>3719</v>
      </c>
      <c r="F20" s="102" t="s">
        <v>41</v>
      </c>
      <c r="G20" s="95" t="s">
        <v>42</v>
      </c>
      <c r="H20" s="100">
        <v>432526</v>
      </c>
      <c r="I20" s="93" t="s">
        <v>43</v>
      </c>
      <c r="J20" s="100">
        <v>43253</v>
      </c>
      <c r="K20" s="100">
        <f t="shared" si="0"/>
        <v>475779</v>
      </c>
      <c r="L20">
        <f t="shared" si="1"/>
        <v>35809</v>
      </c>
      <c r="M20">
        <f>+VLOOKUP(L20,'CTTT T8'!J18:K$50,2,0)</f>
        <v>475779</v>
      </c>
      <c r="N20" s="40">
        <f t="shared" si="2"/>
        <v>0</v>
      </c>
      <c r="O20" t="s">
        <v>3982</v>
      </c>
    </row>
    <row r="21" spans="2:15" x14ac:dyDescent="0.25">
      <c r="B21" s="91" t="s">
        <v>3696</v>
      </c>
      <c r="C21" s="92" t="s">
        <v>1460</v>
      </c>
      <c r="D21" s="92" t="s">
        <v>39</v>
      </c>
      <c r="E21" s="97" t="s">
        <v>3713</v>
      </c>
      <c r="F21" s="102" t="s">
        <v>474</v>
      </c>
      <c r="G21" s="95" t="s">
        <v>475</v>
      </c>
      <c r="H21" s="100">
        <v>846354</v>
      </c>
      <c r="I21" s="93" t="s">
        <v>43</v>
      </c>
      <c r="J21" s="100">
        <v>84635</v>
      </c>
      <c r="K21" s="100">
        <f t="shared" si="0"/>
        <v>930989</v>
      </c>
      <c r="L21">
        <f t="shared" si="1"/>
        <v>35859</v>
      </c>
      <c r="M21">
        <f>+VLOOKUP(L21,'CTTT T8'!J19:K$50,2,0)</f>
        <v>930989</v>
      </c>
      <c r="N21" s="40">
        <f t="shared" si="2"/>
        <v>0</v>
      </c>
      <c r="O21" t="s">
        <v>3982</v>
      </c>
    </row>
    <row r="22" spans="2:15" x14ac:dyDescent="0.25">
      <c r="B22" s="91" t="s">
        <v>3697</v>
      </c>
      <c r="C22" s="92" t="s">
        <v>1461</v>
      </c>
      <c r="D22" s="92" t="s">
        <v>39</v>
      </c>
      <c r="E22" s="97" t="s">
        <v>3720</v>
      </c>
      <c r="F22" s="102" t="s">
        <v>41</v>
      </c>
      <c r="G22" s="95" t="s">
        <v>42</v>
      </c>
      <c r="H22" s="100">
        <v>458248</v>
      </c>
      <c r="I22" s="93" t="s">
        <v>43</v>
      </c>
      <c r="J22" s="100">
        <v>45825</v>
      </c>
      <c r="K22" s="100">
        <f t="shared" si="0"/>
        <v>504073</v>
      </c>
      <c r="L22">
        <f t="shared" si="1"/>
        <v>36282</v>
      </c>
      <c r="M22">
        <f>+VLOOKUP(L22,'CTTT T8'!J20:K$50,2,0)</f>
        <v>504073</v>
      </c>
      <c r="N22" s="40">
        <f t="shared" si="2"/>
        <v>0</v>
      </c>
      <c r="O22" t="s">
        <v>3982</v>
      </c>
    </row>
    <row r="23" spans="2:15" x14ac:dyDescent="0.25">
      <c r="B23" s="91" t="s">
        <v>3697</v>
      </c>
      <c r="C23" s="92" t="s">
        <v>1462</v>
      </c>
      <c r="D23" s="92" t="s">
        <v>39</v>
      </c>
      <c r="E23" s="97" t="s">
        <v>3721</v>
      </c>
      <c r="F23" s="102" t="s">
        <v>41</v>
      </c>
      <c r="G23" s="95" t="s">
        <v>42</v>
      </c>
      <c r="H23" s="100">
        <v>483970</v>
      </c>
      <c r="I23" s="93" t="s">
        <v>43</v>
      </c>
      <c r="J23" s="100">
        <v>48397</v>
      </c>
      <c r="K23" s="100">
        <f t="shared" si="0"/>
        <v>532367</v>
      </c>
      <c r="L23">
        <f t="shared" si="1"/>
        <v>36290</v>
      </c>
      <c r="M23">
        <f>+VLOOKUP(L23,'CTTT T8'!J21:K$50,2,0)</f>
        <v>532367</v>
      </c>
      <c r="N23" s="40">
        <f t="shared" si="2"/>
        <v>0</v>
      </c>
      <c r="O23" t="s">
        <v>3982</v>
      </c>
    </row>
    <row r="24" spans="2:15" x14ac:dyDescent="0.25">
      <c r="B24" s="91" t="s">
        <v>3697</v>
      </c>
      <c r="C24" s="92" t="s">
        <v>1463</v>
      </c>
      <c r="D24" s="92" t="s">
        <v>39</v>
      </c>
      <c r="E24" s="97" t="s">
        <v>3722</v>
      </c>
      <c r="F24" s="102" t="s">
        <v>41</v>
      </c>
      <c r="G24" s="95" t="s">
        <v>42</v>
      </c>
      <c r="H24" s="100">
        <v>406804</v>
      </c>
      <c r="I24" s="93" t="s">
        <v>43</v>
      </c>
      <c r="J24" s="100">
        <v>40680</v>
      </c>
      <c r="K24" s="100">
        <f t="shared" si="0"/>
        <v>447484</v>
      </c>
      <c r="L24">
        <f t="shared" si="1"/>
        <v>36293</v>
      </c>
      <c r="M24">
        <f>+VLOOKUP(L24,'CTTT T8'!J22:K$50,2,0)</f>
        <v>447484</v>
      </c>
      <c r="N24" s="40">
        <f t="shared" si="2"/>
        <v>0</v>
      </c>
      <c r="O24" t="s">
        <v>3982</v>
      </c>
    </row>
    <row r="25" spans="2:15" x14ac:dyDescent="0.25">
      <c r="B25" s="91" t="s">
        <v>3697</v>
      </c>
      <c r="C25" s="92" t="s">
        <v>1464</v>
      </c>
      <c r="D25" s="92" t="s">
        <v>39</v>
      </c>
      <c r="E25" s="97" t="s">
        <v>3723</v>
      </c>
      <c r="F25" s="102" t="s">
        <v>41</v>
      </c>
      <c r="G25" s="95" t="s">
        <v>42</v>
      </c>
      <c r="H25" s="100">
        <v>355360</v>
      </c>
      <c r="I25" s="93" t="s">
        <v>43</v>
      </c>
      <c r="J25" s="100">
        <v>35536</v>
      </c>
      <c r="K25" s="100">
        <f t="shared" si="0"/>
        <v>390896</v>
      </c>
      <c r="L25">
        <f t="shared" si="1"/>
        <v>36306</v>
      </c>
      <c r="M25">
        <f>+VLOOKUP(L25,'CTTT T8'!J23:K$50,2,0)</f>
        <v>390896</v>
      </c>
      <c r="N25" s="40">
        <f t="shared" si="2"/>
        <v>0</v>
      </c>
      <c r="O25" t="s">
        <v>3982</v>
      </c>
    </row>
    <row r="26" spans="2:15" x14ac:dyDescent="0.25">
      <c r="B26" s="91" t="s">
        <v>3698</v>
      </c>
      <c r="C26" s="92" t="s">
        <v>1465</v>
      </c>
      <c r="D26" s="92" t="s">
        <v>39</v>
      </c>
      <c r="E26" s="97" t="s">
        <v>3724</v>
      </c>
      <c r="F26" s="102" t="s">
        <v>41</v>
      </c>
      <c r="G26" s="95" t="s">
        <v>42</v>
      </c>
      <c r="H26" s="100">
        <v>598532</v>
      </c>
      <c r="I26" s="93" t="s">
        <v>43</v>
      </c>
      <c r="J26" s="100">
        <v>59853</v>
      </c>
      <c r="K26" s="100">
        <f t="shared" si="0"/>
        <v>658385</v>
      </c>
      <c r="L26">
        <f t="shared" si="1"/>
        <v>36380</v>
      </c>
      <c r="M26">
        <f>+VLOOKUP(L26,'CTTT T8'!J24:K$50,2,0)</f>
        <v>658385</v>
      </c>
      <c r="N26" s="40">
        <f t="shared" si="2"/>
        <v>0</v>
      </c>
      <c r="O26" t="s">
        <v>3982</v>
      </c>
    </row>
    <row r="27" spans="2:15" x14ac:dyDescent="0.25">
      <c r="B27" s="91" t="s">
        <v>3699</v>
      </c>
      <c r="C27" s="92" t="s">
        <v>1466</v>
      </c>
      <c r="D27" s="92" t="s">
        <v>39</v>
      </c>
      <c r="E27" s="97" t="s">
        <v>3725</v>
      </c>
      <c r="F27" s="102" t="s">
        <v>41</v>
      </c>
      <c r="G27" s="95" t="s">
        <v>42</v>
      </c>
      <c r="H27" s="100">
        <v>355360</v>
      </c>
      <c r="I27" s="93" t="s">
        <v>43</v>
      </c>
      <c r="J27" s="100">
        <v>35536</v>
      </c>
      <c r="K27" s="100">
        <f t="shared" si="0"/>
        <v>390896</v>
      </c>
      <c r="L27">
        <f t="shared" si="1"/>
        <v>37603</v>
      </c>
      <c r="M27">
        <f>+VLOOKUP(L27,'CTTT T8'!J25:K$50,2,0)</f>
        <v>390896</v>
      </c>
      <c r="N27" s="40">
        <f t="shared" si="2"/>
        <v>0</v>
      </c>
      <c r="O27" t="s">
        <v>3982</v>
      </c>
    </row>
    <row r="28" spans="2:15" x14ac:dyDescent="0.25">
      <c r="B28" s="91" t="s">
        <v>3700</v>
      </c>
      <c r="C28" s="92" t="s">
        <v>1467</v>
      </c>
      <c r="D28" s="92" t="s">
        <v>39</v>
      </c>
      <c r="E28" s="97" t="s">
        <v>3726</v>
      </c>
      <c r="F28" s="102" t="s">
        <v>41</v>
      </c>
      <c r="G28" s="95" t="s">
        <v>42</v>
      </c>
      <c r="H28" s="100">
        <v>483970</v>
      </c>
      <c r="I28" s="93" t="s">
        <v>43</v>
      </c>
      <c r="J28" s="100">
        <v>48397</v>
      </c>
      <c r="K28" s="100">
        <f t="shared" si="0"/>
        <v>532367</v>
      </c>
      <c r="L28">
        <f t="shared" si="1"/>
        <v>37771</v>
      </c>
      <c r="M28">
        <f>+VLOOKUP(L28,'CTTT T8'!J26:K$50,2,0)</f>
        <v>532367</v>
      </c>
      <c r="N28" s="40">
        <f t="shared" si="2"/>
        <v>0</v>
      </c>
      <c r="O28" t="s">
        <v>3982</v>
      </c>
    </row>
    <row r="29" spans="2:15" x14ac:dyDescent="0.25">
      <c r="B29" s="91" t="s">
        <v>3700</v>
      </c>
      <c r="C29" s="92" t="s">
        <v>3691</v>
      </c>
      <c r="D29" s="92" t="s">
        <v>39</v>
      </c>
      <c r="E29" s="97" t="s">
        <v>3727</v>
      </c>
      <c r="F29" s="102" t="s">
        <v>474</v>
      </c>
      <c r="G29" s="95" t="s">
        <v>475</v>
      </c>
      <c r="H29" s="100">
        <v>1145620</v>
      </c>
      <c r="I29" s="93" t="s">
        <v>43</v>
      </c>
      <c r="J29" s="100">
        <v>114562</v>
      </c>
      <c r="K29" s="100">
        <f t="shared" si="0"/>
        <v>1260182</v>
      </c>
      <c r="L29">
        <f t="shared" si="1"/>
        <v>37799</v>
      </c>
      <c r="M29">
        <f>+VLOOKUP(L29,'CTTT T8'!J27:K$50,2,0)</f>
        <v>1260182</v>
      </c>
      <c r="N29" s="40">
        <f t="shared" si="2"/>
        <v>0</v>
      </c>
      <c r="O29" t="s">
        <v>3982</v>
      </c>
    </row>
    <row r="30" spans="2:15" x14ac:dyDescent="0.25">
      <c r="B30" s="91" t="s">
        <v>3700</v>
      </c>
      <c r="C30" s="92" t="s">
        <v>1468</v>
      </c>
      <c r="D30" s="92" t="s">
        <v>39</v>
      </c>
      <c r="E30" s="97" t="s">
        <v>3728</v>
      </c>
      <c r="F30" s="102" t="s">
        <v>474</v>
      </c>
      <c r="G30" s="95" t="s">
        <v>475</v>
      </c>
      <c r="H30" s="100">
        <v>923520</v>
      </c>
      <c r="I30" s="93" t="s">
        <v>43</v>
      </c>
      <c r="J30" s="100">
        <v>92352</v>
      </c>
      <c r="K30" s="100">
        <f t="shared" si="0"/>
        <v>1015872</v>
      </c>
      <c r="L30">
        <f t="shared" si="1"/>
        <v>37800</v>
      </c>
      <c r="M30">
        <f>+VLOOKUP(L30,'CTTT T8'!J28:K$50,2,0)</f>
        <v>1015872</v>
      </c>
      <c r="N30" s="40">
        <f t="shared" si="2"/>
        <v>0</v>
      </c>
      <c r="O30" t="s">
        <v>3982</v>
      </c>
    </row>
    <row r="31" spans="2:15" x14ac:dyDescent="0.25">
      <c r="B31" s="91" t="s">
        <v>3700</v>
      </c>
      <c r="C31" s="92" t="s">
        <v>1469</v>
      </c>
      <c r="D31" s="92" t="s">
        <v>39</v>
      </c>
      <c r="E31" s="97" t="s">
        <v>3729</v>
      </c>
      <c r="F31" s="102" t="s">
        <v>41</v>
      </c>
      <c r="G31" s="95" t="s">
        <v>42</v>
      </c>
      <c r="H31" s="100">
        <v>483970</v>
      </c>
      <c r="I31" s="93" t="s">
        <v>43</v>
      </c>
      <c r="J31" s="100">
        <v>48397</v>
      </c>
      <c r="K31" s="100">
        <f t="shared" si="0"/>
        <v>532367</v>
      </c>
      <c r="L31">
        <f t="shared" si="1"/>
        <v>37804</v>
      </c>
      <c r="M31">
        <f>+VLOOKUP(L31,'CTTT T8'!J29:K$50,2,0)</f>
        <v>532367</v>
      </c>
      <c r="N31" s="40">
        <f t="shared" si="2"/>
        <v>0</v>
      </c>
      <c r="O31" t="s">
        <v>3982</v>
      </c>
    </row>
    <row r="32" spans="2:15" x14ac:dyDescent="0.25">
      <c r="B32" s="91" t="s">
        <v>3701</v>
      </c>
      <c r="C32" s="92" t="s">
        <v>1470</v>
      </c>
      <c r="D32" s="92" t="s">
        <v>39</v>
      </c>
      <c r="E32" s="97" t="s">
        <v>3730</v>
      </c>
      <c r="F32" s="102" t="s">
        <v>41</v>
      </c>
      <c r="G32" s="95" t="s">
        <v>42</v>
      </c>
      <c r="H32" s="100">
        <v>432526</v>
      </c>
      <c r="I32" s="93" t="s">
        <v>43</v>
      </c>
      <c r="J32" s="100">
        <v>43253</v>
      </c>
      <c r="K32" s="100">
        <f t="shared" si="0"/>
        <v>475779</v>
      </c>
      <c r="L32">
        <f t="shared" si="1"/>
        <v>37844</v>
      </c>
      <c r="M32">
        <f>+VLOOKUP(L32,'CTTT T8'!J30:K$50,2,0)</f>
        <v>475779</v>
      </c>
      <c r="N32" s="40">
        <f t="shared" si="2"/>
        <v>0</v>
      </c>
      <c r="O32" t="s">
        <v>3982</v>
      </c>
    </row>
    <row r="33" spans="2:15" x14ac:dyDescent="0.25">
      <c r="B33" s="91" t="s">
        <v>3701</v>
      </c>
      <c r="C33" s="92" t="s">
        <v>1471</v>
      </c>
      <c r="D33" s="92" t="s">
        <v>39</v>
      </c>
      <c r="E33" s="97" t="s">
        <v>3731</v>
      </c>
      <c r="F33" s="102" t="s">
        <v>41</v>
      </c>
      <c r="G33" s="95" t="s">
        <v>42</v>
      </c>
      <c r="H33" s="100">
        <v>572810</v>
      </c>
      <c r="I33" s="93" t="s">
        <v>43</v>
      </c>
      <c r="J33" s="100">
        <v>57281</v>
      </c>
      <c r="K33" s="100">
        <f t="shared" si="0"/>
        <v>630091</v>
      </c>
      <c r="L33">
        <f t="shared" si="1"/>
        <v>37878</v>
      </c>
      <c r="M33">
        <f>+VLOOKUP(L33,'CTTT T8'!J31:K$50,2,0)</f>
        <v>630091</v>
      </c>
      <c r="N33" s="40">
        <f t="shared" si="2"/>
        <v>0</v>
      </c>
      <c r="O33" t="s">
        <v>3982</v>
      </c>
    </row>
    <row r="34" spans="2:15" x14ac:dyDescent="0.25">
      <c r="B34" s="91" t="s">
        <v>3702</v>
      </c>
      <c r="C34" s="92" t="s">
        <v>1472</v>
      </c>
      <c r="D34" s="92" t="s">
        <v>39</v>
      </c>
      <c r="E34" s="97" t="s">
        <v>3732</v>
      </c>
      <c r="F34" s="102" t="s">
        <v>41</v>
      </c>
      <c r="G34" s="95" t="s">
        <v>42</v>
      </c>
      <c r="H34" s="100">
        <v>444200</v>
      </c>
      <c r="I34" s="93" t="s">
        <v>43</v>
      </c>
      <c r="J34" s="100">
        <v>44420</v>
      </c>
      <c r="K34" s="100">
        <f t="shared" si="0"/>
        <v>488620</v>
      </c>
      <c r="L34">
        <f t="shared" si="1"/>
        <v>37927</v>
      </c>
      <c r="M34">
        <f>+VLOOKUP(L34,'CTTT T8'!J32:K$50,2,0)</f>
        <v>488620</v>
      </c>
      <c r="N34" s="40">
        <f t="shared" si="2"/>
        <v>0</v>
      </c>
      <c r="O34" t="s">
        <v>3982</v>
      </c>
    </row>
    <row r="35" spans="2:15" x14ac:dyDescent="0.25">
      <c r="B35" s="91" t="s">
        <v>3702</v>
      </c>
      <c r="C35" s="92" t="s">
        <v>3689</v>
      </c>
      <c r="D35" s="92" t="s">
        <v>39</v>
      </c>
      <c r="E35" s="97" t="s">
        <v>3690</v>
      </c>
      <c r="F35" s="102" t="s">
        <v>504</v>
      </c>
      <c r="G35" s="95" t="s">
        <v>505</v>
      </c>
      <c r="H35" s="100">
        <v>1056780</v>
      </c>
      <c r="I35" s="93" t="s">
        <v>43</v>
      </c>
      <c r="J35" s="100">
        <v>105678</v>
      </c>
      <c r="K35" s="100">
        <f t="shared" si="0"/>
        <v>1162458</v>
      </c>
      <c r="L35">
        <f t="shared" si="1"/>
        <v>37965</v>
      </c>
      <c r="M35">
        <f>+VLOOKUP(L35,'CTTT T8'!J33:K$50,2,0)</f>
        <v>1162458</v>
      </c>
      <c r="N35" s="40">
        <f t="shared" si="2"/>
        <v>0</v>
      </c>
      <c r="O35" t="s">
        <v>3982</v>
      </c>
    </row>
    <row r="36" spans="2:15" x14ac:dyDescent="0.25">
      <c r="B36" s="85">
        <v>45090</v>
      </c>
      <c r="C36" s="86" t="s">
        <v>1473</v>
      </c>
      <c r="D36" s="86" t="s">
        <v>766</v>
      </c>
      <c r="E36" s="98" t="s">
        <v>1474</v>
      </c>
      <c r="F36" s="86" t="s">
        <v>768</v>
      </c>
      <c r="G36" s="86" t="s">
        <v>769</v>
      </c>
      <c r="H36" s="87">
        <v>-533884</v>
      </c>
      <c r="I36" s="88" t="s">
        <v>43</v>
      </c>
      <c r="J36" s="87">
        <v>-53389</v>
      </c>
      <c r="K36" s="40">
        <v>-587273</v>
      </c>
      <c r="L36" t="s">
        <v>3293</v>
      </c>
      <c r="M36">
        <v>-587273</v>
      </c>
      <c r="N36" s="40">
        <f>+M36-K36</f>
        <v>0</v>
      </c>
      <c r="O36" t="s">
        <v>3283</v>
      </c>
    </row>
    <row r="37" spans="2:15" x14ac:dyDescent="0.25">
      <c r="B37" s="36">
        <v>45090</v>
      </c>
      <c r="C37" s="37" t="s">
        <v>1475</v>
      </c>
      <c r="D37" s="37" t="s">
        <v>1476</v>
      </c>
      <c r="E37" s="99" t="s">
        <v>1477</v>
      </c>
      <c r="F37" s="37" t="s">
        <v>120</v>
      </c>
      <c r="G37" s="37" t="s">
        <v>121</v>
      </c>
      <c r="H37" s="38">
        <v>-62637</v>
      </c>
      <c r="I37" s="39" t="s">
        <v>43</v>
      </c>
      <c r="J37" s="38">
        <v>-6264</v>
      </c>
      <c r="K37" s="40">
        <v>-68901</v>
      </c>
      <c r="L37" t="s">
        <v>3293</v>
      </c>
      <c r="M37">
        <v>-68901</v>
      </c>
      <c r="N37" s="40">
        <f t="shared" ref="N37:N79" si="3">+M37-K37</f>
        <v>0</v>
      </c>
      <c r="O37" t="s">
        <v>3283</v>
      </c>
    </row>
    <row r="38" spans="2:15" x14ac:dyDescent="0.25">
      <c r="B38" s="36">
        <v>45090</v>
      </c>
      <c r="C38" s="37" t="s">
        <v>1478</v>
      </c>
      <c r="D38" s="37" t="s">
        <v>1476</v>
      </c>
      <c r="E38" s="99" t="s">
        <v>1479</v>
      </c>
      <c r="F38" s="37" t="s">
        <v>120</v>
      </c>
      <c r="G38" s="37" t="s">
        <v>121</v>
      </c>
      <c r="H38" s="38">
        <v>-375822</v>
      </c>
      <c r="I38" s="39" t="s">
        <v>43</v>
      </c>
      <c r="J38" s="38">
        <v>-37582</v>
      </c>
      <c r="K38" s="40">
        <v>-413404</v>
      </c>
      <c r="L38" t="s">
        <v>3293</v>
      </c>
      <c r="M38">
        <v>-413404</v>
      </c>
      <c r="N38" s="40">
        <f t="shared" si="3"/>
        <v>0</v>
      </c>
      <c r="O38" t="s">
        <v>3283</v>
      </c>
    </row>
    <row r="39" spans="2:15" x14ac:dyDescent="0.25">
      <c r="B39" s="36">
        <v>45090</v>
      </c>
      <c r="C39" s="37" t="s">
        <v>1480</v>
      </c>
      <c r="D39" s="37" t="s">
        <v>567</v>
      </c>
      <c r="E39" s="99" t="s">
        <v>1481</v>
      </c>
      <c r="F39" s="37" t="s">
        <v>41</v>
      </c>
      <c r="G39" s="37" t="s">
        <v>42</v>
      </c>
      <c r="H39" s="38">
        <v>-375822</v>
      </c>
      <c r="I39" s="39" t="s">
        <v>43</v>
      </c>
      <c r="J39" s="38">
        <v>-37582</v>
      </c>
      <c r="K39" s="40">
        <v>-413404</v>
      </c>
      <c r="L39" t="s">
        <v>3293</v>
      </c>
      <c r="M39">
        <f>+VLOOKUP(L39,'CTTT T7'!H$264:I$417,2,0)</f>
        <v>-413404</v>
      </c>
      <c r="N39" s="40">
        <f t="shared" si="3"/>
        <v>0</v>
      </c>
      <c r="O39" t="s">
        <v>3283</v>
      </c>
    </row>
    <row r="40" spans="2:15" x14ac:dyDescent="0.25">
      <c r="B40" s="36">
        <v>45090</v>
      </c>
      <c r="C40" s="37" t="s">
        <v>1482</v>
      </c>
      <c r="D40" s="37" t="s">
        <v>567</v>
      </c>
      <c r="E40" s="99" t="s">
        <v>1483</v>
      </c>
      <c r="F40" s="37" t="s">
        <v>41</v>
      </c>
      <c r="G40" s="37" t="s">
        <v>42</v>
      </c>
      <c r="H40" s="38">
        <v>-62637</v>
      </c>
      <c r="I40" s="39" t="s">
        <v>43</v>
      </c>
      <c r="J40" s="38">
        <v>-6264</v>
      </c>
      <c r="K40" s="40">
        <v>-68901</v>
      </c>
      <c r="L40" t="s">
        <v>3294</v>
      </c>
      <c r="M40">
        <f>+VLOOKUP(L40,'CTTT T7'!H$264:I$417,2,0)</f>
        <v>-68901</v>
      </c>
      <c r="N40" s="40">
        <f t="shared" si="3"/>
        <v>0</v>
      </c>
      <c r="O40" t="s">
        <v>3283</v>
      </c>
    </row>
    <row r="41" spans="2:15" x14ac:dyDescent="0.25">
      <c r="B41" s="36">
        <v>45090</v>
      </c>
      <c r="C41" s="37" t="s">
        <v>1484</v>
      </c>
      <c r="D41" s="37" t="s">
        <v>567</v>
      </c>
      <c r="E41" s="99" t="s">
        <v>1485</v>
      </c>
      <c r="F41" s="37" t="s">
        <v>41</v>
      </c>
      <c r="G41" s="37" t="s">
        <v>42</v>
      </c>
      <c r="H41" s="38">
        <v>-375822</v>
      </c>
      <c r="I41" s="39" t="s">
        <v>43</v>
      </c>
      <c r="J41" s="38">
        <v>-37582</v>
      </c>
      <c r="K41" s="40">
        <v>-413404</v>
      </c>
      <c r="L41" t="s">
        <v>3295</v>
      </c>
      <c r="M41">
        <f>+VLOOKUP(L41,'CTTT T7'!H$264:I$417,2,0)</f>
        <v>-413404</v>
      </c>
      <c r="N41" s="40">
        <f t="shared" si="3"/>
        <v>0</v>
      </c>
      <c r="O41" t="s">
        <v>3283</v>
      </c>
    </row>
    <row r="42" spans="2:15" x14ac:dyDescent="0.25">
      <c r="B42" s="36">
        <v>45090</v>
      </c>
      <c r="C42" s="37" t="s">
        <v>1486</v>
      </c>
      <c r="D42" s="37" t="s">
        <v>567</v>
      </c>
      <c r="E42" s="99" t="s">
        <v>1487</v>
      </c>
      <c r="F42" s="37" t="s">
        <v>41</v>
      </c>
      <c r="G42" s="37" t="s">
        <v>42</v>
      </c>
      <c r="H42" s="38">
        <v>-313185</v>
      </c>
      <c r="I42" s="39" t="s">
        <v>43</v>
      </c>
      <c r="J42" s="38">
        <v>-31319</v>
      </c>
      <c r="K42" s="40">
        <v>-344504</v>
      </c>
      <c r="L42" t="s">
        <v>3296</v>
      </c>
      <c r="M42">
        <f>+VLOOKUP(L42,'CTTT T7'!H$264:I$417,2,0)</f>
        <v>-344504</v>
      </c>
      <c r="N42" s="40">
        <f t="shared" si="3"/>
        <v>0</v>
      </c>
      <c r="O42" t="s">
        <v>3283</v>
      </c>
    </row>
    <row r="43" spans="2:15" x14ac:dyDescent="0.25">
      <c r="B43" s="36">
        <v>45090</v>
      </c>
      <c r="C43" s="37" t="s">
        <v>1488</v>
      </c>
      <c r="D43" s="37" t="s">
        <v>567</v>
      </c>
      <c r="E43" s="99" t="s">
        <v>1489</v>
      </c>
      <c r="F43" s="37" t="s">
        <v>41</v>
      </c>
      <c r="G43" s="37" t="s">
        <v>42</v>
      </c>
      <c r="H43" s="38">
        <v>-250548</v>
      </c>
      <c r="I43" s="39" t="s">
        <v>43</v>
      </c>
      <c r="J43" s="38">
        <v>-25055</v>
      </c>
      <c r="K43" s="40">
        <v>-275603</v>
      </c>
      <c r="L43" t="s">
        <v>3297</v>
      </c>
      <c r="M43">
        <f>+VLOOKUP(L43,'CTTT T7'!H$264:I$417,2,0)</f>
        <v>-275603</v>
      </c>
      <c r="N43" s="40">
        <f t="shared" si="3"/>
        <v>0</v>
      </c>
      <c r="O43" t="s">
        <v>3283</v>
      </c>
    </row>
    <row r="44" spans="2:15" x14ac:dyDescent="0.25">
      <c r="B44" s="36">
        <v>45090</v>
      </c>
      <c r="C44" s="37" t="s">
        <v>1490</v>
      </c>
      <c r="D44" s="37" t="s">
        <v>567</v>
      </c>
      <c r="E44" s="99" t="s">
        <v>1491</v>
      </c>
      <c r="F44" s="37" t="s">
        <v>41</v>
      </c>
      <c r="G44" s="37" t="s">
        <v>42</v>
      </c>
      <c r="H44" s="38">
        <v>-313185</v>
      </c>
      <c r="I44" s="39" t="s">
        <v>43</v>
      </c>
      <c r="J44" s="38">
        <v>-31319</v>
      </c>
      <c r="K44" s="40">
        <v>-344504</v>
      </c>
      <c r="L44" t="s">
        <v>3298</v>
      </c>
      <c r="M44">
        <f>+VLOOKUP(L44,'CTTT T7'!H$264:I$417,2,0)</f>
        <v>-344504</v>
      </c>
      <c r="N44" s="40">
        <f t="shared" si="3"/>
        <v>0</v>
      </c>
      <c r="O44" t="s">
        <v>3283</v>
      </c>
    </row>
    <row r="45" spans="2:15" x14ac:dyDescent="0.25">
      <c r="B45" s="36">
        <v>45090</v>
      </c>
      <c r="C45" s="37" t="s">
        <v>1492</v>
      </c>
      <c r="D45" s="37" t="s">
        <v>567</v>
      </c>
      <c r="E45" s="99" t="s">
        <v>1493</v>
      </c>
      <c r="F45" s="37" t="s">
        <v>41</v>
      </c>
      <c r="G45" s="37" t="s">
        <v>42</v>
      </c>
      <c r="H45" s="38">
        <v>-250548</v>
      </c>
      <c r="I45" s="39" t="s">
        <v>43</v>
      </c>
      <c r="J45" s="38">
        <v>-25055</v>
      </c>
      <c r="K45" s="40">
        <v>-275603</v>
      </c>
      <c r="L45" t="s">
        <v>3299</v>
      </c>
      <c r="M45">
        <f>+VLOOKUP(L45,'CTTT T7'!H$264:I$417,2,0)</f>
        <v>-275603</v>
      </c>
      <c r="N45" s="40">
        <f t="shared" si="3"/>
        <v>0</v>
      </c>
      <c r="O45" t="s">
        <v>3283</v>
      </c>
    </row>
    <row r="46" spans="2:15" x14ac:dyDescent="0.25">
      <c r="B46" s="36">
        <v>45090</v>
      </c>
      <c r="C46" s="37" t="s">
        <v>1494</v>
      </c>
      <c r="D46" s="37" t="s">
        <v>567</v>
      </c>
      <c r="E46" s="99" t="s">
        <v>1495</v>
      </c>
      <c r="F46" s="37" t="s">
        <v>41</v>
      </c>
      <c r="G46" s="37" t="s">
        <v>42</v>
      </c>
      <c r="H46" s="38">
        <v>-375822</v>
      </c>
      <c r="I46" s="39" t="s">
        <v>43</v>
      </c>
      <c r="J46" s="38">
        <v>-37582</v>
      </c>
      <c r="K46" s="40">
        <v>-413404</v>
      </c>
      <c r="L46" t="s">
        <v>3300</v>
      </c>
      <c r="M46">
        <f>+VLOOKUP(L46,'CTTT T7'!H$264:I$417,2,0)</f>
        <v>-413404</v>
      </c>
      <c r="N46" s="40">
        <f t="shared" si="3"/>
        <v>0</v>
      </c>
      <c r="O46" t="s">
        <v>3283</v>
      </c>
    </row>
    <row r="47" spans="2:15" x14ac:dyDescent="0.25">
      <c r="B47" s="36">
        <v>45090</v>
      </c>
      <c r="C47" s="37" t="s">
        <v>1496</v>
      </c>
      <c r="D47" s="37" t="s">
        <v>567</v>
      </c>
      <c r="E47" s="99" t="s">
        <v>1497</v>
      </c>
      <c r="F47" s="37" t="s">
        <v>41</v>
      </c>
      <c r="G47" s="37" t="s">
        <v>42</v>
      </c>
      <c r="H47" s="38">
        <v>-313185</v>
      </c>
      <c r="I47" s="39" t="s">
        <v>43</v>
      </c>
      <c r="J47" s="38">
        <v>-31319</v>
      </c>
      <c r="K47" s="40">
        <v>-344504</v>
      </c>
      <c r="L47" t="s">
        <v>3301</v>
      </c>
      <c r="M47">
        <f>+VLOOKUP(L47,'CTTT T7'!H$264:I$417,2,0)</f>
        <v>-344504</v>
      </c>
      <c r="N47" s="40">
        <f t="shared" si="3"/>
        <v>0</v>
      </c>
      <c r="O47" t="s">
        <v>3283</v>
      </c>
    </row>
    <row r="48" spans="2:15" x14ac:dyDescent="0.25">
      <c r="B48" s="36">
        <v>45090</v>
      </c>
      <c r="C48" s="37" t="s">
        <v>1498</v>
      </c>
      <c r="D48" s="37" t="s">
        <v>567</v>
      </c>
      <c r="E48" s="99" t="s">
        <v>1499</v>
      </c>
      <c r="F48" s="37" t="s">
        <v>41</v>
      </c>
      <c r="G48" s="37" t="s">
        <v>42</v>
      </c>
      <c r="H48" s="38">
        <v>-250548</v>
      </c>
      <c r="I48" s="39" t="s">
        <v>43</v>
      </c>
      <c r="J48" s="38">
        <v>-25055</v>
      </c>
      <c r="K48" s="40">
        <v>-275603</v>
      </c>
      <c r="L48" t="s">
        <v>3302</v>
      </c>
      <c r="M48">
        <f>+VLOOKUP(L48,'CTTT T7'!H$264:I$417,2,0)</f>
        <v>-275603</v>
      </c>
      <c r="N48" s="40">
        <f t="shared" si="3"/>
        <v>0</v>
      </c>
      <c r="O48" t="s">
        <v>3283</v>
      </c>
    </row>
    <row r="49" spans="2:15" x14ac:dyDescent="0.25">
      <c r="B49" s="36">
        <v>45090</v>
      </c>
      <c r="C49" s="37" t="s">
        <v>1500</v>
      </c>
      <c r="D49" s="37" t="s">
        <v>567</v>
      </c>
      <c r="E49" s="99" t="s">
        <v>1501</v>
      </c>
      <c r="F49" s="37" t="s">
        <v>41</v>
      </c>
      <c r="G49" s="37" t="s">
        <v>42</v>
      </c>
      <c r="H49" s="38">
        <v>-187911</v>
      </c>
      <c r="I49" s="39" t="s">
        <v>43</v>
      </c>
      <c r="J49" s="38">
        <v>-18791</v>
      </c>
      <c r="K49" s="40">
        <v>-206702</v>
      </c>
      <c r="L49" t="s">
        <v>3303</v>
      </c>
      <c r="M49">
        <f>+VLOOKUP(L49,'CTTT T7'!H$264:I$417,2,0)</f>
        <v>-206702</v>
      </c>
      <c r="N49" s="40">
        <f t="shared" si="3"/>
        <v>0</v>
      </c>
      <c r="O49" t="s">
        <v>3283</v>
      </c>
    </row>
    <row r="50" spans="2:15" x14ac:dyDescent="0.25">
      <c r="B50" s="36">
        <v>45090</v>
      </c>
      <c r="C50" s="37" t="s">
        <v>1502</v>
      </c>
      <c r="D50" s="37" t="s">
        <v>567</v>
      </c>
      <c r="E50" s="99" t="s">
        <v>1503</v>
      </c>
      <c r="F50" s="37" t="s">
        <v>41</v>
      </c>
      <c r="G50" s="37" t="s">
        <v>42</v>
      </c>
      <c r="H50" s="38">
        <v>-313185</v>
      </c>
      <c r="I50" s="39" t="s">
        <v>43</v>
      </c>
      <c r="J50" s="38">
        <v>-31319</v>
      </c>
      <c r="K50" s="40">
        <v>-344504</v>
      </c>
      <c r="L50" t="s">
        <v>3304</v>
      </c>
      <c r="M50">
        <f>+VLOOKUP(L50,'CTTT T7'!H$264:I$417,2,0)</f>
        <v>-344504</v>
      </c>
      <c r="N50" s="40">
        <f t="shared" si="3"/>
        <v>0</v>
      </c>
      <c r="O50" t="s">
        <v>3283</v>
      </c>
    </row>
    <row r="51" spans="2:15" x14ac:dyDescent="0.25">
      <c r="B51" s="36">
        <v>45090</v>
      </c>
      <c r="C51" s="37" t="s">
        <v>1504</v>
      </c>
      <c r="D51" s="37" t="s">
        <v>567</v>
      </c>
      <c r="E51" s="99" t="s">
        <v>1505</v>
      </c>
      <c r="F51" s="37" t="s">
        <v>41</v>
      </c>
      <c r="G51" s="37" t="s">
        <v>42</v>
      </c>
      <c r="H51" s="38">
        <v>-250548</v>
      </c>
      <c r="I51" s="39" t="s">
        <v>43</v>
      </c>
      <c r="J51" s="38">
        <v>-25055</v>
      </c>
      <c r="K51" s="40">
        <v>-275603</v>
      </c>
      <c r="L51" t="s">
        <v>3305</v>
      </c>
      <c r="M51">
        <f>+VLOOKUP(L51,'CTTT T7'!H$264:I$417,2,0)</f>
        <v>-275603</v>
      </c>
      <c r="N51" s="40">
        <f t="shared" si="3"/>
        <v>0</v>
      </c>
      <c r="O51" t="s">
        <v>3283</v>
      </c>
    </row>
    <row r="52" spans="2:15" x14ac:dyDescent="0.25">
      <c r="B52" s="36">
        <v>45090</v>
      </c>
      <c r="C52" s="37" t="s">
        <v>1506</v>
      </c>
      <c r="D52" s="37" t="s">
        <v>567</v>
      </c>
      <c r="E52" s="99" t="s">
        <v>1507</v>
      </c>
      <c r="F52" s="37" t="s">
        <v>41</v>
      </c>
      <c r="G52" s="37" t="s">
        <v>42</v>
      </c>
      <c r="H52" s="38">
        <v>-375822</v>
      </c>
      <c r="I52" s="39" t="s">
        <v>43</v>
      </c>
      <c r="J52" s="38">
        <v>-37582</v>
      </c>
      <c r="K52" s="40">
        <v>-413404</v>
      </c>
      <c r="L52" t="s">
        <v>3306</v>
      </c>
      <c r="M52">
        <f>+VLOOKUP(L52,'CTTT T7'!H$264:I$417,2,0)</f>
        <v>-413404</v>
      </c>
      <c r="N52" s="40">
        <f t="shared" si="3"/>
        <v>0</v>
      </c>
      <c r="O52" t="s">
        <v>3283</v>
      </c>
    </row>
    <row r="53" spans="2:15" x14ac:dyDescent="0.25">
      <c r="B53" s="36">
        <v>45090</v>
      </c>
      <c r="C53" s="37" t="s">
        <v>1508</v>
      </c>
      <c r="D53" s="37" t="s">
        <v>567</v>
      </c>
      <c r="E53" s="99" t="s">
        <v>1509</v>
      </c>
      <c r="F53" s="37" t="s">
        <v>41</v>
      </c>
      <c r="G53" s="37" t="s">
        <v>42</v>
      </c>
      <c r="H53" s="38">
        <v>-375822</v>
      </c>
      <c r="I53" s="39" t="s">
        <v>43</v>
      </c>
      <c r="J53" s="38">
        <v>-37582</v>
      </c>
      <c r="K53" s="40">
        <v>-413404</v>
      </c>
      <c r="L53" t="s">
        <v>3307</v>
      </c>
      <c r="M53">
        <f>+VLOOKUP(L53,'CTTT T7'!H$264:I$417,2,0)</f>
        <v>-413404</v>
      </c>
      <c r="N53" s="40">
        <f t="shared" si="3"/>
        <v>0</v>
      </c>
      <c r="O53" t="s">
        <v>3283</v>
      </c>
    </row>
    <row r="54" spans="2:15" x14ac:dyDescent="0.25">
      <c r="B54" s="36">
        <v>45090</v>
      </c>
      <c r="C54" s="37" t="s">
        <v>1510</v>
      </c>
      <c r="D54" s="37" t="s">
        <v>567</v>
      </c>
      <c r="E54" s="99" t="s">
        <v>1511</v>
      </c>
      <c r="F54" s="37" t="s">
        <v>41</v>
      </c>
      <c r="G54" s="37" t="s">
        <v>42</v>
      </c>
      <c r="H54" s="38">
        <v>-313185</v>
      </c>
      <c r="I54" s="39" t="s">
        <v>43</v>
      </c>
      <c r="J54" s="38">
        <v>-31319</v>
      </c>
      <c r="K54" s="40">
        <v>-344504</v>
      </c>
      <c r="L54" t="s">
        <v>3308</v>
      </c>
      <c r="M54">
        <f>+VLOOKUP(L54,'CTTT T7'!H$264:I$417,2,0)</f>
        <v>-344504</v>
      </c>
      <c r="N54" s="40">
        <f t="shared" si="3"/>
        <v>0</v>
      </c>
      <c r="O54" t="s">
        <v>3283</v>
      </c>
    </row>
    <row r="55" spans="2:15" x14ac:dyDescent="0.25">
      <c r="B55" s="36">
        <v>45090</v>
      </c>
      <c r="C55" s="37" t="s">
        <v>1512</v>
      </c>
      <c r="D55" s="37" t="s">
        <v>567</v>
      </c>
      <c r="E55" s="99" t="s">
        <v>1513</v>
      </c>
      <c r="F55" s="37" t="s">
        <v>41</v>
      </c>
      <c r="G55" s="37" t="s">
        <v>42</v>
      </c>
      <c r="H55" s="38">
        <v>-187911</v>
      </c>
      <c r="I55" s="39" t="s">
        <v>43</v>
      </c>
      <c r="J55" s="38">
        <v>-18791</v>
      </c>
      <c r="K55" s="40">
        <v>-206702</v>
      </c>
      <c r="L55" t="s">
        <v>3309</v>
      </c>
      <c r="M55">
        <f>+VLOOKUP(L55,'CTTT T7'!H$264:I$417,2,0)</f>
        <v>-206702</v>
      </c>
      <c r="N55" s="40">
        <f t="shared" si="3"/>
        <v>0</v>
      </c>
      <c r="O55" t="s">
        <v>3283</v>
      </c>
    </row>
    <row r="56" spans="2:15" x14ac:dyDescent="0.25">
      <c r="B56" s="36">
        <v>45091</v>
      </c>
      <c r="C56" s="37" t="s">
        <v>302</v>
      </c>
      <c r="D56" s="37" t="s">
        <v>567</v>
      </c>
      <c r="E56" s="99" t="s">
        <v>1514</v>
      </c>
      <c r="F56" s="37" t="s">
        <v>41</v>
      </c>
      <c r="G56" s="37" t="s">
        <v>42</v>
      </c>
      <c r="H56" s="38">
        <v>-250548</v>
      </c>
      <c r="I56" s="39" t="s">
        <v>43</v>
      </c>
      <c r="J56" s="38">
        <v>-25055</v>
      </c>
      <c r="K56" s="40">
        <v>-275603</v>
      </c>
      <c r="L56" t="s">
        <v>3310</v>
      </c>
      <c r="M56">
        <f>+VLOOKUP(L56,'CTTT T7'!H$264:I$417,2,0)</f>
        <v>-275603</v>
      </c>
      <c r="N56" s="40">
        <f t="shared" si="3"/>
        <v>0</v>
      </c>
      <c r="O56" t="s">
        <v>3283</v>
      </c>
    </row>
    <row r="57" spans="2:15" x14ac:dyDescent="0.25">
      <c r="B57" s="36">
        <v>45096</v>
      </c>
      <c r="C57" s="37" t="s">
        <v>1515</v>
      </c>
      <c r="D57" s="37" t="s">
        <v>1476</v>
      </c>
      <c r="E57" s="99" t="s">
        <v>1516</v>
      </c>
      <c r="F57" s="37" t="s">
        <v>120</v>
      </c>
      <c r="G57" s="37" t="s">
        <v>121</v>
      </c>
      <c r="H57" s="38">
        <v>-375822</v>
      </c>
      <c r="I57" s="39" t="s">
        <v>43</v>
      </c>
      <c r="J57" s="38">
        <v>-37582</v>
      </c>
      <c r="K57" s="40">
        <v>-413404</v>
      </c>
      <c r="L57" t="s">
        <v>3311</v>
      </c>
      <c r="M57">
        <v>-413404</v>
      </c>
      <c r="N57" s="40">
        <f t="shared" si="3"/>
        <v>0</v>
      </c>
      <c r="O57" t="s">
        <v>3283</v>
      </c>
    </row>
    <row r="58" spans="2:15" x14ac:dyDescent="0.25">
      <c r="B58" s="36">
        <v>45096</v>
      </c>
      <c r="C58" s="37" t="s">
        <v>1517</v>
      </c>
      <c r="D58" s="37" t="s">
        <v>1249</v>
      </c>
      <c r="E58" s="99" t="s">
        <v>1518</v>
      </c>
      <c r="F58" s="37" t="s">
        <v>474</v>
      </c>
      <c r="G58" s="37" t="s">
        <v>475</v>
      </c>
      <c r="H58" s="38">
        <v>-82520</v>
      </c>
      <c r="I58" s="39" t="s">
        <v>43</v>
      </c>
      <c r="J58" s="38">
        <v>-8252</v>
      </c>
      <c r="K58" s="40">
        <v>-90772</v>
      </c>
      <c r="L58" t="s">
        <v>3312</v>
      </c>
      <c r="M58">
        <v>-90772</v>
      </c>
      <c r="N58" s="40">
        <f t="shared" si="3"/>
        <v>0</v>
      </c>
      <c r="O58" t="s">
        <v>3283</v>
      </c>
    </row>
    <row r="59" spans="2:15" x14ac:dyDescent="0.25">
      <c r="B59" s="36">
        <v>45096</v>
      </c>
      <c r="C59" s="37" t="s">
        <v>1519</v>
      </c>
      <c r="D59" s="37" t="s">
        <v>567</v>
      </c>
      <c r="E59" s="99" t="s">
        <v>1520</v>
      </c>
      <c r="F59" s="37" t="s">
        <v>41</v>
      </c>
      <c r="G59" s="37" t="s">
        <v>42</v>
      </c>
      <c r="H59" s="38">
        <v>-187911</v>
      </c>
      <c r="I59" s="39" t="s">
        <v>43</v>
      </c>
      <c r="J59" s="38">
        <v>-18791</v>
      </c>
      <c r="K59" s="40">
        <v>-206702</v>
      </c>
      <c r="L59" t="s">
        <v>3313</v>
      </c>
      <c r="M59">
        <f>+VLOOKUP(L59,'CTTT T7'!H$264:I$417,2,0)</f>
        <v>-206702</v>
      </c>
      <c r="N59" s="40">
        <f t="shared" si="3"/>
        <v>0</v>
      </c>
      <c r="O59" t="s">
        <v>3283</v>
      </c>
    </row>
    <row r="60" spans="2:15" x14ac:dyDescent="0.25">
      <c r="B60" s="36">
        <v>45096</v>
      </c>
      <c r="C60" s="37" t="s">
        <v>1521</v>
      </c>
      <c r="D60" s="37" t="s">
        <v>567</v>
      </c>
      <c r="E60" s="99" t="s">
        <v>1522</v>
      </c>
      <c r="F60" s="37" t="s">
        <v>41</v>
      </c>
      <c r="G60" s="37" t="s">
        <v>42</v>
      </c>
      <c r="H60" s="38">
        <v>-375822</v>
      </c>
      <c r="I60" s="39" t="s">
        <v>43</v>
      </c>
      <c r="J60" s="38">
        <v>-37582</v>
      </c>
      <c r="K60" s="40">
        <v>-413404</v>
      </c>
      <c r="L60" t="s">
        <v>3314</v>
      </c>
      <c r="M60">
        <f>+VLOOKUP(L60,'CTTT T7'!H$264:I$417,2,0)</f>
        <v>-413404</v>
      </c>
      <c r="N60" s="40">
        <f t="shared" si="3"/>
        <v>0</v>
      </c>
      <c r="O60" t="s">
        <v>3283</v>
      </c>
    </row>
    <row r="61" spans="2:15" x14ac:dyDescent="0.25">
      <c r="B61" s="36">
        <v>45096</v>
      </c>
      <c r="C61" s="37" t="s">
        <v>348</v>
      </c>
      <c r="D61" s="37" t="s">
        <v>567</v>
      </c>
      <c r="E61" s="99" t="s">
        <v>1523</v>
      </c>
      <c r="F61" s="37" t="s">
        <v>41</v>
      </c>
      <c r="G61" s="37" t="s">
        <v>42</v>
      </c>
      <c r="H61" s="38">
        <v>-375822</v>
      </c>
      <c r="I61" s="39" t="s">
        <v>43</v>
      </c>
      <c r="J61" s="38">
        <v>-37582</v>
      </c>
      <c r="K61" s="40">
        <v>-413404</v>
      </c>
      <c r="L61" t="s">
        <v>3315</v>
      </c>
      <c r="M61">
        <f>+VLOOKUP(L61,'CTTT T7'!H$264:I$417,2,0)</f>
        <v>-413404</v>
      </c>
      <c r="N61" s="40">
        <f t="shared" si="3"/>
        <v>0</v>
      </c>
      <c r="O61" t="s">
        <v>3283</v>
      </c>
    </row>
    <row r="62" spans="2:15" x14ac:dyDescent="0.25">
      <c r="B62" s="36">
        <v>45096</v>
      </c>
      <c r="C62" s="37" t="s">
        <v>350</v>
      </c>
      <c r="D62" s="37" t="s">
        <v>567</v>
      </c>
      <c r="E62" s="99" t="s">
        <v>1524</v>
      </c>
      <c r="F62" s="37" t="s">
        <v>41</v>
      </c>
      <c r="G62" s="37" t="s">
        <v>42</v>
      </c>
      <c r="H62" s="38">
        <v>-375822</v>
      </c>
      <c r="I62" s="39" t="s">
        <v>43</v>
      </c>
      <c r="J62" s="38">
        <v>-37582</v>
      </c>
      <c r="K62" s="40">
        <v>-413404</v>
      </c>
      <c r="L62" t="s">
        <v>3316</v>
      </c>
      <c r="M62">
        <f>+VLOOKUP(L62,'CTTT T7'!H$264:I$417,2,0)</f>
        <v>-413404</v>
      </c>
      <c r="N62" s="40">
        <f t="shared" si="3"/>
        <v>0</v>
      </c>
      <c r="O62" t="s">
        <v>3283</v>
      </c>
    </row>
    <row r="63" spans="2:15" x14ac:dyDescent="0.25">
      <c r="B63" s="36">
        <v>45096</v>
      </c>
      <c r="C63" s="37" t="s">
        <v>352</v>
      </c>
      <c r="D63" s="37" t="s">
        <v>567</v>
      </c>
      <c r="E63" s="99" t="s">
        <v>1525</v>
      </c>
      <c r="F63" s="37" t="s">
        <v>41</v>
      </c>
      <c r="G63" s="37" t="s">
        <v>42</v>
      </c>
      <c r="H63" s="38">
        <v>-250548</v>
      </c>
      <c r="I63" s="39" t="s">
        <v>43</v>
      </c>
      <c r="J63" s="38">
        <v>-25055</v>
      </c>
      <c r="K63" s="40">
        <v>-275603</v>
      </c>
      <c r="L63" t="s">
        <v>3317</v>
      </c>
      <c r="M63">
        <f>+VLOOKUP(L63,'CTTT T7'!H$264:I$417,2,0)</f>
        <v>-275603</v>
      </c>
      <c r="N63" s="40">
        <f t="shared" si="3"/>
        <v>0</v>
      </c>
      <c r="O63" t="s">
        <v>3283</v>
      </c>
    </row>
    <row r="64" spans="2:15" x14ac:dyDescent="0.25">
      <c r="B64" s="36">
        <v>45096</v>
      </c>
      <c r="C64" s="37" t="s">
        <v>354</v>
      </c>
      <c r="D64" s="37" t="s">
        <v>567</v>
      </c>
      <c r="E64" s="99" t="s">
        <v>1526</v>
      </c>
      <c r="F64" s="37" t="s">
        <v>41</v>
      </c>
      <c r="G64" s="37" t="s">
        <v>42</v>
      </c>
      <c r="H64" s="38">
        <v>-375822</v>
      </c>
      <c r="I64" s="39" t="s">
        <v>43</v>
      </c>
      <c r="J64" s="38">
        <v>-37582</v>
      </c>
      <c r="K64" s="40">
        <v>-413404</v>
      </c>
      <c r="L64" t="s">
        <v>3318</v>
      </c>
      <c r="M64">
        <f>+VLOOKUP(L64,'CTTT T7'!H$264:I$417,2,0)</f>
        <v>-413404</v>
      </c>
      <c r="N64" s="40">
        <f t="shared" si="3"/>
        <v>0</v>
      </c>
      <c r="O64" t="s">
        <v>3283</v>
      </c>
    </row>
    <row r="65" spans="2:15" x14ac:dyDescent="0.25">
      <c r="B65" s="36">
        <v>45096</v>
      </c>
      <c r="C65" s="37" t="s">
        <v>358</v>
      </c>
      <c r="D65" s="37" t="s">
        <v>567</v>
      </c>
      <c r="E65" s="99" t="s">
        <v>1527</v>
      </c>
      <c r="F65" s="37" t="s">
        <v>41</v>
      </c>
      <c r="G65" s="37" t="s">
        <v>42</v>
      </c>
      <c r="H65" s="38">
        <v>-250548</v>
      </c>
      <c r="I65" s="39" t="s">
        <v>43</v>
      </c>
      <c r="J65" s="38">
        <v>-25055</v>
      </c>
      <c r="K65" s="40">
        <v>-275603</v>
      </c>
      <c r="L65" t="s">
        <v>3319</v>
      </c>
      <c r="M65">
        <f>+VLOOKUP(L65,'CTTT T7'!H$264:I$417,2,0)</f>
        <v>-275603</v>
      </c>
      <c r="N65" s="40">
        <f t="shared" si="3"/>
        <v>0</v>
      </c>
      <c r="O65" t="s">
        <v>3283</v>
      </c>
    </row>
    <row r="66" spans="2:15" x14ac:dyDescent="0.25">
      <c r="B66" s="36">
        <v>45098</v>
      </c>
      <c r="C66" s="37" t="s">
        <v>1528</v>
      </c>
      <c r="D66" s="37" t="s">
        <v>1476</v>
      </c>
      <c r="E66" s="99" t="s">
        <v>1529</v>
      </c>
      <c r="F66" s="37" t="s">
        <v>120</v>
      </c>
      <c r="G66" s="37" t="s">
        <v>121</v>
      </c>
      <c r="H66" s="38">
        <v>-187911</v>
      </c>
      <c r="I66" s="39" t="s">
        <v>43</v>
      </c>
      <c r="J66" s="38">
        <v>-18791</v>
      </c>
      <c r="K66" s="40">
        <v>-206702</v>
      </c>
      <c r="L66" t="s">
        <v>3320</v>
      </c>
      <c r="M66" s="75">
        <v>-206702</v>
      </c>
      <c r="N66" s="40">
        <f t="shared" si="3"/>
        <v>0</v>
      </c>
      <c r="O66" t="s">
        <v>3283</v>
      </c>
    </row>
    <row r="67" spans="2:15" x14ac:dyDescent="0.25">
      <c r="B67" s="36">
        <v>45098</v>
      </c>
      <c r="C67" s="37" t="s">
        <v>1530</v>
      </c>
      <c r="D67" s="37" t="s">
        <v>771</v>
      </c>
      <c r="E67" s="99" t="s">
        <v>1531</v>
      </c>
      <c r="F67" s="37" t="s">
        <v>504</v>
      </c>
      <c r="G67" s="37" t="s">
        <v>505</v>
      </c>
      <c r="H67" s="38">
        <v>-399105</v>
      </c>
      <c r="I67" s="39" t="s">
        <v>43</v>
      </c>
      <c r="J67" s="38">
        <v>-39911</v>
      </c>
      <c r="K67" s="40">
        <v>-439016</v>
      </c>
      <c r="L67" t="s">
        <v>3321</v>
      </c>
      <c r="M67">
        <v>-439016</v>
      </c>
      <c r="N67" s="40">
        <f t="shared" si="3"/>
        <v>0</v>
      </c>
      <c r="O67" t="s">
        <v>3283</v>
      </c>
    </row>
    <row r="68" spans="2:15" x14ac:dyDescent="0.25">
      <c r="B68" s="36">
        <v>45098</v>
      </c>
      <c r="C68" s="37" t="s">
        <v>1532</v>
      </c>
      <c r="D68" s="37" t="s">
        <v>1249</v>
      </c>
      <c r="E68" s="99" t="s">
        <v>1533</v>
      </c>
      <c r="F68" s="37" t="s">
        <v>474</v>
      </c>
      <c r="G68" s="37" t="s">
        <v>475</v>
      </c>
      <c r="H68" s="38">
        <v>-247560</v>
      </c>
      <c r="I68" s="39" t="s">
        <v>43</v>
      </c>
      <c r="J68" s="38">
        <v>-24756</v>
      </c>
      <c r="K68" s="40">
        <v>-272316</v>
      </c>
      <c r="L68" t="s">
        <v>3322</v>
      </c>
      <c r="M68">
        <v>-272316</v>
      </c>
      <c r="N68" s="40">
        <f t="shared" si="3"/>
        <v>0</v>
      </c>
      <c r="O68" t="s">
        <v>3283</v>
      </c>
    </row>
    <row r="69" spans="2:15" x14ac:dyDescent="0.25">
      <c r="B69" s="36">
        <v>45105</v>
      </c>
      <c r="C69" s="37" t="s">
        <v>1534</v>
      </c>
      <c r="D69" s="37" t="s">
        <v>567</v>
      </c>
      <c r="E69" s="99" t="s">
        <v>1535</v>
      </c>
      <c r="F69" s="37" t="s">
        <v>41</v>
      </c>
      <c r="G69" s="37" t="s">
        <v>42</v>
      </c>
      <c r="H69" s="38">
        <v>-313185</v>
      </c>
      <c r="I69" s="39" t="s">
        <v>43</v>
      </c>
      <c r="J69" s="38">
        <v>-31319</v>
      </c>
      <c r="K69" s="40">
        <v>-344504</v>
      </c>
      <c r="L69" t="s">
        <v>3323</v>
      </c>
      <c r="M69">
        <f>+VLOOKUP(L69,'CTTT T7'!H$264:I$417,2,0)</f>
        <v>-344504</v>
      </c>
      <c r="N69" s="40">
        <f t="shared" si="3"/>
        <v>0</v>
      </c>
      <c r="O69" t="s">
        <v>3283</v>
      </c>
    </row>
    <row r="70" spans="2:15" x14ac:dyDescent="0.25">
      <c r="B70" s="36">
        <v>45105</v>
      </c>
      <c r="C70" s="37" t="s">
        <v>1536</v>
      </c>
      <c r="D70" s="37" t="s">
        <v>567</v>
      </c>
      <c r="E70" s="99" t="s">
        <v>1537</v>
      </c>
      <c r="F70" s="37" t="s">
        <v>41</v>
      </c>
      <c r="G70" s="37" t="s">
        <v>42</v>
      </c>
      <c r="H70" s="38">
        <v>-62637</v>
      </c>
      <c r="I70" s="39" t="s">
        <v>43</v>
      </c>
      <c r="J70" s="38">
        <v>-6264</v>
      </c>
      <c r="K70" s="40">
        <v>-68901</v>
      </c>
      <c r="L70" t="s">
        <v>3324</v>
      </c>
      <c r="M70">
        <f>+VLOOKUP(L70,'CTTT T7'!H$264:I$417,2,0)</f>
        <v>-68901</v>
      </c>
      <c r="N70" s="40">
        <f t="shared" si="3"/>
        <v>0</v>
      </c>
      <c r="O70" t="s">
        <v>3283</v>
      </c>
    </row>
    <row r="71" spans="2:15" x14ac:dyDescent="0.25">
      <c r="B71" s="36">
        <v>45107</v>
      </c>
      <c r="C71" s="37" t="s">
        <v>1538</v>
      </c>
      <c r="D71" s="37" t="s">
        <v>1249</v>
      </c>
      <c r="E71" s="99" t="s">
        <v>1539</v>
      </c>
      <c r="F71" s="37" t="s">
        <v>474</v>
      </c>
      <c r="G71" s="37" t="s">
        <v>475</v>
      </c>
      <c r="H71" s="38">
        <v>-250548</v>
      </c>
      <c r="I71" s="39" t="s">
        <v>43</v>
      </c>
      <c r="J71" s="38">
        <v>-25055</v>
      </c>
      <c r="K71" s="40">
        <v>-275603</v>
      </c>
      <c r="L71" t="s">
        <v>3325</v>
      </c>
      <c r="M71">
        <v>-275603</v>
      </c>
      <c r="N71" s="40">
        <f t="shared" si="3"/>
        <v>0</v>
      </c>
      <c r="O71" t="s">
        <v>3283</v>
      </c>
    </row>
    <row r="72" spans="2:15" x14ac:dyDescent="0.25">
      <c r="B72" s="36">
        <v>45107</v>
      </c>
      <c r="C72" s="37" t="s">
        <v>1540</v>
      </c>
      <c r="D72" s="37" t="s">
        <v>1249</v>
      </c>
      <c r="E72" s="99" t="s">
        <v>1541</v>
      </c>
      <c r="F72" s="37" t="s">
        <v>474</v>
      </c>
      <c r="G72" s="37" t="s">
        <v>475</v>
      </c>
      <c r="H72" s="38">
        <v>-187911</v>
      </c>
      <c r="I72" s="39" t="s">
        <v>43</v>
      </c>
      <c r="J72" s="38">
        <v>-18791</v>
      </c>
      <c r="K72" s="40">
        <v>-206702</v>
      </c>
      <c r="L72" t="s">
        <v>3326</v>
      </c>
      <c r="M72">
        <v>-206702</v>
      </c>
      <c r="N72" s="40">
        <f t="shared" si="3"/>
        <v>0</v>
      </c>
      <c r="O72" t="s">
        <v>3283</v>
      </c>
    </row>
    <row r="73" spans="2:15" x14ac:dyDescent="0.25">
      <c r="B73" s="36">
        <v>45107</v>
      </c>
      <c r="C73" s="37" t="s">
        <v>1542</v>
      </c>
      <c r="D73" s="37" t="s">
        <v>1249</v>
      </c>
      <c r="E73" s="99" t="s">
        <v>1543</v>
      </c>
      <c r="F73" s="37" t="s">
        <v>474</v>
      </c>
      <c r="G73" s="37" t="s">
        <v>475</v>
      </c>
      <c r="H73" s="38">
        <v>-125274</v>
      </c>
      <c r="I73" s="39" t="s">
        <v>43</v>
      </c>
      <c r="J73" s="38">
        <v>-12527</v>
      </c>
      <c r="K73" s="40">
        <v>-137801</v>
      </c>
      <c r="L73" t="s">
        <v>3327</v>
      </c>
      <c r="M73">
        <v>-137801</v>
      </c>
      <c r="N73" s="40">
        <f t="shared" si="3"/>
        <v>0</v>
      </c>
      <c r="O73" t="s">
        <v>3283</v>
      </c>
    </row>
    <row r="74" spans="2:15" x14ac:dyDescent="0.25">
      <c r="B74" s="36">
        <v>45107</v>
      </c>
      <c r="C74" s="37" t="s">
        <v>1544</v>
      </c>
      <c r="D74" s="37" t="s">
        <v>1249</v>
      </c>
      <c r="E74" s="99" t="s">
        <v>1545</v>
      </c>
      <c r="F74" s="37" t="s">
        <v>474</v>
      </c>
      <c r="G74" s="37" t="s">
        <v>475</v>
      </c>
      <c r="H74" s="38">
        <v>-62637</v>
      </c>
      <c r="I74" s="39" t="s">
        <v>43</v>
      </c>
      <c r="J74" s="38">
        <v>-6264</v>
      </c>
      <c r="K74" s="40">
        <v>-68901</v>
      </c>
      <c r="L74" t="s">
        <v>3328</v>
      </c>
      <c r="M74">
        <v>-68901</v>
      </c>
      <c r="N74" s="40">
        <f t="shared" si="3"/>
        <v>0</v>
      </c>
      <c r="O74" t="s">
        <v>3283</v>
      </c>
    </row>
    <row r="75" spans="2:15" x14ac:dyDescent="0.25">
      <c r="B75" s="36">
        <v>45107</v>
      </c>
      <c r="C75" s="37" t="s">
        <v>1546</v>
      </c>
      <c r="D75" s="37" t="s">
        <v>1249</v>
      </c>
      <c r="E75" s="99" t="s">
        <v>1547</v>
      </c>
      <c r="F75" s="37" t="s">
        <v>474</v>
      </c>
      <c r="G75" s="37" t="s">
        <v>475</v>
      </c>
      <c r="H75" s="38">
        <v>-125274</v>
      </c>
      <c r="I75" s="39" t="s">
        <v>43</v>
      </c>
      <c r="J75" s="38">
        <v>-12527</v>
      </c>
      <c r="K75" s="40">
        <v>-137801</v>
      </c>
      <c r="L75" t="s">
        <v>3329</v>
      </c>
      <c r="M75">
        <v>-137801</v>
      </c>
      <c r="N75" s="40">
        <f t="shared" si="3"/>
        <v>0</v>
      </c>
      <c r="O75" t="s">
        <v>3283</v>
      </c>
    </row>
    <row r="76" spans="2:15" x14ac:dyDescent="0.25">
      <c r="B76" s="36">
        <v>45107</v>
      </c>
      <c r="C76" s="37" t="s">
        <v>1548</v>
      </c>
      <c r="D76" s="37" t="s">
        <v>1249</v>
      </c>
      <c r="E76" s="99" t="s">
        <v>1549</v>
      </c>
      <c r="F76" s="37" t="s">
        <v>474</v>
      </c>
      <c r="G76" s="37" t="s">
        <v>475</v>
      </c>
      <c r="H76" s="38">
        <v>-62637</v>
      </c>
      <c r="I76" s="39" t="s">
        <v>43</v>
      </c>
      <c r="J76" s="38">
        <v>-6264</v>
      </c>
      <c r="K76" s="40">
        <v>-68901</v>
      </c>
      <c r="L76" t="s">
        <v>3330</v>
      </c>
      <c r="M76">
        <v>-68901</v>
      </c>
      <c r="N76" s="40">
        <f t="shared" si="3"/>
        <v>0</v>
      </c>
      <c r="O76" t="s">
        <v>3283</v>
      </c>
    </row>
    <row r="77" spans="2:15" x14ac:dyDescent="0.25">
      <c r="B77" s="36">
        <v>45107</v>
      </c>
      <c r="C77" s="37" t="s">
        <v>1550</v>
      </c>
      <c r="D77" s="37" t="s">
        <v>1249</v>
      </c>
      <c r="E77" s="99" t="s">
        <v>1551</v>
      </c>
      <c r="F77" s="37" t="s">
        <v>474</v>
      </c>
      <c r="G77" s="37" t="s">
        <v>475</v>
      </c>
      <c r="H77" s="38">
        <v>-125274</v>
      </c>
      <c r="I77" s="39" t="s">
        <v>43</v>
      </c>
      <c r="J77" s="38">
        <v>-12527</v>
      </c>
      <c r="K77" s="40">
        <v>-137801</v>
      </c>
      <c r="L77" t="s">
        <v>3331</v>
      </c>
      <c r="M77">
        <v>-137801</v>
      </c>
      <c r="N77" s="40">
        <f t="shared" si="3"/>
        <v>0</v>
      </c>
      <c r="O77" t="s">
        <v>3283</v>
      </c>
    </row>
    <row r="78" spans="2:15" x14ac:dyDescent="0.25">
      <c r="B78" s="36">
        <v>45107</v>
      </c>
      <c r="C78" s="37" t="s">
        <v>1552</v>
      </c>
      <c r="D78" s="37" t="s">
        <v>1249</v>
      </c>
      <c r="E78" s="99" t="s">
        <v>1553</v>
      </c>
      <c r="F78" s="37" t="s">
        <v>474</v>
      </c>
      <c r="G78" s="37" t="s">
        <v>475</v>
      </c>
      <c r="H78" s="38">
        <v>-82520</v>
      </c>
      <c r="I78" s="39" t="s">
        <v>43</v>
      </c>
      <c r="J78" s="38">
        <v>-8252</v>
      </c>
      <c r="K78" s="40">
        <v>-90772</v>
      </c>
      <c r="L78" t="s">
        <v>3332</v>
      </c>
      <c r="M78">
        <v>-90772</v>
      </c>
      <c r="N78" s="40">
        <f t="shared" si="3"/>
        <v>0</v>
      </c>
      <c r="O78" t="s">
        <v>3283</v>
      </c>
    </row>
    <row r="79" spans="2:15" x14ac:dyDescent="0.25">
      <c r="B79" s="36">
        <v>45107</v>
      </c>
      <c r="C79" s="37" t="s">
        <v>1554</v>
      </c>
      <c r="D79" s="37" t="s">
        <v>1249</v>
      </c>
      <c r="E79" s="99" t="s">
        <v>1555</v>
      </c>
      <c r="F79" s="37" t="s">
        <v>474</v>
      </c>
      <c r="G79" s="37" t="s">
        <v>475</v>
      </c>
      <c r="H79" s="38">
        <v>-125274</v>
      </c>
      <c r="I79" s="39" t="s">
        <v>43</v>
      </c>
      <c r="J79" s="38">
        <v>-12527</v>
      </c>
      <c r="K79" s="40">
        <v>-137801</v>
      </c>
      <c r="L79" t="s">
        <v>3333</v>
      </c>
      <c r="M79">
        <v>-137801</v>
      </c>
      <c r="N79" s="40">
        <f t="shared" si="3"/>
        <v>0</v>
      </c>
      <c r="O79" t="s">
        <v>3283</v>
      </c>
    </row>
    <row r="80" spans="2:15" x14ac:dyDescent="0.25">
      <c r="B80" s="36">
        <v>45107</v>
      </c>
      <c r="C80" s="37" t="s">
        <v>1556</v>
      </c>
      <c r="D80" s="37" t="s">
        <v>1249</v>
      </c>
      <c r="E80" s="99" t="s">
        <v>1557</v>
      </c>
      <c r="F80" s="37" t="s">
        <v>474</v>
      </c>
      <c r="G80" s="37" t="s">
        <v>475</v>
      </c>
      <c r="H80" s="38">
        <v>-165040</v>
      </c>
      <c r="I80" s="39" t="s">
        <v>43</v>
      </c>
      <c r="J80" s="38">
        <v>-16504</v>
      </c>
      <c r="K80" s="40">
        <v>-181544</v>
      </c>
      <c r="L80" t="s">
        <v>3334</v>
      </c>
      <c r="M80">
        <f>+VLOOKUP('T6'!L80,'CTTT T8'!H$56:I$65,2,0)</f>
        <v>-181544</v>
      </c>
      <c r="N80" s="40">
        <f>+M80-K80</f>
        <v>0</v>
      </c>
      <c r="O80" t="s">
        <v>3982</v>
      </c>
    </row>
    <row r="81" spans="2:15" x14ac:dyDescent="0.25">
      <c r="B81" s="36">
        <v>45107</v>
      </c>
      <c r="C81" s="37" t="s">
        <v>1558</v>
      </c>
      <c r="D81" s="37" t="s">
        <v>1249</v>
      </c>
      <c r="E81" s="99" t="s">
        <v>1559</v>
      </c>
      <c r="F81" s="37" t="s">
        <v>474</v>
      </c>
      <c r="G81" s="37" t="s">
        <v>475</v>
      </c>
      <c r="H81" s="38">
        <v>-82520</v>
      </c>
      <c r="I81" s="39" t="s">
        <v>43</v>
      </c>
      <c r="J81" s="38">
        <v>-8252</v>
      </c>
      <c r="K81" s="40">
        <v>-90772</v>
      </c>
      <c r="L81" t="s">
        <v>3335</v>
      </c>
      <c r="M81">
        <f>+VLOOKUP('T6'!L81,'CTTT T8'!H$56:I$65,2,0)</f>
        <v>-90772</v>
      </c>
      <c r="N81" s="40">
        <f t="shared" ref="N81:N83" si="4">+M81-K81</f>
        <v>0</v>
      </c>
      <c r="O81" t="s">
        <v>3982</v>
      </c>
    </row>
    <row r="82" spans="2:15" x14ac:dyDescent="0.25">
      <c r="B82" s="36">
        <v>45107</v>
      </c>
      <c r="C82" s="37" t="s">
        <v>1560</v>
      </c>
      <c r="D82" s="37" t="s">
        <v>567</v>
      </c>
      <c r="E82" s="99" t="s">
        <v>1561</v>
      </c>
      <c r="F82" s="37" t="s">
        <v>41</v>
      </c>
      <c r="G82" s="37" t="s">
        <v>42</v>
      </c>
      <c r="H82" s="38">
        <v>-62637</v>
      </c>
      <c r="I82" s="39" t="s">
        <v>43</v>
      </c>
      <c r="J82" s="38">
        <v>-6264</v>
      </c>
      <c r="K82" s="40">
        <v>-68901</v>
      </c>
      <c r="L82" t="s">
        <v>3336</v>
      </c>
      <c r="M82">
        <f>+VLOOKUP('T6'!L82,'CTTT T8'!H$56:I$65,2,0)</f>
        <v>-68901</v>
      </c>
      <c r="N82" s="40">
        <f t="shared" si="4"/>
        <v>0</v>
      </c>
      <c r="O82" t="s">
        <v>3982</v>
      </c>
    </row>
    <row r="83" spans="2:15" x14ac:dyDescent="0.25">
      <c r="B83" s="36">
        <v>45107</v>
      </c>
      <c r="C83" s="37" t="s">
        <v>1562</v>
      </c>
      <c r="D83" s="37" t="s">
        <v>567</v>
      </c>
      <c r="E83" s="99" t="s">
        <v>1563</v>
      </c>
      <c r="F83" s="37" t="s">
        <v>41</v>
      </c>
      <c r="G83" s="37" t="s">
        <v>42</v>
      </c>
      <c r="H83" s="38">
        <v>-313185</v>
      </c>
      <c r="I83" s="39" t="s">
        <v>43</v>
      </c>
      <c r="J83" s="38">
        <v>-31319</v>
      </c>
      <c r="K83" s="40">
        <v>-344504</v>
      </c>
      <c r="L83" t="s">
        <v>3337</v>
      </c>
      <c r="M83">
        <f>+VLOOKUP('T6'!L83,'CTTT T8'!H$56:I$65,2,0)</f>
        <v>-344504</v>
      </c>
      <c r="N83" s="40">
        <f t="shared" si="4"/>
        <v>0</v>
      </c>
      <c r="O83" t="s">
        <v>3982</v>
      </c>
    </row>
    <row r="84" spans="2:15" x14ac:dyDescent="0.25">
      <c r="B84" s="36">
        <v>45098</v>
      </c>
      <c r="C84" s="43" t="s">
        <v>3534</v>
      </c>
      <c r="E84" t="s">
        <v>3539</v>
      </c>
      <c r="H84" s="38">
        <v>-200000</v>
      </c>
      <c r="I84" s="39" t="s">
        <v>43</v>
      </c>
      <c r="J84" s="38">
        <f>+I84*H84</f>
        <v>-20000</v>
      </c>
      <c r="K84" s="40">
        <f>+J84+H84</f>
        <v>-220000</v>
      </c>
      <c r="O84" t="s">
        <v>3283</v>
      </c>
    </row>
    <row r="85" spans="2:15" x14ac:dyDescent="0.25">
      <c r="B85" s="36">
        <v>45098</v>
      </c>
      <c r="C85" s="43" t="s">
        <v>3535</v>
      </c>
      <c r="E85" t="s">
        <v>3538</v>
      </c>
      <c r="H85" s="38">
        <v>-652368</v>
      </c>
      <c r="I85" s="39" t="s">
        <v>43</v>
      </c>
      <c r="J85" s="38">
        <f t="shared" ref="J85:J89" si="5">+I85*H85</f>
        <v>-65236.800000000003</v>
      </c>
      <c r="K85" s="40">
        <f t="shared" ref="K85:K89" si="6">+J85+H85</f>
        <v>-717604.8</v>
      </c>
      <c r="O85" t="s">
        <v>3283</v>
      </c>
    </row>
    <row r="86" spans="2:15" x14ac:dyDescent="0.25">
      <c r="B86" s="36">
        <v>45098</v>
      </c>
      <c r="C86" s="43" t="s">
        <v>404</v>
      </c>
      <c r="E86" t="s">
        <v>3540</v>
      </c>
      <c r="H86" s="38">
        <v>-326184</v>
      </c>
      <c r="I86" s="39" t="s">
        <v>43</v>
      </c>
      <c r="J86" s="38">
        <f t="shared" si="5"/>
        <v>-32618.400000000001</v>
      </c>
      <c r="K86" s="40">
        <f t="shared" si="6"/>
        <v>-358802.4</v>
      </c>
      <c r="O86" t="s">
        <v>3283</v>
      </c>
    </row>
    <row r="87" spans="2:15" x14ac:dyDescent="0.25">
      <c r="B87" s="36">
        <v>45098</v>
      </c>
      <c r="C87" s="43" t="s">
        <v>3536</v>
      </c>
      <c r="E87" t="s">
        <v>3541</v>
      </c>
      <c r="H87" s="38">
        <v>-652368</v>
      </c>
      <c r="I87" s="39" t="s">
        <v>43</v>
      </c>
      <c r="J87" s="38">
        <f t="shared" si="5"/>
        <v>-65236.800000000003</v>
      </c>
      <c r="K87" s="40">
        <f t="shared" si="6"/>
        <v>-717604.8</v>
      </c>
      <c r="O87" t="s">
        <v>3283</v>
      </c>
    </row>
    <row r="88" spans="2:15" x14ac:dyDescent="0.25">
      <c r="B88" s="36">
        <v>45098</v>
      </c>
      <c r="C88" s="43" t="s">
        <v>3537</v>
      </c>
      <c r="E88" t="s">
        <v>3543</v>
      </c>
      <c r="H88" s="38">
        <v>-652368</v>
      </c>
      <c r="I88" s="39" t="s">
        <v>43</v>
      </c>
      <c r="J88" s="38">
        <f t="shared" si="5"/>
        <v>-65236.800000000003</v>
      </c>
      <c r="K88" s="40">
        <f t="shared" si="6"/>
        <v>-717604.8</v>
      </c>
      <c r="O88" t="s">
        <v>3283</v>
      </c>
    </row>
    <row r="89" spans="2:15" x14ac:dyDescent="0.25">
      <c r="B89" s="36">
        <v>45098</v>
      </c>
      <c r="C89" s="43" t="s">
        <v>398</v>
      </c>
      <c r="E89" t="s">
        <v>3542</v>
      </c>
      <c r="H89" s="38">
        <v>-652368</v>
      </c>
      <c r="I89" s="39" t="s">
        <v>43</v>
      </c>
      <c r="J89" s="38">
        <f t="shared" si="5"/>
        <v>-65236.800000000003</v>
      </c>
      <c r="K89" s="40">
        <f t="shared" si="6"/>
        <v>-717604.8</v>
      </c>
      <c r="O89" t="s">
        <v>3283</v>
      </c>
    </row>
  </sheetData>
  <autoFilter ref="A4:V89"/>
  <mergeCells count="2">
    <mergeCell ref="A1:K1"/>
    <mergeCell ref="A2:K2"/>
  </mergeCells>
  <phoneticPr fontId="1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7"/>
  <sheetViews>
    <sheetView workbookViewId="0">
      <selection activeCell="I253" sqref="I253:I263"/>
    </sheetView>
  </sheetViews>
  <sheetFormatPr defaultRowHeight="15" x14ac:dyDescent="0.25"/>
  <cols>
    <col min="1" max="1" width="7.42578125" bestFit="1" customWidth="1"/>
    <col min="2" max="2" width="11" customWidth="1"/>
    <col min="3" max="3" width="34.42578125" customWidth="1"/>
    <col min="4" max="4" width="14.5703125" customWidth="1"/>
    <col min="5" max="5" width="20.28515625" customWidth="1"/>
    <col min="6" max="6" width="15.7109375" customWidth="1"/>
    <col min="7" max="7" width="49.7109375" customWidth="1"/>
    <col min="8" max="8" width="25.85546875" customWidth="1"/>
    <col min="9" max="9" width="12" customWidth="1"/>
  </cols>
  <sheetData>
    <row r="1" spans="1:9" x14ac:dyDescent="0.25">
      <c r="F1" s="76">
        <f>+SUBTOTAL(9,F3:F417)</f>
        <v>56532194</v>
      </c>
    </row>
    <row r="2" spans="1:9" ht="25.5" x14ac:dyDescent="0.25">
      <c r="A2" s="71" t="s">
        <v>1566</v>
      </c>
      <c r="B2" s="71" t="s">
        <v>1567</v>
      </c>
      <c r="C2" s="71" t="s">
        <v>1568</v>
      </c>
      <c r="D2" s="71" t="s">
        <v>1569</v>
      </c>
      <c r="E2" s="71" t="s">
        <v>1570</v>
      </c>
      <c r="F2" s="71" t="s">
        <v>1571</v>
      </c>
      <c r="G2" s="71" t="s">
        <v>2</v>
      </c>
    </row>
    <row r="3" spans="1:9" ht="47.25" customHeight="1" x14ac:dyDescent="0.25">
      <c r="A3" s="72" t="s">
        <v>2452</v>
      </c>
      <c r="B3" s="73" t="s">
        <v>1573</v>
      </c>
      <c r="C3" s="73" t="s">
        <v>1574</v>
      </c>
      <c r="D3" s="73" t="s">
        <v>1575</v>
      </c>
      <c r="E3" s="73" t="s">
        <v>1576</v>
      </c>
      <c r="F3" s="74">
        <v>593028</v>
      </c>
      <c r="G3" s="73" t="s">
        <v>2453</v>
      </c>
      <c r="H3">
        <v>25336</v>
      </c>
      <c r="I3" s="75">
        <f>+F3</f>
        <v>593028</v>
      </c>
    </row>
    <row r="4" spans="1:9" ht="47.25" customHeight="1" x14ac:dyDescent="0.25">
      <c r="A4" s="72" t="s">
        <v>2454</v>
      </c>
      <c r="B4" s="73" t="s">
        <v>1573</v>
      </c>
      <c r="C4" s="73" t="s">
        <v>1574</v>
      </c>
      <c r="D4" s="73" t="s">
        <v>1575</v>
      </c>
      <c r="E4" s="73" t="s">
        <v>1576</v>
      </c>
      <c r="F4" s="74">
        <v>889541</v>
      </c>
      <c r="G4" s="73" t="s">
        <v>2455</v>
      </c>
      <c r="H4">
        <v>25425</v>
      </c>
      <c r="I4" s="75">
        <f t="shared" ref="I4:I67" si="0">+F4</f>
        <v>889541</v>
      </c>
    </row>
    <row r="5" spans="1:9" ht="47.25" customHeight="1" x14ac:dyDescent="0.25">
      <c r="A5" s="72" t="s">
        <v>2456</v>
      </c>
      <c r="B5" s="73" t="s">
        <v>1573</v>
      </c>
      <c r="C5" s="73" t="s">
        <v>1574</v>
      </c>
      <c r="D5" s="73" t="s">
        <v>1575</v>
      </c>
      <c r="E5" s="73" t="s">
        <v>1576</v>
      </c>
      <c r="F5" s="74">
        <v>741285</v>
      </c>
      <c r="G5" s="73" t="s">
        <v>2457</v>
      </c>
      <c r="H5">
        <v>25508</v>
      </c>
      <c r="I5" s="75">
        <f t="shared" si="0"/>
        <v>741285</v>
      </c>
    </row>
    <row r="6" spans="1:9" ht="47.25" customHeight="1" x14ac:dyDescent="0.25">
      <c r="A6" s="72" t="s">
        <v>2458</v>
      </c>
      <c r="B6" s="73" t="s">
        <v>1573</v>
      </c>
      <c r="C6" s="73" t="s">
        <v>1574</v>
      </c>
      <c r="D6" s="73" t="s">
        <v>1575</v>
      </c>
      <c r="E6" s="73" t="s">
        <v>1576</v>
      </c>
      <c r="F6" s="74">
        <v>650513</v>
      </c>
      <c r="G6" s="73" t="s">
        <v>2459</v>
      </c>
      <c r="H6">
        <v>25513</v>
      </c>
      <c r="I6" s="75">
        <f t="shared" si="0"/>
        <v>650513</v>
      </c>
    </row>
    <row r="7" spans="1:9" ht="47.25" customHeight="1" x14ac:dyDescent="0.25">
      <c r="A7" s="72" t="s">
        <v>2460</v>
      </c>
      <c r="B7" s="73" t="s">
        <v>1573</v>
      </c>
      <c r="C7" s="73" t="s">
        <v>1574</v>
      </c>
      <c r="D7" s="73" t="s">
        <v>1575</v>
      </c>
      <c r="E7" s="73" t="s">
        <v>1576</v>
      </c>
      <c r="F7" s="74">
        <v>593028</v>
      </c>
      <c r="G7" s="73" t="s">
        <v>2461</v>
      </c>
      <c r="H7">
        <v>25521</v>
      </c>
      <c r="I7" s="75">
        <f t="shared" si="0"/>
        <v>593028</v>
      </c>
    </row>
    <row r="8" spans="1:9" ht="47.25" customHeight="1" x14ac:dyDescent="0.25">
      <c r="A8" s="72" t="s">
        <v>2462</v>
      </c>
      <c r="B8" s="73" t="s">
        <v>1573</v>
      </c>
      <c r="C8" s="73" t="s">
        <v>1574</v>
      </c>
      <c r="D8" s="73" t="s">
        <v>1575</v>
      </c>
      <c r="E8" s="73" t="s">
        <v>1576</v>
      </c>
      <c r="F8" s="74">
        <v>617225</v>
      </c>
      <c r="G8" s="73" t="s">
        <v>2463</v>
      </c>
      <c r="H8">
        <v>25523</v>
      </c>
      <c r="I8" s="75">
        <f t="shared" si="0"/>
        <v>617225</v>
      </c>
    </row>
    <row r="9" spans="1:9" ht="47.25" customHeight="1" x14ac:dyDescent="0.25">
      <c r="A9" s="72" t="s">
        <v>2464</v>
      </c>
      <c r="B9" s="73" t="s">
        <v>1573</v>
      </c>
      <c r="C9" s="73" t="s">
        <v>1574</v>
      </c>
      <c r="D9" s="73" t="s">
        <v>1575</v>
      </c>
      <c r="E9" s="73" t="s">
        <v>1576</v>
      </c>
      <c r="F9" s="74">
        <v>413404</v>
      </c>
      <c r="G9" s="73" t="s">
        <v>2465</v>
      </c>
      <c r="H9">
        <v>25749</v>
      </c>
      <c r="I9" s="75">
        <f t="shared" si="0"/>
        <v>413404</v>
      </c>
    </row>
    <row r="10" spans="1:9" ht="47.25" customHeight="1" x14ac:dyDescent="0.25">
      <c r="A10" s="72" t="s">
        <v>2466</v>
      </c>
      <c r="B10" s="73" t="s">
        <v>1573</v>
      </c>
      <c r="C10" s="73" t="s">
        <v>1574</v>
      </c>
      <c r="D10" s="73" t="s">
        <v>1575</v>
      </c>
      <c r="E10" s="73" t="s">
        <v>1576</v>
      </c>
      <c r="F10" s="74">
        <v>413404</v>
      </c>
      <c r="G10" s="73" t="s">
        <v>2467</v>
      </c>
      <c r="H10">
        <v>25750</v>
      </c>
      <c r="I10" s="75">
        <f t="shared" si="0"/>
        <v>413404</v>
      </c>
    </row>
    <row r="11" spans="1:9" ht="47.25" customHeight="1" x14ac:dyDescent="0.25">
      <c r="A11" s="72" t="s">
        <v>2468</v>
      </c>
      <c r="B11" s="73" t="s">
        <v>1573</v>
      </c>
      <c r="C11" s="73" t="s">
        <v>1574</v>
      </c>
      <c r="D11" s="73" t="s">
        <v>1575</v>
      </c>
      <c r="E11" s="73" t="s">
        <v>1576</v>
      </c>
      <c r="F11" s="74">
        <v>413404</v>
      </c>
      <c r="G11" s="73" t="s">
        <v>2469</v>
      </c>
      <c r="H11">
        <v>25751</v>
      </c>
      <c r="I11" s="75">
        <f t="shared" si="0"/>
        <v>413404</v>
      </c>
    </row>
    <row r="12" spans="1:9" ht="47.25" customHeight="1" x14ac:dyDescent="0.25">
      <c r="A12" s="72" t="s">
        <v>2470</v>
      </c>
      <c r="B12" s="73" t="s">
        <v>1573</v>
      </c>
      <c r="C12" s="73" t="s">
        <v>1574</v>
      </c>
      <c r="D12" s="73" t="s">
        <v>1575</v>
      </c>
      <c r="E12" s="73" t="s">
        <v>1576</v>
      </c>
      <c r="F12" s="74">
        <v>413404</v>
      </c>
      <c r="G12" s="73" t="s">
        <v>2471</v>
      </c>
      <c r="H12">
        <v>25752</v>
      </c>
      <c r="I12" s="75">
        <f t="shared" si="0"/>
        <v>413404</v>
      </c>
    </row>
    <row r="13" spans="1:9" ht="47.25" customHeight="1" x14ac:dyDescent="0.25">
      <c r="A13" s="72" t="s">
        <v>2472</v>
      </c>
      <c r="B13" s="73" t="s">
        <v>1573</v>
      </c>
      <c r="C13" s="73" t="s">
        <v>1574</v>
      </c>
      <c r="D13" s="73" t="s">
        <v>1575</v>
      </c>
      <c r="E13" s="73" t="s">
        <v>1576</v>
      </c>
      <c r="F13" s="74">
        <v>413404</v>
      </c>
      <c r="G13" s="73" t="s">
        <v>2473</v>
      </c>
      <c r="H13">
        <v>25753</v>
      </c>
      <c r="I13" s="75">
        <f t="shared" si="0"/>
        <v>413404</v>
      </c>
    </row>
    <row r="14" spans="1:9" ht="47.25" customHeight="1" x14ac:dyDescent="0.25">
      <c r="A14" s="72" t="s">
        <v>2474</v>
      </c>
      <c r="B14" s="73" t="s">
        <v>1573</v>
      </c>
      <c r="C14" s="73" t="s">
        <v>1574</v>
      </c>
      <c r="D14" s="73" t="s">
        <v>1575</v>
      </c>
      <c r="E14" s="73" t="s">
        <v>1576</v>
      </c>
      <c r="F14" s="74">
        <v>413404</v>
      </c>
      <c r="G14" s="73" t="s">
        <v>2475</v>
      </c>
      <c r="H14">
        <v>25754</v>
      </c>
      <c r="I14" s="75">
        <f t="shared" si="0"/>
        <v>413404</v>
      </c>
    </row>
    <row r="15" spans="1:9" ht="47.25" customHeight="1" x14ac:dyDescent="0.25">
      <c r="A15" s="72" t="s">
        <v>2476</v>
      </c>
      <c r="B15" s="73" t="s">
        <v>1573</v>
      </c>
      <c r="C15" s="73" t="s">
        <v>1574</v>
      </c>
      <c r="D15" s="73" t="s">
        <v>1575</v>
      </c>
      <c r="E15" s="73" t="s">
        <v>1576</v>
      </c>
      <c r="F15" s="74">
        <v>413404</v>
      </c>
      <c r="G15" s="73" t="s">
        <v>2477</v>
      </c>
      <c r="H15">
        <v>25755</v>
      </c>
      <c r="I15" s="75">
        <f t="shared" si="0"/>
        <v>413404</v>
      </c>
    </row>
    <row r="16" spans="1:9" ht="47.25" customHeight="1" x14ac:dyDescent="0.25">
      <c r="A16" s="72" t="s">
        <v>2478</v>
      </c>
      <c r="B16" s="73" t="s">
        <v>1573</v>
      </c>
      <c r="C16" s="73" t="s">
        <v>1574</v>
      </c>
      <c r="D16" s="73" t="s">
        <v>1575</v>
      </c>
      <c r="E16" s="73" t="s">
        <v>1576</v>
      </c>
      <c r="F16" s="74">
        <v>413404</v>
      </c>
      <c r="G16" s="73" t="s">
        <v>2479</v>
      </c>
      <c r="H16">
        <v>25756</v>
      </c>
      <c r="I16" s="75">
        <f t="shared" si="0"/>
        <v>413404</v>
      </c>
    </row>
    <row r="17" spans="1:10" ht="47.25" customHeight="1" x14ac:dyDescent="0.25">
      <c r="A17" s="72" t="s">
        <v>2480</v>
      </c>
      <c r="B17" s="73" t="s">
        <v>1573</v>
      </c>
      <c r="C17" s="73" t="s">
        <v>1574</v>
      </c>
      <c r="D17" s="73" t="s">
        <v>1575</v>
      </c>
      <c r="E17" s="73" t="s">
        <v>1576</v>
      </c>
      <c r="F17" s="74">
        <v>413404</v>
      </c>
      <c r="G17" s="73" t="s">
        <v>2481</v>
      </c>
      <c r="H17">
        <v>25757</v>
      </c>
      <c r="I17" s="75">
        <f t="shared" si="0"/>
        <v>413404</v>
      </c>
    </row>
    <row r="18" spans="1:10" ht="47.25" customHeight="1" x14ac:dyDescent="0.25">
      <c r="A18" s="72" t="s">
        <v>2482</v>
      </c>
      <c r="B18" s="73" t="s">
        <v>1573</v>
      </c>
      <c r="C18" s="73" t="s">
        <v>1574</v>
      </c>
      <c r="D18" s="73" t="s">
        <v>1575</v>
      </c>
      <c r="E18" s="73" t="s">
        <v>1576</v>
      </c>
      <c r="F18" s="74">
        <v>413404</v>
      </c>
      <c r="G18" s="73" t="s">
        <v>2483</v>
      </c>
      <c r="H18">
        <v>25759</v>
      </c>
      <c r="I18" s="75">
        <f t="shared" si="0"/>
        <v>413404</v>
      </c>
    </row>
    <row r="19" spans="1:10" ht="47.25" customHeight="1" x14ac:dyDescent="0.25">
      <c r="A19" s="72" t="s">
        <v>2484</v>
      </c>
      <c r="B19" s="73" t="s">
        <v>1573</v>
      </c>
      <c r="C19" s="73" t="s">
        <v>1574</v>
      </c>
      <c r="D19" s="73" t="s">
        <v>1575</v>
      </c>
      <c r="E19" s="73" t="s">
        <v>1576</v>
      </c>
      <c r="F19" s="74">
        <v>413404</v>
      </c>
      <c r="G19" s="73" t="s">
        <v>2485</v>
      </c>
      <c r="H19">
        <v>25760</v>
      </c>
      <c r="I19" s="75">
        <f t="shared" si="0"/>
        <v>413404</v>
      </c>
    </row>
    <row r="20" spans="1:10" ht="47.25" customHeight="1" x14ac:dyDescent="0.25">
      <c r="A20" s="72" t="s">
        <v>2486</v>
      </c>
      <c r="B20" s="73" t="s">
        <v>1573</v>
      </c>
      <c r="C20" s="73" t="s">
        <v>1574</v>
      </c>
      <c r="D20" s="73" t="s">
        <v>1575</v>
      </c>
      <c r="E20" s="73" t="s">
        <v>1576</v>
      </c>
      <c r="F20" s="74">
        <v>413404</v>
      </c>
      <c r="G20" s="73" t="s">
        <v>2487</v>
      </c>
      <c r="H20">
        <v>25761</v>
      </c>
      <c r="I20" s="75">
        <f t="shared" si="0"/>
        <v>413404</v>
      </c>
    </row>
    <row r="21" spans="1:10" ht="47.25" customHeight="1" x14ac:dyDescent="0.25">
      <c r="A21" s="72" t="s">
        <v>2488</v>
      </c>
      <c r="B21" s="73" t="s">
        <v>1573</v>
      </c>
      <c r="C21" s="73" t="s">
        <v>1574</v>
      </c>
      <c r="D21" s="73" t="s">
        <v>1575</v>
      </c>
      <c r="E21" s="73" t="s">
        <v>1576</v>
      </c>
      <c r="F21" s="74">
        <v>413404</v>
      </c>
      <c r="G21" s="73" t="s">
        <v>2489</v>
      </c>
      <c r="H21">
        <v>25762</v>
      </c>
      <c r="I21" s="75">
        <f t="shared" si="0"/>
        <v>413404</v>
      </c>
    </row>
    <row r="22" spans="1:10" ht="47.25" customHeight="1" x14ac:dyDescent="0.25">
      <c r="A22" s="72" t="s">
        <v>2490</v>
      </c>
      <c r="B22" s="73" t="s">
        <v>1573</v>
      </c>
      <c r="C22" s="73" t="s">
        <v>1574</v>
      </c>
      <c r="D22" s="73" t="s">
        <v>1575</v>
      </c>
      <c r="E22" s="73" t="s">
        <v>1576</v>
      </c>
      <c r="F22" s="74">
        <v>413404</v>
      </c>
      <c r="G22" s="73" t="s">
        <v>2491</v>
      </c>
      <c r="H22">
        <v>25763</v>
      </c>
      <c r="I22" s="75">
        <f t="shared" si="0"/>
        <v>413404</v>
      </c>
    </row>
    <row r="23" spans="1:10" ht="47.25" customHeight="1" x14ac:dyDescent="0.25">
      <c r="A23" s="72" t="s">
        <v>2492</v>
      </c>
      <c r="B23" s="73" t="s">
        <v>1573</v>
      </c>
      <c r="C23" s="73" t="s">
        <v>1574</v>
      </c>
      <c r="D23" s="73" t="s">
        <v>1575</v>
      </c>
      <c r="E23" s="73" t="s">
        <v>1576</v>
      </c>
      <c r="F23" s="74">
        <v>593028</v>
      </c>
      <c r="G23" s="73" t="s">
        <v>2493</v>
      </c>
      <c r="H23">
        <v>25765</v>
      </c>
      <c r="I23" s="75">
        <f t="shared" si="0"/>
        <v>593028</v>
      </c>
    </row>
    <row r="24" spans="1:10" ht="47.25" customHeight="1" x14ac:dyDescent="0.25">
      <c r="A24" s="72" t="s">
        <v>2494</v>
      </c>
      <c r="B24" s="73" t="s">
        <v>1573</v>
      </c>
      <c r="C24" s="73" t="s">
        <v>1574</v>
      </c>
      <c r="D24" s="73" t="s">
        <v>1575</v>
      </c>
      <c r="E24" s="73" t="s">
        <v>1576</v>
      </c>
      <c r="F24" s="74">
        <v>413404</v>
      </c>
      <c r="G24" s="73" t="s">
        <v>2495</v>
      </c>
      <c r="H24">
        <v>25766</v>
      </c>
      <c r="I24" s="75">
        <f t="shared" si="0"/>
        <v>413404</v>
      </c>
    </row>
    <row r="25" spans="1:10" ht="47.25" customHeight="1" x14ac:dyDescent="0.25">
      <c r="A25" s="72" t="s">
        <v>2496</v>
      </c>
      <c r="B25" s="73" t="s">
        <v>1573</v>
      </c>
      <c r="C25" s="73" t="s">
        <v>1574</v>
      </c>
      <c r="D25" s="73" t="s">
        <v>1575</v>
      </c>
      <c r="E25" s="73" t="s">
        <v>1576</v>
      </c>
      <c r="F25" s="74">
        <v>413404</v>
      </c>
      <c r="G25" s="73" t="s">
        <v>2497</v>
      </c>
      <c r="H25">
        <v>25767</v>
      </c>
      <c r="I25" s="75">
        <f t="shared" si="0"/>
        <v>413404</v>
      </c>
      <c r="J25" t="s">
        <v>3451</v>
      </c>
    </row>
    <row r="26" spans="1:10" ht="47.25" customHeight="1" x14ac:dyDescent="0.25">
      <c r="A26" s="72" t="s">
        <v>2498</v>
      </c>
      <c r="B26" s="73" t="s">
        <v>1573</v>
      </c>
      <c r="C26" s="73" t="s">
        <v>1574</v>
      </c>
      <c r="D26" s="73" t="s">
        <v>1575</v>
      </c>
      <c r="E26" s="73" t="s">
        <v>1576</v>
      </c>
      <c r="F26" s="74">
        <v>-413404</v>
      </c>
      <c r="G26" s="73" t="s">
        <v>2499</v>
      </c>
      <c r="H26">
        <v>25767</v>
      </c>
      <c r="I26" s="75">
        <f t="shared" si="0"/>
        <v>-413404</v>
      </c>
    </row>
    <row r="27" spans="1:10" ht="47.25" customHeight="1" x14ac:dyDescent="0.25">
      <c r="A27" s="72" t="s">
        <v>2500</v>
      </c>
      <c r="B27" s="73" t="s">
        <v>1573</v>
      </c>
      <c r="C27" s="73" t="s">
        <v>1574</v>
      </c>
      <c r="D27" s="73" t="s">
        <v>1575</v>
      </c>
      <c r="E27" s="73" t="s">
        <v>1576</v>
      </c>
      <c r="F27" s="74">
        <v>413404</v>
      </c>
      <c r="G27" s="73" t="s">
        <v>2501</v>
      </c>
      <c r="H27">
        <v>25768</v>
      </c>
      <c r="I27" s="75">
        <f t="shared" si="0"/>
        <v>413404</v>
      </c>
    </row>
    <row r="28" spans="1:10" ht="47.25" customHeight="1" x14ac:dyDescent="0.25">
      <c r="A28" s="72" t="s">
        <v>2502</v>
      </c>
      <c r="B28" s="73" t="s">
        <v>1573</v>
      </c>
      <c r="C28" s="73" t="s">
        <v>1574</v>
      </c>
      <c r="D28" s="73" t="s">
        <v>1575</v>
      </c>
      <c r="E28" s="73" t="s">
        <v>1576</v>
      </c>
      <c r="F28" s="74">
        <v>413404</v>
      </c>
      <c r="G28" s="73" t="s">
        <v>2503</v>
      </c>
      <c r="H28">
        <v>25769</v>
      </c>
      <c r="I28" s="75">
        <f t="shared" si="0"/>
        <v>413404</v>
      </c>
    </row>
    <row r="29" spans="1:10" ht="47.25" customHeight="1" x14ac:dyDescent="0.25">
      <c r="A29" s="72" t="s">
        <v>2504</v>
      </c>
      <c r="B29" s="73" t="s">
        <v>1573</v>
      </c>
      <c r="C29" s="73" t="s">
        <v>1574</v>
      </c>
      <c r="D29" s="73" t="s">
        <v>1575</v>
      </c>
      <c r="E29" s="73" t="s">
        <v>1576</v>
      </c>
      <c r="F29" s="74">
        <v>413404</v>
      </c>
      <c r="G29" s="73" t="s">
        <v>2505</v>
      </c>
      <c r="H29">
        <v>25770</v>
      </c>
      <c r="I29" s="75">
        <f t="shared" si="0"/>
        <v>413404</v>
      </c>
    </row>
    <row r="30" spans="1:10" ht="47.25" customHeight="1" x14ac:dyDescent="0.25">
      <c r="A30" s="72" t="s">
        <v>2506</v>
      </c>
      <c r="B30" s="73" t="s">
        <v>1573</v>
      </c>
      <c r="C30" s="73" t="s">
        <v>1574</v>
      </c>
      <c r="D30" s="73" t="s">
        <v>1575</v>
      </c>
      <c r="E30" s="73" t="s">
        <v>1576</v>
      </c>
      <c r="F30" s="74">
        <v>413404</v>
      </c>
      <c r="G30" s="73" t="s">
        <v>2507</v>
      </c>
      <c r="H30">
        <v>25771</v>
      </c>
      <c r="I30" s="75">
        <f t="shared" si="0"/>
        <v>413404</v>
      </c>
    </row>
    <row r="31" spans="1:10" ht="47.25" customHeight="1" x14ac:dyDescent="0.25">
      <c r="A31" s="72" t="s">
        <v>2508</v>
      </c>
      <c r="B31" s="73" t="s">
        <v>1573</v>
      </c>
      <c r="C31" s="73" t="s">
        <v>1574</v>
      </c>
      <c r="D31" s="73" t="s">
        <v>1575</v>
      </c>
      <c r="E31" s="73" t="s">
        <v>1576</v>
      </c>
      <c r="F31" s="74">
        <v>413404</v>
      </c>
      <c r="G31" s="73" t="s">
        <v>2509</v>
      </c>
      <c r="H31">
        <v>25772</v>
      </c>
      <c r="I31" s="75">
        <f t="shared" si="0"/>
        <v>413404</v>
      </c>
    </row>
    <row r="32" spans="1:10" ht="47.25" customHeight="1" x14ac:dyDescent="0.25">
      <c r="A32" s="72" t="s">
        <v>2510</v>
      </c>
      <c r="B32" s="73" t="s">
        <v>1573</v>
      </c>
      <c r="C32" s="73" t="s">
        <v>1574</v>
      </c>
      <c r="D32" s="73" t="s">
        <v>1575</v>
      </c>
      <c r="E32" s="73" t="s">
        <v>1576</v>
      </c>
      <c r="F32" s="74">
        <v>413404</v>
      </c>
      <c r="G32" s="73" t="s">
        <v>2511</v>
      </c>
      <c r="H32">
        <v>25773</v>
      </c>
      <c r="I32" s="75">
        <f t="shared" si="0"/>
        <v>413404</v>
      </c>
    </row>
    <row r="33" spans="1:9" ht="47.25" customHeight="1" x14ac:dyDescent="0.25">
      <c r="A33" s="72" t="s">
        <v>2512</v>
      </c>
      <c r="B33" s="73" t="s">
        <v>1573</v>
      </c>
      <c r="C33" s="73" t="s">
        <v>1574</v>
      </c>
      <c r="D33" s="73" t="s">
        <v>1575</v>
      </c>
      <c r="E33" s="73" t="s">
        <v>1576</v>
      </c>
      <c r="F33" s="74">
        <v>413404</v>
      </c>
      <c r="G33" s="73" t="s">
        <v>2513</v>
      </c>
      <c r="H33">
        <v>25774</v>
      </c>
      <c r="I33" s="75">
        <f t="shared" si="0"/>
        <v>413404</v>
      </c>
    </row>
    <row r="34" spans="1:9" ht="47.25" customHeight="1" x14ac:dyDescent="0.25">
      <c r="A34" s="72" t="s">
        <v>2514</v>
      </c>
      <c r="B34" s="73" t="s">
        <v>1573</v>
      </c>
      <c r="C34" s="73" t="s">
        <v>1574</v>
      </c>
      <c r="D34" s="73" t="s">
        <v>1575</v>
      </c>
      <c r="E34" s="73" t="s">
        <v>1576</v>
      </c>
      <c r="F34" s="74">
        <v>413404</v>
      </c>
      <c r="G34" s="73" t="s">
        <v>2515</v>
      </c>
      <c r="H34">
        <v>25775</v>
      </c>
      <c r="I34" s="75">
        <f t="shared" si="0"/>
        <v>413404</v>
      </c>
    </row>
    <row r="35" spans="1:9" ht="47.25" customHeight="1" x14ac:dyDescent="0.25">
      <c r="A35" s="72" t="s">
        <v>2516</v>
      </c>
      <c r="B35" s="73" t="s">
        <v>1573</v>
      </c>
      <c r="C35" s="73" t="s">
        <v>1574</v>
      </c>
      <c r="D35" s="73" t="s">
        <v>1575</v>
      </c>
      <c r="E35" s="73" t="s">
        <v>1576</v>
      </c>
      <c r="F35" s="74">
        <v>413404</v>
      </c>
      <c r="G35" s="73" t="s">
        <v>2517</v>
      </c>
      <c r="H35">
        <v>25776</v>
      </c>
      <c r="I35" s="75">
        <f t="shared" si="0"/>
        <v>413404</v>
      </c>
    </row>
    <row r="36" spans="1:9" ht="47.25" customHeight="1" x14ac:dyDescent="0.25">
      <c r="A36" s="72" t="s">
        <v>2518</v>
      </c>
      <c r="B36" s="73" t="s">
        <v>1573</v>
      </c>
      <c r="C36" s="73" t="s">
        <v>1574</v>
      </c>
      <c r="D36" s="73" t="s">
        <v>1575</v>
      </c>
      <c r="E36" s="73" t="s">
        <v>1576</v>
      </c>
      <c r="F36" s="74">
        <v>413404</v>
      </c>
      <c r="G36" s="73" t="s">
        <v>2519</v>
      </c>
      <c r="H36">
        <v>25777</v>
      </c>
      <c r="I36" s="75">
        <f t="shared" si="0"/>
        <v>413404</v>
      </c>
    </row>
    <row r="37" spans="1:9" ht="47.25" customHeight="1" x14ac:dyDescent="0.25">
      <c r="A37" s="72" t="s">
        <v>2520</v>
      </c>
      <c r="B37" s="73" t="s">
        <v>1573</v>
      </c>
      <c r="C37" s="73" t="s">
        <v>1574</v>
      </c>
      <c r="D37" s="73" t="s">
        <v>1575</v>
      </c>
      <c r="E37" s="73" t="s">
        <v>1576</v>
      </c>
      <c r="F37" s="74">
        <v>413404</v>
      </c>
      <c r="G37" s="73" t="s">
        <v>2521</v>
      </c>
      <c r="H37">
        <v>25778</v>
      </c>
      <c r="I37" s="75">
        <f t="shared" si="0"/>
        <v>413404</v>
      </c>
    </row>
    <row r="38" spans="1:9" ht="47.25" customHeight="1" x14ac:dyDescent="0.25">
      <c r="A38" s="72" t="s">
        <v>2522</v>
      </c>
      <c r="B38" s="73" t="s">
        <v>1573</v>
      </c>
      <c r="C38" s="73" t="s">
        <v>1574</v>
      </c>
      <c r="D38" s="73" t="s">
        <v>1575</v>
      </c>
      <c r="E38" s="73" t="s">
        <v>1576</v>
      </c>
      <c r="F38" s="74">
        <v>413404</v>
      </c>
      <c r="G38" s="73" t="s">
        <v>2523</v>
      </c>
      <c r="H38">
        <v>25779</v>
      </c>
      <c r="I38" s="75">
        <f t="shared" si="0"/>
        <v>413404</v>
      </c>
    </row>
    <row r="39" spans="1:9" ht="47.25" customHeight="1" x14ac:dyDescent="0.25">
      <c r="A39" s="72" t="s">
        <v>2524</v>
      </c>
      <c r="B39" s="73" t="s">
        <v>1573</v>
      </c>
      <c r="C39" s="73" t="s">
        <v>1574</v>
      </c>
      <c r="D39" s="73" t="s">
        <v>1575</v>
      </c>
      <c r="E39" s="73" t="s">
        <v>1576</v>
      </c>
      <c r="F39" s="74">
        <v>413404</v>
      </c>
      <c r="G39" s="73" t="s">
        <v>2525</v>
      </c>
      <c r="H39">
        <v>25780</v>
      </c>
      <c r="I39" s="75">
        <f t="shared" si="0"/>
        <v>413404</v>
      </c>
    </row>
    <row r="40" spans="1:9" ht="47.25" customHeight="1" x14ac:dyDescent="0.25">
      <c r="A40" s="72" t="s">
        <v>2526</v>
      </c>
      <c r="B40" s="73" t="s">
        <v>1573</v>
      </c>
      <c r="C40" s="73" t="s">
        <v>1574</v>
      </c>
      <c r="D40" s="73" t="s">
        <v>1575</v>
      </c>
      <c r="E40" s="73" t="s">
        <v>1576</v>
      </c>
      <c r="F40" s="74">
        <v>413404</v>
      </c>
      <c r="G40" s="73" t="s">
        <v>2527</v>
      </c>
      <c r="H40">
        <v>25781</v>
      </c>
      <c r="I40" s="75">
        <f t="shared" si="0"/>
        <v>413404</v>
      </c>
    </row>
    <row r="41" spans="1:9" ht="47.25" customHeight="1" x14ac:dyDescent="0.25">
      <c r="A41" s="72" t="s">
        <v>2528</v>
      </c>
      <c r="B41" s="73" t="s">
        <v>1573</v>
      </c>
      <c r="C41" s="73" t="s">
        <v>1574</v>
      </c>
      <c r="D41" s="73" t="s">
        <v>1575</v>
      </c>
      <c r="E41" s="73" t="s">
        <v>1576</v>
      </c>
      <c r="F41" s="74">
        <v>413404</v>
      </c>
      <c r="G41" s="73" t="s">
        <v>2529</v>
      </c>
      <c r="H41">
        <v>25782</v>
      </c>
      <c r="I41" s="75">
        <f t="shared" si="0"/>
        <v>413404</v>
      </c>
    </row>
    <row r="42" spans="1:9" ht="47.25" customHeight="1" x14ac:dyDescent="0.25">
      <c r="A42" s="72" t="s">
        <v>2530</v>
      </c>
      <c r="B42" s="73" t="s">
        <v>1573</v>
      </c>
      <c r="C42" s="73" t="s">
        <v>1574</v>
      </c>
      <c r="D42" s="73" t="s">
        <v>1575</v>
      </c>
      <c r="E42" s="73" t="s">
        <v>1576</v>
      </c>
      <c r="F42" s="74">
        <v>413404</v>
      </c>
      <c r="G42" s="73" t="s">
        <v>2531</v>
      </c>
      <c r="H42">
        <v>25783</v>
      </c>
      <c r="I42" s="75">
        <f t="shared" si="0"/>
        <v>413404</v>
      </c>
    </row>
    <row r="43" spans="1:9" ht="47.25" customHeight="1" x14ac:dyDescent="0.25">
      <c r="A43" s="72" t="s">
        <v>2532</v>
      </c>
      <c r="B43" s="73" t="s">
        <v>1573</v>
      </c>
      <c r="C43" s="73" t="s">
        <v>1574</v>
      </c>
      <c r="D43" s="73" t="s">
        <v>1575</v>
      </c>
      <c r="E43" s="73" t="s">
        <v>1576</v>
      </c>
      <c r="F43" s="74">
        <v>413404</v>
      </c>
      <c r="G43" s="73" t="s">
        <v>2533</v>
      </c>
      <c r="H43">
        <v>25785</v>
      </c>
      <c r="I43" s="75">
        <f t="shared" si="0"/>
        <v>413404</v>
      </c>
    </row>
    <row r="44" spans="1:9" ht="47.25" customHeight="1" x14ac:dyDescent="0.25">
      <c r="A44" s="72" t="s">
        <v>2534</v>
      </c>
      <c r="B44" s="73" t="s">
        <v>1573</v>
      </c>
      <c r="C44" s="73" t="s">
        <v>1574</v>
      </c>
      <c r="D44" s="73" t="s">
        <v>1575</v>
      </c>
      <c r="E44" s="73" t="s">
        <v>1576</v>
      </c>
      <c r="F44" s="74">
        <v>413404</v>
      </c>
      <c r="G44" s="73" t="s">
        <v>2535</v>
      </c>
      <c r="H44">
        <v>25786</v>
      </c>
      <c r="I44" s="75">
        <f t="shared" si="0"/>
        <v>413404</v>
      </c>
    </row>
    <row r="45" spans="1:9" ht="47.25" customHeight="1" x14ac:dyDescent="0.25">
      <c r="A45" s="72" t="s">
        <v>2536</v>
      </c>
      <c r="B45" s="73" t="s">
        <v>1573</v>
      </c>
      <c r="C45" s="73" t="s">
        <v>1574</v>
      </c>
      <c r="D45" s="73" t="s">
        <v>1575</v>
      </c>
      <c r="E45" s="73" t="s">
        <v>1576</v>
      </c>
      <c r="F45" s="74">
        <v>413404</v>
      </c>
      <c r="G45" s="73" t="s">
        <v>2537</v>
      </c>
      <c r="H45">
        <v>25787</v>
      </c>
      <c r="I45" s="75">
        <f t="shared" si="0"/>
        <v>413404</v>
      </c>
    </row>
    <row r="46" spans="1:9" ht="47.25" customHeight="1" x14ac:dyDescent="0.25">
      <c r="A46" s="72" t="s">
        <v>2538</v>
      </c>
      <c r="B46" s="73" t="s">
        <v>1573</v>
      </c>
      <c r="C46" s="73" t="s">
        <v>1574</v>
      </c>
      <c r="D46" s="73" t="s">
        <v>1575</v>
      </c>
      <c r="E46" s="73" t="s">
        <v>1576</v>
      </c>
      <c r="F46" s="74">
        <v>413404</v>
      </c>
      <c r="G46" s="73" t="s">
        <v>2539</v>
      </c>
      <c r="H46">
        <v>25788</v>
      </c>
      <c r="I46" s="75">
        <f t="shared" si="0"/>
        <v>413404</v>
      </c>
    </row>
    <row r="47" spans="1:9" ht="47.25" customHeight="1" x14ac:dyDescent="0.25">
      <c r="A47" s="72" t="s">
        <v>2540</v>
      </c>
      <c r="B47" s="73" t="s">
        <v>1573</v>
      </c>
      <c r="C47" s="73" t="s">
        <v>1574</v>
      </c>
      <c r="D47" s="73" t="s">
        <v>1575</v>
      </c>
      <c r="E47" s="73" t="s">
        <v>1576</v>
      </c>
      <c r="F47" s="74">
        <v>413404</v>
      </c>
      <c r="G47" s="73" t="s">
        <v>2541</v>
      </c>
      <c r="H47">
        <v>25789</v>
      </c>
      <c r="I47" s="75">
        <f t="shared" si="0"/>
        <v>413404</v>
      </c>
    </row>
    <row r="48" spans="1:9" ht="47.25" customHeight="1" x14ac:dyDescent="0.25">
      <c r="A48" s="72" t="s">
        <v>2542</v>
      </c>
      <c r="B48" s="73" t="s">
        <v>1573</v>
      </c>
      <c r="C48" s="73" t="s">
        <v>1574</v>
      </c>
      <c r="D48" s="73" t="s">
        <v>1575</v>
      </c>
      <c r="E48" s="73" t="s">
        <v>1576</v>
      </c>
      <c r="F48" s="74">
        <v>413404</v>
      </c>
      <c r="G48" s="73" t="s">
        <v>2543</v>
      </c>
      <c r="H48">
        <v>25790</v>
      </c>
      <c r="I48" s="75">
        <f t="shared" si="0"/>
        <v>413404</v>
      </c>
    </row>
    <row r="49" spans="1:9" ht="47.25" customHeight="1" x14ac:dyDescent="0.25">
      <c r="A49" s="72" t="s">
        <v>2544</v>
      </c>
      <c r="B49" s="73" t="s">
        <v>1573</v>
      </c>
      <c r="C49" s="73" t="s">
        <v>1574</v>
      </c>
      <c r="D49" s="73" t="s">
        <v>1575</v>
      </c>
      <c r="E49" s="73" t="s">
        <v>1576</v>
      </c>
      <c r="F49" s="74">
        <v>413404</v>
      </c>
      <c r="G49" s="73" t="s">
        <v>2545</v>
      </c>
      <c r="H49">
        <v>25791</v>
      </c>
      <c r="I49" s="75">
        <f t="shared" si="0"/>
        <v>413404</v>
      </c>
    </row>
    <row r="50" spans="1:9" ht="47.25" customHeight="1" x14ac:dyDescent="0.25">
      <c r="A50" s="72" t="s">
        <v>2546</v>
      </c>
      <c r="B50" s="73" t="s">
        <v>1573</v>
      </c>
      <c r="C50" s="73" t="s">
        <v>1574</v>
      </c>
      <c r="D50" s="73" t="s">
        <v>1575</v>
      </c>
      <c r="E50" s="73" t="s">
        <v>1576</v>
      </c>
      <c r="F50" s="74">
        <v>413404</v>
      </c>
      <c r="G50" s="73" t="s">
        <v>2547</v>
      </c>
      <c r="H50">
        <v>25792</v>
      </c>
      <c r="I50" s="75">
        <f t="shared" si="0"/>
        <v>413404</v>
      </c>
    </row>
    <row r="51" spans="1:9" ht="47.25" customHeight="1" x14ac:dyDescent="0.25">
      <c r="A51" s="72" t="s">
        <v>2548</v>
      </c>
      <c r="B51" s="73" t="s">
        <v>1573</v>
      </c>
      <c r="C51" s="73" t="s">
        <v>1574</v>
      </c>
      <c r="D51" s="73" t="s">
        <v>1575</v>
      </c>
      <c r="E51" s="73" t="s">
        <v>1576</v>
      </c>
      <c r="F51" s="74">
        <v>413404</v>
      </c>
      <c r="G51" s="73" t="s">
        <v>2549</v>
      </c>
      <c r="H51">
        <v>25793</v>
      </c>
      <c r="I51" s="75">
        <f t="shared" si="0"/>
        <v>413404</v>
      </c>
    </row>
    <row r="52" spans="1:9" ht="47.25" customHeight="1" x14ac:dyDescent="0.25">
      <c r="A52" s="72" t="s">
        <v>2550</v>
      </c>
      <c r="B52" s="73" t="s">
        <v>1573</v>
      </c>
      <c r="C52" s="73" t="s">
        <v>1574</v>
      </c>
      <c r="D52" s="73" t="s">
        <v>1575</v>
      </c>
      <c r="E52" s="73" t="s">
        <v>1576</v>
      </c>
      <c r="F52" s="74">
        <v>413404</v>
      </c>
      <c r="G52" s="73" t="s">
        <v>2551</v>
      </c>
      <c r="H52">
        <v>25748</v>
      </c>
      <c r="I52" s="75">
        <f t="shared" si="0"/>
        <v>413404</v>
      </c>
    </row>
    <row r="53" spans="1:9" ht="47.25" customHeight="1" x14ac:dyDescent="0.25">
      <c r="A53" s="72" t="s">
        <v>2552</v>
      </c>
      <c r="B53" s="73" t="s">
        <v>1573</v>
      </c>
      <c r="C53" s="73" t="s">
        <v>1574</v>
      </c>
      <c r="D53" s="73" t="s">
        <v>1575</v>
      </c>
      <c r="E53" s="73" t="s">
        <v>1576</v>
      </c>
      <c r="F53" s="74">
        <v>413404</v>
      </c>
      <c r="G53" s="73" t="s">
        <v>2553</v>
      </c>
      <c r="H53">
        <v>25758</v>
      </c>
      <c r="I53" s="75">
        <f t="shared" si="0"/>
        <v>413404</v>
      </c>
    </row>
    <row r="54" spans="1:9" ht="47.25" customHeight="1" x14ac:dyDescent="0.25">
      <c r="A54" s="72" t="s">
        <v>2554</v>
      </c>
      <c r="B54" s="73" t="s">
        <v>1573</v>
      </c>
      <c r="C54" s="73" t="s">
        <v>1574</v>
      </c>
      <c r="D54" s="73" t="s">
        <v>1575</v>
      </c>
      <c r="E54" s="73" t="s">
        <v>1576</v>
      </c>
      <c r="F54" s="74">
        <v>413404</v>
      </c>
      <c r="G54" s="73" t="s">
        <v>2555</v>
      </c>
      <c r="H54">
        <v>25794</v>
      </c>
      <c r="I54" s="75">
        <f t="shared" si="0"/>
        <v>413404</v>
      </c>
    </row>
    <row r="55" spans="1:9" ht="47.25" customHeight="1" x14ac:dyDescent="0.25">
      <c r="A55" s="72" t="s">
        <v>2556</v>
      </c>
      <c r="B55" s="73" t="s">
        <v>1573</v>
      </c>
      <c r="C55" s="73" t="s">
        <v>1574</v>
      </c>
      <c r="D55" s="73" t="s">
        <v>1575</v>
      </c>
      <c r="E55" s="73" t="s">
        <v>1576</v>
      </c>
      <c r="F55" s="74">
        <v>413404</v>
      </c>
      <c r="G55" s="73" t="s">
        <v>2557</v>
      </c>
      <c r="H55">
        <v>25795</v>
      </c>
      <c r="I55" s="75">
        <f t="shared" si="0"/>
        <v>413404</v>
      </c>
    </row>
    <row r="56" spans="1:9" ht="47.25" customHeight="1" x14ac:dyDescent="0.25">
      <c r="A56" s="72" t="s">
        <v>2558</v>
      </c>
      <c r="B56" s="73" t="s">
        <v>1573</v>
      </c>
      <c r="C56" s="73" t="s">
        <v>1574</v>
      </c>
      <c r="D56" s="73" t="s">
        <v>1575</v>
      </c>
      <c r="E56" s="73" t="s">
        <v>1576</v>
      </c>
      <c r="F56" s="74">
        <v>413404</v>
      </c>
      <c r="G56" s="73" t="s">
        <v>2559</v>
      </c>
      <c r="H56">
        <v>25796</v>
      </c>
      <c r="I56" s="75">
        <f t="shared" si="0"/>
        <v>413404</v>
      </c>
    </row>
    <row r="57" spans="1:9" ht="47.25" customHeight="1" x14ac:dyDescent="0.25">
      <c r="A57" s="72" t="s">
        <v>2560</v>
      </c>
      <c r="B57" s="73" t="s">
        <v>1573</v>
      </c>
      <c r="C57" s="73" t="s">
        <v>1574</v>
      </c>
      <c r="D57" s="73" t="s">
        <v>1575</v>
      </c>
      <c r="E57" s="73" t="s">
        <v>1576</v>
      </c>
      <c r="F57" s="74">
        <v>413404</v>
      </c>
      <c r="G57" s="73" t="s">
        <v>2561</v>
      </c>
      <c r="H57">
        <v>25797</v>
      </c>
      <c r="I57" s="75">
        <f t="shared" si="0"/>
        <v>413404</v>
      </c>
    </row>
    <row r="58" spans="1:9" ht="47.25" customHeight="1" x14ac:dyDescent="0.25">
      <c r="A58" s="72" t="s">
        <v>2562</v>
      </c>
      <c r="B58" s="73" t="s">
        <v>1573</v>
      </c>
      <c r="C58" s="73" t="s">
        <v>1574</v>
      </c>
      <c r="D58" s="73" t="s">
        <v>1575</v>
      </c>
      <c r="E58" s="73" t="s">
        <v>1576</v>
      </c>
      <c r="F58" s="74">
        <v>413404</v>
      </c>
      <c r="G58" s="73" t="s">
        <v>2563</v>
      </c>
      <c r="H58">
        <v>25798</v>
      </c>
      <c r="I58" s="75">
        <f t="shared" si="0"/>
        <v>413404</v>
      </c>
    </row>
    <row r="59" spans="1:9" ht="47.25" customHeight="1" x14ac:dyDescent="0.25">
      <c r="A59" s="72" t="s">
        <v>2564</v>
      </c>
      <c r="B59" s="73" t="s">
        <v>1573</v>
      </c>
      <c r="C59" s="73" t="s">
        <v>1574</v>
      </c>
      <c r="D59" s="73" t="s">
        <v>1575</v>
      </c>
      <c r="E59" s="73" t="s">
        <v>1576</v>
      </c>
      <c r="F59" s="74">
        <v>413404</v>
      </c>
      <c r="G59" s="73" t="s">
        <v>2565</v>
      </c>
      <c r="H59">
        <v>25799</v>
      </c>
      <c r="I59" s="75">
        <f t="shared" si="0"/>
        <v>413404</v>
      </c>
    </row>
    <row r="60" spans="1:9" ht="47.25" customHeight="1" x14ac:dyDescent="0.25">
      <c r="A60" s="72" t="s">
        <v>2566</v>
      </c>
      <c r="B60" s="73" t="s">
        <v>1573</v>
      </c>
      <c r="C60" s="73" t="s">
        <v>1574</v>
      </c>
      <c r="D60" s="73" t="s">
        <v>1575</v>
      </c>
      <c r="E60" s="73" t="s">
        <v>1576</v>
      </c>
      <c r="F60" s="74">
        <v>413404</v>
      </c>
      <c r="G60" s="73" t="s">
        <v>2567</v>
      </c>
      <c r="H60">
        <v>25800</v>
      </c>
      <c r="I60" s="75">
        <f t="shared" si="0"/>
        <v>413404</v>
      </c>
    </row>
    <row r="61" spans="1:9" ht="47.25" customHeight="1" x14ac:dyDescent="0.25">
      <c r="A61" s="72" t="s">
        <v>2568</v>
      </c>
      <c r="B61" s="73" t="s">
        <v>1573</v>
      </c>
      <c r="C61" s="73" t="s">
        <v>1574</v>
      </c>
      <c r="D61" s="73" t="s">
        <v>1575</v>
      </c>
      <c r="E61" s="73" t="s">
        <v>1576</v>
      </c>
      <c r="F61" s="74">
        <v>413404</v>
      </c>
      <c r="G61" s="73" t="s">
        <v>2569</v>
      </c>
      <c r="H61">
        <v>25801</v>
      </c>
      <c r="I61" s="75">
        <f t="shared" si="0"/>
        <v>413404</v>
      </c>
    </row>
    <row r="62" spans="1:9" ht="47.25" customHeight="1" x14ac:dyDescent="0.25">
      <c r="A62" s="72" t="s">
        <v>2570</v>
      </c>
      <c r="B62" s="73" t="s">
        <v>1573</v>
      </c>
      <c r="C62" s="73" t="s">
        <v>1574</v>
      </c>
      <c r="D62" s="73" t="s">
        <v>1575</v>
      </c>
      <c r="E62" s="73" t="s">
        <v>1576</v>
      </c>
      <c r="F62" s="74">
        <v>413404</v>
      </c>
      <c r="G62" s="73" t="s">
        <v>2571</v>
      </c>
      <c r="H62">
        <v>25802</v>
      </c>
      <c r="I62" s="75">
        <f t="shared" si="0"/>
        <v>413404</v>
      </c>
    </row>
    <row r="63" spans="1:9" ht="47.25" customHeight="1" x14ac:dyDescent="0.25">
      <c r="A63" s="72" t="s">
        <v>2572</v>
      </c>
      <c r="B63" s="73" t="s">
        <v>1573</v>
      </c>
      <c r="C63" s="73" t="s">
        <v>1574</v>
      </c>
      <c r="D63" s="73" t="s">
        <v>1575</v>
      </c>
      <c r="E63" s="73" t="s">
        <v>1576</v>
      </c>
      <c r="F63" s="74">
        <v>413404</v>
      </c>
      <c r="G63" s="73" t="s">
        <v>2573</v>
      </c>
      <c r="H63">
        <v>25803</v>
      </c>
      <c r="I63" s="75">
        <f t="shared" si="0"/>
        <v>413404</v>
      </c>
    </row>
    <row r="64" spans="1:9" ht="47.25" customHeight="1" x14ac:dyDescent="0.25">
      <c r="A64" s="72" t="s">
        <v>2574</v>
      </c>
      <c r="B64" s="73" t="s">
        <v>1573</v>
      </c>
      <c r="C64" s="73" t="s">
        <v>1574</v>
      </c>
      <c r="D64" s="73" t="s">
        <v>1575</v>
      </c>
      <c r="E64" s="73" t="s">
        <v>1576</v>
      </c>
      <c r="F64" s="74">
        <v>413404</v>
      </c>
      <c r="G64" s="73" t="s">
        <v>2575</v>
      </c>
      <c r="H64">
        <v>25804</v>
      </c>
      <c r="I64" s="75">
        <f t="shared" si="0"/>
        <v>413404</v>
      </c>
    </row>
    <row r="65" spans="1:9" ht="47.25" customHeight="1" x14ac:dyDescent="0.25">
      <c r="A65" s="72" t="s">
        <v>2576</v>
      </c>
      <c r="B65" s="73" t="s">
        <v>1573</v>
      </c>
      <c r="C65" s="73" t="s">
        <v>1574</v>
      </c>
      <c r="D65" s="73" t="s">
        <v>1575</v>
      </c>
      <c r="E65" s="73" t="s">
        <v>1576</v>
      </c>
      <c r="F65" s="74">
        <v>413404</v>
      </c>
      <c r="G65" s="73" t="s">
        <v>2577</v>
      </c>
      <c r="H65">
        <v>25805</v>
      </c>
      <c r="I65" s="75">
        <f t="shared" si="0"/>
        <v>413404</v>
      </c>
    </row>
    <row r="66" spans="1:9" ht="47.25" customHeight="1" x14ac:dyDescent="0.25">
      <c r="A66" s="72" t="s">
        <v>2578</v>
      </c>
      <c r="B66" s="73" t="s">
        <v>1573</v>
      </c>
      <c r="C66" s="73" t="s">
        <v>1574</v>
      </c>
      <c r="D66" s="73" t="s">
        <v>1575</v>
      </c>
      <c r="E66" s="73" t="s">
        <v>1576</v>
      </c>
      <c r="F66" s="74">
        <v>413404</v>
      </c>
      <c r="G66" s="73" t="s">
        <v>2579</v>
      </c>
      <c r="H66">
        <v>25806</v>
      </c>
      <c r="I66" s="75">
        <f t="shared" si="0"/>
        <v>413404</v>
      </c>
    </row>
    <row r="67" spans="1:9" ht="47.25" customHeight="1" x14ac:dyDescent="0.25">
      <c r="A67" s="72" t="s">
        <v>2580</v>
      </c>
      <c r="B67" s="73" t="s">
        <v>1573</v>
      </c>
      <c r="C67" s="73" t="s">
        <v>1574</v>
      </c>
      <c r="D67" s="73" t="s">
        <v>1575</v>
      </c>
      <c r="E67" s="73" t="s">
        <v>1576</v>
      </c>
      <c r="F67" s="74">
        <v>413404</v>
      </c>
      <c r="G67" s="73" t="s">
        <v>2581</v>
      </c>
      <c r="H67">
        <v>25807</v>
      </c>
      <c r="I67" s="75">
        <f t="shared" si="0"/>
        <v>413404</v>
      </c>
    </row>
    <row r="68" spans="1:9" ht="47.25" customHeight="1" x14ac:dyDescent="0.25">
      <c r="A68" s="72" t="s">
        <v>2582</v>
      </c>
      <c r="B68" s="73" t="s">
        <v>1573</v>
      </c>
      <c r="C68" s="73" t="s">
        <v>1574</v>
      </c>
      <c r="D68" s="73" t="s">
        <v>1575</v>
      </c>
      <c r="E68" s="73" t="s">
        <v>1576</v>
      </c>
      <c r="F68" s="74">
        <v>413404</v>
      </c>
      <c r="G68" s="73" t="s">
        <v>2583</v>
      </c>
      <c r="H68">
        <v>25808</v>
      </c>
      <c r="I68" s="75">
        <f t="shared" ref="I68:I131" si="1">+F68</f>
        <v>413404</v>
      </c>
    </row>
    <row r="69" spans="1:9" ht="47.25" customHeight="1" x14ac:dyDescent="0.25">
      <c r="A69" s="72" t="s">
        <v>2584</v>
      </c>
      <c r="B69" s="73" t="s">
        <v>1573</v>
      </c>
      <c r="C69" s="73" t="s">
        <v>1574</v>
      </c>
      <c r="D69" s="73" t="s">
        <v>1575</v>
      </c>
      <c r="E69" s="73" t="s">
        <v>1576</v>
      </c>
      <c r="F69" s="74">
        <v>413404</v>
      </c>
      <c r="G69" s="73" t="s">
        <v>2585</v>
      </c>
      <c r="H69">
        <v>25809</v>
      </c>
      <c r="I69" s="75">
        <f t="shared" si="1"/>
        <v>413404</v>
      </c>
    </row>
    <row r="70" spans="1:9" ht="47.25" customHeight="1" x14ac:dyDescent="0.25">
      <c r="A70" s="72" t="s">
        <v>2586</v>
      </c>
      <c r="B70" s="73" t="s">
        <v>1573</v>
      </c>
      <c r="C70" s="73" t="s">
        <v>1574</v>
      </c>
      <c r="D70" s="73" t="s">
        <v>1575</v>
      </c>
      <c r="E70" s="73" t="s">
        <v>1576</v>
      </c>
      <c r="F70" s="74">
        <v>413404</v>
      </c>
      <c r="G70" s="73" t="s">
        <v>2587</v>
      </c>
      <c r="H70">
        <v>25810</v>
      </c>
      <c r="I70" s="75">
        <f t="shared" si="1"/>
        <v>413404</v>
      </c>
    </row>
    <row r="71" spans="1:9" ht="47.25" customHeight="1" x14ac:dyDescent="0.25">
      <c r="A71" s="72" t="s">
        <v>2588</v>
      </c>
      <c r="B71" s="73" t="s">
        <v>1573</v>
      </c>
      <c r="C71" s="73" t="s">
        <v>1574</v>
      </c>
      <c r="D71" s="73" t="s">
        <v>1575</v>
      </c>
      <c r="E71" s="73" t="s">
        <v>1576</v>
      </c>
      <c r="F71" s="74">
        <v>413404</v>
      </c>
      <c r="G71" s="73" t="s">
        <v>2589</v>
      </c>
      <c r="H71">
        <v>25811</v>
      </c>
      <c r="I71" s="75">
        <f t="shared" si="1"/>
        <v>413404</v>
      </c>
    </row>
    <row r="72" spans="1:9" ht="47.25" customHeight="1" x14ac:dyDescent="0.25">
      <c r="A72" s="72" t="s">
        <v>2590</v>
      </c>
      <c r="B72" s="73" t="s">
        <v>1573</v>
      </c>
      <c r="C72" s="73" t="s">
        <v>1574</v>
      </c>
      <c r="D72" s="73" t="s">
        <v>1575</v>
      </c>
      <c r="E72" s="73" t="s">
        <v>1576</v>
      </c>
      <c r="F72" s="74">
        <v>413404</v>
      </c>
      <c r="G72" s="73" t="s">
        <v>2591</v>
      </c>
      <c r="H72">
        <v>25812</v>
      </c>
      <c r="I72" s="75">
        <f t="shared" si="1"/>
        <v>413404</v>
      </c>
    </row>
    <row r="73" spans="1:9" ht="47.25" customHeight="1" x14ac:dyDescent="0.25">
      <c r="A73" s="72" t="s">
        <v>2592</v>
      </c>
      <c r="B73" s="73" t="s">
        <v>1573</v>
      </c>
      <c r="C73" s="73" t="s">
        <v>1574</v>
      </c>
      <c r="D73" s="73" t="s">
        <v>1575</v>
      </c>
      <c r="E73" s="73" t="s">
        <v>1576</v>
      </c>
      <c r="F73" s="74">
        <v>413404</v>
      </c>
      <c r="G73" s="73" t="s">
        <v>2593</v>
      </c>
      <c r="H73">
        <v>25813</v>
      </c>
      <c r="I73" s="75">
        <f t="shared" si="1"/>
        <v>413404</v>
      </c>
    </row>
    <row r="74" spans="1:9" ht="47.25" customHeight="1" x14ac:dyDescent="0.25">
      <c r="A74" s="72" t="s">
        <v>2594</v>
      </c>
      <c r="B74" s="73" t="s">
        <v>1573</v>
      </c>
      <c r="C74" s="73" t="s">
        <v>1574</v>
      </c>
      <c r="D74" s="73" t="s">
        <v>1575</v>
      </c>
      <c r="E74" s="73" t="s">
        <v>1576</v>
      </c>
      <c r="F74" s="74">
        <v>413404</v>
      </c>
      <c r="G74" s="73" t="s">
        <v>2595</v>
      </c>
      <c r="H74">
        <v>25814</v>
      </c>
      <c r="I74" s="75">
        <f t="shared" si="1"/>
        <v>413404</v>
      </c>
    </row>
    <row r="75" spans="1:9" ht="47.25" customHeight="1" x14ac:dyDescent="0.25">
      <c r="A75" s="72" t="s">
        <v>2596</v>
      </c>
      <c r="B75" s="73" t="s">
        <v>1573</v>
      </c>
      <c r="C75" s="73" t="s">
        <v>1574</v>
      </c>
      <c r="D75" s="73" t="s">
        <v>1575</v>
      </c>
      <c r="E75" s="73" t="s">
        <v>1576</v>
      </c>
      <c r="F75" s="74">
        <v>413404</v>
      </c>
      <c r="G75" s="73" t="s">
        <v>2597</v>
      </c>
      <c r="H75">
        <v>25815</v>
      </c>
      <c r="I75" s="75">
        <f t="shared" si="1"/>
        <v>413404</v>
      </c>
    </row>
    <row r="76" spans="1:9" ht="47.25" customHeight="1" x14ac:dyDescent="0.25">
      <c r="A76" s="72" t="s">
        <v>2598</v>
      </c>
      <c r="B76" s="73" t="s">
        <v>1573</v>
      </c>
      <c r="C76" s="73" t="s">
        <v>1574</v>
      </c>
      <c r="D76" s="73" t="s">
        <v>1575</v>
      </c>
      <c r="E76" s="73" t="s">
        <v>1576</v>
      </c>
      <c r="F76" s="74">
        <v>741285</v>
      </c>
      <c r="G76" s="73" t="s">
        <v>2599</v>
      </c>
      <c r="H76">
        <v>25817</v>
      </c>
      <c r="I76" s="75">
        <f t="shared" si="1"/>
        <v>741285</v>
      </c>
    </row>
    <row r="77" spans="1:9" ht="47.25" customHeight="1" x14ac:dyDescent="0.25">
      <c r="A77" s="72" t="s">
        <v>2600</v>
      </c>
      <c r="B77" s="73" t="s">
        <v>1573</v>
      </c>
      <c r="C77" s="73" t="s">
        <v>1574</v>
      </c>
      <c r="D77" s="73" t="s">
        <v>1575</v>
      </c>
      <c r="E77" s="73" t="s">
        <v>1576</v>
      </c>
      <c r="F77" s="74">
        <v>559741</v>
      </c>
      <c r="G77" s="73" t="s">
        <v>2601</v>
      </c>
      <c r="H77">
        <v>25818</v>
      </c>
      <c r="I77" s="75">
        <f t="shared" si="1"/>
        <v>559741</v>
      </c>
    </row>
    <row r="78" spans="1:9" ht="47.25" customHeight="1" x14ac:dyDescent="0.25">
      <c r="A78" s="72" t="s">
        <v>2602</v>
      </c>
      <c r="B78" s="73" t="s">
        <v>1573</v>
      </c>
      <c r="C78" s="73" t="s">
        <v>1574</v>
      </c>
      <c r="D78" s="73" t="s">
        <v>1575</v>
      </c>
      <c r="E78" s="73" t="s">
        <v>1576</v>
      </c>
      <c r="F78" s="74">
        <v>593028</v>
      </c>
      <c r="G78" s="73" t="s">
        <v>2603</v>
      </c>
      <c r="H78">
        <v>25819</v>
      </c>
      <c r="I78" s="75">
        <f t="shared" si="1"/>
        <v>593028</v>
      </c>
    </row>
    <row r="79" spans="1:9" ht="47.25" customHeight="1" x14ac:dyDescent="0.25">
      <c r="A79" s="72" t="s">
        <v>2604</v>
      </c>
      <c r="B79" s="73" t="s">
        <v>1573</v>
      </c>
      <c r="C79" s="73" t="s">
        <v>1574</v>
      </c>
      <c r="D79" s="73" t="s">
        <v>1575</v>
      </c>
      <c r="E79" s="73" t="s">
        <v>1576</v>
      </c>
      <c r="F79" s="74">
        <v>651473</v>
      </c>
      <c r="G79" s="73" t="s">
        <v>2605</v>
      </c>
      <c r="H79">
        <v>25820</v>
      </c>
      <c r="I79" s="75">
        <f t="shared" si="1"/>
        <v>651473</v>
      </c>
    </row>
    <row r="80" spans="1:9" ht="47.25" customHeight="1" x14ac:dyDescent="0.25">
      <c r="A80" s="72" t="s">
        <v>2606</v>
      </c>
      <c r="B80" s="73" t="s">
        <v>1573</v>
      </c>
      <c r="C80" s="73" t="s">
        <v>1574</v>
      </c>
      <c r="D80" s="73" t="s">
        <v>1575</v>
      </c>
      <c r="E80" s="73" t="s">
        <v>1576</v>
      </c>
      <c r="F80" s="74">
        <v>413404</v>
      </c>
      <c r="G80" s="73" t="s">
        <v>2607</v>
      </c>
      <c r="H80">
        <v>25821</v>
      </c>
      <c r="I80" s="75">
        <f t="shared" si="1"/>
        <v>413404</v>
      </c>
    </row>
    <row r="81" spans="1:9" ht="47.25" customHeight="1" x14ac:dyDescent="0.25">
      <c r="A81" s="72" t="s">
        <v>2608</v>
      </c>
      <c r="B81" s="73" t="s">
        <v>1573</v>
      </c>
      <c r="C81" s="73" t="s">
        <v>1574</v>
      </c>
      <c r="D81" s="73" t="s">
        <v>1575</v>
      </c>
      <c r="E81" s="73" t="s">
        <v>1576</v>
      </c>
      <c r="F81" s="74">
        <v>413404</v>
      </c>
      <c r="G81" s="73" t="s">
        <v>2609</v>
      </c>
      <c r="H81">
        <v>25824</v>
      </c>
      <c r="I81" s="75">
        <f t="shared" si="1"/>
        <v>413404</v>
      </c>
    </row>
    <row r="82" spans="1:9" ht="47.25" customHeight="1" x14ac:dyDescent="0.25">
      <c r="A82" s="72" t="s">
        <v>2610</v>
      </c>
      <c r="B82" s="73" t="s">
        <v>1573</v>
      </c>
      <c r="C82" s="73" t="s">
        <v>1574</v>
      </c>
      <c r="D82" s="73" t="s">
        <v>1575</v>
      </c>
      <c r="E82" s="73" t="s">
        <v>1576</v>
      </c>
      <c r="F82" s="74">
        <v>413404</v>
      </c>
      <c r="G82" s="73" t="s">
        <v>2611</v>
      </c>
      <c r="H82">
        <v>25825</v>
      </c>
      <c r="I82" s="75">
        <f t="shared" si="1"/>
        <v>413404</v>
      </c>
    </row>
    <row r="83" spans="1:9" ht="47.25" customHeight="1" x14ac:dyDescent="0.25">
      <c r="A83" s="72" t="s">
        <v>2612</v>
      </c>
      <c r="B83" s="73" t="s">
        <v>1573</v>
      </c>
      <c r="C83" s="73" t="s">
        <v>1574</v>
      </c>
      <c r="D83" s="73" t="s">
        <v>1575</v>
      </c>
      <c r="E83" s="73" t="s">
        <v>1576</v>
      </c>
      <c r="F83" s="74">
        <v>413404</v>
      </c>
      <c r="G83" s="73" t="s">
        <v>2613</v>
      </c>
      <c r="H83">
        <v>25826</v>
      </c>
      <c r="I83" s="75">
        <f t="shared" si="1"/>
        <v>413404</v>
      </c>
    </row>
    <row r="84" spans="1:9" ht="47.25" customHeight="1" x14ac:dyDescent="0.25">
      <c r="A84" s="72" t="s">
        <v>2614</v>
      </c>
      <c r="B84" s="73" t="s">
        <v>1573</v>
      </c>
      <c r="C84" s="73" t="s">
        <v>1574</v>
      </c>
      <c r="D84" s="73" t="s">
        <v>1575</v>
      </c>
      <c r="E84" s="73" t="s">
        <v>1576</v>
      </c>
      <c r="F84" s="74">
        <v>413404</v>
      </c>
      <c r="G84" s="73" t="s">
        <v>2615</v>
      </c>
      <c r="H84">
        <v>25827</v>
      </c>
      <c r="I84" s="75">
        <f t="shared" si="1"/>
        <v>413404</v>
      </c>
    </row>
    <row r="85" spans="1:9" ht="47.25" customHeight="1" x14ac:dyDescent="0.25">
      <c r="A85" s="72" t="s">
        <v>2616</v>
      </c>
      <c r="B85" s="73" t="s">
        <v>1573</v>
      </c>
      <c r="C85" s="73" t="s">
        <v>1574</v>
      </c>
      <c r="D85" s="73" t="s">
        <v>1575</v>
      </c>
      <c r="E85" s="73" t="s">
        <v>1576</v>
      </c>
      <c r="F85" s="74">
        <v>413404</v>
      </c>
      <c r="G85" s="73" t="s">
        <v>2617</v>
      </c>
      <c r="H85">
        <v>25828</v>
      </c>
      <c r="I85" s="75">
        <f t="shared" si="1"/>
        <v>413404</v>
      </c>
    </row>
    <row r="86" spans="1:9" ht="47.25" customHeight="1" x14ac:dyDescent="0.25">
      <c r="A86" s="72" t="s">
        <v>2618</v>
      </c>
      <c r="B86" s="73" t="s">
        <v>1573</v>
      </c>
      <c r="C86" s="73" t="s">
        <v>1574</v>
      </c>
      <c r="D86" s="73" t="s">
        <v>1575</v>
      </c>
      <c r="E86" s="73" t="s">
        <v>1576</v>
      </c>
      <c r="F86" s="74">
        <v>413404</v>
      </c>
      <c r="G86" s="73" t="s">
        <v>2619</v>
      </c>
      <c r="H86">
        <v>25832</v>
      </c>
      <c r="I86" s="75">
        <f t="shared" si="1"/>
        <v>413404</v>
      </c>
    </row>
    <row r="87" spans="1:9" ht="47.25" customHeight="1" x14ac:dyDescent="0.25">
      <c r="A87" s="72" t="s">
        <v>2620</v>
      </c>
      <c r="B87" s="73" t="s">
        <v>1573</v>
      </c>
      <c r="C87" s="73" t="s">
        <v>1574</v>
      </c>
      <c r="D87" s="73" t="s">
        <v>1575</v>
      </c>
      <c r="E87" s="73" t="s">
        <v>1576</v>
      </c>
      <c r="F87" s="74">
        <v>413404</v>
      </c>
      <c r="G87" s="73" t="s">
        <v>2621</v>
      </c>
      <c r="H87">
        <v>25833</v>
      </c>
      <c r="I87" s="75">
        <f t="shared" si="1"/>
        <v>413404</v>
      </c>
    </row>
    <row r="88" spans="1:9" ht="47.25" customHeight="1" x14ac:dyDescent="0.25">
      <c r="A88" s="72" t="s">
        <v>2622</v>
      </c>
      <c r="B88" s="73" t="s">
        <v>1573</v>
      </c>
      <c r="C88" s="73" t="s">
        <v>1574</v>
      </c>
      <c r="D88" s="73" t="s">
        <v>1575</v>
      </c>
      <c r="E88" s="73" t="s">
        <v>1576</v>
      </c>
      <c r="F88" s="74">
        <v>413404</v>
      </c>
      <c r="G88" s="73" t="s">
        <v>2623</v>
      </c>
      <c r="H88">
        <v>25834</v>
      </c>
      <c r="I88" s="75">
        <f t="shared" si="1"/>
        <v>413404</v>
      </c>
    </row>
    <row r="89" spans="1:9" ht="47.25" customHeight="1" x14ac:dyDescent="0.25">
      <c r="A89" s="72" t="s">
        <v>2624</v>
      </c>
      <c r="B89" s="73" t="s">
        <v>1573</v>
      </c>
      <c r="C89" s="73" t="s">
        <v>1574</v>
      </c>
      <c r="D89" s="73" t="s">
        <v>1575</v>
      </c>
      <c r="E89" s="73" t="s">
        <v>1576</v>
      </c>
      <c r="F89" s="74">
        <v>413404</v>
      </c>
      <c r="G89" s="73" t="s">
        <v>2625</v>
      </c>
      <c r="H89">
        <v>25836</v>
      </c>
      <c r="I89" s="75">
        <f t="shared" si="1"/>
        <v>413404</v>
      </c>
    </row>
    <row r="90" spans="1:9" ht="47.25" customHeight="1" x14ac:dyDescent="0.25">
      <c r="A90" s="72" t="s">
        <v>2626</v>
      </c>
      <c r="B90" s="73" t="s">
        <v>1573</v>
      </c>
      <c r="C90" s="73" t="s">
        <v>1574</v>
      </c>
      <c r="D90" s="73" t="s">
        <v>1575</v>
      </c>
      <c r="E90" s="73" t="s">
        <v>1576</v>
      </c>
      <c r="F90" s="74">
        <v>413404</v>
      </c>
      <c r="G90" s="73" t="s">
        <v>2627</v>
      </c>
      <c r="H90">
        <v>25837</v>
      </c>
      <c r="I90" s="75">
        <f t="shared" si="1"/>
        <v>413404</v>
      </c>
    </row>
    <row r="91" spans="1:9" ht="47.25" customHeight="1" x14ac:dyDescent="0.25">
      <c r="A91" s="72" t="s">
        <v>2628</v>
      </c>
      <c r="B91" s="73" t="s">
        <v>1573</v>
      </c>
      <c r="C91" s="73" t="s">
        <v>1574</v>
      </c>
      <c r="D91" s="73" t="s">
        <v>1575</v>
      </c>
      <c r="E91" s="73" t="s">
        <v>1576</v>
      </c>
      <c r="F91" s="74">
        <v>413404</v>
      </c>
      <c r="G91" s="73" t="s">
        <v>2629</v>
      </c>
      <c r="H91">
        <v>25838</v>
      </c>
      <c r="I91" s="75">
        <f t="shared" si="1"/>
        <v>413404</v>
      </c>
    </row>
    <row r="92" spans="1:9" ht="47.25" customHeight="1" x14ac:dyDescent="0.25">
      <c r="A92" s="72" t="s">
        <v>2630</v>
      </c>
      <c r="B92" s="73" t="s">
        <v>1573</v>
      </c>
      <c r="C92" s="73" t="s">
        <v>1574</v>
      </c>
      <c r="D92" s="73" t="s">
        <v>1575</v>
      </c>
      <c r="E92" s="73" t="s">
        <v>1576</v>
      </c>
      <c r="F92" s="74">
        <v>413404</v>
      </c>
      <c r="G92" s="73" t="s">
        <v>2631</v>
      </c>
      <c r="H92">
        <v>25839</v>
      </c>
      <c r="I92" s="75">
        <f t="shared" si="1"/>
        <v>413404</v>
      </c>
    </row>
    <row r="93" spans="1:9" ht="47.25" customHeight="1" x14ac:dyDescent="0.25">
      <c r="A93" s="72" t="s">
        <v>2632</v>
      </c>
      <c r="B93" s="73" t="s">
        <v>1573</v>
      </c>
      <c r="C93" s="73" t="s">
        <v>1574</v>
      </c>
      <c r="D93" s="73" t="s">
        <v>1575</v>
      </c>
      <c r="E93" s="73" t="s">
        <v>1576</v>
      </c>
      <c r="F93" s="74">
        <v>413404</v>
      </c>
      <c r="G93" s="73" t="s">
        <v>2633</v>
      </c>
      <c r="H93">
        <v>25840</v>
      </c>
      <c r="I93" s="75">
        <f t="shared" si="1"/>
        <v>413404</v>
      </c>
    </row>
    <row r="94" spans="1:9" ht="47.25" customHeight="1" x14ac:dyDescent="0.25">
      <c r="A94" s="72" t="s">
        <v>2634</v>
      </c>
      <c r="B94" s="73" t="s">
        <v>1573</v>
      </c>
      <c r="C94" s="73" t="s">
        <v>1574</v>
      </c>
      <c r="D94" s="73" t="s">
        <v>1575</v>
      </c>
      <c r="E94" s="73" t="s">
        <v>1576</v>
      </c>
      <c r="F94" s="74">
        <v>413404</v>
      </c>
      <c r="G94" s="73" t="s">
        <v>2635</v>
      </c>
      <c r="H94">
        <v>25841</v>
      </c>
      <c r="I94" s="75">
        <f t="shared" si="1"/>
        <v>413404</v>
      </c>
    </row>
    <row r="95" spans="1:9" ht="47.25" customHeight="1" x14ac:dyDescent="0.25">
      <c r="A95" s="72" t="s">
        <v>2636</v>
      </c>
      <c r="B95" s="73" t="s">
        <v>1573</v>
      </c>
      <c r="C95" s="73" t="s">
        <v>1574</v>
      </c>
      <c r="D95" s="73" t="s">
        <v>1575</v>
      </c>
      <c r="E95" s="73" t="s">
        <v>1576</v>
      </c>
      <c r="F95" s="74">
        <v>413404</v>
      </c>
      <c r="G95" s="73" t="s">
        <v>2637</v>
      </c>
      <c r="H95">
        <v>25842</v>
      </c>
      <c r="I95" s="75">
        <f t="shared" si="1"/>
        <v>413404</v>
      </c>
    </row>
    <row r="96" spans="1:9" ht="47.25" customHeight="1" x14ac:dyDescent="0.25">
      <c r="A96" s="72" t="s">
        <v>2638</v>
      </c>
      <c r="B96" s="73" t="s">
        <v>1573</v>
      </c>
      <c r="C96" s="73" t="s">
        <v>1574</v>
      </c>
      <c r="D96" s="73" t="s">
        <v>1575</v>
      </c>
      <c r="E96" s="73" t="s">
        <v>1576</v>
      </c>
      <c r="F96" s="74">
        <v>413404</v>
      </c>
      <c r="G96" s="73" t="s">
        <v>2639</v>
      </c>
      <c r="H96">
        <v>25844</v>
      </c>
      <c r="I96" s="75">
        <f t="shared" si="1"/>
        <v>413404</v>
      </c>
    </row>
    <row r="97" spans="1:9" ht="47.25" customHeight="1" x14ac:dyDescent="0.25">
      <c r="A97" s="72" t="s">
        <v>2640</v>
      </c>
      <c r="B97" s="73" t="s">
        <v>1573</v>
      </c>
      <c r="C97" s="73" t="s">
        <v>1574</v>
      </c>
      <c r="D97" s="73" t="s">
        <v>1575</v>
      </c>
      <c r="E97" s="73" t="s">
        <v>1576</v>
      </c>
      <c r="F97" s="74">
        <v>413404</v>
      </c>
      <c r="G97" s="73" t="s">
        <v>2641</v>
      </c>
      <c r="H97">
        <v>25845</v>
      </c>
      <c r="I97" s="75">
        <f t="shared" si="1"/>
        <v>413404</v>
      </c>
    </row>
    <row r="98" spans="1:9" ht="47.25" customHeight="1" x14ac:dyDescent="0.25">
      <c r="A98" s="72" t="s">
        <v>2642</v>
      </c>
      <c r="B98" s="73" t="s">
        <v>1573</v>
      </c>
      <c r="C98" s="73" t="s">
        <v>1574</v>
      </c>
      <c r="D98" s="73" t="s">
        <v>1575</v>
      </c>
      <c r="E98" s="73" t="s">
        <v>1576</v>
      </c>
      <c r="F98" s="74">
        <v>413404</v>
      </c>
      <c r="G98" s="73" t="s">
        <v>2643</v>
      </c>
      <c r="H98">
        <v>25846</v>
      </c>
      <c r="I98" s="75">
        <f t="shared" si="1"/>
        <v>413404</v>
      </c>
    </row>
    <row r="99" spans="1:9" ht="47.25" customHeight="1" x14ac:dyDescent="0.25">
      <c r="A99" s="72" t="s">
        <v>2644</v>
      </c>
      <c r="B99" s="73" t="s">
        <v>1573</v>
      </c>
      <c r="C99" s="73" t="s">
        <v>1574</v>
      </c>
      <c r="D99" s="73" t="s">
        <v>1575</v>
      </c>
      <c r="E99" s="73" t="s">
        <v>1576</v>
      </c>
      <c r="F99" s="74">
        <v>413404</v>
      </c>
      <c r="G99" s="73" t="s">
        <v>2645</v>
      </c>
      <c r="H99">
        <v>25847</v>
      </c>
      <c r="I99" s="75">
        <f t="shared" si="1"/>
        <v>413404</v>
      </c>
    </row>
    <row r="100" spans="1:9" ht="47.25" customHeight="1" x14ac:dyDescent="0.25">
      <c r="A100" s="72" t="s">
        <v>2646</v>
      </c>
      <c r="B100" s="73" t="s">
        <v>1573</v>
      </c>
      <c r="C100" s="73" t="s">
        <v>1574</v>
      </c>
      <c r="D100" s="73" t="s">
        <v>1575</v>
      </c>
      <c r="E100" s="73" t="s">
        <v>1576</v>
      </c>
      <c r="F100" s="74">
        <v>413404</v>
      </c>
      <c r="G100" s="73" t="s">
        <v>2647</v>
      </c>
      <c r="H100">
        <v>25848</v>
      </c>
      <c r="I100" s="75">
        <f t="shared" si="1"/>
        <v>413404</v>
      </c>
    </row>
    <row r="101" spans="1:9" ht="47.25" customHeight="1" x14ac:dyDescent="0.25">
      <c r="A101" s="72" t="s">
        <v>2648</v>
      </c>
      <c r="B101" s="73" t="s">
        <v>1573</v>
      </c>
      <c r="C101" s="73" t="s">
        <v>1574</v>
      </c>
      <c r="D101" s="73" t="s">
        <v>1575</v>
      </c>
      <c r="E101" s="73" t="s">
        <v>1576</v>
      </c>
      <c r="F101" s="74">
        <v>413404</v>
      </c>
      <c r="G101" s="73" t="s">
        <v>2649</v>
      </c>
      <c r="H101">
        <v>25849</v>
      </c>
      <c r="I101" s="75">
        <f t="shared" si="1"/>
        <v>413404</v>
      </c>
    </row>
    <row r="102" spans="1:9" ht="47.25" customHeight="1" x14ac:dyDescent="0.25">
      <c r="A102" s="72" t="s">
        <v>2650</v>
      </c>
      <c r="B102" s="73" t="s">
        <v>1573</v>
      </c>
      <c r="C102" s="73" t="s">
        <v>1574</v>
      </c>
      <c r="D102" s="73" t="s">
        <v>1575</v>
      </c>
      <c r="E102" s="73" t="s">
        <v>1576</v>
      </c>
      <c r="F102" s="74">
        <v>413404</v>
      </c>
      <c r="G102" s="73" t="s">
        <v>2651</v>
      </c>
      <c r="H102">
        <v>25850</v>
      </c>
      <c r="I102" s="75">
        <f t="shared" si="1"/>
        <v>413404</v>
      </c>
    </row>
    <row r="103" spans="1:9" ht="47.25" customHeight="1" x14ac:dyDescent="0.25">
      <c r="A103" s="72" t="s">
        <v>2652</v>
      </c>
      <c r="B103" s="73" t="s">
        <v>1573</v>
      </c>
      <c r="C103" s="73" t="s">
        <v>1574</v>
      </c>
      <c r="D103" s="73" t="s">
        <v>1575</v>
      </c>
      <c r="E103" s="73" t="s">
        <v>1576</v>
      </c>
      <c r="F103" s="74">
        <v>413404</v>
      </c>
      <c r="G103" s="73" t="s">
        <v>2653</v>
      </c>
      <c r="H103">
        <v>25851</v>
      </c>
      <c r="I103" s="75">
        <f t="shared" si="1"/>
        <v>413404</v>
      </c>
    </row>
    <row r="104" spans="1:9" ht="47.25" customHeight="1" x14ac:dyDescent="0.25">
      <c r="A104" s="72" t="s">
        <v>2654</v>
      </c>
      <c r="B104" s="73" t="s">
        <v>1573</v>
      </c>
      <c r="C104" s="73" t="s">
        <v>1574</v>
      </c>
      <c r="D104" s="73" t="s">
        <v>1575</v>
      </c>
      <c r="E104" s="73" t="s">
        <v>1576</v>
      </c>
      <c r="F104" s="74">
        <v>413404</v>
      </c>
      <c r="G104" s="73" t="s">
        <v>2655</v>
      </c>
      <c r="H104">
        <v>25852</v>
      </c>
      <c r="I104" s="75">
        <f t="shared" si="1"/>
        <v>413404</v>
      </c>
    </row>
    <row r="105" spans="1:9" ht="47.25" customHeight="1" x14ac:dyDescent="0.25">
      <c r="A105" s="72" t="s">
        <v>2656</v>
      </c>
      <c r="B105" s="73" t="s">
        <v>1573</v>
      </c>
      <c r="C105" s="73" t="s">
        <v>1574</v>
      </c>
      <c r="D105" s="73" t="s">
        <v>1575</v>
      </c>
      <c r="E105" s="73" t="s">
        <v>1576</v>
      </c>
      <c r="F105" s="74">
        <v>413404</v>
      </c>
      <c r="G105" s="73" t="s">
        <v>2657</v>
      </c>
      <c r="H105">
        <v>25853</v>
      </c>
      <c r="I105" s="75">
        <f t="shared" si="1"/>
        <v>413404</v>
      </c>
    </row>
    <row r="106" spans="1:9" ht="47.25" customHeight="1" x14ac:dyDescent="0.25">
      <c r="A106" s="72" t="s">
        <v>2658</v>
      </c>
      <c r="B106" s="73" t="s">
        <v>1573</v>
      </c>
      <c r="C106" s="73" t="s">
        <v>1574</v>
      </c>
      <c r="D106" s="73" t="s">
        <v>1575</v>
      </c>
      <c r="E106" s="73" t="s">
        <v>1576</v>
      </c>
      <c r="F106" s="74">
        <v>413404</v>
      </c>
      <c r="G106" s="73" t="s">
        <v>2659</v>
      </c>
      <c r="H106">
        <v>25855</v>
      </c>
      <c r="I106" s="75">
        <f t="shared" si="1"/>
        <v>413404</v>
      </c>
    </row>
    <row r="107" spans="1:9" ht="47.25" customHeight="1" x14ac:dyDescent="0.25">
      <c r="A107" s="72" t="s">
        <v>2660</v>
      </c>
      <c r="B107" s="73" t="s">
        <v>1573</v>
      </c>
      <c r="C107" s="73" t="s">
        <v>1574</v>
      </c>
      <c r="D107" s="73" t="s">
        <v>1575</v>
      </c>
      <c r="E107" s="73" t="s">
        <v>1576</v>
      </c>
      <c r="F107" s="74">
        <v>413404</v>
      </c>
      <c r="G107" s="73" t="s">
        <v>2661</v>
      </c>
      <c r="H107">
        <v>25857</v>
      </c>
      <c r="I107" s="75">
        <f t="shared" si="1"/>
        <v>413404</v>
      </c>
    </row>
    <row r="108" spans="1:9" ht="47.25" customHeight="1" x14ac:dyDescent="0.25">
      <c r="A108" s="72" t="s">
        <v>2662</v>
      </c>
      <c r="B108" s="73" t="s">
        <v>1573</v>
      </c>
      <c r="C108" s="73" t="s">
        <v>1574</v>
      </c>
      <c r="D108" s="73" t="s">
        <v>1575</v>
      </c>
      <c r="E108" s="73" t="s">
        <v>1576</v>
      </c>
      <c r="F108" s="74">
        <v>413404</v>
      </c>
      <c r="G108" s="73" t="s">
        <v>2663</v>
      </c>
      <c r="H108">
        <v>25858</v>
      </c>
      <c r="I108" s="75">
        <f t="shared" si="1"/>
        <v>413404</v>
      </c>
    </row>
    <row r="109" spans="1:9" ht="47.25" customHeight="1" x14ac:dyDescent="0.25">
      <c r="A109" s="72" t="s">
        <v>2664</v>
      </c>
      <c r="B109" s="73" t="s">
        <v>1573</v>
      </c>
      <c r="C109" s="73" t="s">
        <v>1574</v>
      </c>
      <c r="D109" s="73" t="s">
        <v>1575</v>
      </c>
      <c r="E109" s="73" t="s">
        <v>1576</v>
      </c>
      <c r="F109" s="74">
        <v>413404</v>
      </c>
      <c r="G109" s="73" t="s">
        <v>2665</v>
      </c>
      <c r="H109">
        <v>25859</v>
      </c>
      <c r="I109" s="75">
        <f t="shared" si="1"/>
        <v>413404</v>
      </c>
    </row>
    <row r="110" spans="1:9" ht="47.25" customHeight="1" x14ac:dyDescent="0.25">
      <c r="A110" s="72" t="s">
        <v>2666</v>
      </c>
      <c r="B110" s="73" t="s">
        <v>1573</v>
      </c>
      <c r="C110" s="73" t="s">
        <v>1574</v>
      </c>
      <c r="D110" s="73" t="s">
        <v>1575</v>
      </c>
      <c r="E110" s="73" t="s">
        <v>1576</v>
      </c>
      <c r="F110" s="74">
        <v>413404</v>
      </c>
      <c r="G110" s="73" t="s">
        <v>2667</v>
      </c>
      <c r="H110">
        <v>25860</v>
      </c>
      <c r="I110" s="75">
        <f t="shared" si="1"/>
        <v>413404</v>
      </c>
    </row>
    <row r="111" spans="1:9" ht="47.25" customHeight="1" x14ac:dyDescent="0.25">
      <c r="A111" s="72" t="s">
        <v>2668</v>
      </c>
      <c r="B111" s="73" t="s">
        <v>1573</v>
      </c>
      <c r="C111" s="73" t="s">
        <v>1574</v>
      </c>
      <c r="D111" s="73" t="s">
        <v>1575</v>
      </c>
      <c r="E111" s="73" t="s">
        <v>1576</v>
      </c>
      <c r="F111" s="74">
        <v>413404</v>
      </c>
      <c r="G111" s="73" t="s">
        <v>2669</v>
      </c>
      <c r="H111">
        <v>25861</v>
      </c>
      <c r="I111" s="75">
        <f t="shared" si="1"/>
        <v>413404</v>
      </c>
    </row>
    <row r="112" spans="1:9" ht="47.25" customHeight="1" x14ac:dyDescent="0.25">
      <c r="A112" s="72" t="s">
        <v>2670</v>
      </c>
      <c r="B112" s="73" t="s">
        <v>1573</v>
      </c>
      <c r="C112" s="73" t="s">
        <v>1574</v>
      </c>
      <c r="D112" s="73" t="s">
        <v>1575</v>
      </c>
      <c r="E112" s="73" t="s">
        <v>1576</v>
      </c>
      <c r="F112" s="74">
        <v>413404</v>
      </c>
      <c r="G112" s="73" t="s">
        <v>2671</v>
      </c>
      <c r="H112">
        <v>25862</v>
      </c>
      <c r="I112" s="75">
        <f t="shared" si="1"/>
        <v>413404</v>
      </c>
    </row>
    <row r="113" spans="1:10" ht="47.25" customHeight="1" x14ac:dyDescent="0.25">
      <c r="A113" s="72" t="s">
        <v>2672</v>
      </c>
      <c r="B113" s="73" t="s">
        <v>1573</v>
      </c>
      <c r="C113" s="73" t="s">
        <v>1574</v>
      </c>
      <c r="D113" s="73" t="s">
        <v>1575</v>
      </c>
      <c r="E113" s="73" t="s">
        <v>1576</v>
      </c>
      <c r="F113" s="74">
        <v>413404</v>
      </c>
      <c r="G113" s="73" t="s">
        <v>2673</v>
      </c>
      <c r="H113">
        <v>25863</v>
      </c>
      <c r="I113" s="75">
        <f t="shared" si="1"/>
        <v>413404</v>
      </c>
    </row>
    <row r="114" spans="1:10" ht="47.25" customHeight="1" x14ac:dyDescent="0.25">
      <c r="A114" s="72" t="s">
        <v>2674</v>
      </c>
      <c r="B114" s="73" t="s">
        <v>1573</v>
      </c>
      <c r="C114" s="73" t="s">
        <v>1574</v>
      </c>
      <c r="D114" s="73" t="s">
        <v>1575</v>
      </c>
      <c r="E114" s="73" t="s">
        <v>1576</v>
      </c>
      <c r="F114" s="74">
        <v>413404</v>
      </c>
      <c r="G114" s="73" t="s">
        <v>2675</v>
      </c>
      <c r="H114">
        <v>25864</v>
      </c>
      <c r="I114" s="75">
        <f t="shared" si="1"/>
        <v>413404</v>
      </c>
    </row>
    <row r="115" spans="1:10" ht="47.25" customHeight="1" x14ac:dyDescent="0.25">
      <c r="A115" s="72" t="s">
        <v>2676</v>
      </c>
      <c r="B115" s="73" t="s">
        <v>1573</v>
      </c>
      <c r="C115" s="73" t="s">
        <v>1574</v>
      </c>
      <c r="D115" s="73" t="s">
        <v>1575</v>
      </c>
      <c r="E115" s="73" t="s">
        <v>1576</v>
      </c>
      <c r="F115" s="74">
        <v>413404</v>
      </c>
      <c r="G115" s="73" t="s">
        <v>2677</v>
      </c>
      <c r="H115">
        <v>25865</v>
      </c>
      <c r="I115" s="75">
        <f t="shared" si="1"/>
        <v>413404</v>
      </c>
    </row>
    <row r="116" spans="1:10" ht="47.25" customHeight="1" x14ac:dyDescent="0.25">
      <c r="A116" s="72" t="s">
        <v>2678</v>
      </c>
      <c r="B116" s="73" t="s">
        <v>1573</v>
      </c>
      <c r="C116" s="73" t="s">
        <v>1574</v>
      </c>
      <c r="D116" s="73" t="s">
        <v>1575</v>
      </c>
      <c r="E116" s="73" t="s">
        <v>1576</v>
      </c>
      <c r="F116" s="74">
        <v>413404</v>
      </c>
      <c r="G116" s="73" t="s">
        <v>2679</v>
      </c>
      <c r="H116">
        <v>25866</v>
      </c>
      <c r="I116" s="75">
        <f t="shared" si="1"/>
        <v>413404</v>
      </c>
    </row>
    <row r="117" spans="1:10" ht="47.25" customHeight="1" x14ac:dyDescent="0.25">
      <c r="A117" s="72" t="s">
        <v>2680</v>
      </c>
      <c r="B117" s="73" t="s">
        <v>1573</v>
      </c>
      <c r="C117" s="73" t="s">
        <v>1574</v>
      </c>
      <c r="D117" s="73" t="s">
        <v>1575</v>
      </c>
      <c r="E117" s="73" t="s">
        <v>1576</v>
      </c>
      <c r="F117" s="74">
        <v>413404</v>
      </c>
      <c r="G117" s="73" t="s">
        <v>2681</v>
      </c>
      <c r="H117">
        <v>25867</v>
      </c>
      <c r="I117" s="75">
        <f t="shared" si="1"/>
        <v>413404</v>
      </c>
    </row>
    <row r="118" spans="1:10" ht="47.25" customHeight="1" x14ac:dyDescent="0.25">
      <c r="A118" s="72" t="s">
        <v>2682</v>
      </c>
      <c r="B118" s="73" t="s">
        <v>1573</v>
      </c>
      <c r="C118" s="73" t="s">
        <v>1574</v>
      </c>
      <c r="D118" s="73" t="s">
        <v>1575</v>
      </c>
      <c r="E118" s="73" t="s">
        <v>1576</v>
      </c>
      <c r="F118" s="74">
        <v>413404</v>
      </c>
      <c r="G118" s="73" t="s">
        <v>2683</v>
      </c>
      <c r="H118">
        <v>25868</v>
      </c>
      <c r="I118" s="75">
        <f t="shared" si="1"/>
        <v>413404</v>
      </c>
    </row>
    <row r="119" spans="1:10" ht="47.25" customHeight="1" x14ac:dyDescent="0.25">
      <c r="A119" s="72" t="s">
        <v>2684</v>
      </c>
      <c r="B119" s="73" t="s">
        <v>1573</v>
      </c>
      <c r="C119" s="73" t="s">
        <v>1574</v>
      </c>
      <c r="D119" s="73" t="s">
        <v>1575</v>
      </c>
      <c r="E119" s="73" t="s">
        <v>1576</v>
      </c>
      <c r="F119" s="74">
        <v>413404</v>
      </c>
      <c r="G119" s="73" t="s">
        <v>2685</v>
      </c>
      <c r="H119">
        <v>25869</v>
      </c>
      <c r="I119" s="75">
        <f t="shared" si="1"/>
        <v>413404</v>
      </c>
    </row>
    <row r="120" spans="1:10" ht="47.25" customHeight="1" x14ac:dyDescent="0.25">
      <c r="A120" s="72" t="s">
        <v>2686</v>
      </c>
      <c r="B120" s="73" t="s">
        <v>1573</v>
      </c>
      <c r="C120" s="73" t="s">
        <v>1574</v>
      </c>
      <c r="D120" s="73" t="s">
        <v>1575</v>
      </c>
      <c r="E120" s="73" t="s">
        <v>1576</v>
      </c>
      <c r="F120" s="74">
        <v>413404</v>
      </c>
      <c r="G120" s="73" t="s">
        <v>2687</v>
      </c>
      <c r="H120">
        <v>25870</v>
      </c>
      <c r="I120" s="75">
        <f t="shared" si="1"/>
        <v>413404</v>
      </c>
    </row>
    <row r="121" spans="1:10" ht="47.25" customHeight="1" x14ac:dyDescent="0.25">
      <c r="A121" s="72" t="s">
        <v>2688</v>
      </c>
      <c r="B121" s="73" t="s">
        <v>1573</v>
      </c>
      <c r="C121" s="73" t="s">
        <v>1574</v>
      </c>
      <c r="D121" s="73" t="s">
        <v>1575</v>
      </c>
      <c r="E121" s="73" t="s">
        <v>1576</v>
      </c>
      <c r="F121" s="74">
        <v>413404</v>
      </c>
      <c r="G121" s="73" t="s">
        <v>2689</v>
      </c>
      <c r="H121">
        <v>25871</v>
      </c>
      <c r="I121" s="75">
        <f t="shared" si="1"/>
        <v>413404</v>
      </c>
    </row>
    <row r="122" spans="1:10" ht="47.25" customHeight="1" x14ac:dyDescent="0.25">
      <c r="A122" s="72" t="s">
        <v>2690</v>
      </c>
      <c r="B122" s="73" t="s">
        <v>1573</v>
      </c>
      <c r="C122" s="73" t="s">
        <v>1574</v>
      </c>
      <c r="D122" s="73" t="s">
        <v>1575</v>
      </c>
      <c r="E122" s="73" t="s">
        <v>1576</v>
      </c>
      <c r="F122" s="74">
        <v>413404</v>
      </c>
      <c r="G122" s="73" t="s">
        <v>2691</v>
      </c>
      <c r="H122">
        <v>25872</v>
      </c>
      <c r="I122" s="75">
        <f t="shared" si="1"/>
        <v>413404</v>
      </c>
    </row>
    <row r="123" spans="1:10" ht="47.25" customHeight="1" x14ac:dyDescent="0.25">
      <c r="A123" s="72" t="s">
        <v>2692</v>
      </c>
      <c r="B123" s="73" t="s">
        <v>1573</v>
      </c>
      <c r="C123" s="73" t="s">
        <v>1574</v>
      </c>
      <c r="D123" s="73" t="s">
        <v>1575</v>
      </c>
      <c r="E123" s="73" t="s">
        <v>1576</v>
      </c>
      <c r="F123" s="74">
        <v>413404</v>
      </c>
      <c r="G123" s="73" t="s">
        <v>2693</v>
      </c>
      <c r="H123">
        <v>25873</v>
      </c>
      <c r="I123" s="75">
        <f t="shared" si="1"/>
        <v>413404</v>
      </c>
    </row>
    <row r="124" spans="1:10" ht="47.25" customHeight="1" x14ac:dyDescent="0.25">
      <c r="A124" s="72" t="s">
        <v>2694</v>
      </c>
      <c r="B124" s="73" t="s">
        <v>1573</v>
      </c>
      <c r="C124" s="73" t="s">
        <v>1574</v>
      </c>
      <c r="D124" s="73" t="s">
        <v>1575</v>
      </c>
      <c r="E124" s="73" t="s">
        <v>1576</v>
      </c>
      <c r="F124" s="74">
        <v>413404</v>
      </c>
      <c r="G124" s="73" t="s">
        <v>2695</v>
      </c>
      <c r="H124">
        <v>25874</v>
      </c>
      <c r="I124" s="75">
        <f t="shared" si="1"/>
        <v>413404</v>
      </c>
    </row>
    <row r="125" spans="1:10" ht="47.25" customHeight="1" x14ac:dyDescent="0.25">
      <c r="A125" s="72" t="s">
        <v>2696</v>
      </c>
      <c r="B125" s="73" t="s">
        <v>1573</v>
      </c>
      <c r="C125" s="73" t="s">
        <v>1574</v>
      </c>
      <c r="D125" s="73" t="s">
        <v>1575</v>
      </c>
      <c r="E125" s="73" t="s">
        <v>1576</v>
      </c>
      <c r="F125" s="74">
        <v>413404</v>
      </c>
      <c r="G125" s="73" t="s">
        <v>2697</v>
      </c>
      <c r="H125">
        <v>25875</v>
      </c>
      <c r="I125" s="75">
        <f t="shared" si="1"/>
        <v>413404</v>
      </c>
    </row>
    <row r="126" spans="1:10" ht="47.25" customHeight="1" x14ac:dyDescent="0.25">
      <c r="A126" s="72" t="s">
        <v>2698</v>
      </c>
      <c r="B126" s="73" t="s">
        <v>1573</v>
      </c>
      <c r="C126" s="73" t="s">
        <v>1574</v>
      </c>
      <c r="D126" s="73" t="s">
        <v>1575</v>
      </c>
      <c r="E126" s="73" t="s">
        <v>1576</v>
      </c>
      <c r="F126" s="74">
        <v>413404</v>
      </c>
      <c r="G126" s="73" t="s">
        <v>2699</v>
      </c>
      <c r="H126">
        <v>25876</v>
      </c>
      <c r="I126" s="75">
        <f t="shared" si="1"/>
        <v>413404</v>
      </c>
      <c r="J126" t="s">
        <v>3451</v>
      </c>
    </row>
    <row r="127" spans="1:10" ht="47.25" customHeight="1" x14ac:dyDescent="0.25">
      <c r="A127" s="72" t="s">
        <v>2700</v>
      </c>
      <c r="B127" s="73" t="s">
        <v>1573</v>
      </c>
      <c r="C127" s="73" t="s">
        <v>1574</v>
      </c>
      <c r="D127" s="73" t="s">
        <v>1575</v>
      </c>
      <c r="E127" s="73" t="s">
        <v>1576</v>
      </c>
      <c r="F127" s="74">
        <v>-413404</v>
      </c>
      <c r="G127" s="73" t="s">
        <v>2701</v>
      </c>
      <c r="H127">
        <v>25876</v>
      </c>
      <c r="I127" s="75">
        <f t="shared" si="1"/>
        <v>-413404</v>
      </c>
    </row>
    <row r="128" spans="1:10" ht="47.25" customHeight="1" x14ac:dyDescent="0.25">
      <c r="A128" s="72" t="s">
        <v>2702</v>
      </c>
      <c r="B128" s="73" t="s">
        <v>1573</v>
      </c>
      <c r="C128" s="73" t="s">
        <v>1574</v>
      </c>
      <c r="D128" s="73" t="s">
        <v>1575</v>
      </c>
      <c r="E128" s="73" t="s">
        <v>1576</v>
      </c>
      <c r="F128" s="74">
        <v>413404</v>
      </c>
      <c r="G128" s="73" t="s">
        <v>2703</v>
      </c>
      <c r="H128">
        <v>25877</v>
      </c>
      <c r="I128" s="75">
        <f t="shared" si="1"/>
        <v>413404</v>
      </c>
    </row>
    <row r="129" spans="1:9" ht="47.25" customHeight="1" x14ac:dyDescent="0.25">
      <c r="A129" s="72" t="s">
        <v>2704</v>
      </c>
      <c r="B129" s="73" t="s">
        <v>1573</v>
      </c>
      <c r="C129" s="73" t="s">
        <v>1574</v>
      </c>
      <c r="D129" s="73" t="s">
        <v>1575</v>
      </c>
      <c r="E129" s="73" t="s">
        <v>1576</v>
      </c>
      <c r="F129" s="74">
        <v>413404</v>
      </c>
      <c r="G129" s="73" t="s">
        <v>2705</v>
      </c>
      <c r="H129">
        <v>25878</v>
      </c>
      <c r="I129" s="75">
        <f t="shared" si="1"/>
        <v>413404</v>
      </c>
    </row>
    <row r="130" spans="1:9" ht="47.25" customHeight="1" x14ac:dyDescent="0.25">
      <c r="A130" s="72" t="s">
        <v>2706</v>
      </c>
      <c r="B130" s="73" t="s">
        <v>1573</v>
      </c>
      <c r="C130" s="73" t="s">
        <v>1574</v>
      </c>
      <c r="D130" s="73" t="s">
        <v>1575</v>
      </c>
      <c r="E130" s="73" t="s">
        <v>1576</v>
      </c>
      <c r="F130" s="74">
        <v>413404</v>
      </c>
      <c r="G130" s="73" t="s">
        <v>2707</v>
      </c>
      <c r="H130">
        <v>25879</v>
      </c>
      <c r="I130" s="75">
        <f t="shared" si="1"/>
        <v>413404</v>
      </c>
    </row>
    <row r="131" spans="1:9" ht="47.25" customHeight="1" x14ac:dyDescent="0.25">
      <c r="A131" s="72" t="s">
        <v>2708</v>
      </c>
      <c r="B131" s="73" t="s">
        <v>1573</v>
      </c>
      <c r="C131" s="73" t="s">
        <v>1574</v>
      </c>
      <c r="D131" s="73" t="s">
        <v>1575</v>
      </c>
      <c r="E131" s="73" t="s">
        <v>1576</v>
      </c>
      <c r="F131" s="74">
        <v>413404</v>
      </c>
      <c r="G131" s="73" t="s">
        <v>2709</v>
      </c>
      <c r="H131">
        <v>25880</v>
      </c>
      <c r="I131" s="75">
        <f t="shared" si="1"/>
        <v>413404</v>
      </c>
    </row>
    <row r="132" spans="1:9" ht="47.25" customHeight="1" x14ac:dyDescent="0.25">
      <c r="A132" s="72" t="s">
        <v>2710</v>
      </c>
      <c r="B132" s="73" t="s">
        <v>1573</v>
      </c>
      <c r="C132" s="73" t="s">
        <v>1574</v>
      </c>
      <c r="D132" s="73" t="s">
        <v>1575</v>
      </c>
      <c r="E132" s="73" t="s">
        <v>1576</v>
      </c>
      <c r="F132" s="74">
        <v>413404</v>
      </c>
      <c r="G132" s="73" t="s">
        <v>2711</v>
      </c>
      <c r="H132">
        <v>25881</v>
      </c>
      <c r="I132" s="75">
        <f t="shared" ref="I132:I195" si="2">+F132</f>
        <v>413404</v>
      </c>
    </row>
    <row r="133" spans="1:9" ht="47.25" customHeight="1" x14ac:dyDescent="0.25">
      <c r="A133" s="72" t="s">
        <v>2712</v>
      </c>
      <c r="B133" s="73" t="s">
        <v>1573</v>
      </c>
      <c r="C133" s="73" t="s">
        <v>1574</v>
      </c>
      <c r="D133" s="73" t="s">
        <v>1575</v>
      </c>
      <c r="E133" s="73" t="s">
        <v>1576</v>
      </c>
      <c r="F133" s="74">
        <v>413404</v>
      </c>
      <c r="G133" s="73" t="s">
        <v>2713</v>
      </c>
      <c r="H133">
        <v>25882</v>
      </c>
      <c r="I133" s="75">
        <f t="shared" si="2"/>
        <v>413404</v>
      </c>
    </row>
    <row r="134" spans="1:9" ht="47.25" customHeight="1" x14ac:dyDescent="0.25">
      <c r="A134" s="72" t="s">
        <v>2714</v>
      </c>
      <c r="B134" s="73" t="s">
        <v>1573</v>
      </c>
      <c r="C134" s="73" t="s">
        <v>1574</v>
      </c>
      <c r="D134" s="73" t="s">
        <v>1575</v>
      </c>
      <c r="E134" s="73" t="s">
        <v>1576</v>
      </c>
      <c r="F134" s="74">
        <v>413404</v>
      </c>
      <c r="G134" s="73" t="s">
        <v>2715</v>
      </c>
      <c r="H134">
        <v>25883</v>
      </c>
      <c r="I134" s="75">
        <f t="shared" si="2"/>
        <v>413404</v>
      </c>
    </row>
    <row r="135" spans="1:9" ht="47.25" customHeight="1" x14ac:dyDescent="0.25">
      <c r="A135" s="72" t="s">
        <v>2716</v>
      </c>
      <c r="B135" s="73" t="s">
        <v>1573</v>
      </c>
      <c r="C135" s="73" t="s">
        <v>1574</v>
      </c>
      <c r="D135" s="73" t="s">
        <v>1575</v>
      </c>
      <c r="E135" s="73" t="s">
        <v>1576</v>
      </c>
      <c r="F135" s="74">
        <v>413404</v>
      </c>
      <c r="G135" s="73" t="s">
        <v>2717</v>
      </c>
      <c r="H135">
        <v>25884</v>
      </c>
      <c r="I135" s="75">
        <f t="shared" si="2"/>
        <v>413404</v>
      </c>
    </row>
    <row r="136" spans="1:9" ht="47.25" customHeight="1" x14ac:dyDescent="0.25">
      <c r="A136" s="72" t="s">
        <v>2718</v>
      </c>
      <c r="B136" s="73" t="s">
        <v>1573</v>
      </c>
      <c r="C136" s="73" t="s">
        <v>1574</v>
      </c>
      <c r="D136" s="73" t="s">
        <v>1575</v>
      </c>
      <c r="E136" s="73" t="s">
        <v>1576</v>
      </c>
      <c r="F136" s="74">
        <v>413404</v>
      </c>
      <c r="G136" s="73" t="s">
        <v>2719</v>
      </c>
      <c r="H136">
        <v>25885</v>
      </c>
      <c r="I136" s="75">
        <f t="shared" si="2"/>
        <v>413404</v>
      </c>
    </row>
    <row r="137" spans="1:9" ht="47.25" customHeight="1" x14ac:dyDescent="0.25">
      <c r="A137" s="72" t="s">
        <v>2720</v>
      </c>
      <c r="B137" s="73" t="s">
        <v>1573</v>
      </c>
      <c r="C137" s="73" t="s">
        <v>1574</v>
      </c>
      <c r="D137" s="73" t="s">
        <v>1575</v>
      </c>
      <c r="E137" s="73" t="s">
        <v>1576</v>
      </c>
      <c r="F137" s="74">
        <v>413404</v>
      </c>
      <c r="G137" s="73" t="s">
        <v>2721</v>
      </c>
      <c r="H137">
        <v>25886</v>
      </c>
      <c r="I137" s="75">
        <f t="shared" si="2"/>
        <v>413404</v>
      </c>
    </row>
    <row r="138" spans="1:9" ht="47.25" customHeight="1" x14ac:dyDescent="0.25">
      <c r="A138" s="72" t="s">
        <v>2722</v>
      </c>
      <c r="B138" s="73" t="s">
        <v>1573</v>
      </c>
      <c r="C138" s="73" t="s">
        <v>1574</v>
      </c>
      <c r="D138" s="73" t="s">
        <v>1575</v>
      </c>
      <c r="E138" s="73" t="s">
        <v>1576</v>
      </c>
      <c r="F138" s="74">
        <v>413404</v>
      </c>
      <c r="G138" s="73" t="s">
        <v>2723</v>
      </c>
      <c r="H138">
        <v>25887</v>
      </c>
      <c r="I138" s="75">
        <f t="shared" si="2"/>
        <v>413404</v>
      </c>
    </row>
    <row r="139" spans="1:9" ht="47.25" customHeight="1" x14ac:dyDescent="0.25">
      <c r="A139" s="72" t="s">
        <v>2724</v>
      </c>
      <c r="B139" s="73" t="s">
        <v>1573</v>
      </c>
      <c r="C139" s="73" t="s">
        <v>1574</v>
      </c>
      <c r="D139" s="73" t="s">
        <v>1575</v>
      </c>
      <c r="E139" s="73" t="s">
        <v>1576</v>
      </c>
      <c r="F139" s="74">
        <v>413404</v>
      </c>
      <c r="G139" s="73" t="s">
        <v>2725</v>
      </c>
      <c r="H139">
        <v>25888</v>
      </c>
      <c r="I139" s="75">
        <f t="shared" si="2"/>
        <v>413404</v>
      </c>
    </row>
    <row r="140" spans="1:9" ht="47.25" customHeight="1" x14ac:dyDescent="0.25">
      <c r="A140" s="72" t="s">
        <v>2726</v>
      </c>
      <c r="B140" s="73" t="s">
        <v>1573</v>
      </c>
      <c r="C140" s="73" t="s">
        <v>1574</v>
      </c>
      <c r="D140" s="73" t="s">
        <v>1575</v>
      </c>
      <c r="E140" s="73" t="s">
        <v>1576</v>
      </c>
      <c r="F140" s="74">
        <v>413404</v>
      </c>
      <c r="G140" s="73" t="s">
        <v>2727</v>
      </c>
      <c r="H140">
        <v>25890</v>
      </c>
      <c r="I140" s="75">
        <f t="shared" si="2"/>
        <v>413404</v>
      </c>
    </row>
    <row r="141" spans="1:9" ht="47.25" customHeight="1" x14ac:dyDescent="0.25">
      <c r="A141" s="72" t="s">
        <v>2728</v>
      </c>
      <c r="B141" s="73" t="s">
        <v>1573</v>
      </c>
      <c r="C141" s="73" t="s">
        <v>1574</v>
      </c>
      <c r="D141" s="73" t="s">
        <v>1575</v>
      </c>
      <c r="E141" s="73" t="s">
        <v>1576</v>
      </c>
      <c r="F141" s="74">
        <v>413404</v>
      </c>
      <c r="G141" s="73" t="s">
        <v>2729</v>
      </c>
      <c r="H141">
        <v>25891</v>
      </c>
      <c r="I141" s="75">
        <f t="shared" si="2"/>
        <v>413404</v>
      </c>
    </row>
    <row r="142" spans="1:9" ht="47.25" customHeight="1" x14ac:dyDescent="0.25">
      <c r="A142" s="72" t="s">
        <v>2730</v>
      </c>
      <c r="B142" s="73" t="s">
        <v>1573</v>
      </c>
      <c r="C142" s="73" t="s">
        <v>1574</v>
      </c>
      <c r="D142" s="73" t="s">
        <v>1575</v>
      </c>
      <c r="E142" s="73" t="s">
        <v>1576</v>
      </c>
      <c r="F142" s="74">
        <v>413404</v>
      </c>
      <c r="G142" s="73" t="s">
        <v>2731</v>
      </c>
      <c r="H142">
        <v>25892</v>
      </c>
      <c r="I142" s="75">
        <f t="shared" si="2"/>
        <v>413404</v>
      </c>
    </row>
    <row r="143" spans="1:9" ht="47.25" customHeight="1" x14ac:dyDescent="0.25">
      <c r="A143" s="72" t="s">
        <v>2732</v>
      </c>
      <c r="B143" s="73" t="s">
        <v>1573</v>
      </c>
      <c r="C143" s="73" t="s">
        <v>1574</v>
      </c>
      <c r="D143" s="73" t="s">
        <v>1575</v>
      </c>
      <c r="E143" s="73" t="s">
        <v>1576</v>
      </c>
      <c r="F143" s="74">
        <v>413404</v>
      </c>
      <c r="G143" s="73" t="s">
        <v>2733</v>
      </c>
      <c r="H143">
        <v>25893</v>
      </c>
      <c r="I143" s="75">
        <f t="shared" si="2"/>
        <v>413404</v>
      </c>
    </row>
    <row r="144" spans="1:9" ht="47.25" customHeight="1" x14ac:dyDescent="0.25">
      <c r="A144" s="72" t="s">
        <v>2734</v>
      </c>
      <c r="B144" s="73" t="s">
        <v>1573</v>
      </c>
      <c r="C144" s="73" t="s">
        <v>1574</v>
      </c>
      <c r="D144" s="73" t="s">
        <v>1575</v>
      </c>
      <c r="E144" s="73" t="s">
        <v>1576</v>
      </c>
      <c r="F144" s="74">
        <v>413404</v>
      </c>
      <c r="G144" s="73" t="s">
        <v>2735</v>
      </c>
      <c r="H144">
        <v>25894</v>
      </c>
      <c r="I144" s="75">
        <f t="shared" si="2"/>
        <v>413404</v>
      </c>
    </row>
    <row r="145" spans="1:9" ht="47.25" customHeight="1" x14ac:dyDescent="0.25">
      <c r="A145" s="72" t="s">
        <v>2736</v>
      </c>
      <c r="B145" s="73" t="s">
        <v>1573</v>
      </c>
      <c r="C145" s="73" t="s">
        <v>1574</v>
      </c>
      <c r="D145" s="73" t="s">
        <v>1575</v>
      </c>
      <c r="E145" s="73" t="s">
        <v>1576</v>
      </c>
      <c r="F145" s="74">
        <v>413404</v>
      </c>
      <c r="G145" s="73" t="s">
        <v>2737</v>
      </c>
      <c r="H145">
        <v>25895</v>
      </c>
      <c r="I145" s="75">
        <f t="shared" si="2"/>
        <v>413404</v>
      </c>
    </row>
    <row r="146" spans="1:9" ht="47.25" customHeight="1" x14ac:dyDescent="0.25">
      <c r="A146" s="72" t="s">
        <v>2738</v>
      </c>
      <c r="B146" s="73" t="s">
        <v>1573</v>
      </c>
      <c r="C146" s="73" t="s">
        <v>1574</v>
      </c>
      <c r="D146" s="73" t="s">
        <v>1575</v>
      </c>
      <c r="E146" s="73" t="s">
        <v>1576</v>
      </c>
      <c r="F146" s="74">
        <v>413404</v>
      </c>
      <c r="G146" s="73" t="s">
        <v>2739</v>
      </c>
      <c r="H146">
        <v>25896</v>
      </c>
      <c r="I146" s="75">
        <f t="shared" si="2"/>
        <v>413404</v>
      </c>
    </row>
    <row r="147" spans="1:9" ht="47.25" customHeight="1" x14ac:dyDescent="0.25">
      <c r="A147" s="72" t="s">
        <v>2740</v>
      </c>
      <c r="B147" s="73" t="s">
        <v>1573</v>
      </c>
      <c r="C147" s="73" t="s">
        <v>1574</v>
      </c>
      <c r="D147" s="73" t="s">
        <v>1575</v>
      </c>
      <c r="E147" s="73" t="s">
        <v>1576</v>
      </c>
      <c r="F147" s="74">
        <v>413404</v>
      </c>
      <c r="G147" s="73" t="s">
        <v>2741</v>
      </c>
      <c r="H147">
        <v>25897</v>
      </c>
      <c r="I147" s="75">
        <f t="shared" si="2"/>
        <v>413404</v>
      </c>
    </row>
    <row r="148" spans="1:9" ht="47.25" customHeight="1" x14ac:dyDescent="0.25">
      <c r="A148" s="72" t="s">
        <v>2742</v>
      </c>
      <c r="B148" s="73" t="s">
        <v>1573</v>
      </c>
      <c r="C148" s="73" t="s">
        <v>1574</v>
      </c>
      <c r="D148" s="73" t="s">
        <v>1575</v>
      </c>
      <c r="E148" s="73" t="s">
        <v>1576</v>
      </c>
      <c r="F148" s="74">
        <v>413404</v>
      </c>
      <c r="G148" s="73" t="s">
        <v>2743</v>
      </c>
      <c r="H148">
        <v>25898</v>
      </c>
      <c r="I148" s="75">
        <f t="shared" si="2"/>
        <v>413404</v>
      </c>
    </row>
    <row r="149" spans="1:9" ht="47.25" customHeight="1" x14ac:dyDescent="0.25">
      <c r="A149" s="72" t="s">
        <v>2744</v>
      </c>
      <c r="B149" s="73" t="s">
        <v>1573</v>
      </c>
      <c r="C149" s="73" t="s">
        <v>1574</v>
      </c>
      <c r="D149" s="73" t="s">
        <v>1575</v>
      </c>
      <c r="E149" s="73" t="s">
        <v>1576</v>
      </c>
      <c r="F149" s="74">
        <v>413404</v>
      </c>
      <c r="G149" s="73" t="s">
        <v>2745</v>
      </c>
      <c r="H149">
        <v>25899</v>
      </c>
      <c r="I149" s="75">
        <f t="shared" si="2"/>
        <v>413404</v>
      </c>
    </row>
    <row r="150" spans="1:9" ht="47.25" customHeight="1" x14ac:dyDescent="0.25">
      <c r="A150" s="72" t="s">
        <v>2746</v>
      </c>
      <c r="B150" s="73" t="s">
        <v>1573</v>
      </c>
      <c r="C150" s="73" t="s">
        <v>1574</v>
      </c>
      <c r="D150" s="73" t="s">
        <v>1575</v>
      </c>
      <c r="E150" s="73" t="s">
        <v>1576</v>
      </c>
      <c r="F150" s="74">
        <v>413404</v>
      </c>
      <c r="G150" s="73" t="s">
        <v>2747</v>
      </c>
      <c r="H150">
        <v>25900</v>
      </c>
      <c r="I150" s="75">
        <f t="shared" si="2"/>
        <v>413404</v>
      </c>
    </row>
    <row r="151" spans="1:9" ht="47.25" customHeight="1" x14ac:dyDescent="0.25">
      <c r="A151" s="72" t="s">
        <v>2748</v>
      </c>
      <c r="B151" s="73" t="s">
        <v>1573</v>
      </c>
      <c r="C151" s="73" t="s">
        <v>1574</v>
      </c>
      <c r="D151" s="73" t="s">
        <v>1575</v>
      </c>
      <c r="E151" s="73" t="s">
        <v>1576</v>
      </c>
      <c r="F151" s="74">
        <v>413404</v>
      </c>
      <c r="G151" s="73" t="s">
        <v>2749</v>
      </c>
      <c r="H151">
        <v>25901</v>
      </c>
      <c r="I151" s="75">
        <f t="shared" si="2"/>
        <v>413404</v>
      </c>
    </row>
    <row r="152" spans="1:9" ht="47.25" customHeight="1" x14ac:dyDescent="0.25">
      <c r="A152" s="72" t="s">
        <v>2750</v>
      </c>
      <c r="B152" s="73" t="s">
        <v>1573</v>
      </c>
      <c r="C152" s="73" t="s">
        <v>1574</v>
      </c>
      <c r="D152" s="73" t="s">
        <v>1575</v>
      </c>
      <c r="E152" s="73" t="s">
        <v>1576</v>
      </c>
      <c r="F152" s="74">
        <v>413404</v>
      </c>
      <c r="G152" s="73" t="s">
        <v>2751</v>
      </c>
      <c r="H152">
        <v>25902</v>
      </c>
      <c r="I152" s="75">
        <f t="shared" si="2"/>
        <v>413404</v>
      </c>
    </row>
    <row r="153" spans="1:9" ht="47.25" customHeight="1" x14ac:dyDescent="0.25">
      <c r="A153" s="72" t="s">
        <v>2752</v>
      </c>
      <c r="B153" s="73" t="s">
        <v>1573</v>
      </c>
      <c r="C153" s="73" t="s">
        <v>1574</v>
      </c>
      <c r="D153" s="73" t="s">
        <v>1575</v>
      </c>
      <c r="E153" s="73" t="s">
        <v>1576</v>
      </c>
      <c r="F153" s="74">
        <v>413404</v>
      </c>
      <c r="G153" s="73" t="s">
        <v>2753</v>
      </c>
      <c r="H153">
        <v>25903</v>
      </c>
      <c r="I153" s="75">
        <f t="shared" si="2"/>
        <v>413404</v>
      </c>
    </row>
    <row r="154" spans="1:9" ht="47.25" customHeight="1" x14ac:dyDescent="0.25">
      <c r="A154" s="72" t="s">
        <v>2754</v>
      </c>
      <c r="B154" s="73" t="s">
        <v>1573</v>
      </c>
      <c r="C154" s="73" t="s">
        <v>1574</v>
      </c>
      <c r="D154" s="73" t="s">
        <v>1575</v>
      </c>
      <c r="E154" s="73" t="s">
        <v>1576</v>
      </c>
      <c r="F154" s="74">
        <v>413404</v>
      </c>
      <c r="G154" s="73" t="s">
        <v>2755</v>
      </c>
      <c r="H154">
        <v>25904</v>
      </c>
      <c r="I154" s="75">
        <f t="shared" si="2"/>
        <v>413404</v>
      </c>
    </row>
    <row r="155" spans="1:9" ht="47.25" customHeight="1" x14ac:dyDescent="0.25">
      <c r="A155" s="72" t="s">
        <v>2756</v>
      </c>
      <c r="B155" s="73" t="s">
        <v>1573</v>
      </c>
      <c r="C155" s="73" t="s">
        <v>1574</v>
      </c>
      <c r="D155" s="73" t="s">
        <v>1575</v>
      </c>
      <c r="E155" s="73" t="s">
        <v>1576</v>
      </c>
      <c r="F155" s="74">
        <v>413404</v>
      </c>
      <c r="G155" s="73" t="s">
        <v>2757</v>
      </c>
      <c r="H155">
        <v>25905</v>
      </c>
      <c r="I155" s="75">
        <f t="shared" si="2"/>
        <v>413404</v>
      </c>
    </row>
    <row r="156" spans="1:9" ht="47.25" customHeight="1" x14ac:dyDescent="0.25">
      <c r="A156" s="72" t="s">
        <v>2758</v>
      </c>
      <c r="B156" s="73" t="s">
        <v>1573</v>
      </c>
      <c r="C156" s="73" t="s">
        <v>1574</v>
      </c>
      <c r="D156" s="73" t="s">
        <v>1575</v>
      </c>
      <c r="E156" s="73" t="s">
        <v>1576</v>
      </c>
      <c r="F156" s="74">
        <v>413404</v>
      </c>
      <c r="G156" s="73" t="s">
        <v>2759</v>
      </c>
      <c r="H156">
        <v>25906</v>
      </c>
      <c r="I156" s="75">
        <f t="shared" si="2"/>
        <v>413404</v>
      </c>
    </row>
    <row r="157" spans="1:9" ht="47.25" customHeight="1" x14ac:dyDescent="0.25">
      <c r="A157" s="72" t="s">
        <v>2760</v>
      </c>
      <c r="B157" s="73" t="s">
        <v>1573</v>
      </c>
      <c r="C157" s="73" t="s">
        <v>1574</v>
      </c>
      <c r="D157" s="73" t="s">
        <v>1575</v>
      </c>
      <c r="E157" s="73" t="s">
        <v>1576</v>
      </c>
      <c r="F157" s="74">
        <v>413404</v>
      </c>
      <c r="G157" s="73" t="s">
        <v>2761</v>
      </c>
      <c r="H157">
        <v>25907</v>
      </c>
      <c r="I157" s="75">
        <f t="shared" si="2"/>
        <v>413404</v>
      </c>
    </row>
    <row r="158" spans="1:9" ht="47.25" customHeight="1" x14ac:dyDescent="0.25">
      <c r="A158" s="72" t="s">
        <v>2762</v>
      </c>
      <c r="B158" s="73" t="s">
        <v>1573</v>
      </c>
      <c r="C158" s="73" t="s">
        <v>1574</v>
      </c>
      <c r="D158" s="73" t="s">
        <v>1575</v>
      </c>
      <c r="E158" s="73" t="s">
        <v>1576</v>
      </c>
      <c r="F158" s="74">
        <v>413404</v>
      </c>
      <c r="G158" s="73" t="s">
        <v>2763</v>
      </c>
      <c r="H158">
        <v>25908</v>
      </c>
      <c r="I158" s="75">
        <f t="shared" si="2"/>
        <v>413404</v>
      </c>
    </row>
    <row r="159" spans="1:9" ht="47.25" customHeight="1" x14ac:dyDescent="0.25">
      <c r="A159" s="72" t="s">
        <v>2764</v>
      </c>
      <c r="B159" s="73" t="s">
        <v>1573</v>
      </c>
      <c r="C159" s="73" t="s">
        <v>1574</v>
      </c>
      <c r="D159" s="73" t="s">
        <v>1575</v>
      </c>
      <c r="E159" s="73" t="s">
        <v>1576</v>
      </c>
      <c r="F159" s="74">
        <v>413404</v>
      </c>
      <c r="G159" s="73" t="s">
        <v>2765</v>
      </c>
      <c r="H159">
        <v>25909</v>
      </c>
      <c r="I159" s="75">
        <f t="shared" si="2"/>
        <v>413404</v>
      </c>
    </row>
    <row r="160" spans="1:9" ht="47.25" customHeight="1" x14ac:dyDescent="0.25">
      <c r="A160" s="72" t="s">
        <v>2766</v>
      </c>
      <c r="B160" s="73" t="s">
        <v>1573</v>
      </c>
      <c r="C160" s="73" t="s">
        <v>1574</v>
      </c>
      <c r="D160" s="73" t="s">
        <v>1575</v>
      </c>
      <c r="E160" s="73" t="s">
        <v>1576</v>
      </c>
      <c r="F160" s="74">
        <v>413404</v>
      </c>
      <c r="G160" s="73" t="s">
        <v>2767</v>
      </c>
      <c r="H160">
        <v>25910</v>
      </c>
      <c r="I160" s="75">
        <f t="shared" si="2"/>
        <v>413404</v>
      </c>
    </row>
    <row r="161" spans="1:9" ht="47.25" customHeight="1" x14ac:dyDescent="0.25">
      <c r="A161" s="72" t="s">
        <v>2768</v>
      </c>
      <c r="B161" s="73" t="s">
        <v>1573</v>
      </c>
      <c r="C161" s="73" t="s">
        <v>1574</v>
      </c>
      <c r="D161" s="73" t="s">
        <v>1575</v>
      </c>
      <c r="E161" s="73" t="s">
        <v>1576</v>
      </c>
      <c r="F161" s="74">
        <v>413404</v>
      </c>
      <c r="G161" s="73" t="s">
        <v>2769</v>
      </c>
      <c r="H161">
        <v>25911</v>
      </c>
      <c r="I161" s="75">
        <f t="shared" si="2"/>
        <v>413404</v>
      </c>
    </row>
    <row r="162" spans="1:9" ht="47.25" customHeight="1" x14ac:dyDescent="0.25">
      <c r="A162" s="72" t="s">
        <v>2770</v>
      </c>
      <c r="B162" s="73" t="s">
        <v>1573</v>
      </c>
      <c r="C162" s="73" t="s">
        <v>1574</v>
      </c>
      <c r="D162" s="73" t="s">
        <v>1575</v>
      </c>
      <c r="E162" s="73" t="s">
        <v>1576</v>
      </c>
      <c r="F162" s="74">
        <v>413404</v>
      </c>
      <c r="G162" s="73" t="s">
        <v>2771</v>
      </c>
      <c r="H162">
        <v>25914</v>
      </c>
      <c r="I162" s="75">
        <f t="shared" si="2"/>
        <v>413404</v>
      </c>
    </row>
    <row r="163" spans="1:9" ht="47.25" customHeight="1" x14ac:dyDescent="0.25">
      <c r="A163" s="72" t="s">
        <v>2772</v>
      </c>
      <c r="B163" s="73" t="s">
        <v>1573</v>
      </c>
      <c r="C163" s="73" t="s">
        <v>1574</v>
      </c>
      <c r="D163" s="73" t="s">
        <v>1575</v>
      </c>
      <c r="E163" s="73" t="s">
        <v>1576</v>
      </c>
      <c r="F163" s="74">
        <v>413404</v>
      </c>
      <c r="G163" s="73" t="s">
        <v>2773</v>
      </c>
      <c r="H163">
        <v>25919</v>
      </c>
      <c r="I163" s="75">
        <f t="shared" si="2"/>
        <v>413404</v>
      </c>
    </row>
    <row r="164" spans="1:9" ht="47.25" customHeight="1" x14ac:dyDescent="0.25">
      <c r="A164" s="72" t="s">
        <v>2774</v>
      </c>
      <c r="B164" s="73" t="s">
        <v>1573</v>
      </c>
      <c r="C164" s="73" t="s">
        <v>1574</v>
      </c>
      <c r="D164" s="73" t="s">
        <v>1575</v>
      </c>
      <c r="E164" s="73" t="s">
        <v>1576</v>
      </c>
      <c r="F164" s="74">
        <v>413404</v>
      </c>
      <c r="G164" s="73" t="s">
        <v>2775</v>
      </c>
      <c r="H164">
        <v>25920</v>
      </c>
      <c r="I164" s="75">
        <f t="shared" si="2"/>
        <v>413404</v>
      </c>
    </row>
    <row r="165" spans="1:9" ht="47.25" customHeight="1" x14ac:dyDescent="0.25">
      <c r="A165" s="72" t="s">
        <v>2776</v>
      </c>
      <c r="B165" s="73" t="s">
        <v>1573</v>
      </c>
      <c r="C165" s="73" t="s">
        <v>1574</v>
      </c>
      <c r="D165" s="73" t="s">
        <v>1575</v>
      </c>
      <c r="E165" s="73" t="s">
        <v>1576</v>
      </c>
      <c r="F165" s="74">
        <v>413404</v>
      </c>
      <c r="G165" s="73" t="s">
        <v>2777</v>
      </c>
      <c r="H165">
        <v>25921</v>
      </c>
      <c r="I165" s="75">
        <f t="shared" si="2"/>
        <v>413404</v>
      </c>
    </row>
    <row r="166" spans="1:9" ht="47.25" customHeight="1" x14ac:dyDescent="0.25">
      <c r="A166" s="72" t="s">
        <v>2778</v>
      </c>
      <c r="B166" s="73" t="s">
        <v>1573</v>
      </c>
      <c r="C166" s="73" t="s">
        <v>1574</v>
      </c>
      <c r="D166" s="73" t="s">
        <v>1575</v>
      </c>
      <c r="E166" s="73" t="s">
        <v>1576</v>
      </c>
      <c r="F166" s="74">
        <v>413404</v>
      </c>
      <c r="G166" s="73" t="s">
        <v>2779</v>
      </c>
      <c r="H166">
        <v>25922</v>
      </c>
      <c r="I166" s="75">
        <f t="shared" si="2"/>
        <v>413404</v>
      </c>
    </row>
    <row r="167" spans="1:9" ht="47.25" customHeight="1" x14ac:dyDescent="0.25">
      <c r="A167" s="72" t="s">
        <v>2780</v>
      </c>
      <c r="B167" s="73" t="s">
        <v>1573</v>
      </c>
      <c r="C167" s="73" t="s">
        <v>1574</v>
      </c>
      <c r="D167" s="73" t="s">
        <v>1575</v>
      </c>
      <c r="E167" s="73" t="s">
        <v>1576</v>
      </c>
      <c r="F167" s="74">
        <v>413404</v>
      </c>
      <c r="G167" s="73" t="s">
        <v>2781</v>
      </c>
      <c r="H167">
        <v>25923</v>
      </c>
      <c r="I167" s="75">
        <f t="shared" si="2"/>
        <v>413404</v>
      </c>
    </row>
    <row r="168" spans="1:9" ht="47.25" customHeight="1" x14ac:dyDescent="0.25">
      <c r="A168" s="72" t="s">
        <v>2782</v>
      </c>
      <c r="B168" s="73" t="s">
        <v>1573</v>
      </c>
      <c r="C168" s="73" t="s">
        <v>1574</v>
      </c>
      <c r="D168" s="73" t="s">
        <v>1575</v>
      </c>
      <c r="E168" s="73" t="s">
        <v>1576</v>
      </c>
      <c r="F168" s="74">
        <v>413404</v>
      </c>
      <c r="G168" s="73" t="s">
        <v>2783</v>
      </c>
      <c r="H168">
        <v>25924</v>
      </c>
      <c r="I168" s="75">
        <f t="shared" si="2"/>
        <v>413404</v>
      </c>
    </row>
    <row r="169" spans="1:9" ht="47.25" customHeight="1" x14ac:dyDescent="0.25">
      <c r="A169" s="72" t="s">
        <v>2784</v>
      </c>
      <c r="B169" s="73" t="s">
        <v>1573</v>
      </c>
      <c r="C169" s="73" t="s">
        <v>1574</v>
      </c>
      <c r="D169" s="73" t="s">
        <v>1575</v>
      </c>
      <c r="E169" s="73" t="s">
        <v>1576</v>
      </c>
      <c r="F169" s="74">
        <v>413404</v>
      </c>
      <c r="G169" s="73" t="s">
        <v>2785</v>
      </c>
      <c r="H169">
        <v>25925</v>
      </c>
      <c r="I169" s="75">
        <f t="shared" si="2"/>
        <v>413404</v>
      </c>
    </row>
    <row r="170" spans="1:9" ht="47.25" customHeight="1" x14ac:dyDescent="0.25">
      <c r="A170" s="72" t="s">
        <v>2786</v>
      </c>
      <c r="B170" s="73" t="s">
        <v>1573</v>
      </c>
      <c r="C170" s="73" t="s">
        <v>1574</v>
      </c>
      <c r="D170" s="73" t="s">
        <v>1575</v>
      </c>
      <c r="E170" s="73" t="s">
        <v>1576</v>
      </c>
      <c r="F170" s="74">
        <v>413404</v>
      </c>
      <c r="G170" s="73" t="s">
        <v>2787</v>
      </c>
      <c r="H170">
        <v>25926</v>
      </c>
      <c r="I170" s="75">
        <f t="shared" si="2"/>
        <v>413404</v>
      </c>
    </row>
    <row r="171" spans="1:9" ht="47.25" customHeight="1" x14ac:dyDescent="0.25">
      <c r="A171" s="72" t="s">
        <v>2788</v>
      </c>
      <c r="B171" s="73" t="s">
        <v>1573</v>
      </c>
      <c r="C171" s="73" t="s">
        <v>1574</v>
      </c>
      <c r="D171" s="73" t="s">
        <v>1575</v>
      </c>
      <c r="E171" s="73" t="s">
        <v>1576</v>
      </c>
      <c r="F171" s="74">
        <v>413404</v>
      </c>
      <c r="G171" s="73" t="s">
        <v>2789</v>
      </c>
      <c r="H171">
        <v>25927</v>
      </c>
      <c r="I171" s="75">
        <f t="shared" si="2"/>
        <v>413404</v>
      </c>
    </row>
    <row r="172" spans="1:9" ht="47.25" customHeight="1" x14ac:dyDescent="0.25">
      <c r="A172" s="72" t="s">
        <v>2790</v>
      </c>
      <c r="B172" s="73" t="s">
        <v>1573</v>
      </c>
      <c r="C172" s="73" t="s">
        <v>1574</v>
      </c>
      <c r="D172" s="73" t="s">
        <v>1575</v>
      </c>
      <c r="E172" s="73" t="s">
        <v>1576</v>
      </c>
      <c r="F172" s="74">
        <v>413404</v>
      </c>
      <c r="G172" s="73" t="s">
        <v>2791</v>
      </c>
      <c r="H172">
        <v>25929</v>
      </c>
      <c r="I172" s="75">
        <f t="shared" si="2"/>
        <v>413404</v>
      </c>
    </row>
    <row r="173" spans="1:9" ht="47.25" customHeight="1" x14ac:dyDescent="0.25">
      <c r="A173" s="72" t="s">
        <v>2792</v>
      </c>
      <c r="B173" s="73" t="s">
        <v>1573</v>
      </c>
      <c r="C173" s="73" t="s">
        <v>1574</v>
      </c>
      <c r="D173" s="73" t="s">
        <v>1575</v>
      </c>
      <c r="E173" s="73" t="s">
        <v>1576</v>
      </c>
      <c r="F173" s="74">
        <v>413404</v>
      </c>
      <c r="G173" s="73" t="s">
        <v>2793</v>
      </c>
      <c r="H173">
        <v>25930</v>
      </c>
      <c r="I173" s="75">
        <f t="shared" si="2"/>
        <v>413404</v>
      </c>
    </row>
    <row r="174" spans="1:9" ht="47.25" customHeight="1" x14ac:dyDescent="0.25">
      <c r="A174" s="72" t="s">
        <v>2794</v>
      </c>
      <c r="B174" s="73" t="s">
        <v>1573</v>
      </c>
      <c r="C174" s="73" t="s">
        <v>1574</v>
      </c>
      <c r="D174" s="73" t="s">
        <v>1575</v>
      </c>
      <c r="E174" s="73" t="s">
        <v>1576</v>
      </c>
      <c r="F174" s="74">
        <v>413404</v>
      </c>
      <c r="G174" s="73" t="s">
        <v>2795</v>
      </c>
      <c r="H174">
        <v>25931</v>
      </c>
      <c r="I174" s="75">
        <f t="shared" si="2"/>
        <v>413404</v>
      </c>
    </row>
    <row r="175" spans="1:9" ht="47.25" customHeight="1" x14ac:dyDescent="0.25">
      <c r="A175" s="72" t="s">
        <v>2796</v>
      </c>
      <c r="B175" s="73" t="s">
        <v>1573</v>
      </c>
      <c r="C175" s="73" t="s">
        <v>1574</v>
      </c>
      <c r="D175" s="73" t="s">
        <v>1575</v>
      </c>
      <c r="E175" s="73" t="s">
        <v>1576</v>
      </c>
      <c r="F175" s="74">
        <v>413404</v>
      </c>
      <c r="G175" s="73" t="s">
        <v>2797</v>
      </c>
      <c r="H175">
        <v>25932</v>
      </c>
      <c r="I175" s="75">
        <f t="shared" si="2"/>
        <v>413404</v>
      </c>
    </row>
    <row r="176" spans="1:9" ht="47.25" customHeight="1" x14ac:dyDescent="0.25">
      <c r="A176" s="72" t="s">
        <v>2798</v>
      </c>
      <c r="B176" s="73" t="s">
        <v>1573</v>
      </c>
      <c r="C176" s="73" t="s">
        <v>1574</v>
      </c>
      <c r="D176" s="73" t="s">
        <v>1575</v>
      </c>
      <c r="E176" s="73" t="s">
        <v>1576</v>
      </c>
      <c r="F176" s="74">
        <v>413404</v>
      </c>
      <c r="G176" s="73" t="s">
        <v>2799</v>
      </c>
      <c r="H176">
        <v>25933</v>
      </c>
      <c r="I176" s="75">
        <f t="shared" si="2"/>
        <v>413404</v>
      </c>
    </row>
    <row r="177" spans="1:9" ht="47.25" customHeight="1" x14ac:dyDescent="0.25">
      <c r="A177" s="72" t="s">
        <v>2800</v>
      </c>
      <c r="B177" s="73" t="s">
        <v>1573</v>
      </c>
      <c r="C177" s="73" t="s">
        <v>1574</v>
      </c>
      <c r="D177" s="73" t="s">
        <v>1575</v>
      </c>
      <c r="E177" s="73" t="s">
        <v>1576</v>
      </c>
      <c r="F177" s="74">
        <v>413404</v>
      </c>
      <c r="G177" s="73" t="s">
        <v>2801</v>
      </c>
      <c r="H177">
        <v>25934</v>
      </c>
      <c r="I177" s="75">
        <f t="shared" si="2"/>
        <v>413404</v>
      </c>
    </row>
    <row r="178" spans="1:9" ht="47.25" customHeight="1" x14ac:dyDescent="0.25">
      <c r="A178" s="72" t="s">
        <v>2802</v>
      </c>
      <c r="B178" s="73" t="s">
        <v>1573</v>
      </c>
      <c r="C178" s="73" t="s">
        <v>1574</v>
      </c>
      <c r="D178" s="73" t="s">
        <v>1575</v>
      </c>
      <c r="E178" s="73" t="s">
        <v>1576</v>
      </c>
      <c r="F178" s="74">
        <v>413404</v>
      </c>
      <c r="G178" s="73" t="s">
        <v>2803</v>
      </c>
      <c r="H178">
        <v>25935</v>
      </c>
      <c r="I178" s="75">
        <f t="shared" si="2"/>
        <v>413404</v>
      </c>
    </row>
    <row r="179" spans="1:9" ht="47.25" customHeight="1" x14ac:dyDescent="0.25">
      <c r="A179" s="72" t="s">
        <v>2804</v>
      </c>
      <c r="B179" s="73" t="s">
        <v>1573</v>
      </c>
      <c r="C179" s="73" t="s">
        <v>1574</v>
      </c>
      <c r="D179" s="73" t="s">
        <v>1575</v>
      </c>
      <c r="E179" s="73" t="s">
        <v>1576</v>
      </c>
      <c r="F179" s="74">
        <v>413404</v>
      </c>
      <c r="G179" s="73" t="s">
        <v>2805</v>
      </c>
      <c r="H179">
        <v>25936</v>
      </c>
      <c r="I179" s="75">
        <f t="shared" si="2"/>
        <v>413404</v>
      </c>
    </row>
    <row r="180" spans="1:9" ht="47.25" customHeight="1" x14ac:dyDescent="0.25">
      <c r="A180" s="72" t="s">
        <v>2806</v>
      </c>
      <c r="B180" s="73" t="s">
        <v>1573</v>
      </c>
      <c r="C180" s="73" t="s">
        <v>1574</v>
      </c>
      <c r="D180" s="73" t="s">
        <v>1575</v>
      </c>
      <c r="E180" s="73" t="s">
        <v>1576</v>
      </c>
      <c r="F180" s="74">
        <v>413404</v>
      </c>
      <c r="G180" s="73" t="s">
        <v>2807</v>
      </c>
      <c r="H180">
        <v>25937</v>
      </c>
      <c r="I180" s="75">
        <f t="shared" si="2"/>
        <v>413404</v>
      </c>
    </row>
    <row r="181" spans="1:9" ht="47.25" customHeight="1" x14ac:dyDescent="0.25">
      <c r="A181" s="72" t="s">
        <v>2808</v>
      </c>
      <c r="B181" s="73" t="s">
        <v>1573</v>
      </c>
      <c r="C181" s="73" t="s">
        <v>1574</v>
      </c>
      <c r="D181" s="73" t="s">
        <v>1575</v>
      </c>
      <c r="E181" s="73" t="s">
        <v>1576</v>
      </c>
      <c r="F181" s="74">
        <v>413404</v>
      </c>
      <c r="G181" s="73" t="s">
        <v>2809</v>
      </c>
      <c r="H181">
        <v>25938</v>
      </c>
      <c r="I181" s="75">
        <f t="shared" si="2"/>
        <v>413404</v>
      </c>
    </row>
    <row r="182" spans="1:9" ht="47.25" customHeight="1" x14ac:dyDescent="0.25">
      <c r="A182" s="72" t="s">
        <v>2810</v>
      </c>
      <c r="B182" s="73" t="s">
        <v>1573</v>
      </c>
      <c r="C182" s="73" t="s">
        <v>1574</v>
      </c>
      <c r="D182" s="73" t="s">
        <v>1575</v>
      </c>
      <c r="E182" s="73" t="s">
        <v>1576</v>
      </c>
      <c r="F182" s="74">
        <v>413404</v>
      </c>
      <c r="G182" s="73" t="s">
        <v>2811</v>
      </c>
      <c r="H182">
        <v>25939</v>
      </c>
      <c r="I182" s="75">
        <f t="shared" si="2"/>
        <v>413404</v>
      </c>
    </row>
    <row r="183" spans="1:9" ht="47.25" customHeight="1" x14ac:dyDescent="0.25">
      <c r="A183" s="72" t="s">
        <v>2812</v>
      </c>
      <c r="B183" s="73" t="s">
        <v>1573</v>
      </c>
      <c r="C183" s="73" t="s">
        <v>1574</v>
      </c>
      <c r="D183" s="73" t="s">
        <v>1575</v>
      </c>
      <c r="E183" s="73" t="s">
        <v>1576</v>
      </c>
      <c r="F183" s="74">
        <v>413404</v>
      </c>
      <c r="G183" s="73" t="s">
        <v>2813</v>
      </c>
      <c r="H183">
        <v>25940</v>
      </c>
      <c r="I183" s="75">
        <f t="shared" si="2"/>
        <v>413404</v>
      </c>
    </row>
    <row r="184" spans="1:9" ht="47.25" customHeight="1" x14ac:dyDescent="0.25">
      <c r="A184" s="72" t="s">
        <v>2814</v>
      </c>
      <c r="B184" s="73" t="s">
        <v>1573</v>
      </c>
      <c r="C184" s="73" t="s">
        <v>1574</v>
      </c>
      <c r="D184" s="73" t="s">
        <v>1575</v>
      </c>
      <c r="E184" s="73" t="s">
        <v>1576</v>
      </c>
      <c r="F184" s="74">
        <v>413404</v>
      </c>
      <c r="G184" s="73" t="s">
        <v>2815</v>
      </c>
      <c r="H184">
        <v>25947</v>
      </c>
      <c r="I184" s="75">
        <f t="shared" si="2"/>
        <v>413404</v>
      </c>
    </row>
    <row r="185" spans="1:9" ht="47.25" customHeight="1" x14ac:dyDescent="0.25">
      <c r="A185" s="72" t="s">
        <v>2816</v>
      </c>
      <c r="B185" s="73" t="s">
        <v>1573</v>
      </c>
      <c r="C185" s="73" t="s">
        <v>1574</v>
      </c>
      <c r="D185" s="73" t="s">
        <v>1575</v>
      </c>
      <c r="E185" s="73" t="s">
        <v>1576</v>
      </c>
      <c r="F185" s="74">
        <v>413404</v>
      </c>
      <c r="G185" s="73" t="s">
        <v>2817</v>
      </c>
      <c r="H185">
        <v>25948</v>
      </c>
      <c r="I185" s="75">
        <f t="shared" si="2"/>
        <v>413404</v>
      </c>
    </row>
    <row r="186" spans="1:9" ht="47.25" customHeight="1" x14ac:dyDescent="0.25">
      <c r="A186" s="72" t="s">
        <v>2818</v>
      </c>
      <c r="B186" s="73" t="s">
        <v>1573</v>
      </c>
      <c r="C186" s="73" t="s">
        <v>1574</v>
      </c>
      <c r="D186" s="73" t="s">
        <v>1575</v>
      </c>
      <c r="E186" s="73" t="s">
        <v>1576</v>
      </c>
      <c r="F186" s="74">
        <v>413404</v>
      </c>
      <c r="G186" s="73" t="s">
        <v>2819</v>
      </c>
      <c r="H186">
        <v>25950</v>
      </c>
      <c r="I186" s="75">
        <f t="shared" si="2"/>
        <v>413404</v>
      </c>
    </row>
    <row r="187" spans="1:9" ht="47.25" customHeight="1" x14ac:dyDescent="0.25">
      <c r="A187" s="72" t="s">
        <v>2820</v>
      </c>
      <c r="B187" s="73" t="s">
        <v>1573</v>
      </c>
      <c r="C187" s="73" t="s">
        <v>1574</v>
      </c>
      <c r="D187" s="73" t="s">
        <v>1575</v>
      </c>
      <c r="E187" s="73" t="s">
        <v>1576</v>
      </c>
      <c r="F187" s="74">
        <v>413404</v>
      </c>
      <c r="G187" s="73" t="s">
        <v>2821</v>
      </c>
      <c r="H187">
        <v>25951</v>
      </c>
      <c r="I187" s="75">
        <f t="shared" si="2"/>
        <v>413404</v>
      </c>
    </row>
    <row r="188" spans="1:9" ht="47.25" customHeight="1" x14ac:dyDescent="0.25">
      <c r="A188" s="72" t="s">
        <v>2822</v>
      </c>
      <c r="B188" s="73" t="s">
        <v>1573</v>
      </c>
      <c r="C188" s="73" t="s">
        <v>1574</v>
      </c>
      <c r="D188" s="73" t="s">
        <v>1575</v>
      </c>
      <c r="E188" s="73" t="s">
        <v>1576</v>
      </c>
      <c r="F188" s="74">
        <v>413404</v>
      </c>
      <c r="G188" s="73" t="s">
        <v>2823</v>
      </c>
      <c r="H188">
        <v>25952</v>
      </c>
      <c r="I188" s="75">
        <f t="shared" si="2"/>
        <v>413404</v>
      </c>
    </row>
    <row r="189" spans="1:9" ht="47.25" customHeight="1" x14ac:dyDescent="0.25">
      <c r="A189" s="72" t="s">
        <v>2824</v>
      </c>
      <c r="B189" s="73" t="s">
        <v>1573</v>
      </c>
      <c r="C189" s="73" t="s">
        <v>1574</v>
      </c>
      <c r="D189" s="73" t="s">
        <v>1575</v>
      </c>
      <c r="E189" s="73" t="s">
        <v>1576</v>
      </c>
      <c r="F189" s="74">
        <v>413404</v>
      </c>
      <c r="G189" s="73" t="s">
        <v>2825</v>
      </c>
      <c r="H189">
        <v>25953</v>
      </c>
      <c r="I189" s="75">
        <f t="shared" si="2"/>
        <v>413404</v>
      </c>
    </row>
    <row r="190" spans="1:9" ht="47.25" customHeight="1" x14ac:dyDescent="0.25">
      <c r="A190" s="72" t="s">
        <v>2826</v>
      </c>
      <c r="B190" s="73" t="s">
        <v>1573</v>
      </c>
      <c r="C190" s="73" t="s">
        <v>1574</v>
      </c>
      <c r="D190" s="73" t="s">
        <v>1575</v>
      </c>
      <c r="E190" s="73" t="s">
        <v>1576</v>
      </c>
      <c r="F190" s="74">
        <v>413404</v>
      </c>
      <c r="G190" s="73" t="s">
        <v>2827</v>
      </c>
      <c r="H190">
        <v>25954</v>
      </c>
      <c r="I190" s="75">
        <f t="shared" si="2"/>
        <v>413404</v>
      </c>
    </row>
    <row r="191" spans="1:9" ht="47.25" customHeight="1" x14ac:dyDescent="0.25">
      <c r="A191" s="72" t="s">
        <v>2828</v>
      </c>
      <c r="B191" s="73" t="s">
        <v>1573</v>
      </c>
      <c r="C191" s="73" t="s">
        <v>1574</v>
      </c>
      <c r="D191" s="73" t="s">
        <v>1575</v>
      </c>
      <c r="E191" s="73" t="s">
        <v>1576</v>
      </c>
      <c r="F191" s="74">
        <v>413404</v>
      </c>
      <c r="G191" s="73" t="s">
        <v>2829</v>
      </c>
      <c r="H191">
        <v>25955</v>
      </c>
      <c r="I191" s="75">
        <f t="shared" si="2"/>
        <v>413404</v>
      </c>
    </row>
    <row r="192" spans="1:9" ht="47.25" customHeight="1" x14ac:dyDescent="0.25">
      <c r="A192" s="72" t="s">
        <v>2830</v>
      </c>
      <c r="B192" s="73" t="s">
        <v>1573</v>
      </c>
      <c r="C192" s="73" t="s">
        <v>1574</v>
      </c>
      <c r="D192" s="73" t="s">
        <v>1575</v>
      </c>
      <c r="E192" s="73" t="s">
        <v>1576</v>
      </c>
      <c r="F192" s="74">
        <v>413404</v>
      </c>
      <c r="G192" s="73" t="s">
        <v>2831</v>
      </c>
      <c r="H192">
        <v>25956</v>
      </c>
      <c r="I192" s="75">
        <f t="shared" si="2"/>
        <v>413404</v>
      </c>
    </row>
    <row r="193" spans="1:9" ht="47.25" customHeight="1" x14ac:dyDescent="0.25">
      <c r="A193" s="72" t="s">
        <v>2832</v>
      </c>
      <c r="B193" s="73" t="s">
        <v>1573</v>
      </c>
      <c r="C193" s="73" t="s">
        <v>1574</v>
      </c>
      <c r="D193" s="73" t="s">
        <v>1575</v>
      </c>
      <c r="E193" s="73" t="s">
        <v>1576</v>
      </c>
      <c r="F193" s="74">
        <v>413404</v>
      </c>
      <c r="G193" s="73" t="s">
        <v>2833</v>
      </c>
      <c r="H193">
        <v>25958</v>
      </c>
      <c r="I193" s="75">
        <f t="shared" si="2"/>
        <v>413404</v>
      </c>
    </row>
    <row r="194" spans="1:9" ht="47.25" customHeight="1" x14ac:dyDescent="0.25">
      <c r="A194" s="72" t="s">
        <v>2834</v>
      </c>
      <c r="B194" s="73" t="s">
        <v>1573</v>
      </c>
      <c r="C194" s="73" t="s">
        <v>1574</v>
      </c>
      <c r="D194" s="73" t="s">
        <v>1575</v>
      </c>
      <c r="E194" s="73" t="s">
        <v>1576</v>
      </c>
      <c r="F194" s="74">
        <v>413404</v>
      </c>
      <c r="G194" s="73" t="s">
        <v>2835</v>
      </c>
      <c r="H194">
        <v>25959</v>
      </c>
      <c r="I194" s="75">
        <f t="shared" si="2"/>
        <v>413404</v>
      </c>
    </row>
    <row r="195" spans="1:9" ht="47.25" customHeight="1" x14ac:dyDescent="0.25">
      <c r="A195" s="72" t="s">
        <v>2836</v>
      </c>
      <c r="B195" s="73" t="s">
        <v>1573</v>
      </c>
      <c r="C195" s="73" t="s">
        <v>1574</v>
      </c>
      <c r="D195" s="73" t="s">
        <v>1575</v>
      </c>
      <c r="E195" s="73" t="s">
        <v>1576</v>
      </c>
      <c r="F195" s="74">
        <v>413404</v>
      </c>
      <c r="G195" s="73" t="s">
        <v>2837</v>
      </c>
      <c r="H195">
        <v>25960</v>
      </c>
      <c r="I195" s="75">
        <f t="shared" si="2"/>
        <v>413404</v>
      </c>
    </row>
    <row r="196" spans="1:9" ht="47.25" customHeight="1" x14ac:dyDescent="0.25">
      <c r="A196" s="72" t="s">
        <v>2838</v>
      </c>
      <c r="B196" s="73" t="s">
        <v>1573</v>
      </c>
      <c r="C196" s="73" t="s">
        <v>1574</v>
      </c>
      <c r="D196" s="73" t="s">
        <v>1575</v>
      </c>
      <c r="E196" s="73" t="s">
        <v>1576</v>
      </c>
      <c r="F196" s="74">
        <v>413404</v>
      </c>
      <c r="G196" s="73" t="s">
        <v>2839</v>
      </c>
      <c r="H196">
        <v>25961</v>
      </c>
      <c r="I196" s="75">
        <f t="shared" ref="I196:I259" si="3">+F196</f>
        <v>413404</v>
      </c>
    </row>
    <row r="197" spans="1:9" ht="47.25" customHeight="1" x14ac:dyDescent="0.25">
      <c r="A197" s="72" t="s">
        <v>2840</v>
      </c>
      <c r="B197" s="73" t="s">
        <v>1573</v>
      </c>
      <c r="C197" s="73" t="s">
        <v>1574</v>
      </c>
      <c r="D197" s="73" t="s">
        <v>1575</v>
      </c>
      <c r="E197" s="73" t="s">
        <v>1576</v>
      </c>
      <c r="F197" s="74">
        <v>413404</v>
      </c>
      <c r="G197" s="73" t="s">
        <v>2841</v>
      </c>
      <c r="H197">
        <v>25963</v>
      </c>
      <c r="I197" s="75">
        <f t="shared" si="3"/>
        <v>413404</v>
      </c>
    </row>
    <row r="198" spans="1:9" ht="47.25" customHeight="1" x14ac:dyDescent="0.25">
      <c r="A198" s="72" t="s">
        <v>2842</v>
      </c>
      <c r="B198" s="73" t="s">
        <v>1573</v>
      </c>
      <c r="C198" s="73" t="s">
        <v>1574</v>
      </c>
      <c r="D198" s="73" t="s">
        <v>1575</v>
      </c>
      <c r="E198" s="73" t="s">
        <v>1576</v>
      </c>
      <c r="F198" s="74">
        <v>413404</v>
      </c>
      <c r="G198" s="73" t="s">
        <v>2843</v>
      </c>
      <c r="H198">
        <v>25964</v>
      </c>
      <c r="I198" s="75">
        <f t="shared" si="3"/>
        <v>413404</v>
      </c>
    </row>
    <row r="199" spans="1:9" ht="47.25" customHeight="1" x14ac:dyDescent="0.25">
      <c r="A199" s="72" t="s">
        <v>2844</v>
      </c>
      <c r="B199" s="73" t="s">
        <v>1573</v>
      </c>
      <c r="C199" s="73" t="s">
        <v>1574</v>
      </c>
      <c r="D199" s="73" t="s">
        <v>1575</v>
      </c>
      <c r="E199" s="73" t="s">
        <v>1576</v>
      </c>
      <c r="F199" s="74">
        <v>413404</v>
      </c>
      <c r="G199" s="73" t="s">
        <v>2845</v>
      </c>
      <c r="H199">
        <v>25965</v>
      </c>
      <c r="I199" s="75">
        <f t="shared" si="3"/>
        <v>413404</v>
      </c>
    </row>
    <row r="200" spans="1:9" ht="47.25" customHeight="1" x14ac:dyDescent="0.25">
      <c r="A200" s="72" t="s">
        <v>2846</v>
      </c>
      <c r="B200" s="73" t="s">
        <v>1573</v>
      </c>
      <c r="C200" s="73" t="s">
        <v>1574</v>
      </c>
      <c r="D200" s="73" t="s">
        <v>1575</v>
      </c>
      <c r="E200" s="73" t="s">
        <v>1576</v>
      </c>
      <c r="F200" s="74">
        <v>413404</v>
      </c>
      <c r="G200" s="73" t="s">
        <v>2847</v>
      </c>
      <c r="H200">
        <v>25966</v>
      </c>
      <c r="I200" s="75">
        <f t="shared" si="3"/>
        <v>413404</v>
      </c>
    </row>
    <row r="201" spans="1:9" ht="47.25" customHeight="1" x14ac:dyDescent="0.25">
      <c r="A201" s="72" t="s">
        <v>2848</v>
      </c>
      <c r="B201" s="73" t="s">
        <v>1573</v>
      </c>
      <c r="C201" s="73" t="s">
        <v>1574</v>
      </c>
      <c r="D201" s="73" t="s">
        <v>1575</v>
      </c>
      <c r="E201" s="73" t="s">
        <v>1576</v>
      </c>
      <c r="F201" s="74">
        <v>413404</v>
      </c>
      <c r="G201" s="73" t="s">
        <v>2849</v>
      </c>
      <c r="H201">
        <v>25967</v>
      </c>
      <c r="I201" s="75">
        <f t="shared" si="3"/>
        <v>413404</v>
      </c>
    </row>
    <row r="202" spans="1:9" ht="47.25" customHeight="1" x14ac:dyDescent="0.25">
      <c r="A202" s="72" t="s">
        <v>2850</v>
      </c>
      <c r="B202" s="73" t="s">
        <v>1573</v>
      </c>
      <c r="C202" s="73" t="s">
        <v>1574</v>
      </c>
      <c r="D202" s="73" t="s">
        <v>1575</v>
      </c>
      <c r="E202" s="73" t="s">
        <v>1576</v>
      </c>
      <c r="F202" s="74">
        <v>413404</v>
      </c>
      <c r="G202" s="73" t="s">
        <v>2851</v>
      </c>
      <c r="H202">
        <v>25968</v>
      </c>
      <c r="I202" s="75">
        <f t="shared" si="3"/>
        <v>413404</v>
      </c>
    </row>
    <row r="203" spans="1:9" ht="47.25" customHeight="1" x14ac:dyDescent="0.25">
      <c r="A203" s="72" t="s">
        <v>2852</v>
      </c>
      <c r="B203" s="73" t="s">
        <v>1573</v>
      </c>
      <c r="C203" s="73" t="s">
        <v>1574</v>
      </c>
      <c r="D203" s="73" t="s">
        <v>1575</v>
      </c>
      <c r="E203" s="73" t="s">
        <v>1576</v>
      </c>
      <c r="F203" s="74">
        <v>413404</v>
      </c>
      <c r="G203" s="73" t="s">
        <v>2853</v>
      </c>
      <c r="H203">
        <v>26003</v>
      </c>
      <c r="I203" s="75">
        <f t="shared" si="3"/>
        <v>413404</v>
      </c>
    </row>
    <row r="204" spans="1:9" ht="47.25" customHeight="1" x14ac:dyDescent="0.25">
      <c r="A204" s="72" t="s">
        <v>2854</v>
      </c>
      <c r="B204" s="73" t="s">
        <v>1573</v>
      </c>
      <c r="C204" s="73" t="s">
        <v>1574</v>
      </c>
      <c r="D204" s="73" t="s">
        <v>1575</v>
      </c>
      <c r="E204" s="73" t="s">
        <v>1576</v>
      </c>
      <c r="F204" s="74">
        <v>413404</v>
      </c>
      <c r="G204" s="73" t="s">
        <v>2855</v>
      </c>
      <c r="H204">
        <v>26004</v>
      </c>
      <c r="I204" s="75">
        <f t="shared" si="3"/>
        <v>413404</v>
      </c>
    </row>
    <row r="205" spans="1:9" ht="47.25" customHeight="1" x14ac:dyDescent="0.25">
      <c r="A205" s="72" t="s">
        <v>2856</v>
      </c>
      <c r="B205" s="73" t="s">
        <v>1573</v>
      </c>
      <c r="C205" s="73" t="s">
        <v>1574</v>
      </c>
      <c r="D205" s="73" t="s">
        <v>1575</v>
      </c>
      <c r="E205" s="73" t="s">
        <v>1576</v>
      </c>
      <c r="F205" s="74">
        <v>413404</v>
      </c>
      <c r="G205" s="73" t="s">
        <v>2857</v>
      </c>
      <c r="H205">
        <v>26005</v>
      </c>
      <c r="I205" s="75">
        <f t="shared" si="3"/>
        <v>413404</v>
      </c>
    </row>
    <row r="206" spans="1:9" ht="47.25" customHeight="1" x14ac:dyDescent="0.25">
      <c r="A206" s="72" t="s">
        <v>2858</v>
      </c>
      <c r="B206" s="73" t="s">
        <v>1573</v>
      </c>
      <c r="C206" s="73" t="s">
        <v>1574</v>
      </c>
      <c r="D206" s="73" t="s">
        <v>1575</v>
      </c>
      <c r="E206" s="73" t="s">
        <v>1576</v>
      </c>
      <c r="F206" s="74">
        <v>413404</v>
      </c>
      <c r="G206" s="73" t="s">
        <v>2859</v>
      </c>
      <c r="H206">
        <v>26006</v>
      </c>
      <c r="I206" s="75">
        <f t="shared" si="3"/>
        <v>413404</v>
      </c>
    </row>
    <row r="207" spans="1:9" ht="47.25" customHeight="1" x14ac:dyDescent="0.25">
      <c r="A207" s="72" t="s">
        <v>2860</v>
      </c>
      <c r="B207" s="73" t="s">
        <v>1573</v>
      </c>
      <c r="C207" s="73" t="s">
        <v>1574</v>
      </c>
      <c r="D207" s="73" t="s">
        <v>1575</v>
      </c>
      <c r="E207" s="73" t="s">
        <v>1576</v>
      </c>
      <c r="F207" s="74">
        <v>413404</v>
      </c>
      <c r="G207" s="73" t="s">
        <v>2861</v>
      </c>
      <c r="H207">
        <v>26007</v>
      </c>
      <c r="I207" s="75">
        <f t="shared" si="3"/>
        <v>413404</v>
      </c>
    </row>
    <row r="208" spans="1:9" ht="47.25" customHeight="1" x14ac:dyDescent="0.25">
      <c r="A208" s="72" t="s">
        <v>2862</v>
      </c>
      <c r="B208" s="73" t="s">
        <v>1573</v>
      </c>
      <c r="C208" s="73" t="s">
        <v>1574</v>
      </c>
      <c r="D208" s="73" t="s">
        <v>1575</v>
      </c>
      <c r="E208" s="73" t="s">
        <v>1576</v>
      </c>
      <c r="F208" s="74">
        <v>413404</v>
      </c>
      <c r="G208" s="73" t="s">
        <v>2863</v>
      </c>
      <c r="H208">
        <v>26010</v>
      </c>
      <c r="I208" s="75">
        <f t="shared" si="3"/>
        <v>413404</v>
      </c>
    </row>
    <row r="209" spans="1:9" ht="47.25" customHeight="1" x14ac:dyDescent="0.25">
      <c r="A209" s="72" t="s">
        <v>2864</v>
      </c>
      <c r="B209" s="73" t="s">
        <v>1573</v>
      </c>
      <c r="C209" s="73" t="s">
        <v>1574</v>
      </c>
      <c r="D209" s="73" t="s">
        <v>1575</v>
      </c>
      <c r="E209" s="73" t="s">
        <v>1576</v>
      </c>
      <c r="F209" s="74">
        <v>413404</v>
      </c>
      <c r="G209" s="73" t="s">
        <v>2865</v>
      </c>
      <c r="H209">
        <v>26009</v>
      </c>
      <c r="I209" s="75">
        <f t="shared" si="3"/>
        <v>413404</v>
      </c>
    </row>
    <row r="210" spans="1:9" ht="47.25" customHeight="1" x14ac:dyDescent="0.25">
      <c r="A210" s="72" t="s">
        <v>2866</v>
      </c>
      <c r="B210" s="73" t="s">
        <v>1573</v>
      </c>
      <c r="C210" s="73" t="s">
        <v>1574</v>
      </c>
      <c r="D210" s="73" t="s">
        <v>1575</v>
      </c>
      <c r="E210" s="73" t="s">
        <v>1576</v>
      </c>
      <c r="F210" s="74">
        <v>822967</v>
      </c>
      <c r="G210" s="73" t="s">
        <v>2867</v>
      </c>
      <c r="H210">
        <v>26011</v>
      </c>
      <c r="I210" s="75">
        <f t="shared" si="3"/>
        <v>822967</v>
      </c>
    </row>
    <row r="211" spans="1:9" ht="47.25" customHeight="1" x14ac:dyDescent="0.25">
      <c r="A211" s="72" t="s">
        <v>2868</v>
      </c>
      <c r="B211" s="73" t="s">
        <v>1573</v>
      </c>
      <c r="C211" s="73" t="s">
        <v>1574</v>
      </c>
      <c r="D211" s="73" t="s">
        <v>1575</v>
      </c>
      <c r="E211" s="73" t="s">
        <v>1576</v>
      </c>
      <c r="F211" s="74">
        <v>1028709</v>
      </c>
      <c r="G211" s="73" t="s">
        <v>2869</v>
      </c>
      <c r="H211">
        <v>26015</v>
      </c>
      <c r="I211" s="75">
        <f t="shared" si="3"/>
        <v>1028709</v>
      </c>
    </row>
    <row r="212" spans="1:9" ht="47.25" customHeight="1" x14ac:dyDescent="0.25">
      <c r="A212" s="72" t="s">
        <v>2870</v>
      </c>
      <c r="B212" s="73" t="s">
        <v>1573</v>
      </c>
      <c r="C212" s="73" t="s">
        <v>1574</v>
      </c>
      <c r="D212" s="73" t="s">
        <v>1575</v>
      </c>
      <c r="E212" s="73" t="s">
        <v>1576</v>
      </c>
      <c r="F212" s="74">
        <v>413404</v>
      </c>
      <c r="G212" s="73" t="s">
        <v>2871</v>
      </c>
      <c r="H212">
        <v>26035</v>
      </c>
      <c r="I212" s="75">
        <f t="shared" si="3"/>
        <v>413404</v>
      </c>
    </row>
    <row r="213" spans="1:9" ht="47.25" customHeight="1" x14ac:dyDescent="0.25">
      <c r="A213" s="72" t="s">
        <v>2872</v>
      </c>
      <c r="B213" s="73" t="s">
        <v>1573</v>
      </c>
      <c r="C213" s="73" t="s">
        <v>1574</v>
      </c>
      <c r="D213" s="73" t="s">
        <v>1575</v>
      </c>
      <c r="E213" s="73" t="s">
        <v>1576</v>
      </c>
      <c r="F213" s="74">
        <v>741285</v>
      </c>
      <c r="G213" s="73" t="s">
        <v>2873</v>
      </c>
      <c r="H213">
        <v>28149</v>
      </c>
      <c r="I213" s="75">
        <f t="shared" si="3"/>
        <v>741285</v>
      </c>
    </row>
    <row r="214" spans="1:9" ht="47.25" customHeight="1" x14ac:dyDescent="0.25">
      <c r="A214" s="72" t="s">
        <v>2874</v>
      </c>
      <c r="B214" s="73" t="s">
        <v>1573</v>
      </c>
      <c r="C214" s="73" t="s">
        <v>1574</v>
      </c>
      <c r="D214" s="73" t="s">
        <v>1575</v>
      </c>
      <c r="E214" s="73" t="s">
        <v>1576</v>
      </c>
      <c r="F214" s="74">
        <v>413404</v>
      </c>
      <c r="G214" s="73" t="s">
        <v>2875</v>
      </c>
      <c r="H214">
        <v>28156</v>
      </c>
      <c r="I214" s="75">
        <f t="shared" si="3"/>
        <v>413404</v>
      </c>
    </row>
    <row r="215" spans="1:9" ht="47.25" customHeight="1" x14ac:dyDescent="0.25">
      <c r="A215" s="72" t="s">
        <v>2876</v>
      </c>
      <c r="B215" s="73" t="s">
        <v>1573</v>
      </c>
      <c r="C215" s="73" t="s">
        <v>1574</v>
      </c>
      <c r="D215" s="73" t="s">
        <v>1575</v>
      </c>
      <c r="E215" s="73" t="s">
        <v>1576</v>
      </c>
      <c r="F215" s="74">
        <v>413404</v>
      </c>
      <c r="G215" s="73" t="s">
        <v>2877</v>
      </c>
      <c r="H215">
        <v>28157</v>
      </c>
      <c r="I215" s="75">
        <f t="shared" si="3"/>
        <v>413404</v>
      </c>
    </row>
    <row r="216" spans="1:9" ht="47.25" customHeight="1" x14ac:dyDescent="0.25">
      <c r="A216" s="72" t="s">
        <v>2878</v>
      </c>
      <c r="B216" s="73" t="s">
        <v>1573</v>
      </c>
      <c r="C216" s="73" t="s">
        <v>1574</v>
      </c>
      <c r="D216" s="73" t="s">
        <v>1575</v>
      </c>
      <c r="E216" s="73" t="s">
        <v>1576</v>
      </c>
      <c r="F216" s="74">
        <v>413404</v>
      </c>
      <c r="G216" s="73" t="s">
        <v>2879</v>
      </c>
      <c r="H216">
        <v>28158</v>
      </c>
      <c r="I216" s="75">
        <f t="shared" si="3"/>
        <v>413404</v>
      </c>
    </row>
    <row r="217" spans="1:9" ht="47.25" customHeight="1" x14ac:dyDescent="0.25">
      <c r="A217" s="72" t="s">
        <v>2880</v>
      </c>
      <c r="B217" s="73" t="s">
        <v>1573</v>
      </c>
      <c r="C217" s="73" t="s">
        <v>1574</v>
      </c>
      <c r="D217" s="73" t="s">
        <v>1575</v>
      </c>
      <c r="E217" s="73" t="s">
        <v>1576</v>
      </c>
      <c r="F217" s="74">
        <v>559741</v>
      </c>
      <c r="G217" s="73" t="s">
        <v>2881</v>
      </c>
      <c r="H217">
        <v>28172</v>
      </c>
      <c r="I217" s="75">
        <f t="shared" si="3"/>
        <v>559741</v>
      </c>
    </row>
    <row r="218" spans="1:9" ht="47.25" customHeight="1" x14ac:dyDescent="0.25">
      <c r="A218" s="72" t="s">
        <v>2882</v>
      </c>
      <c r="B218" s="73" t="s">
        <v>1573</v>
      </c>
      <c r="C218" s="73" t="s">
        <v>1574</v>
      </c>
      <c r="D218" s="73" t="s">
        <v>1575</v>
      </c>
      <c r="E218" s="73" t="s">
        <v>1576</v>
      </c>
      <c r="F218" s="74">
        <v>689007</v>
      </c>
      <c r="G218" s="73" t="s">
        <v>2883</v>
      </c>
      <c r="H218">
        <v>28175</v>
      </c>
      <c r="I218" s="75">
        <f t="shared" si="3"/>
        <v>689007</v>
      </c>
    </row>
    <row r="219" spans="1:9" ht="47.25" customHeight="1" x14ac:dyDescent="0.25">
      <c r="A219" s="72" t="s">
        <v>2884</v>
      </c>
      <c r="B219" s="73" t="s">
        <v>1573</v>
      </c>
      <c r="C219" s="73" t="s">
        <v>1574</v>
      </c>
      <c r="D219" s="73" t="s">
        <v>1575</v>
      </c>
      <c r="E219" s="73" t="s">
        <v>1576</v>
      </c>
      <c r="F219" s="74">
        <v>581781</v>
      </c>
      <c r="G219" s="73" t="s">
        <v>2885</v>
      </c>
      <c r="H219">
        <v>28182</v>
      </c>
      <c r="I219" s="75">
        <f t="shared" si="3"/>
        <v>581781</v>
      </c>
    </row>
    <row r="220" spans="1:9" ht="47.25" customHeight="1" x14ac:dyDescent="0.25">
      <c r="A220" s="72" t="s">
        <v>2886</v>
      </c>
      <c r="B220" s="73" t="s">
        <v>1573</v>
      </c>
      <c r="C220" s="73" t="s">
        <v>1574</v>
      </c>
      <c r="D220" s="73" t="s">
        <v>1575</v>
      </c>
      <c r="E220" s="73" t="s">
        <v>1576</v>
      </c>
      <c r="F220" s="74">
        <v>839253</v>
      </c>
      <c r="G220" s="73" t="s">
        <v>2887</v>
      </c>
      <c r="H220">
        <v>22393</v>
      </c>
      <c r="I220" s="75">
        <f t="shared" si="3"/>
        <v>839253</v>
      </c>
    </row>
    <row r="221" spans="1:9" ht="47.25" customHeight="1" x14ac:dyDescent="0.25">
      <c r="A221" s="72" t="s">
        <v>2888</v>
      </c>
      <c r="B221" s="73" t="s">
        <v>1573</v>
      </c>
      <c r="C221" s="73" t="s">
        <v>1574</v>
      </c>
      <c r="D221" s="73" t="s">
        <v>1575</v>
      </c>
      <c r="E221" s="73" t="s">
        <v>1576</v>
      </c>
      <c r="F221" s="74">
        <v>833498</v>
      </c>
      <c r="G221" s="73" t="s">
        <v>2889</v>
      </c>
      <c r="H221">
        <v>22415</v>
      </c>
      <c r="I221" s="75">
        <f t="shared" si="3"/>
        <v>833498</v>
      </c>
    </row>
    <row r="222" spans="1:9" ht="47.25" customHeight="1" x14ac:dyDescent="0.25">
      <c r="A222" s="72" t="s">
        <v>2890</v>
      </c>
      <c r="B222" s="73" t="s">
        <v>1573</v>
      </c>
      <c r="C222" s="73" t="s">
        <v>1574</v>
      </c>
      <c r="D222" s="73" t="s">
        <v>1575</v>
      </c>
      <c r="E222" s="73" t="s">
        <v>1576</v>
      </c>
      <c r="F222" s="74">
        <v>741285</v>
      </c>
      <c r="G222" s="73" t="s">
        <v>2891</v>
      </c>
      <c r="H222">
        <v>22634</v>
      </c>
      <c r="I222" s="75">
        <f t="shared" si="3"/>
        <v>741285</v>
      </c>
    </row>
    <row r="223" spans="1:9" ht="47.25" customHeight="1" x14ac:dyDescent="0.25">
      <c r="A223" s="72" t="s">
        <v>2892</v>
      </c>
      <c r="B223" s="73" t="s">
        <v>1573</v>
      </c>
      <c r="C223" s="73" t="s">
        <v>1574</v>
      </c>
      <c r="D223" s="73" t="s">
        <v>1575</v>
      </c>
      <c r="E223" s="73" t="s">
        <v>1576</v>
      </c>
      <c r="F223" s="74">
        <v>889541</v>
      </c>
      <c r="G223" s="73" t="s">
        <v>2893</v>
      </c>
      <c r="H223">
        <v>23553</v>
      </c>
      <c r="I223" s="75">
        <f t="shared" si="3"/>
        <v>889541</v>
      </c>
    </row>
    <row r="224" spans="1:9" ht="47.25" customHeight="1" x14ac:dyDescent="0.25">
      <c r="A224" s="72" t="s">
        <v>2894</v>
      </c>
      <c r="B224" s="73" t="s">
        <v>1573</v>
      </c>
      <c r="C224" s="73" t="s">
        <v>1574</v>
      </c>
      <c r="D224" s="73" t="s">
        <v>1575</v>
      </c>
      <c r="E224" s="73" t="s">
        <v>1576</v>
      </c>
      <c r="F224" s="74">
        <v>848606</v>
      </c>
      <c r="G224" s="73" t="s">
        <v>2895</v>
      </c>
      <c r="H224">
        <v>23734</v>
      </c>
      <c r="I224" s="75">
        <f t="shared" si="3"/>
        <v>848606</v>
      </c>
    </row>
    <row r="225" spans="1:9" ht="47.25" customHeight="1" x14ac:dyDescent="0.25">
      <c r="A225" s="72" t="s">
        <v>2896</v>
      </c>
      <c r="B225" s="73" t="s">
        <v>1573</v>
      </c>
      <c r="C225" s="73" t="s">
        <v>1574</v>
      </c>
      <c r="D225" s="73" t="s">
        <v>1575</v>
      </c>
      <c r="E225" s="73" t="s">
        <v>1576</v>
      </c>
      <c r="F225" s="74">
        <v>539141</v>
      </c>
      <c r="G225" s="73" t="s">
        <v>2897</v>
      </c>
      <c r="H225">
        <v>24253</v>
      </c>
      <c r="I225" s="75">
        <f t="shared" si="3"/>
        <v>539141</v>
      </c>
    </row>
    <row r="226" spans="1:9" ht="47.25" customHeight="1" x14ac:dyDescent="0.25">
      <c r="A226" s="72" t="s">
        <v>2898</v>
      </c>
      <c r="B226" s="73" t="s">
        <v>1573</v>
      </c>
      <c r="C226" s="73" t="s">
        <v>1574</v>
      </c>
      <c r="D226" s="73" t="s">
        <v>1575</v>
      </c>
      <c r="E226" s="73" t="s">
        <v>1576</v>
      </c>
      <c r="F226" s="74">
        <v>400237</v>
      </c>
      <c r="G226" s="73" t="s">
        <v>2899</v>
      </c>
      <c r="H226">
        <v>25021</v>
      </c>
      <c r="I226" s="75">
        <f t="shared" si="3"/>
        <v>400237</v>
      </c>
    </row>
    <row r="227" spans="1:9" ht="47.25" customHeight="1" x14ac:dyDescent="0.25">
      <c r="A227" s="72" t="s">
        <v>2900</v>
      </c>
      <c r="B227" s="73" t="s">
        <v>1573</v>
      </c>
      <c r="C227" s="73" t="s">
        <v>1574</v>
      </c>
      <c r="D227" s="73" t="s">
        <v>1575</v>
      </c>
      <c r="E227" s="73" t="s">
        <v>1576</v>
      </c>
      <c r="F227" s="74">
        <v>896738</v>
      </c>
      <c r="G227" s="73" t="s">
        <v>2901</v>
      </c>
      <c r="H227">
        <v>25030</v>
      </c>
      <c r="I227" s="75">
        <f t="shared" si="3"/>
        <v>896738</v>
      </c>
    </row>
    <row r="228" spans="1:9" ht="47.25" customHeight="1" x14ac:dyDescent="0.25">
      <c r="A228" s="72" t="s">
        <v>2902</v>
      </c>
      <c r="B228" s="73" t="s">
        <v>1573</v>
      </c>
      <c r="C228" s="73" t="s">
        <v>1574</v>
      </c>
      <c r="D228" s="73" t="s">
        <v>1575</v>
      </c>
      <c r="E228" s="73" t="s">
        <v>1576</v>
      </c>
      <c r="F228" s="74">
        <v>551206</v>
      </c>
      <c r="G228" s="73" t="s">
        <v>2903</v>
      </c>
      <c r="H228">
        <v>28506</v>
      </c>
      <c r="I228" s="75">
        <f t="shared" si="3"/>
        <v>551206</v>
      </c>
    </row>
    <row r="229" spans="1:9" ht="47.25" customHeight="1" x14ac:dyDescent="0.25">
      <c r="A229" s="72" t="s">
        <v>2904</v>
      </c>
      <c r="B229" s="73" t="s">
        <v>1573</v>
      </c>
      <c r="C229" s="73" t="s">
        <v>1574</v>
      </c>
      <c r="D229" s="73" t="s">
        <v>1575</v>
      </c>
      <c r="E229" s="73" t="s">
        <v>1576</v>
      </c>
      <c r="F229" s="74">
        <v>593028</v>
      </c>
      <c r="G229" s="73" t="s">
        <v>2905</v>
      </c>
      <c r="H229">
        <v>28565</v>
      </c>
      <c r="I229" s="75">
        <f t="shared" si="3"/>
        <v>593028</v>
      </c>
    </row>
    <row r="230" spans="1:9" ht="47.25" customHeight="1" x14ac:dyDescent="0.25">
      <c r="A230" s="72" t="s">
        <v>2906</v>
      </c>
      <c r="B230" s="73" t="s">
        <v>1573</v>
      </c>
      <c r="C230" s="73" t="s">
        <v>1574</v>
      </c>
      <c r="D230" s="73" t="s">
        <v>1575</v>
      </c>
      <c r="E230" s="73" t="s">
        <v>1576</v>
      </c>
      <c r="F230" s="74">
        <v>755987</v>
      </c>
      <c r="G230" s="73" t="s">
        <v>2907</v>
      </c>
      <c r="H230">
        <v>29673</v>
      </c>
      <c r="I230" s="75">
        <f t="shared" si="3"/>
        <v>755987</v>
      </c>
    </row>
    <row r="231" spans="1:9" ht="47.25" customHeight="1" x14ac:dyDescent="0.25">
      <c r="A231" s="72" t="s">
        <v>2908</v>
      </c>
      <c r="B231" s="73" t="s">
        <v>1573</v>
      </c>
      <c r="C231" s="73" t="s">
        <v>1574</v>
      </c>
      <c r="D231" s="73" t="s">
        <v>1575</v>
      </c>
      <c r="E231" s="73" t="s">
        <v>1576</v>
      </c>
      <c r="F231" s="74">
        <v>741285</v>
      </c>
      <c r="G231" s="73" t="s">
        <v>2909</v>
      </c>
      <c r="H231">
        <v>29674</v>
      </c>
      <c r="I231" s="75">
        <f t="shared" si="3"/>
        <v>741285</v>
      </c>
    </row>
    <row r="232" spans="1:9" ht="47.25" customHeight="1" x14ac:dyDescent="0.25">
      <c r="A232" s="72" t="s">
        <v>2910</v>
      </c>
      <c r="B232" s="73" t="s">
        <v>1573</v>
      </c>
      <c r="C232" s="73" t="s">
        <v>1574</v>
      </c>
      <c r="D232" s="73" t="s">
        <v>1575</v>
      </c>
      <c r="E232" s="73" t="s">
        <v>1576</v>
      </c>
      <c r="F232" s="74">
        <v>618186</v>
      </c>
      <c r="G232" s="73" t="s">
        <v>2911</v>
      </c>
      <c r="H232">
        <v>29743</v>
      </c>
      <c r="I232" s="75">
        <f t="shared" si="3"/>
        <v>618186</v>
      </c>
    </row>
    <row r="233" spans="1:9" ht="47.25" customHeight="1" x14ac:dyDescent="0.25">
      <c r="A233" s="72" t="s">
        <v>2912</v>
      </c>
      <c r="B233" s="73" t="s">
        <v>1573</v>
      </c>
      <c r="C233" s="73" t="s">
        <v>1574</v>
      </c>
      <c r="D233" s="73" t="s">
        <v>1575</v>
      </c>
      <c r="E233" s="73" t="s">
        <v>1576</v>
      </c>
      <c r="F233" s="74">
        <v>952784</v>
      </c>
      <c r="G233" s="73" t="s">
        <v>2913</v>
      </c>
      <c r="H233">
        <v>29802</v>
      </c>
      <c r="I233" s="75">
        <f t="shared" si="3"/>
        <v>952784</v>
      </c>
    </row>
    <row r="234" spans="1:9" ht="47.25" customHeight="1" x14ac:dyDescent="0.25">
      <c r="A234" s="72" t="s">
        <v>2914</v>
      </c>
      <c r="B234" s="73" t="s">
        <v>1573</v>
      </c>
      <c r="C234" s="73" t="s">
        <v>1574</v>
      </c>
      <c r="D234" s="73" t="s">
        <v>1575</v>
      </c>
      <c r="E234" s="73" t="s">
        <v>1576</v>
      </c>
      <c r="F234" s="74">
        <v>952784</v>
      </c>
      <c r="G234" s="73" t="s">
        <v>2915</v>
      </c>
      <c r="H234">
        <v>29817</v>
      </c>
      <c r="I234" s="75">
        <f t="shared" si="3"/>
        <v>952784</v>
      </c>
    </row>
    <row r="235" spans="1:9" ht="47.25" customHeight="1" x14ac:dyDescent="0.25">
      <c r="A235" s="72" t="s">
        <v>2916</v>
      </c>
      <c r="B235" s="73" t="s">
        <v>1573</v>
      </c>
      <c r="C235" s="73" t="s">
        <v>1574</v>
      </c>
      <c r="D235" s="73" t="s">
        <v>1575</v>
      </c>
      <c r="E235" s="73" t="s">
        <v>1576</v>
      </c>
      <c r="F235" s="74">
        <v>952784</v>
      </c>
      <c r="G235" s="73" t="s">
        <v>2917</v>
      </c>
      <c r="H235">
        <v>29818</v>
      </c>
      <c r="I235" s="75">
        <f t="shared" si="3"/>
        <v>952784</v>
      </c>
    </row>
    <row r="236" spans="1:9" ht="47.25" customHeight="1" x14ac:dyDescent="0.25">
      <c r="A236" s="72" t="s">
        <v>2918</v>
      </c>
      <c r="B236" s="73" t="s">
        <v>1573</v>
      </c>
      <c r="C236" s="73" t="s">
        <v>1574</v>
      </c>
      <c r="D236" s="73" t="s">
        <v>1575</v>
      </c>
      <c r="E236" s="73" t="s">
        <v>1576</v>
      </c>
      <c r="F236" s="74">
        <v>574849</v>
      </c>
      <c r="G236" s="73" t="s">
        <v>2919</v>
      </c>
      <c r="H236">
        <v>29855</v>
      </c>
      <c r="I236" s="75">
        <f t="shared" si="3"/>
        <v>574849</v>
      </c>
    </row>
    <row r="237" spans="1:9" ht="47.25" customHeight="1" x14ac:dyDescent="0.25">
      <c r="A237" s="72" t="s">
        <v>2920</v>
      </c>
      <c r="B237" s="73" t="s">
        <v>1573</v>
      </c>
      <c r="C237" s="73" t="s">
        <v>1574</v>
      </c>
      <c r="D237" s="73" t="s">
        <v>1575</v>
      </c>
      <c r="E237" s="73" t="s">
        <v>1576</v>
      </c>
      <c r="F237" s="74">
        <v>889541</v>
      </c>
      <c r="G237" s="73" t="s">
        <v>2921</v>
      </c>
      <c r="H237">
        <v>29862</v>
      </c>
      <c r="I237" s="75">
        <f t="shared" si="3"/>
        <v>889541</v>
      </c>
    </row>
    <row r="238" spans="1:9" ht="47.25" customHeight="1" x14ac:dyDescent="0.25">
      <c r="A238" s="72" t="s">
        <v>2922</v>
      </c>
      <c r="B238" s="73" t="s">
        <v>1573</v>
      </c>
      <c r="C238" s="73" t="s">
        <v>1574</v>
      </c>
      <c r="D238" s="73" t="s">
        <v>1575</v>
      </c>
      <c r="E238" s="73" t="s">
        <v>1576</v>
      </c>
      <c r="F238" s="74">
        <v>707997</v>
      </c>
      <c r="G238" s="73" t="s">
        <v>2923</v>
      </c>
      <c r="H238">
        <v>29863</v>
      </c>
      <c r="I238" s="75">
        <f t="shared" si="3"/>
        <v>707997</v>
      </c>
    </row>
    <row r="239" spans="1:9" ht="47.25" customHeight="1" x14ac:dyDescent="0.25">
      <c r="A239" s="72" t="s">
        <v>2924</v>
      </c>
      <c r="B239" s="73" t="s">
        <v>1573</v>
      </c>
      <c r="C239" s="73" t="s">
        <v>1574</v>
      </c>
      <c r="D239" s="73" t="s">
        <v>1575</v>
      </c>
      <c r="E239" s="73" t="s">
        <v>1576</v>
      </c>
      <c r="F239" s="74">
        <v>526453</v>
      </c>
      <c r="G239" s="73" t="s">
        <v>2925</v>
      </c>
      <c r="H239">
        <v>29865</v>
      </c>
      <c r="I239" s="75">
        <f t="shared" si="3"/>
        <v>526453</v>
      </c>
    </row>
    <row r="240" spans="1:9" ht="47.25" customHeight="1" x14ac:dyDescent="0.25">
      <c r="A240" s="72" t="s">
        <v>2926</v>
      </c>
      <c r="B240" s="73" t="s">
        <v>1573</v>
      </c>
      <c r="C240" s="73" t="s">
        <v>1574</v>
      </c>
      <c r="D240" s="73" t="s">
        <v>1575</v>
      </c>
      <c r="E240" s="73" t="s">
        <v>1576</v>
      </c>
      <c r="F240" s="74">
        <v>593028</v>
      </c>
      <c r="G240" s="73" t="s">
        <v>2927</v>
      </c>
      <c r="H240">
        <v>30026</v>
      </c>
      <c r="I240" s="75">
        <f t="shared" si="3"/>
        <v>593028</v>
      </c>
    </row>
    <row r="241" spans="1:9" ht="47.25" customHeight="1" x14ac:dyDescent="0.25">
      <c r="A241" s="72" t="s">
        <v>2928</v>
      </c>
      <c r="B241" s="73" t="s">
        <v>1573</v>
      </c>
      <c r="C241" s="73" t="s">
        <v>1574</v>
      </c>
      <c r="D241" s="73" t="s">
        <v>1575</v>
      </c>
      <c r="E241" s="73" t="s">
        <v>1576</v>
      </c>
      <c r="F241" s="74">
        <v>526453</v>
      </c>
      <c r="G241" s="73" t="s">
        <v>2929</v>
      </c>
      <c r="H241">
        <v>30072</v>
      </c>
      <c r="I241" s="75">
        <f t="shared" si="3"/>
        <v>526453</v>
      </c>
    </row>
    <row r="242" spans="1:9" ht="47.25" customHeight="1" x14ac:dyDescent="0.25">
      <c r="A242" s="72" t="s">
        <v>2930</v>
      </c>
      <c r="B242" s="73" t="s">
        <v>1573</v>
      </c>
      <c r="C242" s="73" t="s">
        <v>1574</v>
      </c>
      <c r="D242" s="73" t="s">
        <v>1575</v>
      </c>
      <c r="E242" s="73" t="s">
        <v>1576</v>
      </c>
      <c r="F242" s="74">
        <v>459879</v>
      </c>
      <c r="G242" s="73" t="s">
        <v>2931</v>
      </c>
      <c r="H242">
        <v>30100</v>
      </c>
      <c r="I242" s="75">
        <f t="shared" si="3"/>
        <v>459879</v>
      </c>
    </row>
    <row r="243" spans="1:9" ht="47.25" customHeight="1" x14ac:dyDescent="0.25">
      <c r="A243" s="72" t="s">
        <v>2932</v>
      </c>
      <c r="B243" s="73" t="s">
        <v>1573</v>
      </c>
      <c r="C243" s="73" t="s">
        <v>1574</v>
      </c>
      <c r="D243" s="73" t="s">
        <v>1575</v>
      </c>
      <c r="E243" s="73" t="s">
        <v>1576</v>
      </c>
      <c r="F243" s="74">
        <v>626315</v>
      </c>
      <c r="G243" s="73" t="s">
        <v>2933</v>
      </c>
      <c r="H243">
        <v>30960</v>
      </c>
      <c r="I243" s="75">
        <f t="shared" si="3"/>
        <v>626315</v>
      </c>
    </row>
    <row r="244" spans="1:9" ht="47.25" customHeight="1" x14ac:dyDescent="0.25">
      <c r="A244" s="72" t="s">
        <v>2934</v>
      </c>
      <c r="B244" s="73" t="s">
        <v>1573</v>
      </c>
      <c r="C244" s="73" t="s">
        <v>1574</v>
      </c>
      <c r="D244" s="73" t="s">
        <v>1575</v>
      </c>
      <c r="E244" s="73" t="s">
        <v>1576</v>
      </c>
      <c r="F244" s="74">
        <v>296514</v>
      </c>
      <c r="G244" s="73" t="s">
        <v>2935</v>
      </c>
      <c r="H244">
        <v>30962</v>
      </c>
      <c r="I244" s="75">
        <f t="shared" si="3"/>
        <v>296514</v>
      </c>
    </row>
    <row r="245" spans="1:9" ht="47.25" customHeight="1" x14ac:dyDescent="0.25">
      <c r="A245" s="72" t="s">
        <v>2936</v>
      </c>
      <c r="B245" s="73" t="s">
        <v>1573</v>
      </c>
      <c r="C245" s="73" t="s">
        <v>1574</v>
      </c>
      <c r="D245" s="73" t="s">
        <v>1575</v>
      </c>
      <c r="E245" s="73" t="s">
        <v>1576</v>
      </c>
      <c r="F245" s="74">
        <v>390905</v>
      </c>
      <c r="G245" s="73" t="s">
        <v>2937</v>
      </c>
      <c r="H245">
        <v>31265</v>
      </c>
      <c r="I245" s="75">
        <f t="shared" si="3"/>
        <v>390905</v>
      </c>
    </row>
    <row r="246" spans="1:9" ht="47.25" customHeight="1" x14ac:dyDescent="0.25">
      <c r="A246" s="72" t="s">
        <v>2938</v>
      </c>
      <c r="B246" s="73" t="s">
        <v>1573</v>
      </c>
      <c r="C246" s="73" t="s">
        <v>1574</v>
      </c>
      <c r="D246" s="73" t="s">
        <v>1575</v>
      </c>
      <c r="E246" s="73" t="s">
        <v>1576</v>
      </c>
      <c r="F246" s="74">
        <v>1008154</v>
      </c>
      <c r="G246" s="73" t="s">
        <v>2939</v>
      </c>
      <c r="H246">
        <v>31266</v>
      </c>
      <c r="I246" s="75">
        <f t="shared" si="3"/>
        <v>1008154</v>
      </c>
    </row>
    <row r="247" spans="1:9" ht="47.25" customHeight="1" x14ac:dyDescent="0.25">
      <c r="A247" s="72" t="s">
        <v>2940</v>
      </c>
      <c r="B247" s="73" t="s">
        <v>1573</v>
      </c>
      <c r="C247" s="73" t="s">
        <v>1574</v>
      </c>
      <c r="D247" s="73" t="s">
        <v>1575</v>
      </c>
      <c r="E247" s="73" t="s">
        <v>1576</v>
      </c>
      <c r="F247" s="74">
        <v>475784</v>
      </c>
      <c r="G247" s="73" t="s">
        <v>2941</v>
      </c>
      <c r="H247">
        <v>31291</v>
      </c>
      <c r="I247" s="75">
        <f t="shared" si="3"/>
        <v>475784</v>
      </c>
    </row>
    <row r="248" spans="1:9" ht="47.25" customHeight="1" x14ac:dyDescent="0.25">
      <c r="A248" s="72" t="s">
        <v>2942</v>
      </c>
      <c r="B248" s="73" t="s">
        <v>1573</v>
      </c>
      <c r="C248" s="73" t="s">
        <v>1574</v>
      </c>
      <c r="D248" s="73" t="s">
        <v>1575</v>
      </c>
      <c r="E248" s="73" t="s">
        <v>1576</v>
      </c>
      <c r="F248" s="74">
        <v>504077</v>
      </c>
      <c r="G248" s="73" t="s">
        <v>2943</v>
      </c>
      <c r="H248">
        <v>31292</v>
      </c>
      <c r="I248" s="75">
        <f t="shared" si="3"/>
        <v>504077</v>
      </c>
    </row>
    <row r="249" spans="1:9" ht="47.25" customHeight="1" x14ac:dyDescent="0.25">
      <c r="A249" s="72" t="s">
        <v>2944</v>
      </c>
      <c r="B249" s="73" t="s">
        <v>1573</v>
      </c>
      <c r="C249" s="73" t="s">
        <v>1574</v>
      </c>
      <c r="D249" s="73" t="s">
        <v>1575</v>
      </c>
      <c r="E249" s="73" t="s">
        <v>1576</v>
      </c>
      <c r="F249" s="74">
        <v>962135</v>
      </c>
      <c r="G249" s="73" t="s">
        <v>2945</v>
      </c>
      <c r="H249">
        <v>31513</v>
      </c>
      <c r="I249" s="75">
        <f t="shared" si="3"/>
        <v>962135</v>
      </c>
    </row>
    <row r="250" spans="1:9" ht="47.25" customHeight="1" x14ac:dyDescent="0.25">
      <c r="A250" s="72" t="s">
        <v>2946</v>
      </c>
      <c r="B250" s="73" t="s">
        <v>1573</v>
      </c>
      <c r="C250" s="73" t="s">
        <v>1574</v>
      </c>
      <c r="D250" s="73" t="s">
        <v>1575</v>
      </c>
      <c r="E250" s="73" t="s">
        <v>1576</v>
      </c>
      <c r="F250" s="74">
        <v>390896</v>
      </c>
      <c r="G250" s="73" t="s">
        <v>2947</v>
      </c>
      <c r="H250">
        <v>31612</v>
      </c>
      <c r="I250" s="75">
        <f t="shared" si="3"/>
        <v>390896</v>
      </c>
    </row>
    <row r="251" spans="1:9" ht="47.25" customHeight="1" x14ac:dyDescent="0.25">
      <c r="A251" s="72" t="s">
        <v>2948</v>
      </c>
      <c r="B251" s="73" t="s">
        <v>1573</v>
      </c>
      <c r="C251" s="73" t="s">
        <v>1574</v>
      </c>
      <c r="D251" s="73" t="s">
        <v>1575</v>
      </c>
      <c r="E251" s="73" t="s">
        <v>1576</v>
      </c>
      <c r="F251" s="74">
        <v>951557</v>
      </c>
      <c r="G251" s="73" t="s">
        <v>2949</v>
      </c>
      <c r="H251">
        <v>31613</v>
      </c>
      <c r="I251" s="75">
        <f t="shared" si="3"/>
        <v>951557</v>
      </c>
    </row>
    <row r="252" spans="1:9" ht="47.25" customHeight="1" x14ac:dyDescent="0.25">
      <c r="A252" s="72" t="s">
        <v>2950</v>
      </c>
      <c r="B252" s="73" t="s">
        <v>1573</v>
      </c>
      <c r="C252" s="73" t="s">
        <v>1574</v>
      </c>
      <c r="D252" s="73" t="s">
        <v>1575</v>
      </c>
      <c r="E252" s="73" t="s">
        <v>1576</v>
      </c>
      <c r="F252" s="74">
        <v>630091</v>
      </c>
      <c r="G252" s="73" t="s">
        <v>2951</v>
      </c>
      <c r="H252">
        <v>31614</v>
      </c>
      <c r="I252" s="75">
        <f t="shared" si="3"/>
        <v>630091</v>
      </c>
    </row>
    <row r="253" spans="1:9" ht="47.25" customHeight="1" x14ac:dyDescent="0.25">
      <c r="A253" s="72" t="s">
        <v>2952</v>
      </c>
      <c r="B253" s="73" t="s">
        <v>1573</v>
      </c>
      <c r="C253" s="73" t="s">
        <v>1574</v>
      </c>
      <c r="D253" s="73" t="s">
        <v>1575</v>
      </c>
      <c r="E253" s="73" t="s">
        <v>1576</v>
      </c>
      <c r="F253" s="74">
        <v>-2397025</v>
      </c>
      <c r="G253" s="73" t="s">
        <v>2953</v>
      </c>
      <c r="I253" s="75">
        <f t="shared" si="3"/>
        <v>-2397025</v>
      </c>
    </row>
    <row r="254" spans="1:9" ht="47.25" customHeight="1" x14ac:dyDescent="0.25">
      <c r="A254" s="72" t="s">
        <v>2954</v>
      </c>
      <c r="B254" s="73" t="s">
        <v>1573</v>
      </c>
      <c r="C254" s="73" t="s">
        <v>1574</v>
      </c>
      <c r="D254" s="73" t="s">
        <v>1575</v>
      </c>
      <c r="E254" s="73" t="s">
        <v>1576</v>
      </c>
      <c r="F254" s="74">
        <v>-2397025</v>
      </c>
      <c r="G254" s="73" t="s">
        <v>2955</v>
      </c>
      <c r="I254" s="75">
        <f t="shared" si="3"/>
        <v>-2397025</v>
      </c>
    </row>
    <row r="255" spans="1:9" ht="47.25" customHeight="1" x14ac:dyDescent="0.25">
      <c r="A255" s="72" t="s">
        <v>2956</v>
      </c>
      <c r="B255" s="73" t="s">
        <v>1573</v>
      </c>
      <c r="C255" s="73" t="s">
        <v>1574</v>
      </c>
      <c r="D255" s="73" t="s">
        <v>1575</v>
      </c>
      <c r="E255" s="73" t="s">
        <v>1576</v>
      </c>
      <c r="F255" s="74">
        <v>-2397025</v>
      </c>
      <c r="G255" s="73" t="s">
        <v>2957</v>
      </c>
      <c r="I255" s="75">
        <f t="shared" si="3"/>
        <v>-2397025</v>
      </c>
    </row>
    <row r="256" spans="1:9" ht="47.25" customHeight="1" x14ac:dyDescent="0.25">
      <c r="A256" s="72" t="s">
        <v>2958</v>
      </c>
      <c r="B256" s="73" t="s">
        <v>1573</v>
      </c>
      <c r="C256" s="73" t="s">
        <v>1574</v>
      </c>
      <c r="D256" s="73" t="s">
        <v>1575</v>
      </c>
      <c r="E256" s="73" t="s">
        <v>1576</v>
      </c>
      <c r="F256" s="74">
        <v>-1198513</v>
      </c>
      <c r="G256" s="73" t="s">
        <v>2959</v>
      </c>
      <c r="I256" s="75">
        <f t="shared" si="3"/>
        <v>-1198513</v>
      </c>
    </row>
    <row r="257" spans="1:13" ht="47.25" customHeight="1" x14ac:dyDescent="0.25">
      <c r="A257" s="72" t="s">
        <v>2960</v>
      </c>
      <c r="B257" s="73" t="s">
        <v>1573</v>
      </c>
      <c r="C257" s="73" t="s">
        <v>1574</v>
      </c>
      <c r="D257" s="73" t="s">
        <v>1575</v>
      </c>
      <c r="E257" s="73" t="s">
        <v>1576</v>
      </c>
      <c r="F257" s="74">
        <v>-2397025</v>
      </c>
      <c r="G257" s="73" t="s">
        <v>2961</v>
      </c>
      <c r="I257" s="75">
        <f t="shared" si="3"/>
        <v>-2397025</v>
      </c>
    </row>
    <row r="258" spans="1:13" ht="47.25" customHeight="1" x14ac:dyDescent="0.25">
      <c r="A258" s="72" t="s">
        <v>2962</v>
      </c>
      <c r="B258" s="73" t="s">
        <v>1573</v>
      </c>
      <c r="C258" s="73" t="s">
        <v>1574</v>
      </c>
      <c r="D258" s="73" t="s">
        <v>1575</v>
      </c>
      <c r="E258" s="73" t="s">
        <v>1576</v>
      </c>
      <c r="F258" s="74">
        <v>-717605</v>
      </c>
      <c r="G258" s="73" t="s">
        <v>2963</v>
      </c>
      <c r="I258" s="75">
        <f t="shared" si="3"/>
        <v>-717605</v>
      </c>
    </row>
    <row r="259" spans="1:13" ht="47.25" customHeight="1" x14ac:dyDescent="0.25">
      <c r="A259" s="72" t="s">
        <v>2964</v>
      </c>
      <c r="B259" s="73" t="s">
        <v>1573</v>
      </c>
      <c r="C259" s="73" t="s">
        <v>1574</v>
      </c>
      <c r="D259" s="73" t="s">
        <v>1575</v>
      </c>
      <c r="E259" s="73" t="s">
        <v>1576</v>
      </c>
      <c r="F259" s="74">
        <v>-717605</v>
      </c>
      <c r="G259" s="73" t="s">
        <v>2965</v>
      </c>
      <c r="I259" s="75">
        <f t="shared" si="3"/>
        <v>-717605</v>
      </c>
    </row>
    <row r="260" spans="1:13" ht="47.25" customHeight="1" x14ac:dyDescent="0.25">
      <c r="A260" s="72" t="s">
        <v>2966</v>
      </c>
      <c r="B260" s="73" t="s">
        <v>1573</v>
      </c>
      <c r="C260" s="73" t="s">
        <v>1574</v>
      </c>
      <c r="D260" s="73" t="s">
        <v>1575</v>
      </c>
      <c r="E260" s="73" t="s">
        <v>1576</v>
      </c>
      <c r="F260" s="74">
        <v>-717605</v>
      </c>
      <c r="G260" s="73" t="s">
        <v>2967</v>
      </c>
      <c r="I260" s="75">
        <f t="shared" ref="I260:I323" si="4">+F260</f>
        <v>-717605</v>
      </c>
    </row>
    <row r="261" spans="1:13" ht="47.25" customHeight="1" x14ac:dyDescent="0.25">
      <c r="A261" s="72" t="s">
        <v>2968</v>
      </c>
      <c r="B261" s="73" t="s">
        <v>1573</v>
      </c>
      <c r="C261" s="73" t="s">
        <v>1574</v>
      </c>
      <c r="D261" s="73" t="s">
        <v>1575</v>
      </c>
      <c r="E261" s="73" t="s">
        <v>1576</v>
      </c>
      <c r="F261" s="74">
        <v>-220000</v>
      </c>
      <c r="G261" s="73" t="s">
        <v>2969</v>
      </c>
      <c r="I261" s="75">
        <f t="shared" si="4"/>
        <v>-220000</v>
      </c>
    </row>
    <row r="262" spans="1:13" ht="47.25" customHeight="1" x14ac:dyDescent="0.25">
      <c r="A262" s="72" t="s">
        <v>2970</v>
      </c>
      <c r="B262" s="73" t="s">
        <v>1573</v>
      </c>
      <c r="C262" s="73" t="s">
        <v>1574</v>
      </c>
      <c r="D262" s="73" t="s">
        <v>1575</v>
      </c>
      <c r="E262" s="73" t="s">
        <v>1576</v>
      </c>
      <c r="F262" s="74">
        <v>-358802</v>
      </c>
      <c r="G262" s="73" t="s">
        <v>2971</v>
      </c>
      <c r="I262" s="75">
        <f t="shared" si="4"/>
        <v>-358802</v>
      </c>
    </row>
    <row r="263" spans="1:13" ht="47.25" customHeight="1" x14ac:dyDescent="0.25">
      <c r="A263" s="72" t="s">
        <v>2972</v>
      </c>
      <c r="B263" s="73" t="s">
        <v>1573</v>
      </c>
      <c r="C263" s="73" t="s">
        <v>1574</v>
      </c>
      <c r="D263" s="73" t="s">
        <v>1575</v>
      </c>
      <c r="E263" s="73" t="s">
        <v>1576</v>
      </c>
      <c r="F263" s="74">
        <v>-717605</v>
      </c>
      <c r="G263" s="73" t="s">
        <v>2973</v>
      </c>
      <c r="I263" s="75">
        <f t="shared" si="4"/>
        <v>-717605</v>
      </c>
    </row>
    <row r="264" spans="1:13" ht="47.25" customHeight="1" x14ac:dyDescent="0.25">
      <c r="A264" s="72" t="s">
        <v>2974</v>
      </c>
      <c r="B264" s="73" t="s">
        <v>1573</v>
      </c>
      <c r="C264" s="73" t="s">
        <v>1574</v>
      </c>
      <c r="D264" s="73" t="s">
        <v>1575</v>
      </c>
      <c r="E264" s="73" t="s">
        <v>1576</v>
      </c>
      <c r="F264" s="74">
        <v>-75928</v>
      </c>
      <c r="G264" s="73" t="s">
        <v>2975</v>
      </c>
      <c r="H264" t="s">
        <v>3442</v>
      </c>
      <c r="I264" s="75">
        <f t="shared" si="4"/>
        <v>-75928</v>
      </c>
      <c r="J264" t="str">
        <f>+MID(H264,15,1)</f>
        <v>C</v>
      </c>
      <c r="K264" s="75">
        <f>+I264</f>
        <v>-75928</v>
      </c>
      <c r="L264" t="s">
        <v>3291</v>
      </c>
    </row>
    <row r="265" spans="1:13" ht="47.25" customHeight="1" x14ac:dyDescent="0.25">
      <c r="A265" s="72" t="s">
        <v>2976</v>
      </c>
      <c r="B265" s="73" t="s">
        <v>1573</v>
      </c>
      <c r="C265" s="73" t="s">
        <v>1574</v>
      </c>
      <c r="D265" s="73" t="s">
        <v>1575</v>
      </c>
      <c r="E265" s="73" t="s">
        <v>1576</v>
      </c>
      <c r="F265" s="74">
        <v>-413404</v>
      </c>
      <c r="G265" s="73" t="s">
        <v>2977</v>
      </c>
      <c r="H265" t="s">
        <v>3338</v>
      </c>
      <c r="I265" s="75">
        <f t="shared" si="4"/>
        <v>-413404</v>
      </c>
      <c r="J265" t="str">
        <f t="shared" ref="J265:J328" si="5">+MID(H265,15,1)</f>
        <v>S</v>
      </c>
      <c r="K265" s="75">
        <f t="shared" ref="K265:K328" si="6">+I265</f>
        <v>-413404</v>
      </c>
      <c r="M265" t="e">
        <f>+VLOOKUP(H265,#REF!,3,0)</f>
        <v>#REF!</v>
      </c>
    </row>
    <row r="266" spans="1:13" ht="47.25" customHeight="1" x14ac:dyDescent="0.25">
      <c r="A266" s="72" t="s">
        <v>2978</v>
      </c>
      <c r="B266" s="73" t="s">
        <v>1573</v>
      </c>
      <c r="C266" s="73" t="s">
        <v>1574</v>
      </c>
      <c r="D266" s="73" t="s">
        <v>1575</v>
      </c>
      <c r="E266" s="73" t="s">
        <v>1576</v>
      </c>
      <c r="F266" s="74">
        <v>-344504</v>
      </c>
      <c r="G266" s="73" t="s">
        <v>2979</v>
      </c>
      <c r="H266" t="s">
        <v>3443</v>
      </c>
      <c r="I266" s="75">
        <f t="shared" si="4"/>
        <v>-344504</v>
      </c>
      <c r="J266" t="str">
        <f t="shared" si="5"/>
        <v>B</v>
      </c>
      <c r="K266" s="75">
        <f t="shared" si="6"/>
        <v>-344504</v>
      </c>
      <c r="L266" t="s">
        <v>3291</v>
      </c>
    </row>
    <row r="267" spans="1:13" ht="47.25" customHeight="1" x14ac:dyDescent="0.25">
      <c r="A267" s="72" t="s">
        <v>2980</v>
      </c>
      <c r="B267" s="73" t="s">
        <v>1573</v>
      </c>
      <c r="C267" s="73" t="s">
        <v>1574</v>
      </c>
      <c r="D267" s="73" t="s">
        <v>1575</v>
      </c>
      <c r="E267" s="73" t="s">
        <v>1576</v>
      </c>
      <c r="F267" s="74">
        <v>-344504</v>
      </c>
      <c r="G267" s="73" t="s">
        <v>2981</v>
      </c>
      <c r="H267" t="s">
        <v>3339</v>
      </c>
      <c r="I267" s="75">
        <f t="shared" si="4"/>
        <v>-344504</v>
      </c>
      <c r="J267" t="str">
        <f t="shared" si="5"/>
        <v>S</v>
      </c>
      <c r="K267" s="75">
        <f t="shared" si="6"/>
        <v>-344504</v>
      </c>
      <c r="M267" t="e">
        <f>+VLOOKUP(H267,#REF!,3,0)</f>
        <v>#REF!</v>
      </c>
    </row>
    <row r="268" spans="1:13" ht="47.25" customHeight="1" x14ac:dyDescent="0.25">
      <c r="A268" s="72" t="s">
        <v>2982</v>
      </c>
      <c r="B268" s="73" t="s">
        <v>1573</v>
      </c>
      <c r="C268" s="73" t="s">
        <v>1574</v>
      </c>
      <c r="D268" s="73" t="s">
        <v>1575</v>
      </c>
      <c r="E268" s="73" t="s">
        <v>1576</v>
      </c>
      <c r="F268" s="74">
        <v>-137801</v>
      </c>
      <c r="G268" s="73" t="s">
        <v>2983</v>
      </c>
      <c r="H268" t="s">
        <v>3340</v>
      </c>
      <c r="I268" s="75">
        <f t="shared" si="4"/>
        <v>-137801</v>
      </c>
      <c r="J268" t="str">
        <f t="shared" si="5"/>
        <v>S</v>
      </c>
      <c r="K268" s="75">
        <f t="shared" si="6"/>
        <v>-137801</v>
      </c>
      <c r="M268" t="e">
        <f>+VLOOKUP(H268,#REF!,3,0)</f>
        <v>#REF!</v>
      </c>
    </row>
    <row r="269" spans="1:13" ht="47.25" customHeight="1" x14ac:dyDescent="0.25">
      <c r="A269" s="72" t="s">
        <v>2984</v>
      </c>
      <c r="B269" s="73" t="s">
        <v>1573</v>
      </c>
      <c r="C269" s="73" t="s">
        <v>1574</v>
      </c>
      <c r="D269" s="73" t="s">
        <v>1575</v>
      </c>
      <c r="E269" s="73" t="s">
        <v>1576</v>
      </c>
      <c r="F269" s="74">
        <v>-344504</v>
      </c>
      <c r="G269" s="73" t="s">
        <v>2985</v>
      </c>
      <c r="H269" t="s">
        <v>3341</v>
      </c>
      <c r="I269" s="75">
        <f t="shared" si="4"/>
        <v>-344504</v>
      </c>
      <c r="J269" t="str">
        <f t="shared" si="5"/>
        <v>S</v>
      </c>
      <c r="K269" s="75">
        <f t="shared" si="6"/>
        <v>-344504</v>
      </c>
      <c r="M269" t="e">
        <f>+VLOOKUP(H269,#REF!,3,0)</f>
        <v>#REF!</v>
      </c>
    </row>
    <row r="270" spans="1:13" ht="47.25" customHeight="1" x14ac:dyDescent="0.25">
      <c r="A270" s="72" t="s">
        <v>2986</v>
      </c>
      <c r="B270" s="73" t="s">
        <v>1573</v>
      </c>
      <c r="C270" s="73" t="s">
        <v>1574</v>
      </c>
      <c r="D270" s="73" t="s">
        <v>1575</v>
      </c>
      <c r="E270" s="73" t="s">
        <v>1576</v>
      </c>
      <c r="F270" s="74">
        <v>-275603</v>
      </c>
      <c r="G270" s="73" t="s">
        <v>2987</v>
      </c>
      <c r="H270" t="s">
        <v>3342</v>
      </c>
      <c r="I270" s="75">
        <f t="shared" si="4"/>
        <v>-275603</v>
      </c>
      <c r="J270" t="str">
        <f t="shared" si="5"/>
        <v>S</v>
      </c>
      <c r="K270" s="75">
        <f t="shared" si="6"/>
        <v>-275603</v>
      </c>
      <c r="M270" t="e">
        <f>+VLOOKUP(H270,#REF!,3,0)</f>
        <v>#REF!</v>
      </c>
    </row>
    <row r="271" spans="1:13" ht="47.25" customHeight="1" x14ac:dyDescent="0.25">
      <c r="A271" s="72" t="s">
        <v>2988</v>
      </c>
      <c r="B271" s="73" t="s">
        <v>1573</v>
      </c>
      <c r="C271" s="73" t="s">
        <v>1574</v>
      </c>
      <c r="D271" s="73" t="s">
        <v>1575</v>
      </c>
      <c r="E271" s="73" t="s">
        <v>1576</v>
      </c>
      <c r="F271" s="74">
        <v>-413404</v>
      </c>
      <c r="G271" s="73" t="s">
        <v>2989</v>
      </c>
      <c r="H271" t="s">
        <v>3343</v>
      </c>
      <c r="I271" s="75">
        <f t="shared" si="4"/>
        <v>-413404</v>
      </c>
      <c r="J271" t="str">
        <f t="shared" si="5"/>
        <v>S</v>
      </c>
      <c r="K271" s="75">
        <f t="shared" si="6"/>
        <v>-413404</v>
      </c>
      <c r="M271" t="e">
        <f>+VLOOKUP(H271,#REF!,3,0)</f>
        <v>#REF!</v>
      </c>
    </row>
    <row r="272" spans="1:13" ht="47.25" customHeight="1" x14ac:dyDescent="0.25">
      <c r="A272" s="72" t="s">
        <v>2990</v>
      </c>
      <c r="B272" s="73" t="s">
        <v>1573</v>
      </c>
      <c r="C272" s="73" t="s">
        <v>1574</v>
      </c>
      <c r="D272" s="73" t="s">
        <v>1575</v>
      </c>
      <c r="E272" s="73" t="s">
        <v>1576</v>
      </c>
      <c r="F272" s="74">
        <v>-344504</v>
      </c>
      <c r="G272" s="73" t="s">
        <v>2991</v>
      </c>
      <c r="H272" t="s">
        <v>3344</v>
      </c>
      <c r="I272" s="75">
        <f t="shared" si="4"/>
        <v>-344504</v>
      </c>
      <c r="J272" t="str">
        <f t="shared" si="5"/>
        <v>S</v>
      </c>
      <c r="K272" s="75">
        <f t="shared" si="6"/>
        <v>-344504</v>
      </c>
      <c r="M272" t="e">
        <f>+VLOOKUP(H272,#REF!,3,0)</f>
        <v>#REF!</v>
      </c>
    </row>
    <row r="273" spans="1:13" ht="47.25" customHeight="1" x14ac:dyDescent="0.25">
      <c r="A273" s="72" t="s">
        <v>2992</v>
      </c>
      <c r="B273" s="73" t="s">
        <v>1573</v>
      </c>
      <c r="C273" s="73" t="s">
        <v>1574</v>
      </c>
      <c r="D273" s="73" t="s">
        <v>1575</v>
      </c>
      <c r="E273" s="73" t="s">
        <v>1576</v>
      </c>
      <c r="F273" s="74">
        <v>-206702</v>
      </c>
      <c r="G273" s="73" t="s">
        <v>2993</v>
      </c>
      <c r="H273" t="s">
        <v>3345</v>
      </c>
      <c r="I273" s="75">
        <f t="shared" si="4"/>
        <v>-206702</v>
      </c>
      <c r="J273" t="str">
        <f t="shared" si="5"/>
        <v>S</v>
      </c>
      <c r="K273" s="75">
        <f t="shared" si="6"/>
        <v>-206702</v>
      </c>
      <c r="M273" t="e">
        <f>+VLOOKUP(H273,#REF!,3,0)</f>
        <v>#REF!</v>
      </c>
    </row>
    <row r="274" spans="1:13" ht="47.25" customHeight="1" x14ac:dyDescent="0.25">
      <c r="A274" s="72" t="s">
        <v>2994</v>
      </c>
      <c r="B274" s="73" t="s">
        <v>1573</v>
      </c>
      <c r="C274" s="73" t="s">
        <v>1574</v>
      </c>
      <c r="D274" s="73" t="s">
        <v>1575</v>
      </c>
      <c r="E274" s="73" t="s">
        <v>1576</v>
      </c>
      <c r="F274" s="74">
        <v>-275603</v>
      </c>
      <c r="G274" s="73" t="s">
        <v>2995</v>
      </c>
      <c r="H274" t="s">
        <v>3346</v>
      </c>
      <c r="I274" s="75">
        <f t="shared" si="4"/>
        <v>-275603</v>
      </c>
      <c r="J274" t="str">
        <f t="shared" si="5"/>
        <v>S</v>
      </c>
      <c r="K274" s="75">
        <f t="shared" si="6"/>
        <v>-275603</v>
      </c>
      <c r="M274" t="e">
        <f>+VLOOKUP(H274,#REF!,3,0)</f>
        <v>#REF!</v>
      </c>
    </row>
    <row r="275" spans="1:13" ht="47.25" customHeight="1" x14ac:dyDescent="0.25">
      <c r="A275" s="72" t="s">
        <v>2996</v>
      </c>
      <c r="B275" s="73" t="s">
        <v>1573</v>
      </c>
      <c r="C275" s="73" t="s">
        <v>1574</v>
      </c>
      <c r="D275" s="73" t="s">
        <v>1575</v>
      </c>
      <c r="E275" s="73" t="s">
        <v>1576</v>
      </c>
      <c r="F275" s="74">
        <v>-413404</v>
      </c>
      <c r="G275" s="73" t="s">
        <v>2997</v>
      </c>
      <c r="H275" t="s">
        <v>3347</v>
      </c>
      <c r="I275" s="75">
        <f t="shared" si="4"/>
        <v>-413404</v>
      </c>
      <c r="J275" t="str">
        <f t="shared" si="5"/>
        <v>S</v>
      </c>
      <c r="K275" s="75">
        <f t="shared" si="6"/>
        <v>-413404</v>
      </c>
      <c r="M275" t="e">
        <f>+VLOOKUP(H275,#REF!,3,0)</f>
        <v>#REF!</v>
      </c>
    </row>
    <row r="276" spans="1:13" ht="47.25" customHeight="1" x14ac:dyDescent="0.25">
      <c r="A276" s="72" t="s">
        <v>2998</v>
      </c>
      <c r="B276" s="73" t="s">
        <v>1573</v>
      </c>
      <c r="C276" s="73" t="s">
        <v>1574</v>
      </c>
      <c r="D276" s="73" t="s">
        <v>1575</v>
      </c>
      <c r="E276" s="73" t="s">
        <v>1576</v>
      </c>
      <c r="F276" s="74">
        <v>-413404</v>
      </c>
      <c r="G276" s="73" t="s">
        <v>2999</v>
      </c>
      <c r="H276" t="s">
        <v>3348</v>
      </c>
      <c r="I276" s="75">
        <f t="shared" si="4"/>
        <v>-413404</v>
      </c>
      <c r="J276" t="str">
        <f t="shared" si="5"/>
        <v>S</v>
      </c>
      <c r="K276" s="75">
        <f t="shared" si="6"/>
        <v>-413404</v>
      </c>
      <c r="M276" t="e">
        <f>+VLOOKUP(H276,#REF!,3,0)</f>
        <v>#REF!</v>
      </c>
    </row>
    <row r="277" spans="1:13" ht="47.25" customHeight="1" x14ac:dyDescent="0.25">
      <c r="A277" s="72" t="s">
        <v>3000</v>
      </c>
      <c r="B277" s="73" t="s">
        <v>1573</v>
      </c>
      <c r="C277" s="73" t="s">
        <v>1574</v>
      </c>
      <c r="D277" s="73" t="s">
        <v>1575</v>
      </c>
      <c r="E277" s="73" t="s">
        <v>1576</v>
      </c>
      <c r="F277" s="74">
        <v>-206702</v>
      </c>
      <c r="G277" s="73" t="s">
        <v>3001</v>
      </c>
      <c r="H277" t="s">
        <v>3349</v>
      </c>
      <c r="I277" s="75">
        <f t="shared" si="4"/>
        <v>-206702</v>
      </c>
      <c r="J277" t="str">
        <f t="shared" si="5"/>
        <v>S</v>
      </c>
      <c r="K277" s="75">
        <f t="shared" si="6"/>
        <v>-206702</v>
      </c>
      <c r="M277" t="e">
        <f>+VLOOKUP(H277,#REF!,3,0)</f>
        <v>#REF!</v>
      </c>
    </row>
    <row r="278" spans="1:13" ht="47.25" customHeight="1" x14ac:dyDescent="0.25">
      <c r="A278" s="72" t="s">
        <v>3002</v>
      </c>
      <c r="B278" s="73" t="s">
        <v>1573</v>
      </c>
      <c r="C278" s="73" t="s">
        <v>1574</v>
      </c>
      <c r="D278" s="73" t="s">
        <v>1575</v>
      </c>
      <c r="E278" s="73" t="s">
        <v>1576</v>
      </c>
      <c r="F278" s="74">
        <v>-137801</v>
      </c>
      <c r="G278" s="73" t="s">
        <v>3003</v>
      </c>
      <c r="H278" t="s">
        <v>3350</v>
      </c>
      <c r="I278" s="75">
        <f t="shared" si="4"/>
        <v>-137801</v>
      </c>
      <c r="J278" t="str">
        <f t="shared" si="5"/>
        <v>S</v>
      </c>
      <c r="K278" s="75">
        <f t="shared" si="6"/>
        <v>-137801</v>
      </c>
      <c r="M278" t="e">
        <f>+VLOOKUP(H278,#REF!,3,0)</f>
        <v>#REF!</v>
      </c>
    </row>
    <row r="279" spans="1:13" ht="47.25" customHeight="1" x14ac:dyDescent="0.25">
      <c r="A279" s="72" t="s">
        <v>3004</v>
      </c>
      <c r="B279" s="73" t="s">
        <v>1573</v>
      </c>
      <c r="C279" s="73" t="s">
        <v>1574</v>
      </c>
      <c r="D279" s="73" t="s">
        <v>1575</v>
      </c>
      <c r="E279" s="73" t="s">
        <v>1576</v>
      </c>
      <c r="F279" s="74">
        <v>-413404</v>
      </c>
      <c r="G279" s="73" t="s">
        <v>3005</v>
      </c>
      <c r="H279" t="s">
        <v>3351</v>
      </c>
      <c r="I279" s="75">
        <f t="shared" si="4"/>
        <v>-413404</v>
      </c>
      <c r="J279" t="str">
        <f t="shared" si="5"/>
        <v>S</v>
      </c>
      <c r="K279" s="75">
        <f t="shared" si="6"/>
        <v>-413404</v>
      </c>
      <c r="M279" t="e">
        <f>+VLOOKUP(H279,#REF!,3,0)</f>
        <v>#REF!</v>
      </c>
    </row>
    <row r="280" spans="1:13" ht="47.25" customHeight="1" x14ac:dyDescent="0.25">
      <c r="A280" s="72" t="s">
        <v>3006</v>
      </c>
      <c r="B280" s="73" t="s">
        <v>1573</v>
      </c>
      <c r="C280" s="73" t="s">
        <v>1574</v>
      </c>
      <c r="D280" s="73" t="s">
        <v>1575</v>
      </c>
      <c r="E280" s="73" t="s">
        <v>1576</v>
      </c>
      <c r="F280" s="74">
        <v>-413404</v>
      </c>
      <c r="G280" s="73" t="s">
        <v>3007</v>
      </c>
      <c r="H280" t="s">
        <v>3352</v>
      </c>
      <c r="I280" s="75">
        <f t="shared" si="4"/>
        <v>-413404</v>
      </c>
      <c r="J280" t="str">
        <f t="shared" si="5"/>
        <v>S</v>
      </c>
      <c r="K280" s="75">
        <f t="shared" si="6"/>
        <v>-413404</v>
      </c>
      <c r="M280" t="e">
        <f>+VLOOKUP(H280,#REF!,3,0)</f>
        <v>#REF!</v>
      </c>
    </row>
    <row r="281" spans="1:13" ht="47.25" customHeight="1" x14ac:dyDescent="0.25">
      <c r="A281" s="72" t="s">
        <v>3008</v>
      </c>
      <c r="B281" s="73" t="s">
        <v>1573</v>
      </c>
      <c r="C281" s="73" t="s">
        <v>1574</v>
      </c>
      <c r="D281" s="73" t="s">
        <v>1575</v>
      </c>
      <c r="E281" s="73" t="s">
        <v>1576</v>
      </c>
      <c r="F281" s="74">
        <v>-344504</v>
      </c>
      <c r="G281" s="73" t="s">
        <v>3009</v>
      </c>
      <c r="H281" t="s">
        <v>3353</v>
      </c>
      <c r="I281" s="75">
        <f t="shared" si="4"/>
        <v>-344504</v>
      </c>
      <c r="J281" t="str">
        <f t="shared" si="5"/>
        <v>S</v>
      </c>
      <c r="K281" s="75">
        <f t="shared" si="6"/>
        <v>-344504</v>
      </c>
      <c r="M281" t="e">
        <f>+VLOOKUP(H281,#REF!,3,0)</f>
        <v>#REF!</v>
      </c>
    </row>
    <row r="282" spans="1:13" ht="47.25" customHeight="1" x14ac:dyDescent="0.25">
      <c r="A282" s="72" t="s">
        <v>3010</v>
      </c>
      <c r="B282" s="73" t="s">
        <v>1573</v>
      </c>
      <c r="C282" s="73" t="s">
        <v>1574</v>
      </c>
      <c r="D282" s="73" t="s">
        <v>1575</v>
      </c>
      <c r="E282" s="73" t="s">
        <v>1576</v>
      </c>
      <c r="F282" s="74">
        <v>-206702</v>
      </c>
      <c r="G282" s="73" t="s">
        <v>3011</v>
      </c>
      <c r="H282" t="s">
        <v>3354</v>
      </c>
      <c r="I282" s="75">
        <f t="shared" si="4"/>
        <v>-206702</v>
      </c>
      <c r="J282" t="str">
        <f t="shared" si="5"/>
        <v>S</v>
      </c>
      <c r="K282" s="75">
        <f t="shared" si="6"/>
        <v>-206702</v>
      </c>
      <c r="M282" t="e">
        <f>+VLOOKUP(H282,#REF!,3,0)</f>
        <v>#REF!</v>
      </c>
    </row>
    <row r="283" spans="1:13" ht="47.25" customHeight="1" x14ac:dyDescent="0.25">
      <c r="A283" s="72" t="s">
        <v>3012</v>
      </c>
      <c r="B283" s="73" t="s">
        <v>1573</v>
      </c>
      <c r="C283" s="73" t="s">
        <v>1574</v>
      </c>
      <c r="D283" s="73" t="s">
        <v>1575</v>
      </c>
      <c r="E283" s="73" t="s">
        <v>1576</v>
      </c>
      <c r="F283" s="74">
        <v>-757908</v>
      </c>
      <c r="G283" s="73" t="s">
        <v>3013</v>
      </c>
      <c r="H283" t="s">
        <v>3355</v>
      </c>
      <c r="I283" s="75">
        <f t="shared" si="4"/>
        <v>-757908</v>
      </c>
      <c r="J283" t="str">
        <f t="shared" si="5"/>
        <v>S</v>
      </c>
      <c r="K283" s="75">
        <f t="shared" si="6"/>
        <v>-757908</v>
      </c>
      <c r="M283" t="e">
        <f>+VLOOKUP(H283,#REF!,3,0)</f>
        <v>#REF!</v>
      </c>
    </row>
    <row r="284" spans="1:13" ht="47.25" customHeight="1" x14ac:dyDescent="0.25">
      <c r="A284" s="72" t="s">
        <v>3014</v>
      </c>
      <c r="B284" s="73" t="s">
        <v>1573</v>
      </c>
      <c r="C284" s="73" t="s">
        <v>1574</v>
      </c>
      <c r="D284" s="73" t="s">
        <v>1575</v>
      </c>
      <c r="E284" s="73" t="s">
        <v>1576</v>
      </c>
      <c r="F284" s="74">
        <v>-413404</v>
      </c>
      <c r="G284" s="73" t="s">
        <v>3015</v>
      </c>
      <c r="H284" t="s">
        <v>3356</v>
      </c>
      <c r="I284" s="75">
        <f t="shared" si="4"/>
        <v>-413404</v>
      </c>
      <c r="J284" t="str">
        <f t="shared" si="5"/>
        <v>S</v>
      </c>
      <c r="K284" s="75">
        <f t="shared" si="6"/>
        <v>-413404</v>
      </c>
      <c r="M284" t="e">
        <f>+VLOOKUP(H284,#REF!,3,0)</f>
        <v>#REF!</v>
      </c>
    </row>
    <row r="285" spans="1:13" ht="47.25" customHeight="1" x14ac:dyDescent="0.25">
      <c r="A285" s="72" t="s">
        <v>3016</v>
      </c>
      <c r="B285" s="73" t="s">
        <v>1573</v>
      </c>
      <c r="C285" s="73" t="s">
        <v>1574</v>
      </c>
      <c r="D285" s="73" t="s">
        <v>1575</v>
      </c>
      <c r="E285" s="73" t="s">
        <v>1576</v>
      </c>
      <c r="F285" s="74">
        <v>-206702</v>
      </c>
      <c r="G285" s="73" t="s">
        <v>3017</v>
      </c>
      <c r="H285" t="s">
        <v>3357</v>
      </c>
      <c r="I285" s="75">
        <f t="shared" si="4"/>
        <v>-206702</v>
      </c>
      <c r="J285" t="str">
        <f t="shared" si="5"/>
        <v>S</v>
      </c>
      <c r="K285" s="75">
        <f t="shared" si="6"/>
        <v>-206702</v>
      </c>
      <c r="M285" t="e">
        <f>+VLOOKUP(H285,#REF!,3,0)</f>
        <v>#REF!</v>
      </c>
    </row>
    <row r="286" spans="1:13" ht="47.25" customHeight="1" x14ac:dyDescent="0.25">
      <c r="A286" s="72" t="s">
        <v>3018</v>
      </c>
      <c r="B286" s="73" t="s">
        <v>1573</v>
      </c>
      <c r="C286" s="73" t="s">
        <v>1574</v>
      </c>
      <c r="D286" s="73" t="s">
        <v>1575</v>
      </c>
      <c r="E286" s="73" t="s">
        <v>1576</v>
      </c>
      <c r="F286" s="74">
        <v>-206702</v>
      </c>
      <c r="G286" s="73" t="s">
        <v>3019</v>
      </c>
      <c r="H286" t="s">
        <v>3444</v>
      </c>
      <c r="I286" s="75">
        <f t="shared" si="4"/>
        <v>-206702</v>
      </c>
      <c r="J286" t="str">
        <f t="shared" si="5"/>
        <v>C</v>
      </c>
      <c r="K286" s="75">
        <f t="shared" si="6"/>
        <v>-206702</v>
      </c>
      <c r="L286" t="s">
        <v>3291</v>
      </c>
    </row>
    <row r="287" spans="1:13" ht="47.25" customHeight="1" x14ac:dyDescent="0.25">
      <c r="A287" s="72" t="s">
        <v>3020</v>
      </c>
      <c r="B287" s="73" t="s">
        <v>1573</v>
      </c>
      <c r="C287" s="73" t="s">
        <v>1574</v>
      </c>
      <c r="D287" s="73" t="s">
        <v>1575</v>
      </c>
      <c r="E287" s="73" t="s">
        <v>1576</v>
      </c>
      <c r="F287" s="74">
        <v>-413404</v>
      </c>
      <c r="G287" s="73" t="s">
        <v>3021</v>
      </c>
      <c r="H287" t="s">
        <v>3311</v>
      </c>
      <c r="I287" s="75">
        <f t="shared" si="4"/>
        <v>-413404</v>
      </c>
      <c r="J287" t="str">
        <f t="shared" si="5"/>
        <v>B</v>
      </c>
      <c r="K287" s="75">
        <f t="shared" si="6"/>
        <v>-413404</v>
      </c>
      <c r="L287" t="s">
        <v>3291</v>
      </c>
    </row>
    <row r="288" spans="1:13" ht="47.25" customHeight="1" x14ac:dyDescent="0.25">
      <c r="A288" s="72" t="s">
        <v>3022</v>
      </c>
      <c r="B288" s="73" t="s">
        <v>1573</v>
      </c>
      <c r="C288" s="73" t="s">
        <v>1574</v>
      </c>
      <c r="D288" s="73" t="s">
        <v>1575</v>
      </c>
      <c r="E288" s="73" t="s">
        <v>1576</v>
      </c>
      <c r="F288" s="74">
        <v>-206702</v>
      </c>
      <c r="G288" s="73" t="s">
        <v>3023</v>
      </c>
      <c r="H288" t="s">
        <v>3358</v>
      </c>
      <c r="I288" s="75">
        <f t="shared" si="4"/>
        <v>-206702</v>
      </c>
      <c r="J288" t="str">
        <f t="shared" si="5"/>
        <v>S</v>
      </c>
      <c r="K288" s="75">
        <f t="shared" si="6"/>
        <v>-206702</v>
      </c>
      <c r="M288" t="e">
        <f>+VLOOKUP(H288,#REF!,3,0)</f>
        <v>#REF!</v>
      </c>
    </row>
    <row r="289" spans="1:13" ht="47.25" customHeight="1" x14ac:dyDescent="0.25">
      <c r="A289" s="72" t="s">
        <v>3024</v>
      </c>
      <c r="B289" s="73" t="s">
        <v>1573</v>
      </c>
      <c r="C289" s="73" t="s">
        <v>1574</v>
      </c>
      <c r="D289" s="73" t="s">
        <v>1575</v>
      </c>
      <c r="E289" s="73" t="s">
        <v>1576</v>
      </c>
      <c r="F289" s="74">
        <v>-344504</v>
      </c>
      <c r="G289" s="73" t="s">
        <v>3025</v>
      </c>
      <c r="H289" t="s">
        <v>3359</v>
      </c>
      <c r="I289" s="75">
        <f t="shared" si="4"/>
        <v>-344504</v>
      </c>
      <c r="J289" t="str">
        <f t="shared" si="5"/>
        <v>S</v>
      </c>
      <c r="K289" s="75">
        <f t="shared" si="6"/>
        <v>-344504</v>
      </c>
      <c r="M289" t="e">
        <f>+VLOOKUP(H289,#REF!,3,0)</f>
        <v>#REF!</v>
      </c>
    </row>
    <row r="290" spans="1:13" ht="47.25" customHeight="1" x14ac:dyDescent="0.25">
      <c r="A290" s="72" t="s">
        <v>3026</v>
      </c>
      <c r="B290" s="73" t="s">
        <v>1573</v>
      </c>
      <c r="C290" s="73" t="s">
        <v>1574</v>
      </c>
      <c r="D290" s="73" t="s">
        <v>1575</v>
      </c>
      <c r="E290" s="73" t="s">
        <v>1576</v>
      </c>
      <c r="F290" s="74">
        <v>-137801</v>
      </c>
      <c r="G290" s="73" t="s">
        <v>3027</v>
      </c>
      <c r="H290" t="s">
        <v>3360</v>
      </c>
      <c r="I290" s="75">
        <f t="shared" si="4"/>
        <v>-137801</v>
      </c>
      <c r="J290" t="str">
        <f t="shared" si="5"/>
        <v>S</v>
      </c>
      <c r="K290" s="75">
        <f t="shared" si="6"/>
        <v>-137801</v>
      </c>
      <c r="M290" t="e">
        <f>+VLOOKUP(H290,#REF!,3,0)</f>
        <v>#REF!</v>
      </c>
    </row>
    <row r="291" spans="1:13" ht="47.25" customHeight="1" x14ac:dyDescent="0.25">
      <c r="A291" s="72" t="s">
        <v>3028</v>
      </c>
      <c r="B291" s="73" t="s">
        <v>1573</v>
      </c>
      <c r="C291" s="73" t="s">
        <v>1574</v>
      </c>
      <c r="D291" s="73" t="s">
        <v>1575</v>
      </c>
      <c r="E291" s="73" t="s">
        <v>1576</v>
      </c>
      <c r="F291" s="74">
        <v>-344504</v>
      </c>
      <c r="G291" s="73" t="s">
        <v>3029</v>
      </c>
      <c r="H291" t="s">
        <v>3361</v>
      </c>
      <c r="I291" s="75">
        <f t="shared" si="4"/>
        <v>-344504</v>
      </c>
      <c r="J291" t="str">
        <f t="shared" si="5"/>
        <v>S</v>
      </c>
      <c r="K291" s="75">
        <f t="shared" si="6"/>
        <v>-344504</v>
      </c>
      <c r="M291" t="e">
        <f>+VLOOKUP(H291,#REF!,3,0)</f>
        <v>#REF!</v>
      </c>
    </row>
    <row r="292" spans="1:13" ht="47.25" customHeight="1" x14ac:dyDescent="0.25">
      <c r="A292" s="72" t="s">
        <v>3030</v>
      </c>
      <c r="B292" s="73" t="s">
        <v>1573</v>
      </c>
      <c r="C292" s="73" t="s">
        <v>1574</v>
      </c>
      <c r="D292" s="73" t="s">
        <v>1575</v>
      </c>
      <c r="E292" s="73" t="s">
        <v>1576</v>
      </c>
      <c r="F292" s="74">
        <v>-90772</v>
      </c>
      <c r="G292" s="73" t="s">
        <v>3031</v>
      </c>
      <c r="H292" t="s">
        <v>3445</v>
      </c>
      <c r="I292" s="75">
        <f t="shared" si="4"/>
        <v>-90772</v>
      </c>
      <c r="J292" t="str">
        <f t="shared" si="5"/>
        <v>C</v>
      </c>
      <c r="K292" s="75">
        <f t="shared" si="6"/>
        <v>-90772</v>
      </c>
      <c r="L292" t="s">
        <v>3291</v>
      </c>
    </row>
    <row r="293" spans="1:13" ht="47.25" customHeight="1" x14ac:dyDescent="0.25">
      <c r="A293" s="72" t="s">
        <v>3032</v>
      </c>
      <c r="B293" s="73" t="s">
        <v>1573</v>
      </c>
      <c r="C293" s="73" t="s">
        <v>1574</v>
      </c>
      <c r="D293" s="73" t="s">
        <v>1575</v>
      </c>
      <c r="E293" s="73" t="s">
        <v>1576</v>
      </c>
      <c r="F293" s="74">
        <v>-206702</v>
      </c>
      <c r="G293" s="73" t="s">
        <v>3033</v>
      </c>
      <c r="H293" t="s">
        <v>3362</v>
      </c>
      <c r="I293" s="75">
        <f t="shared" si="4"/>
        <v>-206702</v>
      </c>
      <c r="J293" t="str">
        <f t="shared" si="5"/>
        <v>S</v>
      </c>
      <c r="K293" s="75">
        <f t="shared" si="6"/>
        <v>-206702</v>
      </c>
      <c r="M293" t="e">
        <f>+VLOOKUP(H293,#REF!,3,0)</f>
        <v>#REF!</v>
      </c>
    </row>
    <row r="294" spans="1:13" ht="47.25" customHeight="1" x14ac:dyDescent="0.25">
      <c r="A294" s="72" t="s">
        <v>3034</v>
      </c>
      <c r="B294" s="73" t="s">
        <v>1573</v>
      </c>
      <c r="C294" s="73" t="s">
        <v>1574</v>
      </c>
      <c r="D294" s="73" t="s">
        <v>1575</v>
      </c>
      <c r="E294" s="73" t="s">
        <v>1576</v>
      </c>
      <c r="F294" s="74">
        <v>-275603</v>
      </c>
      <c r="G294" s="73" t="s">
        <v>3035</v>
      </c>
      <c r="H294" t="s">
        <v>3319</v>
      </c>
      <c r="I294" s="75">
        <f t="shared" si="4"/>
        <v>-275603</v>
      </c>
      <c r="J294" t="str">
        <f t="shared" si="5"/>
        <v>S</v>
      </c>
      <c r="K294" s="75">
        <f t="shared" si="6"/>
        <v>-275603</v>
      </c>
      <c r="M294" t="e">
        <f>+VLOOKUP(H294,#REF!,3,0)</f>
        <v>#REF!</v>
      </c>
    </row>
    <row r="295" spans="1:13" ht="47.25" customHeight="1" x14ac:dyDescent="0.25">
      <c r="A295" s="72" t="s">
        <v>3036</v>
      </c>
      <c r="B295" s="73" t="s">
        <v>1573</v>
      </c>
      <c r="C295" s="73" t="s">
        <v>1574</v>
      </c>
      <c r="D295" s="73" t="s">
        <v>1575</v>
      </c>
      <c r="E295" s="73" t="s">
        <v>1576</v>
      </c>
      <c r="F295" s="74">
        <v>-137801</v>
      </c>
      <c r="G295" s="73" t="s">
        <v>3037</v>
      </c>
      <c r="H295" t="s">
        <v>3363</v>
      </c>
      <c r="I295" s="75">
        <f t="shared" si="4"/>
        <v>-137801</v>
      </c>
      <c r="J295" t="str">
        <f t="shared" si="5"/>
        <v>S</v>
      </c>
      <c r="K295" s="75">
        <f t="shared" si="6"/>
        <v>-137801</v>
      </c>
      <c r="M295" t="e">
        <f>+VLOOKUP(H295,#REF!,3,0)</f>
        <v>#REF!</v>
      </c>
    </row>
    <row r="296" spans="1:13" ht="47.25" customHeight="1" x14ac:dyDescent="0.25">
      <c r="A296" s="72" t="s">
        <v>3038</v>
      </c>
      <c r="B296" s="73" t="s">
        <v>1573</v>
      </c>
      <c r="C296" s="73" t="s">
        <v>1574</v>
      </c>
      <c r="D296" s="73" t="s">
        <v>1575</v>
      </c>
      <c r="E296" s="73" t="s">
        <v>1576</v>
      </c>
      <c r="F296" s="74">
        <v>-137801</v>
      </c>
      <c r="G296" s="73" t="s">
        <v>3039</v>
      </c>
      <c r="H296" t="s">
        <v>3364</v>
      </c>
      <c r="I296" s="75">
        <f t="shared" si="4"/>
        <v>-137801</v>
      </c>
      <c r="J296" t="str">
        <f t="shared" si="5"/>
        <v>S</v>
      </c>
      <c r="K296" s="75">
        <f t="shared" si="6"/>
        <v>-137801</v>
      </c>
      <c r="M296" t="e">
        <f>+VLOOKUP(H296,#REF!,3,0)</f>
        <v>#REF!</v>
      </c>
    </row>
    <row r="297" spans="1:13" ht="47.25" customHeight="1" x14ac:dyDescent="0.25">
      <c r="A297" s="72" t="s">
        <v>3040</v>
      </c>
      <c r="B297" s="73" t="s">
        <v>1573</v>
      </c>
      <c r="C297" s="73" t="s">
        <v>1574</v>
      </c>
      <c r="D297" s="73" t="s">
        <v>1575</v>
      </c>
      <c r="E297" s="73" t="s">
        <v>1576</v>
      </c>
      <c r="F297" s="74">
        <v>-344504</v>
      </c>
      <c r="G297" s="73" t="s">
        <v>3041</v>
      </c>
      <c r="H297" t="s">
        <v>3365</v>
      </c>
      <c r="I297" s="75">
        <f t="shared" si="4"/>
        <v>-344504</v>
      </c>
      <c r="J297" t="str">
        <f t="shared" si="5"/>
        <v>S</v>
      </c>
      <c r="K297" s="75">
        <f t="shared" si="6"/>
        <v>-344504</v>
      </c>
      <c r="M297" t="e">
        <f>+VLOOKUP(H297,#REF!,3,0)</f>
        <v>#REF!</v>
      </c>
    </row>
    <row r="298" spans="1:13" ht="47.25" customHeight="1" x14ac:dyDescent="0.25">
      <c r="A298" s="72" t="s">
        <v>3042</v>
      </c>
      <c r="B298" s="73" t="s">
        <v>1573</v>
      </c>
      <c r="C298" s="73" t="s">
        <v>1574</v>
      </c>
      <c r="D298" s="73" t="s">
        <v>1575</v>
      </c>
      <c r="E298" s="73" t="s">
        <v>1576</v>
      </c>
      <c r="F298" s="74">
        <v>-137801</v>
      </c>
      <c r="G298" s="73" t="s">
        <v>3043</v>
      </c>
      <c r="H298" t="s">
        <v>3366</v>
      </c>
      <c r="I298" s="75">
        <f t="shared" si="4"/>
        <v>-137801</v>
      </c>
      <c r="J298" t="str">
        <f t="shared" si="5"/>
        <v>S</v>
      </c>
      <c r="K298" s="75">
        <f t="shared" si="6"/>
        <v>-137801</v>
      </c>
      <c r="M298" t="e">
        <f>+VLOOKUP(H298,#REF!,3,0)</f>
        <v>#REF!</v>
      </c>
    </row>
    <row r="299" spans="1:13" ht="47.25" customHeight="1" x14ac:dyDescent="0.25">
      <c r="A299" s="72" t="s">
        <v>3044</v>
      </c>
      <c r="B299" s="73" t="s">
        <v>1573</v>
      </c>
      <c r="C299" s="73" t="s">
        <v>1574</v>
      </c>
      <c r="D299" s="73" t="s">
        <v>1575</v>
      </c>
      <c r="E299" s="73" t="s">
        <v>1576</v>
      </c>
      <c r="F299" s="74">
        <v>-275603</v>
      </c>
      <c r="G299" s="73" t="s">
        <v>3045</v>
      </c>
      <c r="H299" t="s">
        <v>3367</v>
      </c>
      <c r="I299" s="75">
        <f t="shared" si="4"/>
        <v>-275603</v>
      </c>
      <c r="J299" t="str">
        <f t="shared" si="5"/>
        <v>S</v>
      </c>
      <c r="K299" s="75">
        <f t="shared" si="6"/>
        <v>-275603</v>
      </c>
      <c r="M299" t="e">
        <f>+VLOOKUP(H299,#REF!,3,0)</f>
        <v>#REF!</v>
      </c>
    </row>
    <row r="300" spans="1:13" ht="47.25" customHeight="1" x14ac:dyDescent="0.25">
      <c r="A300" s="72" t="s">
        <v>3046</v>
      </c>
      <c r="B300" s="73" t="s">
        <v>1573</v>
      </c>
      <c r="C300" s="73" t="s">
        <v>1574</v>
      </c>
      <c r="D300" s="73" t="s">
        <v>1575</v>
      </c>
      <c r="E300" s="73" t="s">
        <v>1576</v>
      </c>
      <c r="F300" s="74">
        <v>-68901</v>
      </c>
      <c r="G300" s="73" t="s">
        <v>3047</v>
      </c>
      <c r="H300" t="s">
        <v>3368</v>
      </c>
      <c r="I300" s="75">
        <f t="shared" si="4"/>
        <v>-68901</v>
      </c>
      <c r="J300" t="str">
        <f t="shared" si="5"/>
        <v>S</v>
      </c>
      <c r="K300" s="75">
        <f t="shared" si="6"/>
        <v>-68901</v>
      </c>
      <c r="M300" t="e">
        <f>+VLOOKUP(H300,#REF!,3,0)</f>
        <v>#REF!</v>
      </c>
    </row>
    <row r="301" spans="1:13" ht="47.25" customHeight="1" x14ac:dyDescent="0.25">
      <c r="A301" s="72" t="s">
        <v>3048</v>
      </c>
      <c r="B301" s="73" t="s">
        <v>1573</v>
      </c>
      <c r="C301" s="73" t="s">
        <v>1574</v>
      </c>
      <c r="D301" s="73" t="s">
        <v>1575</v>
      </c>
      <c r="E301" s="73" t="s">
        <v>1576</v>
      </c>
      <c r="F301" s="74">
        <v>-68901</v>
      </c>
      <c r="G301" s="73" t="s">
        <v>3049</v>
      </c>
      <c r="H301" t="s">
        <v>3369</v>
      </c>
      <c r="I301" s="75">
        <f t="shared" si="4"/>
        <v>-68901</v>
      </c>
      <c r="J301" t="str">
        <f t="shared" si="5"/>
        <v>S</v>
      </c>
      <c r="K301" s="75">
        <f t="shared" si="6"/>
        <v>-68901</v>
      </c>
      <c r="M301" t="e">
        <f>+VLOOKUP(H301,#REF!,3,0)</f>
        <v>#REF!</v>
      </c>
    </row>
    <row r="302" spans="1:13" ht="47.25" customHeight="1" x14ac:dyDescent="0.25">
      <c r="A302" s="72" t="s">
        <v>3050</v>
      </c>
      <c r="B302" s="73" t="s">
        <v>1573</v>
      </c>
      <c r="C302" s="73" t="s">
        <v>1574</v>
      </c>
      <c r="D302" s="73" t="s">
        <v>1575</v>
      </c>
      <c r="E302" s="73" t="s">
        <v>1576</v>
      </c>
      <c r="F302" s="74">
        <v>-271214</v>
      </c>
      <c r="G302" s="73" t="s">
        <v>3051</v>
      </c>
      <c r="H302" t="s">
        <v>3370</v>
      </c>
      <c r="I302" s="75">
        <f t="shared" si="4"/>
        <v>-271214</v>
      </c>
      <c r="J302" t="str">
        <f t="shared" si="5"/>
        <v>S</v>
      </c>
      <c r="K302" s="75">
        <f t="shared" si="6"/>
        <v>-271214</v>
      </c>
      <c r="M302" t="e">
        <f>+VLOOKUP(H302,#REF!,3,0)</f>
        <v>#REF!</v>
      </c>
    </row>
    <row r="303" spans="1:13" ht="47.25" customHeight="1" x14ac:dyDescent="0.25">
      <c r="A303" s="72" t="s">
        <v>3052</v>
      </c>
      <c r="B303" s="73" t="s">
        <v>1573</v>
      </c>
      <c r="C303" s="73" t="s">
        <v>1574</v>
      </c>
      <c r="D303" s="73" t="s">
        <v>1575</v>
      </c>
      <c r="E303" s="73" t="s">
        <v>1576</v>
      </c>
      <c r="F303" s="74">
        <v>-275603</v>
      </c>
      <c r="G303" s="73" t="s">
        <v>3053</v>
      </c>
      <c r="H303" t="s">
        <v>3371</v>
      </c>
      <c r="I303" s="75">
        <f t="shared" si="4"/>
        <v>-275603</v>
      </c>
      <c r="J303" t="str">
        <f t="shared" si="5"/>
        <v>S</v>
      </c>
      <c r="K303" s="75">
        <f t="shared" si="6"/>
        <v>-275603</v>
      </c>
      <c r="M303" t="e">
        <f>+VLOOKUP(H303,#REF!,3,0)</f>
        <v>#REF!</v>
      </c>
    </row>
    <row r="304" spans="1:13" ht="47.25" customHeight="1" x14ac:dyDescent="0.25">
      <c r="A304" s="72" t="s">
        <v>3054</v>
      </c>
      <c r="B304" s="73" t="s">
        <v>1573</v>
      </c>
      <c r="C304" s="73" t="s">
        <v>1574</v>
      </c>
      <c r="D304" s="73" t="s">
        <v>1575</v>
      </c>
      <c r="E304" s="73" t="s">
        <v>1576</v>
      </c>
      <c r="F304" s="74">
        <v>-344504</v>
      </c>
      <c r="G304" s="73" t="s">
        <v>3055</v>
      </c>
      <c r="H304" t="s">
        <v>3372</v>
      </c>
      <c r="I304" s="75">
        <f t="shared" si="4"/>
        <v>-344504</v>
      </c>
      <c r="J304" t="str">
        <f t="shared" si="5"/>
        <v>S</v>
      </c>
      <c r="K304" s="75">
        <f t="shared" si="6"/>
        <v>-344504</v>
      </c>
      <c r="M304" t="e">
        <f>+VLOOKUP(H304,#REF!,3,0)</f>
        <v>#REF!</v>
      </c>
    </row>
    <row r="305" spans="1:13" ht="47.25" customHeight="1" x14ac:dyDescent="0.25">
      <c r="A305" s="72" t="s">
        <v>3056</v>
      </c>
      <c r="B305" s="73" t="s">
        <v>1573</v>
      </c>
      <c r="C305" s="73" t="s">
        <v>1574</v>
      </c>
      <c r="D305" s="73" t="s">
        <v>1575</v>
      </c>
      <c r="E305" s="73" t="s">
        <v>1576</v>
      </c>
      <c r="F305" s="74">
        <v>-275603</v>
      </c>
      <c r="G305" s="73" t="s">
        <v>3057</v>
      </c>
      <c r="H305" t="s">
        <v>3373</v>
      </c>
      <c r="I305" s="75">
        <f t="shared" si="4"/>
        <v>-275603</v>
      </c>
      <c r="J305" t="str">
        <f t="shared" si="5"/>
        <v>S</v>
      </c>
      <c r="K305" s="75">
        <f t="shared" si="6"/>
        <v>-275603</v>
      </c>
      <c r="M305" t="e">
        <f>+VLOOKUP(H305,#REF!,3,0)</f>
        <v>#REF!</v>
      </c>
    </row>
    <row r="306" spans="1:13" ht="47.25" customHeight="1" x14ac:dyDescent="0.25">
      <c r="A306" s="72" t="s">
        <v>3058</v>
      </c>
      <c r="B306" s="73" t="s">
        <v>1573</v>
      </c>
      <c r="C306" s="73" t="s">
        <v>1574</v>
      </c>
      <c r="D306" s="73" t="s">
        <v>1575</v>
      </c>
      <c r="E306" s="73" t="s">
        <v>1576</v>
      </c>
      <c r="F306" s="74">
        <v>-344504</v>
      </c>
      <c r="G306" s="73" t="s">
        <v>3059</v>
      </c>
      <c r="H306" t="s">
        <v>3374</v>
      </c>
      <c r="I306" s="75">
        <f t="shared" si="4"/>
        <v>-344504</v>
      </c>
      <c r="J306" t="str">
        <f t="shared" si="5"/>
        <v>S</v>
      </c>
      <c r="K306" s="75">
        <f t="shared" si="6"/>
        <v>-344504</v>
      </c>
      <c r="M306" t="e">
        <f>+VLOOKUP(H306,#REF!,3,0)</f>
        <v>#REF!</v>
      </c>
    </row>
    <row r="307" spans="1:13" ht="47.25" customHeight="1" x14ac:dyDescent="0.25">
      <c r="A307" s="72" t="s">
        <v>3060</v>
      </c>
      <c r="B307" s="73" t="s">
        <v>1573</v>
      </c>
      <c r="C307" s="73" t="s">
        <v>1574</v>
      </c>
      <c r="D307" s="73" t="s">
        <v>1575</v>
      </c>
      <c r="E307" s="73" t="s">
        <v>1576</v>
      </c>
      <c r="F307" s="74">
        <v>-344504</v>
      </c>
      <c r="G307" s="73" t="s">
        <v>3061</v>
      </c>
      <c r="H307" t="s">
        <v>3375</v>
      </c>
      <c r="I307" s="75">
        <f t="shared" si="4"/>
        <v>-344504</v>
      </c>
      <c r="J307" t="str">
        <f t="shared" si="5"/>
        <v>S</v>
      </c>
      <c r="K307" s="75">
        <f t="shared" si="6"/>
        <v>-344504</v>
      </c>
      <c r="M307" t="e">
        <f>+VLOOKUP(H307,#REF!,3,0)</f>
        <v>#REF!</v>
      </c>
    </row>
    <row r="308" spans="1:13" ht="47.25" customHeight="1" x14ac:dyDescent="0.25">
      <c r="A308" s="72" t="s">
        <v>3062</v>
      </c>
      <c r="B308" s="73" t="s">
        <v>1573</v>
      </c>
      <c r="C308" s="73" t="s">
        <v>1574</v>
      </c>
      <c r="D308" s="73" t="s">
        <v>1575</v>
      </c>
      <c r="E308" s="73" t="s">
        <v>1576</v>
      </c>
      <c r="F308" s="74">
        <v>-413404</v>
      </c>
      <c r="G308" s="73" t="s">
        <v>3063</v>
      </c>
      <c r="H308" t="s">
        <v>3376</v>
      </c>
      <c r="I308" s="75">
        <f t="shared" si="4"/>
        <v>-413404</v>
      </c>
      <c r="J308" t="str">
        <f t="shared" si="5"/>
        <v>S</v>
      </c>
      <c r="K308" s="75">
        <f t="shared" si="6"/>
        <v>-413404</v>
      </c>
      <c r="M308" t="e">
        <f>+VLOOKUP(H308,#REF!,3,0)</f>
        <v>#REF!</v>
      </c>
    </row>
    <row r="309" spans="1:13" ht="47.25" customHeight="1" x14ac:dyDescent="0.25">
      <c r="A309" s="72" t="s">
        <v>3064</v>
      </c>
      <c r="B309" s="73" t="s">
        <v>1573</v>
      </c>
      <c r="C309" s="73" t="s">
        <v>1574</v>
      </c>
      <c r="D309" s="73" t="s">
        <v>1575</v>
      </c>
      <c r="E309" s="73" t="s">
        <v>1576</v>
      </c>
      <c r="F309" s="74">
        <v>-137801</v>
      </c>
      <c r="G309" s="73" t="s">
        <v>3065</v>
      </c>
      <c r="H309" t="s">
        <v>3377</v>
      </c>
      <c r="I309" s="75">
        <f t="shared" si="4"/>
        <v>-137801</v>
      </c>
      <c r="J309" t="str">
        <f t="shared" si="5"/>
        <v>S</v>
      </c>
      <c r="K309" s="75">
        <f t="shared" si="6"/>
        <v>-137801</v>
      </c>
      <c r="M309" t="e">
        <f>+VLOOKUP(H309,#REF!,3,0)</f>
        <v>#REF!</v>
      </c>
    </row>
    <row r="310" spans="1:13" ht="47.25" customHeight="1" x14ac:dyDescent="0.25">
      <c r="A310" s="72" t="s">
        <v>3066</v>
      </c>
      <c r="B310" s="73" t="s">
        <v>1573</v>
      </c>
      <c r="C310" s="73" t="s">
        <v>1574</v>
      </c>
      <c r="D310" s="73" t="s">
        <v>1575</v>
      </c>
      <c r="E310" s="73" t="s">
        <v>1576</v>
      </c>
      <c r="F310" s="74">
        <v>-413404</v>
      </c>
      <c r="G310" s="73" t="s">
        <v>3067</v>
      </c>
      <c r="H310" t="s">
        <v>3378</v>
      </c>
      <c r="I310" s="75">
        <f t="shared" si="4"/>
        <v>-413404</v>
      </c>
      <c r="J310" t="str">
        <f t="shared" si="5"/>
        <v>S</v>
      </c>
      <c r="K310" s="75">
        <f t="shared" si="6"/>
        <v>-413404</v>
      </c>
      <c r="M310" t="e">
        <f>+VLOOKUP(H310,#REF!,3,0)</f>
        <v>#REF!</v>
      </c>
    </row>
    <row r="311" spans="1:13" ht="47.25" customHeight="1" x14ac:dyDescent="0.25">
      <c r="A311" s="72" t="s">
        <v>3068</v>
      </c>
      <c r="B311" s="73" t="s">
        <v>1573</v>
      </c>
      <c r="C311" s="73" t="s">
        <v>1574</v>
      </c>
      <c r="D311" s="73" t="s">
        <v>1575</v>
      </c>
      <c r="E311" s="73" t="s">
        <v>1576</v>
      </c>
      <c r="F311" s="74">
        <v>-413404</v>
      </c>
      <c r="G311" s="73" t="s">
        <v>3069</v>
      </c>
      <c r="H311" t="s">
        <v>3379</v>
      </c>
      <c r="I311" s="75">
        <f t="shared" si="4"/>
        <v>-413404</v>
      </c>
      <c r="J311" t="str">
        <f t="shared" si="5"/>
        <v>S</v>
      </c>
      <c r="K311" s="75">
        <f t="shared" si="6"/>
        <v>-413404</v>
      </c>
      <c r="M311" t="e">
        <f>+VLOOKUP(H311,#REF!,3,0)</f>
        <v>#REF!</v>
      </c>
    </row>
    <row r="312" spans="1:13" ht="47.25" customHeight="1" x14ac:dyDescent="0.25">
      <c r="A312" s="72" t="s">
        <v>3070</v>
      </c>
      <c r="B312" s="73" t="s">
        <v>1573</v>
      </c>
      <c r="C312" s="73" t="s">
        <v>1574</v>
      </c>
      <c r="D312" s="73" t="s">
        <v>1575</v>
      </c>
      <c r="E312" s="73" t="s">
        <v>1576</v>
      </c>
      <c r="F312" s="74">
        <v>-275603</v>
      </c>
      <c r="G312" s="73" t="s">
        <v>3071</v>
      </c>
      <c r="H312" t="s">
        <v>3380</v>
      </c>
      <c r="I312" s="75">
        <f t="shared" si="4"/>
        <v>-275603</v>
      </c>
      <c r="J312" t="str">
        <f t="shared" si="5"/>
        <v>S</v>
      </c>
      <c r="K312" s="75">
        <f t="shared" si="6"/>
        <v>-275603</v>
      </c>
      <c r="M312" t="e">
        <f>+VLOOKUP(H312,#REF!,3,0)</f>
        <v>#REF!</v>
      </c>
    </row>
    <row r="313" spans="1:13" ht="47.25" customHeight="1" x14ac:dyDescent="0.25">
      <c r="A313" s="72" t="s">
        <v>3072</v>
      </c>
      <c r="B313" s="73" t="s">
        <v>1573</v>
      </c>
      <c r="C313" s="73" t="s">
        <v>1574</v>
      </c>
      <c r="D313" s="73" t="s">
        <v>1575</v>
      </c>
      <c r="E313" s="73" t="s">
        <v>1576</v>
      </c>
      <c r="F313" s="74">
        <v>-275603</v>
      </c>
      <c r="G313" s="73" t="s">
        <v>3073</v>
      </c>
      <c r="H313" t="s">
        <v>3381</v>
      </c>
      <c r="I313" s="75">
        <f t="shared" si="4"/>
        <v>-275603</v>
      </c>
      <c r="J313" t="str">
        <f t="shared" si="5"/>
        <v>S</v>
      </c>
      <c r="K313" s="75">
        <f t="shared" si="6"/>
        <v>-275603</v>
      </c>
      <c r="M313" t="e">
        <f>+VLOOKUP(H313,#REF!,3,0)</f>
        <v>#REF!</v>
      </c>
    </row>
    <row r="314" spans="1:13" ht="47.25" customHeight="1" x14ac:dyDescent="0.25">
      <c r="A314" s="72" t="s">
        <v>3074</v>
      </c>
      <c r="B314" s="73" t="s">
        <v>1573</v>
      </c>
      <c r="C314" s="73" t="s">
        <v>1574</v>
      </c>
      <c r="D314" s="73" t="s">
        <v>1575</v>
      </c>
      <c r="E314" s="73" t="s">
        <v>1576</v>
      </c>
      <c r="F314" s="74">
        <v>-344504</v>
      </c>
      <c r="G314" s="73" t="s">
        <v>3075</v>
      </c>
      <c r="H314" t="s">
        <v>3382</v>
      </c>
      <c r="I314" s="75">
        <f t="shared" si="4"/>
        <v>-344504</v>
      </c>
      <c r="J314" t="str">
        <f t="shared" si="5"/>
        <v>S</v>
      </c>
      <c r="K314" s="75">
        <f t="shared" si="6"/>
        <v>-344504</v>
      </c>
      <c r="M314" t="e">
        <f>+VLOOKUP(H314,#REF!,3,0)</f>
        <v>#REF!</v>
      </c>
    </row>
    <row r="315" spans="1:13" ht="47.25" customHeight="1" x14ac:dyDescent="0.25">
      <c r="A315" s="72" t="s">
        <v>3076</v>
      </c>
      <c r="B315" s="73" t="s">
        <v>1573</v>
      </c>
      <c r="C315" s="73" t="s">
        <v>1574</v>
      </c>
      <c r="D315" s="73" t="s">
        <v>1575</v>
      </c>
      <c r="E315" s="73" t="s">
        <v>1576</v>
      </c>
      <c r="F315" s="74">
        <v>-413404</v>
      </c>
      <c r="G315" s="73" t="s">
        <v>3077</v>
      </c>
      <c r="H315" t="s">
        <v>3383</v>
      </c>
      <c r="I315" s="75">
        <f t="shared" si="4"/>
        <v>-413404</v>
      </c>
      <c r="J315" t="str">
        <f t="shared" si="5"/>
        <v>S</v>
      </c>
      <c r="K315" s="75">
        <f t="shared" si="6"/>
        <v>-413404</v>
      </c>
      <c r="M315" t="e">
        <f>+VLOOKUP(H315,#REF!,3,0)</f>
        <v>#REF!</v>
      </c>
    </row>
    <row r="316" spans="1:13" ht="47.25" customHeight="1" x14ac:dyDescent="0.25">
      <c r="A316" s="72" t="s">
        <v>3078</v>
      </c>
      <c r="B316" s="73" t="s">
        <v>1573</v>
      </c>
      <c r="C316" s="73" t="s">
        <v>1574</v>
      </c>
      <c r="D316" s="73" t="s">
        <v>1575</v>
      </c>
      <c r="E316" s="73" t="s">
        <v>1576</v>
      </c>
      <c r="F316" s="74">
        <v>-551206</v>
      </c>
      <c r="G316" s="73" t="s">
        <v>3079</v>
      </c>
      <c r="H316" t="s">
        <v>3384</v>
      </c>
      <c r="I316" s="75">
        <f t="shared" si="4"/>
        <v>-551206</v>
      </c>
      <c r="J316" t="str">
        <f t="shared" si="5"/>
        <v>S</v>
      </c>
      <c r="K316" s="75">
        <f t="shared" si="6"/>
        <v>-551206</v>
      </c>
      <c r="M316" t="e">
        <f>+VLOOKUP(H316,#REF!,3,0)</f>
        <v>#REF!</v>
      </c>
    </row>
    <row r="317" spans="1:13" ht="47.25" customHeight="1" x14ac:dyDescent="0.25">
      <c r="A317" s="72" t="s">
        <v>3080</v>
      </c>
      <c r="B317" s="73" t="s">
        <v>1573</v>
      </c>
      <c r="C317" s="73" t="s">
        <v>1574</v>
      </c>
      <c r="D317" s="73" t="s">
        <v>1575</v>
      </c>
      <c r="E317" s="73" t="s">
        <v>1576</v>
      </c>
      <c r="F317" s="74">
        <v>-206702</v>
      </c>
      <c r="G317" s="73" t="s">
        <v>3081</v>
      </c>
      <c r="H317" t="s">
        <v>3309</v>
      </c>
      <c r="I317" s="75">
        <f t="shared" si="4"/>
        <v>-206702</v>
      </c>
      <c r="J317" t="str">
        <f t="shared" si="5"/>
        <v>S</v>
      </c>
      <c r="K317" s="75">
        <f t="shared" si="6"/>
        <v>-206702</v>
      </c>
      <c r="M317" t="e">
        <f>+VLOOKUP(H317,#REF!,3,0)</f>
        <v>#REF!</v>
      </c>
    </row>
    <row r="318" spans="1:13" ht="47.25" customHeight="1" x14ac:dyDescent="0.25">
      <c r="A318" s="72" t="s">
        <v>3082</v>
      </c>
      <c r="B318" s="73" t="s">
        <v>1573</v>
      </c>
      <c r="C318" s="73" t="s">
        <v>1574</v>
      </c>
      <c r="D318" s="73" t="s">
        <v>1575</v>
      </c>
      <c r="E318" s="73" t="s">
        <v>1576</v>
      </c>
      <c r="F318" s="74">
        <v>-206702</v>
      </c>
      <c r="G318" s="73" t="s">
        <v>3083</v>
      </c>
      <c r="H318" t="s">
        <v>3385</v>
      </c>
      <c r="I318" s="75">
        <f t="shared" si="4"/>
        <v>-206702</v>
      </c>
      <c r="J318" t="str">
        <f t="shared" si="5"/>
        <v>S</v>
      </c>
      <c r="K318" s="75">
        <f t="shared" si="6"/>
        <v>-206702</v>
      </c>
      <c r="M318" t="e">
        <f>+VLOOKUP(H318,#REF!,3,0)</f>
        <v>#REF!</v>
      </c>
    </row>
    <row r="319" spans="1:13" ht="47.25" customHeight="1" x14ac:dyDescent="0.25">
      <c r="A319" s="72" t="s">
        <v>3084</v>
      </c>
      <c r="B319" s="73" t="s">
        <v>1573</v>
      </c>
      <c r="C319" s="73" t="s">
        <v>1574</v>
      </c>
      <c r="D319" s="73" t="s">
        <v>1575</v>
      </c>
      <c r="E319" s="73" t="s">
        <v>1576</v>
      </c>
      <c r="F319" s="74">
        <v>-413404</v>
      </c>
      <c r="G319" s="73" t="s">
        <v>3085</v>
      </c>
      <c r="H319" t="s">
        <v>3386</v>
      </c>
      <c r="I319" s="75">
        <f t="shared" si="4"/>
        <v>-413404</v>
      </c>
      <c r="J319" t="str">
        <f t="shared" si="5"/>
        <v>S</v>
      </c>
      <c r="K319" s="75">
        <f t="shared" si="6"/>
        <v>-413404</v>
      </c>
      <c r="M319" t="e">
        <f>+VLOOKUP(H319,#REF!,3,0)</f>
        <v>#REF!</v>
      </c>
    </row>
    <row r="320" spans="1:13" ht="47.25" customHeight="1" x14ac:dyDescent="0.25">
      <c r="A320" s="72" t="s">
        <v>3086</v>
      </c>
      <c r="B320" s="73" t="s">
        <v>1573</v>
      </c>
      <c r="C320" s="73" t="s">
        <v>1574</v>
      </c>
      <c r="D320" s="73" t="s">
        <v>1575</v>
      </c>
      <c r="E320" s="73" t="s">
        <v>1576</v>
      </c>
      <c r="F320" s="74">
        <v>-181544</v>
      </c>
      <c r="G320" s="73" t="s">
        <v>3087</v>
      </c>
      <c r="H320" t="s">
        <v>3446</v>
      </c>
      <c r="I320" s="75">
        <f t="shared" si="4"/>
        <v>-181544</v>
      </c>
      <c r="J320" t="str">
        <f t="shared" si="5"/>
        <v>C</v>
      </c>
      <c r="K320" s="75">
        <f t="shared" si="6"/>
        <v>-181544</v>
      </c>
      <c r="L320" t="s">
        <v>3291</v>
      </c>
    </row>
    <row r="321" spans="1:13" ht="47.25" customHeight="1" x14ac:dyDescent="0.25">
      <c r="A321" s="72" t="s">
        <v>3088</v>
      </c>
      <c r="B321" s="73" t="s">
        <v>1573</v>
      </c>
      <c r="C321" s="73" t="s">
        <v>1574</v>
      </c>
      <c r="D321" s="73" t="s">
        <v>1575</v>
      </c>
      <c r="E321" s="73" t="s">
        <v>1576</v>
      </c>
      <c r="F321" s="74">
        <v>-344504</v>
      </c>
      <c r="G321" s="73" t="s">
        <v>3089</v>
      </c>
      <c r="H321" t="s">
        <v>3387</v>
      </c>
      <c r="I321" s="75">
        <f t="shared" si="4"/>
        <v>-344504</v>
      </c>
      <c r="J321" t="str">
        <f t="shared" si="5"/>
        <v>S</v>
      </c>
      <c r="K321" s="75">
        <f t="shared" si="6"/>
        <v>-344504</v>
      </c>
      <c r="M321" t="e">
        <f>+VLOOKUP(H321,#REF!,3,0)</f>
        <v>#REF!</v>
      </c>
    </row>
    <row r="322" spans="1:13" ht="47.25" customHeight="1" x14ac:dyDescent="0.25">
      <c r="A322" s="72" t="s">
        <v>3090</v>
      </c>
      <c r="B322" s="73" t="s">
        <v>1573</v>
      </c>
      <c r="C322" s="73" t="s">
        <v>1574</v>
      </c>
      <c r="D322" s="73" t="s">
        <v>1575</v>
      </c>
      <c r="E322" s="73" t="s">
        <v>1576</v>
      </c>
      <c r="F322" s="74">
        <v>-275603</v>
      </c>
      <c r="G322" s="73" t="s">
        <v>3091</v>
      </c>
      <c r="H322" t="s">
        <v>3388</v>
      </c>
      <c r="I322" s="75">
        <f t="shared" si="4"/>
        <v>-275603</v>
      </c>
      <c r="J322" t="str">
        <f t="shared" si="5"/>
        <v>S</v>
      </c>
      <c r="K322" s="75">
        <f t="shared" si="6"/>
        <v>-275603</v>
      </c>
      <c r="M322" t="e">
        <f>+VLOOKUP(H322,#REF!,3,0)</f>
        <v>#REF!</v>
      </c>
    </row>
    <row r="323" spans="1:13" ht="47.25" customHeight="1" x14ac:dyDescent="0.25">
      <c r="A323" s="72" t="s">
        <v>3092</v>
      </c>
      <c r="B323" s="73" t="s">
        <v>1573</v>
      </c>
      <c r="C323" s="73" t="s">
        <v>1574</v>
      </c>
      <c r="D323" s="73" t="s">
        <v>1575</v>
      </c>
      <c r="E323" s="73" t="s">
        <v>1576</v>
      </c>
      <c r="F323" s="74">
        <v>-275603</v>
      </c>
      <c r="G323" s="73" t="s">
        <v>3093</v>
      </c>
      <c r="H323" t="s">
        <v>3389</v>
      </c>
      <c r="I323" s="75">
        <f t="shared" si="4"/>
        <v>-275603</v>
      </c>
      <c r="J323" t="str">
        <f t="shared" si="5"/>
        <v>S</v>
      </c>
      <c r="K323" s="75">
        <f t="shared" si="6"/>
        <v>-275603</v>
      </c>
      <c r="M323" t="e">
        <f>+VLOOKUP(H323,#REF!,3,0)</f>
        <v>#REF!</v>
      </c>
    </row>
    <row r="324" spans="1:13" ht="47.25" customHeight="1" x14ac:dyDescent="0.25">
      <c r="A324" s="72" t="s">
        <v>3094</v>
      </c>
      <c r="B324" s="73" t="s">
        <v>1573</v>
      </c>
      <c r="C324" s="73" t="s">
        <v>1574</v>
      </c>
      <c r="D324" s="73" t="s">
        <v>1575</v>
      </c>
      <c r="E324" s="73" t="s">
        <v>1576</v>
      </c>
      <c r="F324" s="74">
        <v>-206702</v>
      </c>
      <c r="G324" s="73" t="s">
        <v>3095</v>
      </c>
      <c r="H324" t="s">
        <v>3390</v>
      </c>
      <c r="I324" s="75">
        <f t="shared" ref="I324:I387" si="7">+F324</f>
        <v>-206702</v>
      </c>
      <c r="J324" t="str">
        <f t="shared" si="5"/>
        <v>S</v>
      </c>
      <c r="K324" s="75">
        <f t="shared" si="6"/>
        <v>-206702</v>
      </c>
      <c r="M324" t="e">
        <f>+VLOOKUP(H324,#REF!,3,0)</f>
        <v>#REF!</v>
      </c>
    </row>
    <row r="325" spans="1:13" ht="47.25" customHeight="1" x14ac:dyDescent="0.25">
      <c r="A325" s="72" t="s">
        <v>3096</v>
      </c>
      <c r="B325" s="73" t="s">
        <v>1573</v>
      </c>
      <c r="C325" s="73" t="s">
        <v>1574</v>
      </c>
      <c r="D325" s="73" t="s">
        <v>1575</v>
      </c>
      <c r="E325" s="73" t="s">
        <v>1576</v>
      </c>
      <c r="F325" s="74">
        <v>-137801</v>
      </c>
      <c r="G325" s="73" t="s">
        <v>3097</v>
      </c>
      <c r="H325" t="s">
        <v>3391</v>
      </c>
      <c r="I325" s="75">
        <f t="shared" si="7"/>
        <v>-137801</v>
      </c>
      <c r="J325" t="str">
        <f t="shared" si="5"/>
        <v>S</v>
      </c>
      <c r="K325" s="75">
        <f t="shared" si="6"/>
        <v>-137801</v>
      </c>
      <c r="M325" t="e">
        <f>+VLOOKUP(H325,#REF!,3,0)</f>
        <v>#REF!</v>
      </c>
    </row>
    <row r="326" spans="1:13" ht="47.25" customHeight="1" x14ac:dyDescent="0.25">
      <c r="A326" s="72" t="s">
        <v>3098</v>
      </c>
      <c r="B326" s="73" t="s">
        <v>1573</v>
      </c>
      <c r="C326" s="73" t="s">
        <v>1574</v>
      </c>
      <c r="D326" s="73" t="s">
        <v>1575</v>
      </c>
      <c r="E326" s="73" t="s">
        <v>1576</v>
      </c>
      <c r="F326" s="74">
        <v>-137801</v>
      </c>
      <c r="G326" s="73" t="s">
        <v>3099</v>
      </c>
      <c r="H326" t="s">
        <v>3392</v>
      </c>
      <c r="I326" s="75">
        <f t="shared" si="7"/>
        <v>-137801</v>
      </c>
      <c r="J326" t="str">
        <f t="shared" si="5"/>
        <v>S</v>
      </c>
      <c r="K326" s="75">
        <f t="shared" si="6"/>
        <v>-137801</v>
      </c>
      <c r="M326" t="e">
        <f>+VLOOKUP(H326,#REF!,3,0)</f>
        <v>#REF!</v>
      </c>
    </row>
    <row r="327" spans="1:13" ht="47.25" customHeight="1" x14ac:dyDescent="0.25">
      <c r="A327" s="72" t="s">
        <v>3100</v>
      </c>
      <c r="B327" s="73" t="s">
        <v>1573</v>
      </c>
      <c r="C327" s="73" t="s">
        <v>1574</v>
      </c>
      <c r="D327" s="73" t="s">
        <v>1575</v>
      </c>
      <c r="E327" s="73" t="s">
        <v>1576</v>
      </c>
      <c r="F327" s="74">
        <v>-344504</v>
      </c>
      <c r="G327" s="73" t="s">
        <v>3101</v>
      </c>
      <c r="H327" t="s">
        <v>3393</v>
      </c>
      <c r="I327" s="75">
        <f t="shared" si="7"/>
        <v>-344504</v>
      </c>
      <c r="J327" t="str">
        <f t="shared" si="5"/>
        <v>S</v>
      </c>
      <c r="K327" s="75">
        <f t="shared" si="6"/>
        <v>-344504</v>
      </c>
      <c r="M327" t="e">
        <f>+VLOOKUP(H327,#REF!,3,0)</f>
        <v>#REF!</v>
      </c>
    </row>
    <row r="328" spans="1:13" ht="47.25" customHeight="1" x14ac:dyDescent="0.25">
      <c r="A328" s="72" t="s">
        <v>3102</v>
      </c>
      <c r="B328" s="73" t="s">
        <v>1573</v>
      </c>
      <c r="C328" s="73" t="s">
        <v>1574</v>
      </c>
      <c r="D328" s="73" t="s">
        <v>1575</v>
      </c>
      <c r="E328" s="73" t="s">
        <v>1576</v>
      </c>
      <c r="F328" s="74">
        <v>-344504</v>
      </c>
      <c r="G328" s="73" t="s">
        <v>3103</v>
      </c>
      <c r="H328" t="s">
        <v>3394</v>
      </c>
      <c r="I328" s="75">
        <f t="shared" si="7"/>
        <v>-344504</v>
      </c>
      <c r="J328" t="str">
        <f t="shared" si="5"/>
        <v>S</v>
      </c>
      <c r="K328" s="75">
        <f t="shared" si="6"/>
        <v>-344504</v>
      </c>
      <c r="M328" t="e">
        <f>+VLOOKUP(H328,#REF!,3,0)</f>
        <v>#REF!</v>
      </c>
    </row>
    <row r="329" spans="1:13" ht="47.25" customHeight="1" x14ac:dyDescent="0.25">
      <c r="A329" s="72" t="s">
        <v>3104</v>
      </c>
      <c r="B329" s="73" t="s">
        <v>1573</v>
      </c>
      <c r="C329" s="73" t="s">
        <v>1574</v>
      </c>
      <c r="D329" s="73" t="s">
        <v>1575</v>
      </c>
      <c r="E329" s="73" t="s">
        <v>1576</v>
      </c>
      <c r="F329" s="74">
        <v>-275603</v>
      </c>
      <c r="G329" s="73" t="s">
        <v>3105</v>
      </c>
      <c r="H329" t="s">
        <v>3395</v>
      </c>
      <c r="I329" s="75">
        <f t="shared" si="7"/>
        <v>-275603</v>
      </c>
      <c r="J329" t="str">
        <f t="shared" ref="J329:J392" si="8">+MID(H329,15,1)</f>
        <v>S</v>
      </c>
      <c r="K329" s="75">
        <f t="shared" ref="K329:K392" si="9">+I329</f>
        <v>-275603</v>
      </c>
      <c r="M329" t="e">
        <f>+VLOOKUP(H329,#REF!,3,0)</f>
        <v>#REF!</v>
      </c>
    </row>
    <row r="330" spans="1:13" ht="47.25" customHeight="1" x14ac:dyDescent="0.25">
      <c r="A330" s="72" t="s">
        <v>3106</v>
      </c>
      <c r="B330" s="73" t="s">
        <v>1573</v>
      </c>
      <c r="C330" s="73" t="s">
        <v>1574</v>
      </c>
      <c r="D330" s="73" t="s">
        <v>1575</v>
      </c>
      <c r="E330" s="73" t="s">
        <v>1576</v>
      </c>
      <c r="F330" s="74">
        <v>-344504</v>
      </c>
      <c r="G330" s="73" t="s">
        <v>3107</v>
      </c>
      <c r="H330" t="s">
        <v>3396</v>
      </c>
      <c r="I330" s="75">
        <f t="shared" si="7"/>
        <v>-344504</v>
      </c>
      <c r="J330" t="str">
        <f t="shared" si="8"/>
        <v>S</v>
      </c>
      <c r="K330" s="75">
        <f t="shared" si="9"/>
        <v>-344504</v>
      </c>
      <c r="M330" t="e">
        <f>+VLOOKUP(H330,#REF!,3,0)</f>
        <v>#REF!</v>
      </c>
    </row>
    <row r="331" spans="1:13" ht="47.25" customHeight="1" x14ac:dyDescent="0.25">
      <c r="A331" s="72" t="s">
        <v>3108</v>
      </c>
      <c r="B331" s="73" t="s">
        <v>1573</v>
      </c>
      <c r="C331" s="73" t="s">
        <v>1574</v>
      </c>
      <c r="D331" s="73" t="s">
        <v>1575</v>
      </c>
      <c r="E331" s="73" t="s">
        <v>1576</v>
      </c>
      <c r="F331" s="74">
        <v>-344504</v>
      </c>
      <c r="G331" s="73" t="s">
        <v>3109</v>
      </c>
      <c r="H331" t="s">
        <v>3397</v>
      </c>
      <c r="I331" s="75">
        <f t="shared" si="7"/>
        <v>-344504</v>
      </c>
      <c r="J331" t="str">
        <f t="shared" si="8"/>
        <v>S</v>
      </c>
      <c r="K331" s="75">
        <f t="shared" si="9"/>
        <v>-344504</v>
      </c>
      <c r="M331" t="e">
        <f>+VLOOKUP(H331,#REF!,3,0)</f>
        <v>#REF!</v>
      </c>
    </row>
    <row r="332" spans="1:13" ht="47.25" customHeight="1" x14ac:dyDescent="0.25">
      <c r="A332" s="72" t="s">
        <v>3110</v>
      </c>
      <c r="B332" s="73" t="s">
        <v>1573</v>
      </c>
      <c r="C332" s="73" t="s">
        <v>1574</v>
      </c>
      <c r="D332" s="73" t="s">
        <v>1575</v>
      </c>
      <c r="E332" s="73" t="s">
        <v>1576</v>
      </c>
      <c r="F332" s="74">
        <v>-413404</v>
      </c>
      <c r="G332" s="73" t="s">
        <v>3111</v>
      </c>
      <c r="H332" t="s">
        <v>3398</v>
      </c>
      <c r="I332" s="75">
        <f t="shared" si="7"/>
        <v>-413404</v>
      </c>
      <c r="J332" t="str">
        <f t="shared" si="8"/>
        <v>S</v>
      </c>
      <c r="K332" s="75">
        <f t="shared" si="9"/>
        <v>-413404</v>
      </c>
      <c r="M332" t="e">
        <f>+VLOOKUP(H332,#REF!,3,0)</f>
        <v>#REF!</v>
      </c>
    </row>
    <row r="333" spans="1:13" ht="47.25" customHeight="1" x14ac:dyDescent="0.25">
      <c r="A333" s="72" t="s">
        <v>3112</v>
      </c>
      <c r="B333" s="73" t="s">
        <v>1573</v>
      </c>
      <c r="C333" s="73" t="s">
        <v>1574</v>
      </c>
      <c r="D333" s="73" t="s">
        <v>1575</v>
      </c>
      <c r="E333" s="73" t="s">
        <v>1576</v>
      </c>
      <c r="F333" s="74">
        <v>-206702</v>
      </c>
      <c r="G333" s="73" t="s">
        <v>3113</v>
      </c>
      <c r="H333" t="s">
        <v>3399</v>
      </c>
      <c r="I333" s="75">
        <f t="shared" si="7"/>
        <v>-206702</v>
      </c>
      <c r="J333" t="str">
        <f t="shared" si="8"/>
        <v>S</v>
      </c>
      <c r="K333" s="75">
        <f t="shared" si="9"/>
        <v>-206702</v>
      </c>
      <c r="M333" t="e">
        <f>+VLOOKUP(H333,#REF!,3,0)</f>
        <v>#REF!</v>
      </c>
    </row>
    <row r="334" spans="1:13" ht="47.25" customHeight="1" x14ac:dyDescent="0.25">
      <c r="A334" s="72" t="s">
        <v>3114</v>
      </c>
      <c r="B334" s="73" t="s">
        <v>1573</v>
      </c>
      <c r="C334" s="73" t="s">
        <v>1574</v>
      </c>
      <c r="D334" s="73" t="s">
        <v>1575</v>
      </c>
      <c r="E334" s="73" t="s">
        <v>1576</v>
      </c>
      <c r="F334" s="74">
        <v>-757908</v>
      </c>
      <c r="G334" s="73" t="s">
        <v>3115</v>
      </c>
      <c r="H334" t="s">
        <v>3400</v>
      </c>
      <c r="I334" s="75">
        <f t="shared" si="7"/>
        <v>-757908</v>
      </c>
      <c r="J334" t="str">
        <f t="shared" si="8"/>
        <v>S</v>
      </c>
      <c r="K334" s="75">
        <f t="shared" si="9"/>
        <v>-757908</v>
      </c>
      <c r="M334" t="e">
        <f>+VLOOKUP(H334,#REF!,3,0)</f>
        <v>#REF!</v>
      </c>
    </row>
    <row r="335" spans="1:13" ht="47.25" customHeight="1" x14ac:dyDescent="0.25">
      <c r="A335" s="72" t="s">
        <v>3116</v>
      </c>
      <c r="B335" s="73" t="s">
        <v>1573</v>
      </c>
      <c r="C335" s="73" t="s">
        <v>1574</v>
      </c>
      <c r="D335" s="73" t="s">
        <v>1575</v>
      </c>
      <c r="E335" s="73" t="s">
        <v>1576</v>
      </c>
      <c r="F335" s="74">
        <v>-275603</v>
      </c>
      <c r="G335" s="73" t="s">
        <v>3117</v>
      </c>
      <c r="H335" t="s">
        <v>3401</v>
      </c>
      <c r="I335" s="75">
        <f t="shared" si="7"/>
        <v>-275603</v>
      </c>
      <c r="J335" t="str">
        <f t="shared" si="8"/>
        <v>S</v>
      </c>
      <c r="K335" s="75">
        <f t="shared" si="9"/>
        <v>-275603</v>
      </c>
      <c r="M335" t="e">
        <f>+VLOOKUP(H335,#REF!,3,0)</f>
        <v>#REF!</v>
      </c>
    </row>
    <row r="336" spans="1:13" ht="47.25" customHeight="1" x14ac:dyDescent="0.25">
      <c r="A336" s="72" t="s">
        <v>3118</v>
      </c>
      <c r="B336" s="73" t="s">
        <v>1573</v>
      </c>
      <c r="C336" s="73" t="s">
        <v>1574</v>
      </c>
      <c r="D336" s="73" t="s">
        <v>1575</v>
      </c>
      <c r="E336" s="73" t="s">
        <v>1576</v>
      </c>
      <c r="F336" s="74">
        <v>-344504</v>
      </c>
      <c r="G336" s="73" t="s">
        <v>3119</v>
      </c>
      <c r="H336" t="s">
        <v>3402</v>
      </c>
      <c r="I336" s="75">
        <f t="shared" si="7"/>
        <v>-344504</v>
      </c>
      <c r="J336" t="str">
        <f t="shared" si="8"/>
        <v>S</v>
      </c>
      <c r="K336" s="75">
        <f t="shared" si="9"/>
        <v>-344504</v>
      </c>
      <c r="M336" t="e">
        <f>+VLOOKUP(H336,#REF!,3,0)</f>
        <v>#REF!</v>
      </c>
    </row>
    <row r="337" spans="1:13" ht="47.25" customHeight="1" x14ac:dyDescent="0.25">
      <c r="A337" s="72" t="s">
        <v>3120</v>
      </c>
      <c r="B337" s="73" t="s">
        <v>1573</v>
      </c>
      <c r="C337" s="73" t="s">
        <v>1574</v>
      </c>
      <c r="D337" s="73" t="s">
        <v>1575</v>
      </c>
      <c r="E337" s="73" t="s">
        <v>1576</v>
      </c>
      <c r="F337" s="74">
        <v>-413404</v>
      </c>
      <c r="G337" s="73" t="s">
        <v>3121</v>
      </c>
      <c r="H337" t="s">
        <v>3403</v>
      </c>
      <c r="I337" s="75">
        <f t="shared" si="7"/>
        <v>-413404</v>
      </c>
      <c r="J337" t="str">
        <f t="shared" si="8"/>
        <v>S</v>
      </c>
      <c r="K337" s="75">
        <f t="shared" si="9"/>
        <v>-413404</v>
      </c>
      <c r="M337" t="e">
        <f>+VLOOKUP(H337,#REF!,3,0)</f>
        <v>#REF!</v>
      </c>
    </row>
    <row r="338" spans="1:13" ht="47.25" customHeight="1" x14ac:dyDescent="0.25">
      <c r="A338" s="72" t="s">
        <v>3122</v>
      </c>
      <c r="B338" s="73" t="s">
        <v>1573</v>
      </c>
      <c r="C338" s="73" t="s">
        <v>1574</v>
      </c>
      <c r="D338" s="73" t="s">
        <v>1575</v>
      </c>
      <c r="E338" s="73" t="s">
        <v>1576</v>
      </c>
      <c r="F338" s="74">
        <v>-344504</v>
      </c>
      <c r="G338" s="73" t="s">
        <v>3123</v>
      </c>
      <c r="H338" t="s">
        <v>3404</v>
      </c>
      <c r="I338" s="75">
        <f t="shared" si="7"/>
        <v>-344504</v>
      </c>
      <c r="J338" t="str">
        <f t="shared" si="8"/>
        <v>S</v>
      </c>
      <c r="K338" s="75">
        <f t="shared" si="9"/>
        <v>-344504</v>
      </c>
      <c r="M338" t="e">
        <f>+VLOOKUP(H338,#REF!,3,0)</f>
        <v>#REF!</v>
      </c>
    </row>
    <row r="339" spans="1:13" ht="47.25" customHeight="1" x14ac:dyDescent="0.25">
      <c r="A339" s="72" t="s">
        <v>3124</v>
      </c>
      <c r="B339" s="73" t="s">
        <v>1573</v>
      </c>
      <c r="C339" s="73" t="s">
        <v>1574</v>
      </c>
      <c r="D339" s="73" t="s">
        <v>1575</v>
      </c>
      <c r="E339" s="73" t="s">
        <v>1576</v>
      </c>
      <c r="F339" s="74">
        <v>-344504</v>
      </c>
      <c r="G339" s="73" t="s">
        <v>3125</v>
      </c>
      <c r="H339" t="s">
        <v>3405</v>
      </c>
      <c r="I339" s="75">
        <f t="shared" si="7"/>
        <v>-344504</v>
      </c>
      <c r="J339" t="str">
        <f t="shared" si="8"/>
        <v>S</v>
      </c>
      <c r="K339" s="75">
        <f t="shared" si="9"/>
        <v>-344504</v>
      </c>
      <c r="M339" t="e">
        <f>+VLOOKUP(H339,#REF!,3,0)</f>
        <v>#REF!</v>
      </c>
    </row>
    <row r="340" spans="1:13" ht="47.25" customHeight="1" x14ac:dyDescent="0.25">
      <c r="A340" s="72" t="s">
        <v>3126</v>
      </c>
      <c r="B340" s="73" t="s">
        <v>1573</v>
      </c>
      <c r="C340" s="73" t="s">
        <v>1574</v>
      </c>
      <c r="D340" s="73" t="s">
        <v>1575</v>
      </c>
      <c r="E340" s="73" t="s">
        <v>1576</v>
      </c>
      <c r="F340" s="74">
        <v>-206702</v>
      </c>
      <c r="G340" s="73" t="s">
        <v>3127</v>
      </c>
      <c r="H340" t="s">
        <v>3406</v>
      </c>
      <c r="I340" s="75">
        <f t="shared" si="7"/>
        <v>-206702</v>
      </c>
      <c r="J340" t="str">
        <f t="shared" si="8"/>
        <v>S</v>
      </c>
      <c r="K340" s="75">
        <f t="shared" si="9"/>
        <v>-206702</v>
      </c>
      <c r="M340" t="e">
        <f>+VLOOKUP(H340,#REF!,3,0)</f>
        <v>#REF!</v>
      </c>
    </row>
    <row r="341" spans="1:13" ht="47.25" customHeight="1" x14ac:dyDescent="0.25">
      <c r="A341" s="72" t="s">
        <v>3128</v>
      </c>
      <c r="B341" s="73" t="s">
        <v>1573</v>
      </c>
      <c r="C341" s="73" t="s">
        <v>1574</v>
      </c>
      <c r="D341" s="73" t="s">
        <v>1575</v>
      </c>
      <c r="E341" s="73" t="s">
        <v>1576</v>
      </c>
      <c r="F341" s="74">
        <v>-344504</v>
      </c>
      <c r="G341" s="73" t="s">
        <v>3129</v>
      </c>
      <c r="H341" t="s">
        <v>3407</v>
      </c>
      <c r="I341" s="75">
        <f t="shared" si="7"/>
        <v>-344504</v>
      </c>
      <c r="J341" t="str">
        <f t="shared" si="8"/>
        <v>S</v>
      </c>
      <c r="K341" s="75">
        <f t="shared" si="9"/>
        <v>-344504</v>
      </c>
      <c r="M341" t="e">
        <f>+VLOOKUP(H341,#REF!,3,0)</f>
        <v>#REF!</v>
      </c>
    </row>
    <row r="342" spans="1:13" ht="47.25" customHeight="1" x14ac:dyDescent="0.25">
      <c r="A342" s="72" t="s">
        <v>3130</v>
      </c>
      <c r="B342" s="73" t="s">
        <v>1573</v>
      </c>
      <c r="C342" s="73" t="s">
        <v>1574</v>
      </c>
      <c r="D342" s="73" t="s">
        <v>1575</v>
      </c>
      <c r="E342" s="73" t="s">
        <v>1576</v>
      </c>
      <c r="F342" s="74">
        <v>-344504</v>
      </c>
      <c r="G342" s="73" t="s">
        <v>3131</v>
      </c>
      <c r="H342" t="s">
        <v>3408</v>
      </c>
      <c r="I342" s="75">
        <f t="shared" si="7"/>
        <v>-344504</v>
      </c>
      <c r="J342" t="str">
        <f t="shared" si="8"/>
        <v>S</v>
      </c>
      <c r="K342" s="75">
        <f t="shared" si="9"/>
        <v>-344504</v>
      </c>
      <c r="M342" t="e">
        <f>+VLOOKUP(H342,#REF!,3,0)</f>
        <v>#REF!</v>
      </c>
    </row>
    <row r="343" spans="1:13" ht="47.25" customHeight="1" x14ac:dyDescent="0.25">
      <c r="A343" s="72" t="s">
        <v>3132</v>
      </c>
      <c r="B343" s="73" t="s">
        <v>1573</v>
      </c>
      <c r="C343" s="73" t="s">
        <v>1574</v>
      </c>
      <c r="D343" s="73" t="s">
        <v>1575</v>
      </c>
      <c r="E343" s="73" t="s">
        <v>1576</v>
      </c>
      <c r="F343" s="74">
        <v>-344504</v>
      </c>
      <c r="G343" s="73" t="s">
        <v>3133</v>
      </c>
      <c r="H343" t="s">
        <v>3409</v>
      </c>
      <c r="I343" s="75">
        <f t="shared" si="7"/>
        <v>-344504</v>
      </c>
      <c r="J343" t="str">
        <f t="shared" si="8"/>
        <v>S</v>
      </c>
      <c r="K343" s="75">
        <f t="shared" si="9"/>
        <v>-344504</v>
      </c>
      <c r="M343" t="e">
        <f>+VLOOKUP(H343,#REF!,3,0)</f>
        <v>#REF!</v>
      </c>
    </row>
    <row r="344" spans="1:13" ht="47.25" customHeight="1" x14ac:dyDescent="0.25">
      <c r="A344" s="72" t="s">
        <v>3134</v>
      </c>
      <c r="B344" s="73" t="s">
        <v>1573</v>
      </c>
      <c r="C344" s="73" t="s">
        <v>1574</v>
      </c>
      <c r="D344" s="73" t="s">
        <v>1575</v>
      </c>
      <c r="E344" s="73" t="s">
        <v>1576</v>
      </c>
      <c r="F344" s="74">
        <v>-344504</v>
      </c>
      <c r="G344" s="73" t="s">
        <v>3135</v>
      </c>
      <c r="H344" t="s">
        <v>3410</v>
      </c>
      <c r="I344" s="75">
        <f t="shared" si="7"/>
        <v>-344504</v>
      </c>
      <c r="J344" t="str">
        <f t="shared" si="8"/>
        <v>S</v>
      </c>
      <c r="K344" s="75">
        <f t="shared" si="9"/>
        <v>-344504</v>
      </c>
      <c r="M344" t="e">
        <f>+VLOOKUP(H344,#REF!,3,0)</f>
        <v>#REF!</v>
      </c>
    </row>
    <row r="345" spans="1:13" ht="47.25" customHeight="1" x14ac:dyDescent="0.25">
      <c r="A345" s="72" t="s">
        <v>3136</v>
      </c>
      <c r="B345" s="73" t="s">
        <v>1573</v>
      </c>
      <c r="C345" s="73" t="s">
        <v>1574</v>
      </c>
      <c r="D345" s="73" t="s">
        <v>1575</v>
      </c>
      <c r="E345" s="73" t="s">
        <v>1576</v>
      </c>
      <c r="F345" s="74">
        <v>-344504</v>
      </c>
      <c r="G345" s="73" t="s">
        <v>3137</v>
      </c>
      <c r="H345" t="s">
        <v>3411</v>
      </c>
      <c r="I345" s="75">
        <f t="shared" si="7"/>
        <v>-344504</v>
      </c>
      <c r="J345" t="str">
        <f t="shared" si="8"/>
        <v>S</v>
      </c>
      <c r="K345" s="75">
        <f t="shared" si="9"/>
        <v>-344504</v>
      </c>
      <c r="M345" t="e">
        <f>+VLOOKUP(H345,#REF!,3,0)</f>
        <v>#REF!</v>
      </c>
    </row>
    <row r="346" spans="1:13" ht="47.25" customHeight="1" x14ac:dyDescent="0.25">
      <c r="A346" s="72" t="s">
        <v>3138</v>
      </c>
      <c r="B346" s="73" t="s">
        <v>1573</v>
      </c>
      <c r="C346" s="73" t="s">
        <v>1574</v>
      </c>
      <c r="D346" s="73" t="s">
        <v>1575</v>
      </c>
      <c r="E346" s="73" t="s">
        <v>1576</v>
      </c>
      <c r="F346" s="74">
        <v>-344504</v>
      </c>
      <c r="G346" s="73" t="s">
        <v>3139</v>
      </c>
      <c r="H346" t="s">
        <v>3412</v>
      </c>
      <c r="I346" s="75">
        <f t="shared" si="7"/>
        <v>-344504</v>
      </c>
      <c r="J346" t="str">
        <f t="shared" si="8"/>
        <v>S</v>
      </c>
      <c r="K346" s="75">
        <f t="shared" si="9"/>
        <v>-344504</v>
      </c>
      <c r="M346" t="e">
        <f>+VLOOKUP(H346,#REF!,3,0)</f>
        <v>#REF!</v>
      </c>
    </row>
    <row r="347" spans="1:13" ht="47.25" customHeight="1" x14ac:dyDescent="0.25">
      <c r="A347" s="72" t="s">
        <v>3140</v>
      </c>
      <c r="B347" s="73" t="s">
        <v>1573</v>
      </c>
      <c r="C347" s="73" t="s">
        <v>1574</v>
      </c>
      <c r="D347" s="73" t="s">
        <v>1575</v>
      </c>
      <c r="E347" s="73" t="s">
        <v>1576</v>
      </c>
      <c r="F347" s="74">
        <v>-413404</v>
      </c>
      <c r="G347" s="73" t="s">
        <v>3141</v>
      </c>
      <c r="H347" t="s">
        <v>3295</v>
      </c>
      <c r="I347" s="75">
        <f t="shared" si="7"/>
        <v>-413404</v>
      </c>
      <c r="J347" t="str">
        <f t="shared" si="8"/>
        <v>S</v>
      </c>
      <c r="K347" s="75">
        <f t="shared" si="9"/>
        <v>-413404</v>
      </c>
      <c r="M347" t="e">
        <f>+VLOOKUP(H347,#REF!,3,0)</f>
        <v>#REF!</v>
      </c>
    </row>
    <row r="348" spans="1:13" ht="47.25" customHeight="1" x14ac:dyDescent="0.25">
      <c r="A348" s="72" t="s">
        <v>3142</v>
      </c>
      <c r="B348" s="73" t="s">
        <v>1573</v>
      </c>
      <c r="C348" s="73" t="s">
        <v>1574</v>
      </c>
      <c r="D348" s="73" t="s">
        <v>1575</v>
      </c>
      <c r="E348" s="73" t="s">
        <v>1576</v>
      </c>
      <c r="F348" s="74">
        <v>-344504</v>
      </c>
      <c r="G348" s="73" t="s">
        <v>3143</v>
      </c>
      <c r="H348" t="s">
        <v>3413</v>
      </c>
      <c r="I348" s="75">
        <f t="shared" si="7"/>
        <v>-344504</v>
      </c>
      <c r="J348" t="str">
        <f t="shared" si="8"/>
        <v>S</v>
      </c>
      <c r="K348" s="75">
        <f t="shared" si="9"/>
        <v>-344504</v>
      </c>
      <c r="M348" t="e">
        <f>+VLOOKUP(H348,#REF!,3,0)</f>
        <v>#REF!</v>
      </c>
    </row>
    <row r="349" spans="1:13" ht="47.25" customHeight="1" x14ac:dyDescent="0.25">
      <c r="A349" s="72" t="s">
        <v>3144</v>
      </c>
      <c r="B349" s="73" t="s">
        <v>1573</v>
      </c>
      <c r="C349" s="73" t="s">
        <v>1574</v>
      </c>
      <c r="D349" s="73" t="s">
        <v>1575</v>
      </c>
      <c r="E349" s="73" t="s">
        <v>1576</v>
      </c>
      <c r="F349" s="74">
        <v>-275603</v>
      </c>
      <c r="G349" s="73" t="s">
        <v>3145</v>
      </c>
      <c r="H349" t="s">
        <v>3414</v>
      </c>
      <c r="I349" s="75">
        <f t="shared" si="7"/>
        <v>-275603</v>
      </c>
      <c r="J349" t="str">
        <f t="shared" si="8"/>
        <v>S</v>
      </c>
      <c r="K349" s="75">
        <f t="shared" si="9"/>
        <v>-275603</v>
      </c>
      <c r="M349" t="e">
        <f>+VLOOKUP(H349,#REF!,3,0)</f>
        <v>#REF!</v>
      </c>
    </row>
    <row r="350" spans="1:13" ht="47.25" customHeight="1" x14ac:dyDescent="0.25">
      <c r="A350" s="72" t="s">
        <v>3146</v>
      </c>
      <c r="B350" s="73" t="s">
        <v>1573</v>
      </c>
      <c r="C350" s="73" t="s">
        <v>1574</v>
      </c>
      <c r="D350" s="73" t="s">
        <v>1575</v>
      </c>
      <c r="E350" s="73" t="s">
        <v>1576</v>
      </c>
      <c r="F350" s="74">
        <v>-413404</v>
      </c>
      <c r="G350" s="73" t="s">
        <v>3147</v>
      </c>
      <c r="H350" t="s">
        <v>3415</v>
      </c>
      <c r="I350" s="75">
        <f t="shared" si="7"/>
        <v>-413404</v>
      </c>
      <c r="J350" t="str">
        <f t="shared" si="8"/>
        <v>S</v>
      </c>
      <c r="K350" s="75">
        <f t="shared" si="9"/>
        <v>-413404</v>
      </c>
      <c r="M350" t="e">
        <f>+VLOOKUP(H350,#REF!,3,0)</f>
        <v>#REF!</v>
      </c>
    </row>
    <row r="351" spans="1:13" ht="47.25" customHeight="1" x14ac:dyDescent="0.25">
      <c r="A351" s="72" t="s">
        <v>3148</v>
      </c>
      <c r="B351" s="73" t="s">
        <v>1573</v>
      </c>
      <c r="C351" s="73" t="s">
        <v>1574</v>
      </c>
      <c r="D351" s="73" t="s">
        <v>1575</v>
      </c>
      <c r="E351" s="73" t="s">
        <v>1576</v>
      </c>
      <c r="F351" s="74">
        <v>-137801</v>
      </c>
      <c r="G351" s="73" t="s">
        <v>3149</v>
      </c>
      <c r="H351" t="s">
        <v>3416</v>
      </c>
      <c r="I351" s="75">
        <f t="shared" si="7"/>
        <v>-137801</v>
      </c>
      <c r="J351" t="str">
        <f t="shared" si="8"/>
        <v>S</v>
      </c>
      <c r="K351" s="75">
        <f t="shared" si="9"/>
        <v>-137801</v>
      </c>
      <c r="M351" t="e">
        <f>+VLOOKUP(H351,#REF!,3,0)</f>
        <v>#REF!</v>
      </c>
    </row>
    <row r="352" spans="1:13" ht="47.25" customHeight="1" x14ac:dyDescent="0.25">
      <c r="A352" s="72" t="s">
        <v>3150</v>
      </c>
      <c r="B352" s="73" t="s">
        <v>1573</v>
      </c>
      <c r="C352" s="73" t="s">
        <v>1574</v>
      </c>
      <c r="D352" s="73" t="s">
        <v>1575</v>
      </c>
      <c r="E352" s="73" t="s">
        <v>1576</v>
      </c>
      <c r="F352" s="74">
        <v>-413404</v>
      </c>
      <c r="G352" s="73" t="s">
        <v>3151</v>
      </c>
      <c r="H352" t="s">
        <v>3417</v>
      </c>
      <c r="I352" s="75">
        <f t="shared" si="7"/>
        <v>-413404</v>
      </c>
      <c r="J352" t="str">
        <f t="shared" si="8"/>
        <v>S</v>
      </c>
      <c r="K352" s="75">
        <f t="shared" si="9"/>
        <v>-413404</v>
      </c>
      <c r="M352" t="e">
        <f>+VLOOKUP(H352,#REF!,3,0)</f>
        <v>#REF!</v>
      </c>
    </row>
    <row r="353" spans="1:13" ht="47.25" customHeight="1" x14ac:dyDescent="0.25">
      <c r="A353" s="72" t="s">
        <v>3152</v>
      </c>
      <c r="B353" s="73" t="s">
        <v>1573</v>
      </c>
      <c r="C353" s="73" t="s">
        <v>1574</v>
      </c>
      <c r="D353" s="73" t="s">
        <v>1575</v>
      </c>
      <c r="E353" s="73" t="s">
        <v>1576</v>
      </c>
      <c r="F353" s="74">
        <v>-275603</v>
      </c>
      <c r="G353" s="73" t="s">
        <v>3153</v>
      </c>
      <c r="H353" t="s">
        <v>3418</v>
      </c>
      <c r="I353" s="75">
        <f t="shared" si="7"/>
        <v>-275603</v>
      </c>
      <c r="J353" t="str">
        <f t="shared" si="8"/>
        <v>S</v>
      </c>
      <c r="K353" s="75">
        <f t="shared" si="9"/>
        <v>-275603</v>
      </c>
      <c r="M353" t="e">
        <f>+VLOOKUP(H353,#REF!,3,0)</f>
        <v>#REF!</v>
      </c>
    </row>
    <row r="354" spans="1:13" ht="47.25" customHeight="1" x14ac:dyDescent="0.25">
      <c r="A354" s="72" t="s">
        <v>3154</v>
      </c>
      <c r="B354" s="73" t="s">
        <v>1573</v>
      </c>
      <c r="C354" s="73" t="s">
        <v>1574</v>
      </c>
      <c r="D354" s="73" t="s">
        <v>1575</v>
      </c>
      <c r="E354" s="73" t="s">
        <v>1576</v>
      </c>
      <c r="F354" s="74">
        <v>-344504</v>
      </c>
      <c r="G354" s="73" t="s">
        <v>3155</v>
      </c>
      <c r="H354" t="s">
        <v>3419</v>
      </c>
      <c r="I354" s="75">
        <f t="shared" si="7"/>
        <v>-344504</v>
      </c>
      <c r="J354" t="str">
        <f t="shared" si="8"/>
        <v>S</v>
      </c>
      <c r="K354" s="75">
        <f t="shared" si="9"/>
        <v>-344504</v>
      </c>
      <c r="M354" t="e">
        <f>+VLOOKUP(H354,#REF!,3,0)</f>
        <v>#REF!</v>
      </c>
    </row>
    <row r="355" spans="1:13" ht="47.25" customHeight="1" x14ac:dyDescent="0.25">
      <c r="A355" s="72" t="s">
        <v>3156</v>
      </c>
      <c r="B355" s="73" t="s">
        <v>1573</v>
      </c>
      <c r="C355" s="73" t="s">
        <v>1574</v>
      </c>
      <c r="D355" s="73" t="s">
        <v>1575</v>
      </c>
      <c r="E355" s="73" t="s">
        <v>1576</v>
      </c>
      <c r="F355" s="74">
        <v>-68901</v>
      </c>
      <c r="G355" s="73" t="s">
        <v>3157</v>
      </c>
      <c r="H355" t="s">
        <v>3420</v>
      </c>
      <c r="I355" s="75">
        <f t="shared" si="7"/>
        <v>-68901</v>
      </c>
      <c r="J355" t="str">
        <f t="shared" si="8"/>
        <v>S</v>
      </c>
      <c r="K355" s="75">
        <f t="shared" si="9"/>
        <v>-68901</v>
      </c>
      <c r="M355" t="e">
        <f>+VLOOKUP(H355,#REF!,3,0)</f>
        <v>#REF!</v>
      </c>
    </row>
    <row r="356" spans="1:13" ht="47.25" customHeight="1" x14ac:dyDescent="0.25">
      <c r="A356" s="72" t="s">
        <v>3158</v>
      </c>
      <c r="B356" s="73" t="s">
        <v>1573</v>
      </c>
      <c r="C356" s="73" t="s">
        <v>1574</v>
      </c>
      <c r="D356" s="73" t="s">
        <v>1575</v>
      </c>
      <c r="E356" s="73" t="s">
        <v>1576</v>
      </c>
      <c r="F356" s="74">
        <v>-206702</v>
      </c>
      <c r="G356" s="73" t="s">
        <v>3159</v>
      </c>
      <c r="H356" t="s">
        <v>3421</v>
      </c>
      <c r="I356" s="75">
        <f t="shared" si="7"/>
        <v>-206702</v>
      </c>
      <c r="J356" t="str">
        <f t="shared" si="8"/>
        <v>S</v>
      </c>
      <c r="K356" s="75">
        <f t="shared" si="9"/>
        <v>-206702</v>
      </c>
      <c r="M356" t="e">
        <f>+VLOOKUP(H356,#REF!,3,0)</f>
        <v>#REF!</v>
      </c>
    </row>
    <row r="357" spans="1:13" ht="47.25" customHeight="1" x14ac:dyDescent="0.25">
      <c r="A357" s="72" t="s">
        <v>3160</v>
      </c>
      <c r="B357" s="73" t="s">
        <v>1573</v>
      </c>
      <c r="C357" s="73" t="s">
        <v>1574</v>
      </c>
      <c r="D357" s="73" t="s">
        <v>1575</v>
      </c>
      <c r="E357" s="73" t="s">
        <v>1576</v>
      </c>
      <c r="F357" s="74">
        <v>-137801</v>
      </c>
      <c r="G357" s="73" t="s">
        <v>3161</v>
      </c>
      <c r="H357" t="s">
        <v>3422</v>
      </c>
      <c r="I357" s="75">
        <f t="shared" si="7"/>
        <v>-137801</v>
      </c>
      <c r="J357" t="str">
        <f t="shared" si="8"/>
        <v>S</v>
      </c>
      <c r="K357" s="75">
        <f t="shared" si="9"/>
        <v>-137801</v>
      </c>
      <c r="M357" t="e">
        <f>+VLOOKUP(H357,#REF!,3,0)</f>
        <v>#REF!</v>
      </c>
    </row>
    <row r="358" spans="1:13" ht="47.25" customHeight="1" x14ac:dyDescent="0.25">
      <c r="A358" s="72" t="s">
        <v>3162</v>
      </c>
      <c r="B358" s="73" t="s">
        <v>1573</v>
      </c>
      <c r="C358" s="73" t="s">
        <v>1574</v>
      </c>
      <c r="D358" s="73" t="s">
        <v>1575</v>
      </c>
      <c r="E358" s="73" t="s">
        <v>1576</v>
      </c>
      <c r="F358" s="74">
        <v>-206702</v>
      </c>
      <c r="G358" s="73" t="s">
        <v>3163</v>
      </c>
      <c r="H358" t="s">
        <v>3423</v>
      </c>
      <c r="I358" s="75">
        <f t="shared" si="7"/>
        <v>-206702</v>
      </c>
      <c r="J358" t="str">
        <f t="shared" si="8"/>
        <v>S</v>
      </c>
      <c r="K358" s="75">
        <f t="shared" si="9"/>
        <v>-206702</v>
      </c>
      <c r="M358" t="e">
        <f>+VLOOKUP(H358,#REF!,3,0)</f>
        <v>#REF!</v>
      </c>
    </row>
    <row r="359" spans="1:13" ht="47.25" customHeight="1" x14ac:dyDescent="0.25">
      <c r="A359" s="72" t="s">
        <v>3164</v>
      </c>
      <c r="B359" s="73" t="s">
        <v>1573</v>
      </c>
      <c r="C359" s="73" t="s">
        <v>1574</v>
      </c>
      <c r="D359" s="73" t="s">
        <v>1575</v>
      </c>
      <c r="E359" s="73" t="s">
        <v>1576</v>
      </c>
      <c r="F359" s="74">
        <v>-68901</v>
      </c>
      <c r="G359" s="73" t="s">
        <v>3165</v>
      </c>
      <c r="H359" t="s">
        <v>3424</v>
      </c>
      <c r="I359" s="75">
        <f t="shared" si="7"/>
        <v>-68901</v>
      </c>
      <c r="J359" t="str">
        <f t="shared" si="8"/>
        <v>S</v>
      </c>
      <c r="K359" s="75">
        <f t="shared" si="9"/>
        <v>-68901</v>
      </c>
      <c r="M359" t="e">
        <f>+VLOOKUP(H359,#REF!,3,0)</f>
        <v>#REF!</v>
      </c>
    </row>
    <row r="360" spans="1:13" ht="47.25" customHeight="1" x14ac:dyDescent="0.25">
      <c r="A360" s="72" t="s">
        <v>3166</v>
      </c>
      <c r="B360" s="73" t="s">
        <v>1573</v>
      </c>
      <c r="C360" s="73" t="s">
        <v>1574</v>
      </c>
      <c r="D360" s="73" t="s">
        <v>1575</v>
      </c>
      <c r="E360" s="73" t="s">
        <v>1576</v>
      </c>
      <c r="F360" s="74">
        <v>-344504</v>
      </c>
      <c r="G360" s="73" t="s">
        <v>3167</v>
      </c>
      <c r="H360" t="s">
        <v>3425</v>
      </c>
      <c r="I360" s="75">
        <f t="shared" si="7"/>
        <v>-344504</v>
      </c>
      <c r="J360" t="str">
        <f t="shared" si="8"/>
        <v>S</v>
      </c>
      <c r="K360" s="75">
        <f t="shared" si="9"/>
        <v>-344504</v>
      </c>
      <c r="M360" t="e">
        <f>+VLOOKUP(H360,#REF!,3,0)</f>
        <v>#REF!</v>
      </c>
    </row>
    <row r="361" spans="1:13" ht="47.25" customHeight="1" x14ac:dyDescent="0.25">
      <c r="A361" s="72" t="s">
        <v>3168</v>
      </c>
      <c r="B361" s="73" t="s">
        <v>1573</v>
      </c>
      <c r="C361" s="73" t="s">
        <v>1574</v>
      </c>
      <c r="D361" s="73" t="s">
        <v>1575</v>
      </c>
      <c r="E361" s="73" t="s">
        <v>1576</v>
      </c>
      <c r="F361" s="74">
        <v>-206702</v>
      </c>
      <c r="G361" s="73" t="s">
        <v>3169</v>
      </c>
      <c r="H361" t="s">
        <v>3426</v>
      </c>
      <c r="I361" s="75">
        <f t="shared" si="7"/>
        <v>-206702</v>
      </c>
      <c r="J361" t="str">
        <f t="shared" si="8"/>
        <v>S</v>
      </c>
      <c r="K361" s="75">
        <f t="shared" si="9"/>
        <v>-206702</v>
      </c>
      <c r="M361" t="e">
        <f>+VLOOKUP(H361,#REF!,3,0)</f>
        <v>#REF!</v>
      </c>
    </row>
    <row r="362" spans="1:13" ht="47.25" customHeight="1" x14ac:dyDescent="0.25">
      <c r="A362" s="72" t="s">
        <v>3170</v>
      </c>
      <c r="B362" s="73" t="s">
        <v>1573</v>
      </c>
      <c r="C362" s="73" t="s">
        <v>1574</v>
      </c>
      <c r="D362" s="73" t="s">
        <v>1575</v>
      </c>
      <c r="E362" s="73" t="s">
        <v>1576</v>
      </c>
      <c r="F362" s="74">
        <v>-68901</v>
      </c>
      <c r="G362" s="73" t="s">
        <v>3171</v>
      </c>
      <c r="H362" t="s">
        <v>3427</v>
      </c>
      <c r="I362" s="75">
        <f t="shared" si="7"/>
        <v>-68901</v>
      </c>
      <c r="J362" t="str">
        <f t="shared" si="8"/>
        <v>S</v>
      </c>
      <c r="K362" s="75">
        <f t="shared" si="9"/>
        <v>-68901</v>
      </c>
      <c r="M362" t="e">
        <f>+VLOOKUP(H362,#REF!,3,0)</f>
        <v>#REF!</v>
      </c>
    </row>
    <row r="363" spans="1:13" ht="47.25" customHeight="1" x14ac:dyDescent="0.25">
      <c r="A363" s="72" t="s">
        <v>3172</v>
      </c>
      <c r="B363" s="73" t="s">
        <v>1573</v>
      </c>
      <c r="C363" s="73" t="s">
        <v>1574</v>
      </c>
      <c r="D363" s="73" t="s">
        <v>1575</v>
      </c>
      <c r="E363" s="73" t="s">
        <v>1576</v>
      </c>
      <c r="F363" s="74">
        <v>-344504</v>
      </c>
      <c r="G363" s="73" t="s">
        <v>3173</v>
      </c>
      <c r="H363" t="s">
        <v>3428</v>
      </c>
      <c r="I363" s="75">
        <f t="shared" si="7"/>
        <v>-344504</v>
      </c>
      <c r="J363" t="str">
        <f t="shared" si="8"/>
        <v>S</v>
      </c>
      <c r="K363" s="75">
        <f t="shared" si="9"/>
        <v>-344504</v>
      </c>
      <c r="M363" t="e">
        <f>+VLOOKUP(H363,#REF!,3,0)</f>
        <v>#REF!</v>
      </c>
    </row>
    <row r="364" spans="1:13" ht="47.25" customHeight="1" x14ac:dyDescent="0.25">
      <c r="A364" s="72" t="s">
        <v>3174</v>
      </c>
      <c r="B364" s="73" t="s">
        <v>1573</v>
      </c>
      <c r="C364" s="73" t="s">
        <v>1574</v>
      </c>
      <c r="D364" s="73" t="s">
        <v>1575</v>
      </c>
      <c r="E364" s="73" t="s">
        <v>1576</v>
      </c>
      <c r="F364" s="74">
        <v>-275603</v>
      </c>
      <c r="G364" s="73" t="s">
        <v>3175</v>
      </c>
      <c r="H364" t="s">
        <v>3429</v>
      </c>
      <c r="I364" s="75">
        <f t="shared" si="7"/>
        <v>-275603</v>
      </c>
      <c r="J364" t="str">
        <f t="shared" si="8"/>
        <v>S</v>
      </c>
      <c r="K364" s="75">
        <f t="shared" si="9"/>
        <v>-275603</v>
      </c>
      <c r="M364" t="e">
        <f>+VLOOKUP(H364,#REF!,3,0)</f>
        <v>#REF!</v>
      </c>
    </row>
    <row r="365" spans="1:13" ht="47.25" customHeight="1" x14ac:dyDescent="0.25">
      <c r="A365" s="72" t="s">
        <v>3176</v>
      </c>
      <c r="B365" s="73" t="s">
        <v>1573</v>
      </c>
      <c r="C365" s="73" t="s">
        <v>1574</v>
      </c>
      <c r="D365" s="73" t="s">
        <v>1575</v>
      </c>
      <c r="E365" s="73" t="s">
        <v>1576</v>
      </c>
      <c r="F365" s="74">
        <v>-206702</v>
      </c>
      <c r="G365" s="73" t="s">
        <v>3177</v>
      </c>
      <c r="H365" t="s">
        <v>3430</v>
      </c>
      <c r="I365" s="75">
        <f t="shared" si="7"/>
        <v>-206702</v>
      </c>
      <c r="J365" t="str">
        <f t="shared" si="8"/>
        <v>S</v>
      </c>
      <c r="K365" s="75">
        <f t="shared" si="9"/>
        <v>-206702</v>
      </c>
      <c r="M365" t="e">
        <f>+VLOOKUP(H365,#REF!,3,0)</f>
        <v>#REF!</v>
      </c>
    </row>
    <row r="366" spans="1:13" ht="47.25" customHeight="1" x14ac:dyDescent="0.25">
      <c r="A366" s="72" t="s">
        <v>3178</v>
      </c>
      <c r="B366" s="73" t="s">
        <v>1573</v>
      </c>
      <c r="C366" s="73" t="s">
        <v>1574</v>
      </c>
      <c r="D366" s="73" t="s">
        <v>1575</v>
      </c>
      <c r="E366" s="73" t="s">
        <v>1576</v>
      </c>
      <c r="F366" s="74">
        <v>-344504</v>
      </c>
      <c r="G366" s="73" t="s">
        <v>3179</v>
      </c>
      <c r="H366" t="s">
        <v>3431</v>
      </c>
      <c r="I366" s="75">
        <f t="shared" si="7"/>
        <v>-344504</v>
      </c>
      <c r="J366" t="str">
        <f t="shared" si="8"/>
        <v>S</v>
      </c>
      <c r="K366" s="75">
        <f t="shared" si="9"/>
        <v>-344504</v>
      </c>
      <c r="M366" t="e">
        <f>+VLOOKUP(H366,#REF!,3,0)</f>
        <v>#REF!</v>
      </c>
    </row>
    <row r="367" spans="1:13" ht="47.25" customHeight="1" x14ac:dyDescent="0.25">
      <c r="A367" s="72" t="s">
        <v>3180</v>
      </c>
      <c r="B367" s="73" t="s">
        <v>1573</v>
      </c>
      <c r="C367" s="73" t="s">
        <v>1574</v>
      </c>
      <c r="D367" s="73" t="s">
        <v>1575</v>
      </c>
      <c r="E367" s="73" t="s">
        <v>1576</v>
      </c>
      <c r="F367" s="74">
        <v>-206702</v>
      </c>
      <c r="G367" s="73" t="s">
        <v>3181</v>
      </c>
      <c r="H367" t="s">
        <v>3432</v>
      </c>
      <c r="I367" s="75">
        <f t="shared" si="7"/>
        <v>-206702</v>
      </c>
      <c r="J367" t="str">
        <f t="shared" si="8"/>
        <v>S</v>
      </c>
      <c r="K367" s="75">
        <f t="shared" si="9"/>
        <v>-206702</v>
      </c>
      <c r="M367" t="e">
        <f>+VLOOKUP(H367,#REF!,3,0)</f>
        <v>#REF!</v>
      </c>
    </row>
    <row r="368" spans="1:13" ht="47.25" customHeight="1" x14ac:dyDescent="0.25">
      <c r="A368" s="72" t="s">
        <v>3182</v>
      </c>
      <c r="B368" s="73" t="s">
        <v>1573</v>
      </c>
      <c r="C368" s="73" t="s">
        <v>1574</v>
      </c>
      <c r="D368" s="73" t="s">
        <v>1575</v>
      </c>
      <c r="E368" s="73" t="s">
        <v>1576</v>
      </c>
      <c r="F368" s="74">
        <v>-275603</v>
      </c>
      <c r="G368" s="73" t="s">
        <v>3183</v>
      </c>
      <c r="H368" t="s">
        <v>3433</v>
      </c>
      <c r="I368" s="75">
        <f t="shared" si="7"/>
        <v>-275603</v>
      </c>
      <c r="J368" t="str">
        <f t="shared" si="8"/>
        <v>S</v>
      </c>
      <c r="K368" s="75">
        <f t="shared" si="9"/>
        <v>-275603</v>
      </c>
      <c r="M368" t="e">
        <f>+VLOOKUP(H368,#REF!,3,0)</f>
        <v>#REF!</v>
      </c>
    </row>
    <row r="369" spans="1:13" ht="47.25" customHeight="1" x14ac:dyDescent="0.25">
      <c r="A369" s="72" t="s">
        <v>3184</v>
      </c>
      <c r="B369" s="73" t="s">
        <v>1573</v>
      </c>
      <c r="C369" s="73" t="s">
        <v>1574</v>
      </c>
      <c r="D369" s="73" t="s">
        <v>1575</v>
      </c>
      <c r="E369" s="73" t="s">
        <v>1576</v>
      </c>
      <c r="F369" s="74">
        <v>-344504</v>
      </c>
      <c r="G369" s="73" t="s">
        <v>3185</v>
      </c>
      <c r="H369" t="s">
        <v>3434</v>
      </c>
      <c r="I369" s="75">
        <f t="shared" si="7"/>
        <v>-344504</v>
      </c>
      <c r="J369" t="str">
        <f t="shared" si="8"/>
        <v>S</v>
      </c>
      <c r="K369" s="75">
        <f t="shared" si="9"/>
        <v>-344504</v>
      </c>
      <c r="M369" t="e">
        <f>+VLOOKUP(H369,#REF!,3,0)</f>
        <v>#REF!</v>
      </c>
    </row>
    <row r="370" spans="1:13" ht="47.25" customHeight="1" x14ac:dyDescent="0.25">
      <c r="A370" s="72" t="s">
        <v>3186</v>
      </c>
      <c r="B370" s="73" t="s">
        <v>1573</v>
      </c>
      <c r="C370" s="73" t="s">
        <v>1574</v>
      </c>
      <c r="D370" s="73" t="s">
        <v>1575</v>
      </c>
      <c r="E370" s="73" t="s">
        <v>1576</v>
      </c>
      <c r="F370" s="74">
        <v>-344504</v>
      </c>
      <c r="G370" s="73" t="s">
        <v>3187</v>
      </c>
      <c r="H370" t="s">
        <v>3435</v>
      </c>
      <c r="I370" s="75">
        <f t="shared" si="7"/>
        <v>-344504</v>
      </c>
      <c r="J370" t="str">
        <f t="shared" si="8"/>
        <v>S</v>
      </c>
      <c r="K370" s="75">
        <f t="shared" si="9"/>
        <v>-344504</v>
      </c>
      <c r="M370" t="e">
        <f>+VLOOKUP(H370,#REF!,3,0)</f>
        <v>#REF!</v>
      </c>
    </row>
    <row r="371" spans="1:13" ht="47.25" customHeight="1" x14ac:dyDescent="0.25">
      <c r="A371" s="72" t="s">
        <v>3188</v>
      </c>
      <c r="B371" s="73" t="s">
        <v>1573</v>
      </c>
      <c r="C371" s="73" t="s">
        <v>1574</v>
      </c>
      <c r="D371" s="73" t="s">
        <v>1575</v>
      </c>
      <c r="E371" s="73" t="s">
        <v>1576</v>
      </c>
      <c r="F371" s="74">
        <v>-535543</v>
      </c>
      <c r="G371" s="73" t="s">
        <v>3189</v>
      </c>
      <c r="H371" t="s">
        <v>3447</v>
      </c>
      <c r="I371" s="75">
        <f t="shared" si="7"/>
        <v>-535543</v>
      </c>
      <c r="J371" t="str">
        <f t="shared" si="8"/>
        <v>V</v>
      </c>
      <c r="K371" s="75">
        <f t="shared" si="9"/>
        <v>-535543</v>
      </c>
      <c r="L371" t="s">
        <v>3291</v>
      </c>
    </row>
    <row r="372" spans="1:13" ht="47.25" customHeight="1" x14ac:dyDescent="0.25">
      <c r="A372" s="72" t="s">
        <v>3190</v>
      </c>
      <c r="B372" s="73" t="s">
        <v>1573</v>
      </c>
      <c r="C372" s="73" t="s">
        <v>1574</v>
      </c>
      <c r="D372" s="73" t="s">
        <v>1575</v>
      </c>
      <c r="E372" s="73" t="s">
        <v>1576</v>
      </c>
      <c r="F372" s="74">
        <v>-344504</v>
      </c>
      <c r="G372" s="73" t="s">
        <v>3191</v>
      </c>
      <c r="H372" t="s">
        <v>3436</v>
      </c>
      <c r="I372" s="75">
        <f t="shared" si="7"/>
        <v>-344504</v>
      </c>
      <c r="J372" t="str">
        <f t="shared" si="8"/>
        <v>S</v>
      </c>
      <c r="K372" s="75">
        <f t="shared" si="9"/>
        <v>-344504</v>
      </c>
      <c r="M372" t="e">
        <f>+VLOOKUP(H372,#REF!,3,0)</f>
        <v>#REF!</v>
      </c>
    </row>
    <row r="373" spans="1:13" ht="47.25" customHeight="1" x14ac:dyDescent="0.25">
      <c r="A373" s="72" t="s">
        <v>3192</v>
      </c>
      <c r="B373" s="73" t="s">
        <v>1573</v>
      </c>
      <c r="C373" s="73" t="s">
        <v>1574</v>
      </c>
      <c r="D373" s="73" t="s">
        <v>1575</v>
      </c>
      <c r="E373" s="73" t="s">
        <v>1576</v>
      </c>
      <c r="F373" s="74">
        <v>-413404</v>
      </c>
      <c r="G373" s="73" t="s">
        <v>3193</v>
      </c>
      <c r="H373" t="s">
        <v>3437</v>
      </c>
      <c r="I373" s="75">
        <f t="shared" si="7"/>
        <v>-413404</v>
      </c>
      <c r="J373" t="str">
        <f t="shared" si="8"/>
        <v>S</v>
      </c>
      <c r="K373" s="75">
        <f t="shared" si="9"/>
        <v>-413404</v>
      </c>
      <c r="M373" t="e">
        <f>+VLOOKUP(H373,#REF!,3,0)</f>
        <v>#REF!</v>
      </c>
    </row>
    <row r="374" spans="1:13" ht="47.25" customHeight="1" x14ac:dyDescent="0.25">
      <c r="A374" s="72" t="s">
        <v>3194</v>
      </c>
      <c r="B374" s="73" t="s">
        <v>1573</v>
      </c>
      <c r="C374" s="73" t="s">
        <v>1574</v>
      </c>
      <c r="D374" s="73" t="s">
        <v>1575</v>
      </c>
      <c r="E374" s="73" t="s">
        <v>1576</v>
      </c>
      <c r="F374" s="74">
        <v>-68901</v>
      </c>
      <c r="G374" s="73" t="s">
        <v>3195</v>
      </c>
      <c r="H374" t="s">
        <v>3438</v>
      </c>
      <c r="I374" s="75">
        <f t="shared" si="7"/>
        <v>-68901</v>
      </c>
      <c r="J374" t="str">
        <f t="shared" si="8"/>
        <v>S</v>
      </c>
      <c r="K374" s="75">
        <f t="shared" si="9"/>
        <v>-68901</v>
      </c>
      <c r="M374" t="e">
        <f>+VLOOKUP(H374,#REF!,3,0)</f>
        <v>#REF!</v>
      </c>
    </row>
    <row r="375" spans="1:13" ht="47.25" customHeight="1" x14ac:dyDescent="0.25">
      <c r="A375" s="72" t="s">
        <v>3196</v>
      </c>
      <c r="B375" s="73" t="s">
        <v>1573</v>
      </c>
      <c r="C375" s="73" t="s">
        <v>1574</v>
      </c>
      <c r="D375" s="73" t="s">
        <v>1575</v>
      </c>
      <c r="E375" s="73" t="s">
        <v>1576</v>
      </c>
      <c r="F375" s="74">
        <v>-275603</v>
      </c>
      <c r="G375" s="73" t="s">
        <v>3197</v>
      </c>
      <c r="H375" t="s">
        <v>3439</v>
      </c>
      <c r="I375" s="75">
        <f t="shared" si="7"/>
        <v>-275603</v>
      </c>
      <c r="J375" t="str">
        <f t="shared" si="8"/>
        <v>S</v>
      </c>
      <c r="K375" s="75">
        <f t="shared" si="9"/>
        <v>-275603</v>
      </c>
      <c r="M375" t="e">
        <f>+VLOOKUP(H375,#REF!,3,0)</f>
        <v>#REF!</v>
      </c>
    </row>
    <row r="376" spans="1:13" ht="47.25" customHeight="1" x14ac:dyDescent="0.25">
      <c r="A376" s="72" t="s">
        <v>3198</v>
      </c>
      <c r="B376" s="73" t="s">
        <v>1573</v>
      </c>
      <c r="C376" s="73" t="s">
        <v>1574</v>
      </c>
      <c r="D376" s="73" t="s">
        <v>1575</v>
      </c>
      <c r="E376" s="73" t="s">
        <v>1576</v>
      </c>
      <c r="F376" s="74">
        <v>-275603</v>
      </c>
      <c r="G376" s="73" t="s">
        <v>3199</v>
      </c>
      <c r="H376" t="s">
        <v>3440</v>
      </c>
      <c r="I376" s="75">
        <f t="shared" si="7"/>
        <v>-275603</v>
      </c>
      <c r="J376" t="str">
        <f t="shared" si="8"/>
        <v>S</v>
      </c>
      <c r="K376" s="75">
        <f t="shared" si="9"/>
        <v>-275603</v>
      </c>
      <c r="M376" t="e">
        <f>+VLOOKUP(H376,#REF!,3,0)</f>
        <v>#REF!</v>
      </c>
    </row>
    <row r="377" spans="1:13" ht="47.25" customHeight="1" x14ac:dyDescent="0.25">
      <c r="A377" s="72" t="s">
        <v>3200</v>
      </c>
      <c r="B377" s="73" t="s">
        <v>1573</v>
      </c>
      <c r="C377" s="73" t="s">
        <v>1574</v>
      </c>
      <c r="D377" s="73" t="s">
        <v>1575</v>
      </c>
      <c r="E377" s="73" t="s">
        <v>1576</v>
      </c>
      <c r="F377" s="74">
        <v>-413404</v>
      </c>
      <c r="G377" s="73" t="s">
        <v>3201</v>
      </c>
      <c r="H377" t="s">
        <v>3441</v>
      </c>
      <c r="I377" s="75">
        <f t="shared" si="7"/>
        <v>-413404</v>
      </c>
      <c r="J377" t="str">
        <f t="shared" si="8"/>
        <v>S</v>
      </c>
      <c r="K377" s="75">
        <f t="shared" si="9"/>
        <v>-413404</v>
      </c>
      <c r="M377" t="e">
        <f>+VLOOKUP(H377,#REF!,3,0)</f>
        <v>#REF!</v>
      </c>
    </row>
    <row r="378" spans="1:13" ht="47.25" customHeight="1" x14ac:dyDescent="0.25">
      <c r="A378" s="72" t="s">
        <v>3202</v>
      </c>
      <c r="B378" s="73" t="s">
        <v>1573</v>
      </c>
      <c r="C378" s="73" t="s">
        <v>1574</v>
      </c>
      <c r="D378" s="73" t="s">
        <v>1575</v>
      </c>
      <c r="E378" s="73" t="s">
        <v>1576</v>
      </c>
      <c r="F378" s="74">
        <v>-275603</v>
      </c>
      <c r="G378" s="73" t="s">
        <v>3203</v>
      </c>
      <c r="H378" t="s">
        <v>3305</v>
      </c>
      <c r="I378" s="75">
        <f t="shared" si="7"/>
        <v>-275603</v>
      </c>
      <c r="J378" t="str">
        <f t="shared" si="8"/>
        <v>S</v>
      </c>
      <c r="K378" s="75">
        <f t="shared" si="9"/>
        <v>-275603</v>
      </c>
      <c r="M378" t="e">
        <f>+VLOOKUP(H378,#REF!,3,0)</f>
        <v>#REF!</v>
      </c>
    </row>
    <row r="379" spans="1:13" ht="47.25" customHeight="1" x14ac:dyDescent="0.25">
      <c r="A379" s="72" t="s">
        <v>3204</v>
      </c>
      <c r="B379" s="73" t="s">
        <v>1573</v>
      </c>
      <c r="C379" s="73" t="s">
        <v>1574</v>
      </c>
      <c r="D379" s="73" t="s">
        <v>1575</v>
      </c>
      <c r="E379" s="73" t="s">
        <v>1576</v>
      </c>
      <c r="F379" s="74">
        <v>-206702</v>
      </c>
      <c r="G379" s="73" t="s">
        <v>3205</v>
      </c>
      <c r="H379" t="s">
        <v>3303</v>
      </c>
      <c r="I379" s="75">
        <f t="shared" si="7"/>
        <v>-206702</v>
      </c>
      <c r="J379" t="str">
        <f t="shared" si="8"/>
        <v>S</v>
      </c>
      <c r="K379" s="75">
        <f t="shared" si="9"/>
        <v>-206702</v>
      </c>
      <c r="M379" t="e">
        <f>+VLOOKUP(H379,#REF!,3,0)</f>
        <v>#REF!</v>
      </c>
    </row>
    <row r="380" spans="1:13" ht="47.25" customHeight="1" x14ac:dyDescent="0.25">
      <c r="A380" s="72" t="s">
        <v>3206</v>
      </c>
      <c r="B380" s="73" t="s">
        <v>1573</v>
      </c>
      <c r="C380" s="73" t="s">
        <v>1574</v>
      </c>
      <c r="D380" s="73" t="s">
        <v>1575</v>
      </c>
      <c r="E380" s="73" t="s">
        <v>1576</v>
      </c>
      <c r="F380" s="74">
        <v>-413404</v>
      </c>
      <c r="G380" s="73" t="s">
        <v>3207</v>
      </c>
      <c r="H380" t="s">
        <v>3306</v>
      </c>
      <c r="I380" s="75">
        <f t="shared" si="7"/>
        <v>-413404</v>
      </c>
      <c r="J380" t="str">
        <f t="shared" si="8"/>
        <v>S</v>
      </c>
      <c r="K380" s="75">
        <f t="shared" si="9"/>
        <v>-413404</v>
      </c>
      <c r="M380" t="e">
        <f>+VLOOKUP(H380,#REF!,3,0)</f>
        <v>#REF!</v>
      </c>
    </row>
    <row r="381" spans="1:13" ht="47.25" customHeight="1" x14ac:dyDescent="0.25">
      <c r="A381" s="72" t="s">
        <v>3208</v>
      </c>
      <c r="B381" s="73" t="s">
        <v>1573</v>
      </c>
      <c r="C381" s="73" t="s">
        <v>1574</v>
      </c>
      <c r="D381" s="73" t="s">
        <v>1575</v>
      </c>
      <c r="E381" s="73" t="s">
        <v>1576</v>
      </c>
      <c r="F381" s="74">
        <v>-413404</v>
      </c>
      <c r="G381" s="73" t="s">
        <v>3209</v>
      </c>
      <c r="H381" t="s">
        <v>3318</v>
      </c>
      <c r="I381" s="75">
        <f t="shared" si="7"/>
        <v>-413404</v>
      </c>
      <c r="J381" t="str">
        <f t="shared" si="8"/>
        <v>S</v>
      </c>
      <c r="K381" s="75">
        <f t="shared" si="9"/>
        <v>-413404</v>
      </c>
      <c r="M381" t="e">
        <f>+VLOOKUP(H381,#REF!,3,0)</f>
        <v>#REF!</v>
      </c>
    </row>
    <row r="382" spans="1:13" ht="47.25" customHeight="1" x14ac:dyDescent="0.25">
      <c r="A382" s="72" t="s">
        <v>3210</v>
      </c>
      <c r="B382" s="73" t="s">
        <v>1573</v>
      </c>
      <c r="C382" s="73" t="s">
        <v>1574</v>
      </c>
      <c r="D382" s="73" t="s">
        <v>1575</v>
      </c>
      <c r="E382" s="73" t="s">
        <v>1576</v>
      </c>
      <c r="F382" s="74">
        <v>-344504</v>
      </c>
      <c r="G382" s="73" t="s">
        <v>3211</v>
      </c>
      <c r="H382" t="s">
        <v>3304</v>
      </c>
      <c r="I382" s="75">
        <f t="shared" si="7"/>
        <v>-344504</v>
      </c>
      <c r="J382" t="str">
        <f t="shared" si="8"/>
        <v>S</v>
      </c>
      <c r="K382" s="75">
        <f t="shared" si="9"/>
        <v>-344504</v>
      </c>
      <c r="M382" t="e">
        <f>+VLOOKUP(H382,#REF!,3,0)</f>
        <v>#REF!</v>
      </c>
    </row>
    <row r="383" spans="1:13" ht="47.25" customHeight="1" x14ac:dyDescent="0.25">
      <c r="A383" s="72" t="s">
        <v>3212</v>
      </c>
      <c r="B383" s="73" t="s">
        <v>1573</v>
      </c>
      <c r="C383" s="73" t="s">
        <v>1574</v>
      </c>
      <c r="D383" s="73" t="s">
        <v>1575</v>
      </c>
      <c r="E383" s="73" t="s">
        <v>1576</v>
      </c>
      <c r="F383" s="74">
        <v>-413404</v>
      </c>
      <c r="G383" s="73" t="s">
        <v>3213</v>
      </c>
      <c r="H383" t="s">
        <v>3307</v>
      </c>
      <c r="I383" s="75">
        <f t="shared" si="7"/>
        <v>-413404</v>
      </c>
      <c r="J383" t="str">
        <f t="shared" si="8"/>
        <v>S</v>
      </c>
      <c r="K383" s="75">
        <f t="shared" si="9"/>
        <v>-413404</v>
      </c>
      <c r="M383" t="e">
        <f>+VLOOKUP(H383,#REF!,3,0)</f>
        <v>#REF!</v>
      </c>
    </row>
    <row r="384" spans="1:13" ht="47.25" customHeight="1" x14ac:dyDescent="0.25">
      <c r="A384" s="72" t="s">
        <v>3214</v>
      </c>
      <c r="B384" s="73" t="s">
        <v>1573</v>
      </c>
      <c r="C384" s="73" t="s">
        <v>1574</v>
      </c>
      <c r="D384" s="73" t="s">
        <v>1575</v>
      </c>
      <c r="E384" s="73" t="s">
        <v>1576</v>
      </c>
      <c r="F384" s="74">
        <v>-587273</v>
      </c>
      <c r="G384" s="73" t="s">
        <v>3215</v>
      </c>
      <c r="H384" t="s">
        <v>3290</v>
      </c>
      <c r="I384" s="75">
        <f t="shared" si="7"/>
        <v>-587273</v>
      </c>
      <c r="J384" t="str">
        <f t="shared" si="8"/>
        <v>C</v>
      </c>
      <c r="K384" s="75">
        <f t="shared" si="9"/>
        <v>-587273</v>
      </c>
      <c r="L384" t="s">
        <v>3292</v>
      </c>
    </row>
    <row r="385" spans="1:13" ht="47.25" customHeight="1" x14ac:dyDescent="0.25">
      <c r="A385" s="72" t="s">
        <v>3216</v>
      </c>
      <c r="B385" s="73" t="s">
        <v>1573</v>
      </c>
      <c r="C385" s="73" t="s">
        <v>1574</v>
      </c>
      <c r="D385" s="73" t="s">
        <v>1575</v>
      </c>
      <c r="E385" s="73" t="s">
        <v>1576</v>
      </c>
      <c r="F385" s="74">
        <v>-413404</v>
      </c>
      <c r="G385" s="73" t="s">
        <v>3217</v>
      </c>
      <c r="H385" t="s">
        <v>3300</v>
      </c>
      <c r="I385" s="75">
        <f t="shared" si="7"/>
        <v>-413404</v>
      </c>
      <c r="J385" t="str">
        <f t="shared" si="8"/>
        <v>S</v>
      </c>
      <c r="K385" s="75">
        <f t="shared" si="9"/>
        <v>-413404</v>
      </c>
      <c r="M385" t="e">
        <f>+VLOOKUP(H385,#REF!,3,0)</f>
        <v>#REF!</v>
      </c>
    </row>
    <row r="386" spans="1:13" ht="47.25" customHeight="1" x14ac:dyDescent="0.25">
      <c r="A386" s="72" t="s">
        <v>3218</v>
      </c>
      <c r="B386" s="73" t="s">
        <v>1573</v>
      </c>
      <c r="C386" s="73" t="s">
        <v>1574</v>
      </c>
      <c r="D386" s="73" t="s">
        <v>1575</v>
      </c>
      <c r="E386" s="73" t="s">
        <v>1576</v>
      </c>
      <c r="F386" s="74">
        <v>-439016</v>
      </c>
      <c r="G386" s="73" t="s">
        <v>3219</v>
      </c>
      <c r="H386" t="s">
        <v>3321</v>
      </c>
      <c r="I386" s="75">
        <f t="shared" si="7"/>
        <v>-439016</v>
      </c>
      <c r="J386" t="str">
        <f t="shared" si="8"/>
        <v>V</v>
      </c>
      <c r="K386" s="75">
        <f t="shared" si="9"/>
        <v>-439016</v>
      </c>
      <c r="L386" t="s">
        <v>3292</v>
      </c>
    </row>
    <row r="387" spans="1:13" ht="47.25" customHeight="1" x14ac:dyDescent="0.25">
      <c r="A387" s="72" t="s">
        <v>3220</v>
      </c>
      <c r="B387" s="73" t="s">
        <v>1573</v>
      </c>
      <c r="C387" s="73" t="s">
        <v>1574</v>
      </c>
      <c r="D387" s="73" t="s">
        <v>1575</v>
      </c>
      <c r="E387" s="73" t="s">
        <v>1576</v>
      </c>
      <c r="F387" s="74">
        <v>-344504</v>
      </c>
      <c r="G387" s="73" t="s">
        <v>3221</v>
      </c>
      <c r="H387" t="s">
        <v>3298</v>
      </c>
      <c r="I387" s="75">
        <f t="shared" si="7"/>
        <v>-344504</v>
      </c>
      <c r="J387" t="str">
        <f t="shared" si="8"/>
        <v>S</v>
      </c>
      <c r="K387" s="75">
        <f t="shared" si="9"/>
        <v>-344504</v>
      </c>
      <c r="M387" t="e">
        <f>+VLOOKUP(H387,#REF!,3,0)</f>
        <v>#REF!</v>
      </c>
    </row>
    <row r="388" spans="1:13" ht="47.25" customHeight="1" x14ac:dyDescent="0.25">
      <c r="A388" s="72" t="s">
        <v>3222</v>
      </c>
      <c r="B388" s="73" t="s">
        <v>1573</v>
      </c>
      <c r="C388" s="73" t="s">
        <v>1574</v>
      </c>
      <c r="D388" s="73" t="s">
        <v>1575</v>
      </c>
      <c r="E388" s="73" t="s">
        <v>1576</v>
      </c>
      <c r="F388" s="74">
        <v>-275603</v>
      </c>
      <c r="G388" s="73" t="s">
        <v>3223</v>
      </c>
      <c r="H388" t="s">
        <v>3299</v>
      </c>
      <c r="I388" s="75">
        <f t="shared" ref="I388:I417" si="10">+F388</f>
        <v>-275603</v>
      </c>
      <c r="J388" t="str">
        <f t="shared" si="8"/>
        <v>S</v>
      </c>
      <c r="K388" s="75">
        <f t="shared" si="9"/>
        <v>-275603</v>
      </c>
      <c r="M388" t="e">
        <f>+VLOOKUP(H388,#REF!,3,0)</f>
        <v>#REF!</v>
      </c>
    </row>
    <row r="389" spans="1:13" ht="47.25" customHeight="1" x14ac:dyDescent="0.25">
      <c r="A389" s="72" t="s">
        <v>3224</v>
      </c>
      <c r="B389" s="73" t="s">
        <v>1573</v>
      </c>
      <c r="C389" s="73" t="s">
        <v>1574</v>
      </c>
      <c r="D389" s="73" t="s">
        <v>1575</v>
      </c>
      <c r="E389" s="73" t="s">
        <v>1576</v>
      </c>
      <c r="F389" s="74">
        <v>-90772</v>
      </c>
      <c r="G389" s="73" t="s">
        <v>3225</v>
      </c>
      <c r="H389" t="s">
        <v>3312</v>
      </c>
      <c r="I389" s="75">
        <f t="shared" si="10"/>
        <v>-90772</v>
      </c>
      <c r="J389" t="str">
        <f t="shared" si="8"/>
        <v>C</v>
      </c>
      <c r="K389" s="75">
        <f t="shared" si="9"/>
        <v>-90772</v>
      </c>
      <c r="L389" t="s">
        <v>3291</v>
      </c>
    </row>
    <row r="390" spans="1:13" ht="47.25" customHeight="1" x14ac:dyDescent="0.25">
      <c r="A390" s="72" t="s">
        <v>3226</v>
      </c>
      <c r="B390" s="73" t="s">
        <v>1573</v>
      </c>
      <c r="C390" s="73" t="s">
        <v>1574</v>
      </c>
      <c r="D390" s="73" t="s">
        <v>1575</v>
      </c>
      <c r="E390" s="73" t="s">
        <v>1576</v>
      </c>
      <c r="F390" s="74">
        <v>-275603</v>
      </c>
      <c r="G390" s="73" t="s">
        <v>3227</v>
      </c>
      <c r="H390" t="s">
        <v>3302</v>
      </c>
      <c r="I390" s="75">
        <f t="shared" si="10"/>
        <v>-275603</v>
      </c>
      <c r="J390" t="str">
        <f t="shared" si="8"/>
        <v>S</v>
      </c>
      <c r="K390" s="75">
        <f t="shared" si="9"/>
        <v>-275603</v>
      </c>
      <c r="M390" t="e">
        <f>+VLOOKUP(H390,#REF!,3,0)</f>
        <v>#REF!</v>
      </c>
    </row>
    <row r="391" spans="1:13" ht="47.25" customHeight="1" x14ac:dyDescent="0.25">
      <c r="A391" s="72" t="s">
        <v>3228</v>
      </c>
      <c r="B391" s="73" t="s">
        <v>1573</v>
      </c>
      <c r="C391" s="73" t="s">
        <v>1574</v>
      </c>
      <c r="D391" s="73" t="s">
        <v>1575</v>
      </c>
      <c r="E391" s="73" t="s">
        <v>1576</v>
      </c>
      <c r="F391" s="74">
        <v>-344504</v>
      </c>
      <c r="G391" s="73" t="s">
        <v>3229</v>
      </c>
      <c r="H391" t="s">
        <v>3301</v>
      </c>
      <c r="I391" s="75">
        <f t="shared" si="10"/>
        <v>-344504</v>
      </c>
      <c r="J391" t="str">
        <f t="shared" si="8"/>
        <v>S</v>
      </c>
      <c r="K391" s="75">
        <f t="shared" si="9"/>
        <v>-344504</v>
      </c>
      <c r="M391" t="e">
        <f>+VLOOKUP(H391,#REF!,3,0)</f>
        <v>#REF!</v>
      </c>
    </row>
    <row r="392" spans="1:13" ht="47.25" customHeight="1" x14ac:dyDescent="0.25">
      <c r="A392" s="72" t="s">
        <v>3230</v>
      </c>
      <c r="B392" s="73" t="s">
        <v>1573</v>
      </c>
      <c r="C392" s="73" t="s">
        <v>1574</v>
      </c>
      <c r="D392" s="73" t="s">
        <v>1575</v>
      </c>
      <c r="E392" s="73" t="s">
        <v>1576</v>
      </c>
      <c r="F392" s="74">
        <v>-68901</v>
      </c>
      <c r="G392" s="73" t="s">
        <v>3231</v>
      </c>
      <c r="H392" t="s">
        <v>3324</v>
      </c>
      <c r="I392" s="75">
        <f t="shared" si="10"/>
        <v>-68901</v>
      </c>
      <c r="J392" t="str">
        <f t="shared" si="8"/>
        <v>S</v>
      </c>
      <c r="K392" s="75">
        <f t="shared" si="9"/>
        <v>-68901</v>
      </c>
      <c r="M392" t="e">
        <f>+VLOOKUP(H392,#REF!,3,0)</f>
        <v>#REF!</v>
      </c>
    </row>
    <row r="393" spans="1:13" ht="47.25" customHeight="1" x14ac:dyDescent="0.25">
      <c r="A393" s="72" t="s">
        <v>3232</v>
      </c>
      <c r="B393" s="73" t="s">
        <v>1573</v>
      </c>
      <c r="C393" s="73" t="s">
        <v>1574</v>
      </c>
      <c r="D393" s="73" t="s">
        <v>1575</v>
      </c>
      <c r="E393" s="73" t="s">
        <v>1576</v>
      </c>
      <c r="F393" s="74">
        <v>-413404</v>
      </c>
      <c r="G393" s="73" t="s">
        <v>3233</v>
      </c>
      <c r="H393" t="s">
        <v>3314</v>
      </c>
      <c r="I393" s="75">
        <f t="shared" si="10"/>
        <v>-413404</v>
      </c>
      <c r="J393" t="str">
        <f t="shared" ref="J393:J417" si="11">+MID(H393,15,1)</f>
        <v>S</v>
      </c>
      <c r="K393" s="75">
        <f t="shared" ref="K393:K417" si="12">+I393</f>
        <v>-413404</v>
      </c>
      <c r="M393" t="e">
        <f>+VLOOKUP(H393,#REF!,3,0)</f>
        <v>#REF!</v>
      </c>
    </row>
    <row r="394" spans="1:13" ht="47.25" customHeight="1" x14ac:dyDescent="0.25">
      <c r="A394" s="72" t="s">
        <v>3234</v>
      </c>
      <c r="B394" s="73" t="s">
        <v>1573</v>
      </c>
      <c r="C394" s="73" t="s">
        <v>1574</v>
      </c>
      <c r="D394" s="73" t="s">
        <v>1575</v>
      </c>
      <c r="E394" s="73" t="s">
        <v>1576</v>
      </c>
      <c r="F394" s="74">
        <v>-68901</v>
      </c>
      <c r="G394" s="73" t="s">
        <v>3235</v>
      </c>
      <c r="H394" t="s">
        <v>3294</v>
      </c>
      <c r="I394" s="75">
        <f t="shared" si="10"/>
        <v>-68901</v>
      </c>
      <c r="J394" t="str">
        <f t="shared" si="11"/>
        <v>S</v>
      </c>
      <c r="K394" s="75">
        <f t="shared" si="12"/>
        <v>-68901</v>
      </c>
      <c r="M394" t="e">
        <f>+VLOOKUP(H394,#REF!,3,0)</f>
        <v>#REF!</v>
      </c>
    </row>
    <row r="395" spans="1:13" ht="47.25" customHeight="1" x14ac:dyDescent="0.25">
      <c r="A395" s="72" t="s">
        <v>3236</v>
      </c>
      <c r="B395" s="73" t="s">
        <v>1573</v>
      </c>
      <c r="C395" s="73" t="s">
        <v>1574</v>
      </c>
      <c r="D395" s="73" t="s">
        <v>1575</v>
      </c>
      <c r="E395" s="73" t="s">
        <v>1576</v>
      </c>
      <c r="F395" s="74">
        <v>-344504</v>
      </c>
      <c r="G395" s="73" t="s">
        <v>3237</v>
      </c>
      <c r="H395" t="s">
        <v>3296</v>
      </c>
      <c r="I395" s="75">
        <f t="shared" si="10"/>
        <v>-344504</v>
      </c>
      <c r="J395" t="str">
        <f t="shared" si="11"/>
        <v>S</v>
      </c>
      <c r="K395" s="75">
        <f t="shared" si="12"/>
        <v>-344504</v>
      </c>
      <c r="M395" t="e">
        <f>+VLOOKUP(H395,#REF!,3,0)</f>
        <v>#REF!</v>
      </c>
    </row>
    <row r="396" spans="1:13" ht="47.25" customHeight="1" x14ac:dyDescent="0.25">
      <c r="A396" s="72" t="s">
        <v>3238</v>
      </c>
      <c r="B396" s="73" t="s">
        <v>1573</v>
      </c>
      <c r="C396" s="73" t="s">
        <v>1574</v>
      </c>
      <c r="D396" s="73" t="s">
        <v>1575</v>
      </c>
      <c r="E396" s="73" t="s">
        <v>1576</v>
      </c>
      <c r="F396" s="74">
        <v>-275603</v>
      </c>
      <c r="G396" s="73" t="s">
        <v>3239</v>
      </c>
      <c r="H396" t="s">
        <v>3297</v>
      </c>
      <c r="I396" s="75">
        <f t="shared" si="10"/>
        <v>-275603</v>
      </c>
      <c r="J396" t="str">
        <f t="shared" si="11"/>
        <v>S</v>
      </c>
      <c r="K396" s="75">
        <f t="shared" si="12"/>
        <v>-275603</v>
      </c>
      <c r="M396" t="e">
        <f>+VLOOKUP(H396,#REF!,3,0)</f>
        <v>#REF!</v>
      </c>
    </row>
    <row r="397" spans="1:13" ht="47.25" customHeight="1" x14ac:dyDescent="0.25">
      <c r="A397" s="72" t="s">
        <v>3240</v>
      </c>
      <c r="B397" s="73" t="s">
        <v>1573</v>
      </c>
      <c r="C397" s="73" t="s">
        <v>1574</v>
      </c>
      <c r="D397" s="73" t="s">
        <v>1575</v>
      </c>
      <c r="E397" s="73" t="s">
        <v>1576</v>
      </c>
      <c r="F397" s="74">
        <v>-275603</v>
      </c>
      <c r="G397" s="73" t="s">
        <v>3241</v>
      </c>
      <c r="H397" t="s">
        <v>3310</v>
      </c>
      <c r="I397" s="75">
        <f t="shared" si="10"/>
        <v>-275603</v>
      </c>
      <c r="J397" t="str">
        <f t="shared" si="11"/>
        <v>S</v>
      </c>
      <c r="K397" s="75">
        <f t="shared" si="12"/>
        <v>-275603</v>
      </c>
      <c r="M397" t="e">
        <f>+VLOOKUP(H397,#REF!,3,0)</f>
        <v>#REF!</v>
      </c>
    </row>
    <row r="398" spans="1:13" ht="47.25" customHeight="1" x14ac:dyDescent="0.25">
      <c r="A398" s="72" t="s">
        <v>3242</v>
      </c>
      <c r="B398" s="73" t="s">
        <v>1573</v>
      </c>
      <c r="C398" s="73" t="s">
        <v>1574</v>
      </c>
      <c r="D398" s="73" t="s">
        <v>1575</v>
      </c>
      <c r="E398" s="73" t="s">
        <v>1576</v>
      </c>
      <c r="F398" s="74">
        <v>-413404</v>
      </c>
      <c r="G398" s="73" t="s">
        <v>3243</v>
      </c>
      <c r="H398" t="s">
        <v>3315</v>
      </c>
      <c r="I398" s="75">
        <f t="shared" si="10"/>
        <v>-413404</v>
      </c>
      <c r="J398" t="str">
        <f t="shared" si="11"/>
        <v>S</v>
      </c>
      <c r="K398" s="75">
        <f t="shared" si="12"/>
        <v>-413404</v>
      </c>
      <c r="M398" t="e">
        <f>+VLOOKUP(H398,#REF!,3,0)</f>
        <v>#REF!</v>
      </c>
    </row>
    <row r="399" spans="1:13" ht="47.25" customHeight="1" x14ac:dyDescent="0.25">
      <c r="A399" s="72" t="s">
        <v>3244</v>
      </c>
      <c r="B399" s="73" t="s">
        <v>1573</v>
      </c>
      <c r="C399" s="73" t="s">
        <v>1574</v>
      </c>
      <c r="D399" s="73" t="s">
        <v>1575</v>
      </c>
      <c r="E399" s="73" t="s">
        <v>1576</v>
      </c>
      <c r="F399" s="74">
        <v>-413404</v>
      </c>
      <c r="G399" s="73" t="s">
        <v>3245</v>
      </c>
      <c r="H399" t="s">
        <v>3293</v>
      </c>
      <c r="I399" s="75">
        <f t="shared" si="10"/>
        <v>-413404</v>
      </c>
      <c r="J399" t="str">
        <f t="shared" si="11"/>
        <v>S</v>
      </c>
      <c r="K399" s="75">
        <f t="shared" si="12"/>
        <v>-413404</v>
      </c>
      <c r="M399" t="e">
        <f>+VLOOKUP(H399,#REF!,3,0)</f>
        <v>#REF!</v>
      </c>
    </row>
    <row r="400" spans="1:13" ht="47.25" customHeight="1" x14ac:dyDescent="0.25">
      <c r="A400" s="72" t="s">
        <v>3246</v>
      </c>
      <c r="B400" s="73" t="s">
        <v>1573</v>
      </c>
      <c r="C400" s="73" t="s">
        <v>1574</v>
      </c>
      <c r="D400" s="73" t="s">
        <v>1575</v>
      </c>
      <c r="E400" s="73" t="s">
        <v>1576</v>
      </c>
      <c r="F400" s="74">
        <v>-344504</v>
      </c>
      <c r="G400" s="73" t="s">
        <v>3247</v>
      </c>
      <c r="H400" t="s">
        <v>3308</v>
      </c>
      <c r="I400" s="75">
        <f t="shared" si="10"/>
        <v>-344504</v>
      </c>
      <c r="J400" t="str">
        <f t="shared" si="11"/>
        <v>S</v>
      </c>
      <c r="K400" s="75">
        <f t="shared" si="12"/>
        <v>-344504</v>
      </c>
      <c r="M400" t="e">
        <f>+VLOOKUP(H400,#REF!,3,0)</f>
        <v>#REF!</v>
      </c>
    </row>
    <row r="401" spans="1:13" ht="47.25" customHeight="1" x14ac:dyDescent="0.25">
      <c r="A401" s="72" t="s">
        <v>3248</v>
      </c>
      <c r="B401" s="73" t="s">
        <v>1573</v>
      </c>
      <c r="C401" s="73" t="s">
        <v>1574</v>
      </c>
      <c r="D401" s="73" t="s">
        <v>1575</v>
      </c>
      <c r="E401" s="73" t="s">
        <v>1576</v>
      </c>
      <c r="F401" s="74">
        <v>-68901</v>
      </c>
      <c r="G401" s="73" t="s">
        <v>3249</v>
      </c>
      <c r="H401" t="s">
        <v>3448</v>
      </c>
      <c r="I401" s="75">
        <f t="shared" si="10"/>
        <v>-68901</v>
      </c>
      <c r="J401" t="str">
        <f t="shared" si="11"/>
        <v>B</v>
      </c>
      <c r="K401" s="75">
        <f t="shared" si="12"/>
        <v>-68901</v>
      </c>
      <c r="L401" t="s">
        <v>3291</v>
      </c>
    </row>
    <row r="402" spans="1:13" ht="47.25" customHeight="1" x14ac:dyDescent="0.25">
      <c r="A402" s="72" t="s">
        <v>3250</v>
      </c>
      <c r="B402" s="73" t="s">
        <v>1573</v>
      </c>
      <c r="C402" s="73" t="s">
        <v>1574</v>
      </c>
      <c r="D402" s="73" t="s">
        <v>1575</v>
      </c>
      <c r="E402" s="73" t="s">
        <v>1576</v>
      </c>
      <c r="F402" s="74">
        <v>-206702</v>
      </c>
      <c r="G402" s="73" t="s">
        <v>3251</v>
      </c>
      <c r="H402" t="s">
        <v>3320</v>
      </c>
      <c r="I402" s="75">
        <f t="shared" si="10"/>
        <v>-206702</v>
      </c>
      <c r="J402" t="str">
        <f t="shared" si="11"/>
        <v>B</v>
      </c>
      <c r="K402" s="75">
        <f t="shared" si="12"/>
        <v>-206702</v>
      </c>
      <c r="L402" t="s">
        <v>3291</v>
      </c>
    </row>
    <row r="403" spans="1:13" ht="47.25" customHeight="1" x14ac:dyDescent="0.25">
      <c r="A403" s="72" t="s">
        <v>3252</v>
      </c>
      <c r="B403" s="73" t="s">
        <v>1573</v>
      </c>
      <c r="C403" s="73" t="s">
        <v>1574</v>
      </c>
      <c r="D403" s="73" t="s">
        <v>1575</v>
      </c>
      <c r="E403" s="73" t="s">
        <v>1576</v>
      </c>
      <c r="F403" s="74">
        <v>-413404</v>
      </c>
      <c r="G403" s="73" t="s">
        <v>3253</v>
      </c>
      <c r="H403" t="s">
        <v>3449</v>
      </c>
      <c r="I403" s="75">
        <f t="shared" si="10"/>
        <v>-413404</v>
      </c>
      <c r="J403" t="str">
        <f t="shared" si="11"/>
        <v>B</v>
      </c>
      <c r="K403" s="75">
        <f t="shared" si="12"/>
        <v>-413404</v>
      </c>
      <c r="L403" t="s">
        <v>3291</v>
      </c>
    </row>
    <row r="404" spans="1:13" ht="47.25" customHeight="1" x14ac:dyDescent="0.25">
      <c r="A404" s="72" t="s">
        <v>3254</v>
      </c>
      <c r="B404" s="73" t="s">
        <v>1573</v>
      </c>
      <c r="C404" s="73" t="s">
        <v>1574</v>
      </c>
      <c r="D404" s="73" t="s">
        <v>1575</v>
      </c>
      <c r="E404" s="73" t="s">
        <v>1576</v>
      </c>
      <c r="F404" s="74">
        <v>-413404</v>
      </c>
      <c r="G404" s="73" t="s">
        <v>3255</v>
      </c>
      <c r="H404" t="s">
        <v>3316</v>
      </c>
      <c r="I404" s="75">
        <f t="shared" si="10"/>
        <v>-413404</v>
      </c>
      <c r="J404" t="str">
        <f t="shared" si="11"/>
        <v>S</v>
      </c>
      <c r="K404" s="75">
        <f t="shared" si="12"/>
        <v>-413404</v>
      </c>
      <c r="M404" t="e">
        <f>+VLOOKUP(H404,#REF!,3,0)</f>
        <v>#REF!</v>
      </c>
    </row>
    <row r="405" spans="1:13" ht="47.25" customHeight="1" x14ac:dyDescent="0.25">
      <c r="A405" s="72" t="s">
        <v>3256</v>
      </c>
      <c r="B405" s="73" t="s">
        <v>1573</v>
      </c>
      <c r="C405" s="73" t="s">
        <v>1574</v>
      </c>
      <c r="D405" s="73" t="s">
        <v>1575</v>
      </c>
      <c r="E405" s="73" t="s">
        <v>1576</v>
      </c>
      <c r="F405" s="74">
        <v>-275603</v>
      </c>
      <c r="G405" s="73" t="s">
        <v>3257</v>
      </c>
      <c r="H405" t="s">
        <v>3317</v>
      </c>
      <c r="I405" s="75">
        <f t="shared" si="10"/>
        <v>-275603</v>
      </c>
      <c r="J405" t="str">
        <f t="shared" si="11"/>
        <v>S</v>
      </c>
      <c r="K405" s="75">
        <f t="shared" si="12"/>
        <v>-275603</v>
      </c>
      <c r="M405" t="e">
        <f>+VLOOKUP(H405,#REF!,3,0)</f>
        <v>#REF!</v>
      </c>
    </row>
    <row r="406" spans="1:13" ht="47.25" customHeight="1" x14ac:dyDescent="0.25">
      <c r="A406" s="72" t="s">
        <v>3258</v>
      </c>
      <c r="B406" s="73" t="s">
        <v>1573</v>
      </c>
      <c r="C406" s="73" t="s">
        <v>1574</v>
      </c>
      <c r="D406" s="73" t="s">
        <v>1575</v>
      </c>
      <c r="E406" s="73" t="s">
        <v>1576</v>
      </c>
      <c r="F406" s="74">
        <v>-137801</v>
      </c>
      <c r="G406" s="73" t="s">
        <v>3259</v>
      </c>
      <c r="H406" t="s">
        <v>3333</v>
      </c>
      <c r="I406" s="75">
        <f t="shared" si="10"/>
        <v>-137801</v>
      </c>
      <c r="J406" t="str">
        <f t="shared" si="11"/>
        <v>C</v>
      </c>
      <c r="K406" s="75">
        <f t="shared" si="12"/>
        <v>-137801</v>
      </c>
      <c r="L406" t="s">
        <v>3291</v>
      </c>
    </row>
    <row r="407" spans="1:13" ht="47.25" customHeight="1" x14ac:dyDescent="0.25">
      <c r="A407" s="72" t="s">
        <v>3260</v>
      </c>
      <c r="B407" s="73" t="s">
        <v>1573</v>
      </c>
      <c r="C407" s="73" t="s">
        <v>1574</v>
      </c>
      <c r="D407" s="73" t="s">
        <v>1575</v>
      </c>
      <c r="E407" s="73" t="s">
        <v>1576</v>
      </c>
      <c r="F407" s="74">
        <v>-272316</v>
      </c>
      <c r="G407" s="73" t="s">
        <v>3261</v>
      </c>
      <c r="H407" t="s">
        <v>3322</v>
      </c>
      <c r="I407" s="75">
        <f t="shared" si="10"/>
        <v>-272316</v>
      </c>
      <c r="J407" t="str">
        <f t="shared" si="11"/>
        <v>C</v>
      </c>
      <c r="K407" s="75">
        <f t="shared" si="12"/>
        <v>-272316</v>
      </c>
      <c r="L407" t="s">
        <v>3291</v>
      </c>
    </row>
    <row r="408" spans="1:13" ht="47.25" customHeight="1" x14ac:dyDescent="0.25">
      <c r="A408" s="72" t="s">
        <v>3262</v>
      </c>
      <c r="B408" s="73" t="s">
        <v>1573</v>
      </c>
      <c r="C408" s="73" t="s">
        <v>1574</v>
      </c>
      <c r="D408" s="73" t="s">
        <v>1575</v>
      </c>
      <c r="E408" s="73" t="s">
        <v>1576</v>
      </c>
      <c r="F408" s="74">
        <v>-206702</v>
      </c>
      <c r="G408" s="73" t="s">
        <v>3263</v>
      </c>
      <c r="H408" t="s">
        <v>3313</v>
      </c>
      <c r="I408" s="75">
        <f t="shared" si="10"/>
        <v>-206702</v>
      </c>
      <c r="J408" t="str">
        <f t="shared" si="11"/>
        <v>S</v>
      </c>
      <c r="K408" s="75">
        <f t="shared" si="12"/>
        <v>-206702</v>
      </c>
      <c r="M408" t="e">
        <f>+VLOOKUP(H408,#REF!,3,0)</f>
        <v>#REF!</v>
      </c>
    </row>
    <row r="409" spans="1:13" ht="47.25" customHeight="1" x14ac:dyDescent="0.25">
      <c r="A409" s="72" t="s">
        <v>3264</v>
      </c>
      <c r="B409" s="73" t="s">
        <v>1573</v>
      </c>
      <c r="C409" s="73" t="s">
        <v>1574</v>
      </c>
      <c r="D409" s="73" t="s">
        <v>1575</v>
      </c>
      <c r="E409" s="73" t="s">
        <v>1576</v>
      </c>
      <c r="F409" s="74">
        <v>-137801</v>
      </c>
      <c r="G409" s="73" t="s">
        <v>3265</v>
      </c>
      <c r="H409" t="s">
        <v>3327</v>
      </c>
      <c r="I409" s="75">
        <f t="shared" si="10"/>
        <v>-137801</v>
      </c>
      <c r="J409" t="str">
        <f t="shared" si="11"/>
        <v>C</v>
      </c>
      <c r="K409" s="75">
        <f t="shared" si="12"/>
        <v>-137801</v>
      </c>
      <c r="L409" t="s">
        <v>3291</v>
      </c>
    </row>
    <row r="410" spans="1:13" ht="47.25" customHeight="1" x14ac:dyDescent="0.25">
      <c r="A410" s="72" t="s">
        <v>3266</v>
      </c>
      <c r="B410" s="73" t="s">
        <v>1573</v>
      </c>
      <c r="C410" s="73" t="s">
        <v>1574</v>
      </c>
      <c r="D410" s="73" t="s">
        <v>1575</v>
      </c>
      <c r="E410" s="73" t="s">
        <v>1576</v>
      </c>
      <c r="F410" s="74">
        <v>-344504</v>
      </c>
      <c r="G410" s="73" t="s">
        <v>3267</v>
      </c>
      <c r="H410" t="s">
        <v>3323</v>
      </c>
      <c r="I410" s="75">
        <f t="shared" si="10"/>
        <v>-344504</v>
      </c>
      <c r="J410" t="str">
        <f t="shared" si="11"/>
        <v>S</v>
      </c>
      <c r="K410" s="75">
        <f t="shared" si="12"/>
        <v>-344504</v>
      </c>
      <c r="M410" t="e">
        <f>+VLOOKUP(H410,#REF!,3,0)</f>
        <v>#REF!</v>
      </c>
    </row>
    <row r="411" spans="1:13" ht="47.25" customHeight="1" x14ac:dyDescent="0.25">
      <c r="A411" s="72" t="s">
        <v>3268</v>
      </c>
      <c r="B411" s="73" t="s">
        <v>1573</v>
      </c>
      <c r="C411" s="73" t="s">
        <v>1574</v>
      </c>
      <c r="D411" s="73" t="s">
        <v>1575</v>
      </c>
      <c r="E411" s="73" t="s">
        <v>1576</v>
      </c>
      <c r="F411" s="74">
        <v>-137801</v>
      </c>
      <c r="G411" s="73" t="s">
        <v>3269</v>
      </c>
      <c r="H411" t="s">
        <v>3329</v>
      </c>
      <c r="I411" s="75">
        <f t="shared" si="10"/>
        <v>-137801</v>
      </c>
      <c r="J411" t="str">
        <f t="shared" si="11"/>
        <v>C</v>
      </c>
      <c r="K411" s="75">
        <f t="shared" si="12"/>
        <v>-137801</v>
      </c>
      <c r="L411" t="s">
        <v>3291</v>
      </c>
    </row>
    <row r="412" spans="1:13" ht="47.25" customHeight="1" x14ac:dyDescent="0.25">
      <c r="A412" s="72" t="s">
        <v>3270</v>
      </c>
      <c r="B412" s="73" t="s">
        <v>1573</v>
      </c>
      <c r="C412" s="73" t="s">
        <v>1574</v>
      </c>
      <c r="D412" s="73" t="s">
        <v>1575</v>
      </c>
      <c r="E412" s="73" t="s">
        <v>1576</v>
      </c>
      <c r="F412" s="74">
        <v>-68901</v>
      </c>
      <c r="G412" s="73" t="s">
        <v>3271</v>
      </c>
      <c r="H412" t="s">
        <v>3328</v>
      </c>
      <c r="I412" s="75">
        <f t="shared" si="10"/>
        <v>-68901</v>
      </c>
      <c r="J412" t="str">
        <f t="shared" si="11"/>
        <v>C</v>
      </c>
      <c r="K412" s="75">
        <f t="shared" si="12"/>
        <v>-68901</v>
      </c>
      <c r="L412" t="s">
        <v>3291</v>
      </c>
    </row>
    <row r="413" spans="1:13" ht="47.25" customHeight="1" x14ac:dyDescent="0.25">
      <c r="A413" s="72" t="s">
        <v>3272</v>
      </c>
      <c r="B413" s="73" t="s">
        <v>1573</v>
      </c>
      <c r="C413" s="73" t="s">
        <v>1574</v>
      </c>
      <c r="D413" s="73" t="s">
        <v>1575</v>
      </c>
      <c r="E413" s="73" t="s">
        <v>1576</v>
      </c>
      <c r="F413" s="74">
        <v>-68901</v>
      </c>
      <c r="G413" s="73" t="s">
        <v>3273</v>
      </c>
      <c r="H413" t="s">
        <v>3330</v>
      </c>
      <c r="I413" s="75">
        <f t="shared" si="10"/>
        <v>-68901</v>
      </c>
      <c r="J413" t="str">
        <f t="shared" si="11"/>
        <v>C</v>
      </c>
      <c r="K413" s="75">
        <f t="shared" si="12"/>
        <v>-68901</v>
      </c>
      <c r="L413" t="s">
        <v>3291</v>
      </c>
    </row>
    <row r="414" spans="1:13" ht="47.25" customHeight="1" x14ac:dyDescent="0.25">
      <c r="A414" s="72" t="s">
        <v>3274</v>
      </c>
      <c r="B414" s="73" t="s">
        <v>1573</v>
      </c>
      <c r="C414" s="73" t="s">
        <v>1574</v>
      </c>
      <c r="D414" s="73" t="s">
        <v>1575</v>
      </c>
      <c r="E414" s="73" t="s">
        <v>1576</v>
      </c>
      <c r="F414" s="74">
        <v>-275603</v>
      </c>
      <c r="G414" s="73" t="s">
        <v>3275</v>
      </c>
      <c r="H414" t="s">
        <v>3325</v>
      </c>
      <c r="I414" s="75">
        <f t="shared" si="10"/>
        <v>-275603</v>
      </c>
      <c r="J414" t="str">
        <f t="shared" si="11"/>
        <v>C</v>
      </c>
      <c r="K414" s="75">
        <f t="shared" si="12"/>
        <v>-275603</v>
      </c>
      <c r="L414" t="s">
        <v>3291</v>
      </c>
    </row>
    <row r="415" spans="1:13" ht="47.25" customHeight="1" x14ac:dyDescent="0.25">
      <c r="A415" s="72" t="s">
        <v>3276</v>
      </c>
      <c r="B415" s="73" t="s">
        <v>1573</v>
      </c>
      <c r="C415" s="73" t="s">
        <v>1574</v>
      </c>
      <c r="D415" s="73" t="s">
        <v>1575</v>
      </c>
      <c r="E415" s="73" t="s">
        <v>1576</v>
      </c>
      <c r="F415" s="74">
        <v>-137801</v>
      </c>
      <c r="G415" s="73" t="s">
        <v>3277</v>
      </c>
      <c r="H415" t="s">
        <v>3331</v>
      </c>
      <c r="I415" s="75">
        <f t="shared" si="10"/>
        <v>-137801</v>
      </c>
      <c r="J415" t="str">
        <f t="shared" si="11"/>
        <v>C</v>
      </c>
      <c r="K415" s="75">
        <f t="shared" si="12"/>
        <v>-137801</v>
      </c>
      <c r="L415" t="s">
        <v>3291</v>
      </c>
    </row>
    <row r="416" spans="1:13" ht="47.25" customHeight="1" x14ac:dyDescent="0.25">
      <c r="A416" s="72" t="s">
        <v>3278</v>
      </c>
      <c r="B416" s="73" t="s">
        <v>1573</v>
      </c>
      <c r="C416" s="73" t="s">
        <v>1574</v>
      </c>
      <c r="D416" s="73" t="s">
        <v>1575</v>
      </c>
      <c r="E416" s="73" t="s">
        <v>1576</v>
      </c>
      <c r="F416" s="74">
        <v>-206702</v>
      </c>
      <c r="G416" s="73" t="s">
        <v>3279</v>
      </c>
      <c r="H416" t="s">
        <v>3326</v>
      </c>
      <c r="I416" s="75">
        <f t="shared" si="10"/>
        <v>-206702</v>
      </c>
      <c r="J416" t="str">
        <f t="shared" si="11"/>
        <v>C</v>
      </c>
      <c r="K416" s="75">
        <f t="shared" si="12"/>
        <v>-206702</v>
      </c>
      <c r="L416" t="s">
        <v>3291</v>
      </c>
    </row>
    <row r="417" spans="1:12" ht="47.25" customHeight="1" x14ac:dyDescent="0.25">
      <c r="A417" s="72" t="s">
        <v>3280</v>
      </c>
      <c r="B417" s="73" t="s">
        <v>1573</v>
      </c>
      <c r="C417" s="73" t="s">
        <v>1574</v>
      </c>
      <c r="D417" s="73" t="s">
        <v>1575</v>
      </c>
      <c r="E417" s="73" t="s">
        <v>1576</v>
      </c>
      <c r="F417" s="74">
        <v>-90772</v>
      </c>
      <c r="G417" s="73" t="s">
        <v>3281</v>
      </c>
      <c r="H417" t="s">
        <v>3332</v>
      </c>
      <c r="I417" s="75">
        <f t="shared" si="10"/>
        <v>-90772</v>
      </c>
      <c r="J417" t="str">
        <f t="shared" si="11"/>
        <v>C</v>
      </c>
      <c r="K417" s="75">
        <f t="shared" si="12"/>
        <v>-90772</v>
      </c>
      <c r="L417" t="s">
        <v>3291</v>
      </c>
    </row>
  </sheetData>
  <autoFilter ref="A2:M41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97"/>
  <sheetViews>
    <sheetView topLeftCell="A499" zoomScaleNormal="100" workbookViewId="0">
      <selection activeCell="A602" sqref="A602:XFD602"/>
    </sheetView>
  </sheetViews>
  <sheetFormatPr defaultRowHeight="15" x14ac:dyDescent="0.25"/>
  <cols>
    <col min="1" max="1" width="27.7109375" bestFit="1" customWidth="1"/>
    <col min="2" max="2" width="27.7109375" customWidth="1"/>
    <col min="3" max="3" width="16.140625" bestFit="1" customWidth="1"/>
    <col min="4" max="4" width="22.140625" bestFit="1" customWidth="1"/>
    <col min="5" max="5" width="16.140625" style="77" bestFit="1" customWidth="1"/>
    <col min="6" max="6" width="12.5703125" customWidth="1"/>
  </cols>
  <sheetData>
    <row r="2" spans="1:6" x14ac:dyDescent="0.25">
      <c r="E2" s="77">
        <f>SUBTOTAL(9,E4:E363)</f>
        <v>217911402</v>
      </c>
      <c r="F2" s="78" t="s">
        <v>3460</v>
      </c>
    </row>
    <row r="3" spans="1:6" x14ac:dyDescent="0.25">
      <c r="A3" t="s">
        <v>3456</v>
      </c>
      <c r="C3" t="s">
        <v>3457</v>
      </c>
      <c r="D3" t="s">
        <v>3458</v>
      </c>
      <c r="E3" s="77" t="s">
        <v>3459</v>
      </c>
    </row>
    <row r="4" spans="1:6" x14ac:dyDescent="0.25">
      <c r="A4" t="s">
        <v>3461</v>
      </c>
      <c r="B4">
        <f t="shared" ref="B4:B67" si="0">MONTH(C4)</f>
        <v>2</v>
      </c>
      <c r="C4" t="s">
        <v>3462</v>
      </c>
      <c r="D4">
        <v>4131</v>
      </c>
      <c r="E4" s="77">
        <v>611412</v>
      </c>
    </row>
    <row r="5" spans="1:6" x14ac:dyDescent="0.25">
      <c r="A5" t="s">
        <v>3461</v>
      </c>
      <c r="B5">
        <f t="shared" si="0"/>
        <v>2</v>
      </c>
      <c r="C5" t="s">
        <v>3462</v>
      </c>
      <c r="D5">
        <v>4132</v>
      </c>
      <c r="E5" s="77">
        <v>611412</v>
      </c>
    </row>
    <row r="6" spans="1:6" x14ac:dyDescent="0.25">
      <c r="A6" t="s">
        <v>3461</v>
      </c>
      <c r="B6">
        <f t="shared" si="0"/>
        <v>2</v>
      </c>
      <c r="C6" t="s">
        <v>3462</v>
      </c>
      <c r="D6">
        <v>4147</v>
      </c>
      <c r="E6" s="77">
        <v>611412</v>
      </c>
    </row>
    <row r="7" spans="1:6" x14ac:dyDescent="0.25">
      <c r="A7" t="s">
        <v>3461</v>
      </c>
      <c r="B7">
        <f t="shared" si="0"/>
        <v>2</v>
      </c>
      <c r="C7" t="s">
        <v>3462</v>
      </c>
      <c r="D7">
        <v>4149</v>
      </c>
      <c r="E7" s="77">
        <v>611412</v>
      </c>
    </row>
    <row r="8" spans="1:6" x14ac:dyDescent="0.25">
      <c r="A8" t="s">
        <v>3461</v>
      </c>
      <c r="B8">
        <f t="shared" si="0"/>
        <v>2</v>
      </c>
      <c r="C8" t="s">
        <v>3462</v>
      </c>
      <c r="D8">
        <v>4150</v>
      </c>
      <c r="E8" s="77">
        <v>611412</v>
      </c>
    </row>
    <row r="9" spans="1:6" x14ac:dyDescent="0.25">
      <c r="A9" t="s">
        <v>3461</v>
      </c>
      <c r="B9">
        <f t="shared" si="0"/>
        <v>2</v>
      </c>
      <c r="C9" t="s">
        <v>3462</v>
      </c>
      <c r="D9">
        <v>4151</v>
      </c>
      <c r="E9" s="77">
        <v>611412</v>
      </c>
    </row>
    <row r="10" spans="1:6" x14ac:dyDescent="0.25">
      <c r="A10" t="s">
        <v>3461</v>
      </c>
      <c r="B10">
        <f t="shared" si="0"/>
        <v>2</v>
      </c>
      <c r="C10" t="s">
        <v>3462</v>
      </c>
      <c r="D10">
        <v>4152</v>
      </c>
      <c r="E10" s="77">
        <v>611412</v>
      </c>
    </row>
    <row r="11" spans="1:6" x14ac:dyDescent="0.25">
      <c r="A11" t="s">
        <v>3461</v>
      </c>
      <c r="B11">
        <f t="shared" si="0"/>
        <v>2</v>
      </c>
      <c r="C11" t="s">
        <v>3462</v>
      </c>
      <c r="D11">
        <v>4153</v>
      </c>
      <c r="E11" s="77">
        <v>611412</v>
      </c>
    </row>
    <row r="12" spans="1:6" x14ac:dyDescent="0.25">
      <c r="A12" t="s">
        <v>3461</v>
      </c>
      <c r="B12">
        <f t="shared" si="0"/>
        <v>2</v>
      </c>
      <c r="C12" t="s">
        <v>3462</v>
      </c>
      <c r="D12">
        <v>4154</v>
      </c>
      <c r="E12" s="77">
        <v>611412</v>
      </c>
    </row>
    <row r="13" spans="1:6" x14ac:dyDescent="0.25">
      <c r="A13" t="s">
        <v>3461</v>
      </c>
      <c r="B13">
        <f t="shared" si="0"/>
        <v>2</v>
      </c>
      <c r="C13" t="s">
        <v>3462</v>
      </c>
      <c r="D13">
        <v>4155</v>
      </c>
      <c r="E13" s="77">
        <v>611412</v>
      </c>
    </row>
    <row r="14" spans="1:6" x14ac:dyDescent="0.25">
      <c r="A14" t="s">
        <v>3461</v>
      </c>
      <c r="B14">
        <f t="shared" si="0"/>
        <v>2</v>
      </c>
      <c r="C14" t="s">
        <v>3462</v>
      </c>
      <c r="D14">
        <v>4156</v>
      </c>
      <c r="E14" s="77">
        <v>611412</v>
      </c>
    </row>
    <row r="15" spans="1:6" x14ac:dyDescent="0.25">
      <c r="A15" t="s">
        <v>3461</v>
      </c>
      <c r="B15">
        <f t="shared" si="0"/>
        <v>2</v>
      </c>
      <c r="C15" t="s">
        <v>3462</v>
      </c>
      <c r="D15">
        <v>4157</v>
      </c>
      <c r="E15" s="77">
        <v>611412</v>
      </c>
    </row>
    <row r="16" spans="1:6" x14ac:dyDescent="0.25">
      <c r="A16" t="s">
        <v>3461</v>
      </c>
      <c r="B16">
        <f t="shared" si="0"/>
        <v>2</v>
      </c>
      <c r="C16" t="s">
        <v>3462</v>
      </c>
      <c r="D16">
        <v>4158</v>
      </c>
      <c r="E16" s="77">
        <v>611412</v>
      </c>
    </row>
    <row r="17" spans="1:5" x14ac:dyDescent="0.25">
      <c r="A17" t="s">
        <v>3461</v>
      </c>
      <c r="B17">
        <f t="shared" si="0"/>
        <v>2</v>
      </c>
      <c r="C17" t="s">
        <v>3462</v>
      </c>
      <c r="D17">
        <v>4159</v>
      </c>
      <c r="E17" s="77">
        <v>611412</v>
      </c>
    </row>
    <row r="18" spans="1:5" x14ac:dyDescent="0.25">
      <c r="A18" t="s">
        <v>3461</v>
      </c>
      <c r="B18">
        <f t="shared" si="0"/>
        <v>2</v>
      </c>
      <c r="C18" t="s">
        <v>3462</v>
      </c>
      <c r="D18">
        <v>4160</v>
      </c>
      <c r="E18" s="77">
        <v>611412</v>
      </c>
    </row>
    <row r="19" spans="1:5" x14ac:dyDescent="0.25">
      <c r="A19" t="s">
        <v>3461</v>
      </c>
      <c r="B19">
        <f t="shared" si="0"/>
        <v>2</v>
      </c>
      <c r="C19" t="s">
        <v>3462</v>
      </c>
      <c r="D19">
        <v>4161</v>
      </c>
      <c r="E19" s="77">
        <v>611412</v>
      </c>
    </row>
    <row r="20" spans="1:5" x14ac:dyDescent="0.25">
      <c r="A20" t="s">
        <v>3461</v>
      </c>
      <c r="B20">
        <f t="shared" si="0"/>
        <v>2</v>
      </c>
      <c r="C20" t="s">
        <v>3462</v>
      </c>
      <c r="D20">
        <v>4162</v>
      </c>
      <c r="E20" s="77">
        <v>611412</v>
      </c>
    </row>
    <row r="21" spans="1:5" x14ac:dyDescent="0.25">
      <c r="A21" t="s">
        <v>3461</v>
      </c>
      <c r="B21">
        <f t="shared" si="0"/>
        <v>2</v>
      </c>
      <c r="C21" t="s">
        <v>3462</v>
      </c>
      <c r="D21">
        <v>4163</v>
      </c>
      <c r="E21" s="77">
        <v>611412</v>
      </c>
    </row>
    <row r="22" spans="1:5" x14ac:dyDescent="0.25">
      <c r="A22" t="s">
        <v>3461</v>
      </c>
      <c r="B22">
        <f t="shared" si="0"/>
        <v>2</v>
      </c>
      <c r="C22" t="s">
        <v>3462</v>
      </c>
      <c r="D22">
        <v>4164</v>
      </c>
      <c r="E22" s="77">
        <v>611412</v>
      </c>
    </row>
    <row r="23" spans="1:5" x14ac:dyDescent="0.25">
      <c r="A23" t="s">
        <v>3461</v>
      </c>
      <c r="B23">
        <f t="shared" si="0"/>
        <v>2</v>
      </c>
      <c r="C23" t="s">
        <v>3462</v>
      </c>
      <c r="D23">
        <v>4165</v>
      </c>
      <c r="E23" s="77">
        <v>611412</v>
      </c>
    </row>
    <row r="24" spans="1:5" x14ac:dyDescent="0.25">
      <c r="A24" t="s">
        <v>3461</v>
      </c>
      <c r="B24">
        <f t="shared" si="0"/>
        <v>2</v>
      </c>
      <c r="C24" t="s">
        <v>3462</v>
      </c>
      <c r="D24">
        <v>4166</v>
      </c>
      <c r="E24" s="77">
        <v>611412</v>
      </c>
    </row>
    <row r="25" spans="1:5" x14ac:dyDescent="0.25">
      <c r="A25" t="s">
        <v>3461</v>
      </c>
      <c r="B25">
        <f t="shared" si="0"/>
        <v>2</v>
      </c>
      <c r="C25" t="s">
        <v>3462</v>
      </c>
      <c r="D25">
        <v>4167</v>
      </c>
      <c r="E25" s="77">
        <v>611412</v>
      </c>
    </row>
    <row r="26" spans="1:5" x14ac:dyDescent="0.25">
      <c r="A26" t="s">
        <v>3461</v>
      </c>
      <c r="B26">
        <f t="shared" si="0"/>
        <v>2</v>
      </c>
      <c r="C26" t="s">
        <v>3462</v>
      </c>
      <c r="D26">
        <v>4168</v>
      </c>
      <c r="E26" s="77">
        <v>611412</v>
      </c>
    </row>
    <row r="27" spans="1:5" x14ac:dyDescent="0.25">
      <c r="A27" t="s">
        <v>3461</v>
      </c>
      <c r="B27">
        <f t="shared" si="0"/>
        <v>2</v>
      </c>
      <c r="C27" t="s">
        <v>3462</v>
      </c>
      <c r="D27">
        <v>4169</v>
      </c>
      <c r="E27" s="77">
        <v>611412</v>
      </c>
    </row>
    <row r="28" spans="1:5" x14ac:dyDescent="0.25">
      <c r="A28" t="s">
        <v>3461</v>
      </c>
      <c r="B28">
        <f t="shared" si="0"/>
        <v>2</v>
      </c>
      <c r="C28" t="s">
        <v>3462</v>
      </c>
      <c r="D28">
        <v>4170</v>
      </c>
      <c r="E28" s="77">
        <v>611412</v>
      </c>
    </row>
    <row r="29" spans="1:5" x14ac:dyDescent="0.25">
      <c r="A29" t="s">
        <v>3461</v>
      </c>
      <c r="B29">
        <f t="shared" si="0"/>
        <v>2</v>
      </c>
      <c r="C29" t="s">
        <v>3462</v>
      </c>
      <c r="D29">
        <v>4171</v>
      </c>
      <c r="E29" s="77">
        <v>611412</v>
      </c>
    </row>
    <row r="30" spans="1:5" x14ac:dyDescent="0.25">
      <c r="A30" t="s">
        <v>3461</v>
      </c>
      <c r="B30">
        <f t="shared" si="0"/>
        <v>2</v>
      </c>
      <c r="C30" t="s">
        <v>3462</v>
      </c>
      <c r="D30">
        <v>4172</v>
      </c>
      <c r="E30" s="77">
        <v>611412</v>
      </c>
    </row>
    <row r="31" spans="1:5" x14ac:dyDescent="0.25">
      <c r="A31" t="s">
        <v>3461</v>
      </c>
      <c r="B31">
        <f t="shared" si="0"/>
        <v>2</v>
      </c>
      <c r="C31" t="s">
        <v>3462</v>
      </c>
      <c r="D31">
        <v>4173</v>
      </c>
      <c r="E31" s="77">
        <v>611412</v>
      </c>
    </row>
    <row r="32" spans="1:5" x14ac:dyDescent="0.25">
      <c r="A32" t="s">
        <v>3461</v>
      </c>
      <c r="B32">
        <f t="shared" si="0"/>
        <v>2</v>
      </c>
      <c r="C32" t="s">
        <v>3462</v>
      </c>
      <c r="D32">
        <v>4174</v>
      </c>
      <c r="E32" s="77">
        <v>611412</v>
      </c>
    </row>
    <row r="33" spans="1:5" x14ac:dyDescent="0.25">
      <c r="A33" t="s">
        <v>3461</v>
      </c>
      <c r="B33">
        <f t="shared" si="0"/>
        <v>2</v>
      </c>
      <c r="C33" t="s">
        <v>3462</v>
      </c>
      <c r="D33">
        <v>4175</v>
      </c>
      <c r="E33" s="77">
        <v>611412</v>
      </c>
    </row>
    <row r="34" spans="1:5" x14ac:dyDescent="0.25">
      <c r="A34" t="s">
        <v>3461</v>
      </c>
      <c r="B34">
        <f t="shared" si="0"/>
        <v>2</v>
      </c>
      <c r="C34" t="s">
        <v>3462</v>
      </c>
      <c r="D34">
        <v>4176</v>
      </c>
      <c r="E34" s="77">
        <v>611412</v>
      </c>
    </row>
    <row r="35" spans="1:5" x14ac:dyDescent="0.25">
      <c r="A35" t="s">
        <v>3461</v>
      </c>
      <c r="B35">
        <f t="shared" si="0"/>
        <v>2</v>
      </c>
      <c r="C35" t="s">
        <v>3462</v>
      </c>
      <c r="D35">
        <v>4177</v>
      </c>
      <c r="E35" s="77">
        <v>611412</v>
      </c>
    </row>
    <row r="36" spans="1:5" x14ac:dyDescent="0.25">
      <c r="A36" t="s">
        <v>3461</v>
      </c>
      <c r="B36">
        <f t="shared" si="0"/>
        <v>2</v>
      </c>
      <c r="C36" t="s">
        <v>3462</v>
      </c>
      <c r="D36">
        <v>4178</v>
      </c>
      <c r="E36" s="77">
        <v>611412</v>
      </c>
    </row>
    <row r="37" spans="1:5" x14ac:dyDescent="0.25">
      <c r="A37" t="s">
        <v>3461</v>
      </c>
      <c r="B37">
        <f t="shared" si="0"/>
        <v>2</v>
      </c>
      <c r="C37" t="s">
        <v>3462</v>
      </c>
      <c r="D37">
        <v>4179</v>
      </c>
      <c r="E37" s="77">
        <v>611412</v>
      </c>
    </row>
    <row r="38" spans="1:5" x14ac:dyDescent="0.25">
      <c r="A38" t="s">
        <v>3461</v>
      </c>
      <c r="B38">
        <f t="shared" si="0"/>
        <v>2</v>
      </c>
      <c r="C38" t="s">
        <v>3462</v>
      </c>
      <c r="D38">
        <v>4180</v>
      </c>
      <c r="E38" s="77">
        <v>611412</v>
      </c>
    </row>
    <row r="39" spans="1:5" x14ac:dyDescent="0.25">
      <c r="A39" t="s">
        <v>3461</v>
      </c>
      <c r="B39">
        <f t="shared" si="0"/>
        <v>2</v>
      </c>
      <c r="C39" t="s">
        <v>3462</v>
      </c>
      <c r="D39">
        <v>4181</v>
      </c>
      <c r="E39" s="77">
        <v>611412</v>
      </c>
    </row>
    <row r="40" spans="1:5" x14ac:dyDescent="0.25">
      <c r="A40" t="s">
        <v>3461</v>
      </c>
      <c r="B40">
        <f t="shared" si="0"/>
        <v>2</v>
      </c>
      <c r="C40" t="s">
        <v>3462</v>
      </c>
      <c r="D40">
        <v>4182</v>
      </c>
      <c r="E40" s="77">
        <v>611412</v>
      </c>
    </row>
    <row r="41" spans="1:5" x14ac:dyDescent="0.25">
      <c r="A41" t="s">
        <v>3461</v>
      </c>
      <c r="B41">
        <f t="shared" si="0"/>
        <v>2</v>
      </c>
      <c r="C41" t="s">
        <v>3462</v>
      </c>
      <c r="D41">
        <v>4183</v>
      </c>
      <c r="E41" s="77">
        <v>611412</v>
      </c>
    </row>
    <row r="42" spans="1:5" x14ac:dyDescent="0.25">
      <c r="A42" t="s">
        <v>3461</v>
      </c>
      <c r="B42">
        <f t="shared" si="0"/>
        <v>2</v>
      </c>
      <c r="C42" t="s">
        <v>3462</v>
      </c>
      <c r="D42">
        <v>4184</v>
      </c>
      <c r="E42" s="77">
        <v>611412</v>
      </c>
    </row>
    <row r="43" spans="1:5" x14ac:dyDescent="0.25">
      <c r="A43" t="s">
        <v>3461</v>
      </c>
      <c r="B43">
        <f t="shared" si="0"/>
        <v>2</v>
      </c>
      <c r="C43" t="s">
        <v>3462</v>
      </c>
      <c r="D43">
        <v>4185</v>
      </c>
      <c r="E43" s="77">
        <v>611412</v>
      </c>
    </row>
    <row r="44" spans="1:5" x14ac:dyDescent="0.25">
      <c r="A44" t="s">
        <v>3461</v>
      </c>
      <c r="B44">
        <f t="shared" si="0"/>
        <v>2</v>
      </c>
      <c r="C44" t="s">
        <v>3462</v>
      </c>
      <c r="D44">
        <v>4186</v>
      </c>
      <c r="E44" s="77">
        <v>611412</v>
      </c>
    </row>
    <row r="45" spans="1:5" x14ac:dyDescent="0.25">
      <c r="A45" t="s">
        <v>3461</v>
      </c>
      <c r="B45">
        <f t="shared" si="0"/>
        <v>2</v>
      </c>
      <c r="C45" t="s">
        <v>3462</v>
      </c>
      <c r="D45">
        <v>4187</v>
      </c>
      <c r="E45" s="77">
        <v>611412</v>
      </c>
    </row>
    <row r="46" spans="1:5" x14ac:dyDescent="0.25">
      <c r="A46" t="s">
        <v>3461</v>
      </c>
      <c r="B46">
        <f t="shared" si="0"/>
        <v>2</v>
      </c>
      <c r="C46" t="s">
        <v>3464</v>
      </c>
      <c r="D46">
        <v>4499</v>
      </c>
      <c r="E46" s="77">
        <v>611412</v>
      </c>
    </row>
    <row r="47" spans="1:5" x14ac:dyDescent="0.25">
      <c r="A47" t="s">
        <v>3461</v>
      </c>
      <c r="B47">
        <f t="shared" si="0"/>
        <v>2</v>
      </c>
      <c r="C47" t="s">
        <v>3464</v>
      </c>
      <c r="D47">
        <v>4521</v>
      </c>
      <c r="E47" s="77">
        <v>611412</v>
      </c>
    </row>
    <row r="48" spans="1:5" x14ac:dyDescent="0.25">
      <c r="A48" t="s">
        <v>3461</v>
      </c>
      <c r="B48">
        <f t="shared" si="0"/>
        <v>2</v>
      </c>
      <c r="C48" t="s">
        <v>3464</v>
      </c>
      <c r="D48">
        <v>4547</v>
      </c>
      <c r="E48" s="77">
        <v>611412</v>
      </c>
    </row>
    <row r="49" spans="1:5" x14ac:dyDescent="0.25">
      <c r="A49" t="s">
        <v>3461</v>
      </c>
      <c r="B49">
        <f t="shared" si="0"/>
        <v>2</v>
      </c>
      <c r="C49" t="s">
        <v>3464</v>
      </c>
      <c r="D49">
        <v>4563</v>
      </c>
      <c r="E49" s="77">
        <v>611412</v>
      </c>
    </row>
    <row r="50" spans="1:5" x14ac:dyDescent="0.25">
      <c r="A50" t="s">
        <v>3461</v>
      </c>
      <c r="B50">
        <f t="shared" si="0"/>
        <v>2</v>
      </c>
      <c r="C50" t="s">
        <v>3464</v>
      </c>
      <c r="D50">
        <v>4619</v>
      </c>
      <c r="E50" s="77">
        <v>611412</v>
      </c>
    </row>
    <row r="51" spans="1:5" x14ac:dyDescent="0.25">
      <c r="A51" t="s">
        <v>3461</v>
      </c>
      <c r="B51">
        <f t="shared" si="0"/>
        <v>2</v>
      </c>
      <c r="C51" t="s">
        <v>3464</v>
      </c>
      <c r="D51">
        <v>4632</v>
      </c>
      <c r="E51" s="77">
        <v>611412</v>
      </c>
    </row>
    <row r="52" spans="1:5" x14ac:dyDescent="0.25">
      <c r="A52" t="s">
        <v>3461</v>
      </c>
      <c r="B52">
        <f t="shared" si="0"/>
        <v>2</v>
      </c>
      <c r="C52" t="s">
        <v>3464</v>
      </c>
      <c r="D52">
        <v>4672</v>
      </c>
      <c r="E52" s="77">
        <v>611412</v>
      </c>
    </row>
    <row r="53" spans="1:5" x14ac:dyDescent="0.25">
      <c r="A53" t="s">
        <v>3461</v>
      </c>
      <c r="B53">
        <f t="shared" si="0"/>
        <v>2</v>
      </c>
      <c r="C53" t="s">
        <v>3464</v>
      </c>
      <c r="D53">
        <v>4688</v>
      </c>
      <c r="E53" s="77">
        <v>611412</v>
      </c>
    </row>
    <row r="54" spans="1:5" x14ac:dyDescent="0.25">
      <c r="A54" t="s">
        <v>3461</v>
      </c>
      <c r="B54">
        <f t="shared" si="0"/>
        <v>2</v>
      </c>
      <c r="C54" t="s">
        <v>3464</v>
      </c>
      <c r="D54">
        <v>4743</v>
      </c>
      <c r="E54" s="77">
        <v>611412</v>
      </c>
    </row>
    <row r="55" spans="1:5" x14ac:dyDescent="0.25">
      <c r="A55" t="s">
        <v>3461</v>
      </c>
      <c r="B55">
        <f t="shared" si="0"/>
        <v>2</v>
      </c>
      <c r="C55" t="s">
        <v>3464</v>
      </c>
      <c r="D55">
        <v>4781</v>
      </c>
      <c r="E55" s="77">
        <v>611412</v>
      </c>
    </row>
    <row r="56" spans="1:5" x14ac:dyDescent="0.25">
      <c r="A56" t="s">
        <v>3461</v>
      </c>
      <c r="B56">
        <f t="shared" si="0"/>
        <v>2</v>
      </c>
      <c r="C56" t="s">
        <v>3464</v>
      </c>
      <c r="D56">
        <v>4803</v>
      </c>
      <c r="E56" s="77">
        <v>611412</v>
      </c>
    </row>
    <row r="57" spans="1:5" x14ac:dyDescent="0.25">
      <c r="A57" t="s">
        <v>3461</v>
      </c>
      <c r="B57">
        <f t="shared" si="0"/>
        <v>2</v>
      </c>
      <c r="C57" t="s">
        <v>3464</v>
      </c>
      <c r="D57">
        <v>4817</v>
      </c>
      <c r="E57" s="77">
        <v>611412</v>
      </c>
    </row>
    <row r="58" spans="1:5" x14ac:dyDescent="0.25">
      <c r="A58" t="s">
        <v>3461</v>
      </c>
      <c r="B58">
        <f t="shared" si="0"/>
        <v>2</v>
      </c>
      <c r="C58" t="s">
        <v>3464</v>
      </c>
      <c r="D58">
        <v>4830</v>
      </c>
      <c r="E58" s="77">
        <v>611412</v>
      </c>
    </row>
    <row r="59" spans="1:5" x14ac:dyDescent="0.25">
      <c r="A59" t="s">
        <v>3461</v>
      </c>
      <c r="B59">
        <f t="shared" si="0"/>
        <v>2</v>
      </c>
      <c r="C59" t="s">
        <v>3464</v>
      </c>
      <c r="D59">
        <v>4842</v>
      </c>
      <c r="E59" s="77">
        <v>611412</v>
      </c>
    </row>
    <row r="60" spans="1:5" x14ac:dyDescent="0.25">
      <c r="A60" t="s">
        <v>3461</v>
      </c>
      <c r="B60">
        <f t="shared" si="0"/>
        <v>2</v>
      </c>
      <c r="C60" t="s">
        <v>3464</v>
      </c>
      <c r="D60">
        <v>4855</v>
      </c>
      <c r="E60" s="77">
        <v>611412</v>
      </c>
    </row>
    <row r="61" spans="1:5" x14ac:dyDescent="0.25">
      <c r="A61" t="s">
        <v>3461</v>
      </c>
      <c r="B61">
        <f t="shared" si="0"/>
        <v>2</v>
      </c>
      <c r="C61" t="s">
        <v>3464</v>
      </c>
      <c r="D61">
        <v>4857</v>
      </c>
      <c r="E61" s="77">
        <v>611412</v>
      </c>
    </row>
    <row r="62" spans="1:5" x14ac:dyDescent="0.25">
      <c r="A62" t="s">
        <v>3461</v>
      </c>
      <c r="B62">
        <f t="shared" si="0"/>
        <v>2</v>
      </c>
      <c r="C62" t="s">
        <v>3464</v>
      </c>
      <c r="D62">
        <v>4869</v>
      </c>
      <c r="E62" s="77">
        <v>611412</v>
      </c>
    </row>
    <row r="63" spans="1:5" x14ac:dyDescent="0.25">
      <c r="A63" t="s">
        <v>3461</v>
      </c>
      <c r="B63">
        <f t="shared" si="0"/>
        <v>2</v>
      </c>
      <c r="C63" t="s">
        <v>3464</v>
      </c>
      <c r="D63">
        <v>4881</v>
      </c>
      <c r="E63" s="77">
        <v>611412</v>
      </c>
    </row>
    <row r="64" spans="1:5" x14ac:dyDescent="0.25">
      <c r="A64" t="s">
        <v>3461</v>
      </c>
      <c r="B64">
        <f t="shared" si="0"/>
        <v>2</v>
      </c>
      <c r="C64" t="s">
        <v>3464</v>
      </c>
      <c r="D64">
        <v>4894</v>
      </c>
      <c r="E64" s="77">
        <v>611412</v>
      </c>
    </row>
    <row r="65" spans="1:5" x14ac:dyDescent="0.25">
      <c r="A65" t="s">
        <v>3461</v>
      </c>
      <c r="B65">
        <f t="shared" si="0"/>
        <v>2</v>
      </c>
      <c r="C65" t="s">
        <v>3464</v>
      </c>
      <c r="D65">
        <v>4895</v>
      </c>
      <c r="E65" s="77">
        <v>611412</v>
      </c>
    </row>
    <row r="66" spans="1:5" x14ac:dyDescent="0.25">
      <c r="A66" t="s">
        <v>3461</v>
      </c>
      <c r="B66">
        <f t="shared" si="0"/>
        <v>2</v>
      </c>
      <c r="C66" t="s">
        <v>3464</v>
      </c>
      <c r="D66">
        <v>4911</v>
      </c>
      <c r="E66" s="77">
        <v>611412</v>
      </c>
    </row>
    <row r="67" spans="1:5" x14ac:dyDescent="0.25">
      <c r="A67" t="s">
        <v>3461</v>
      </c>
      <c r="B67">
        <f t="shared" si="0"/>
        <v>2</v>
      </c>
      <c r="C67" t="s">
        <v>3464</v>
      </c>
      <c r="D67">
        <v>4939</v>
      </c>
      <c r="E67" s="77">
        <v>611412</v>
      </c>
    </row>
    <row r="68" spans="1:5" x14ac:dyDescent="0.25">
      <c r="A68" t="s">
        <v>3461</v>
      </c>
      <c r="B68">
        <f t="shared" ref="B68:B131" si="1">MONTH(C68)</f>
        <v>2</v>
      </c>
      <c r="C68" t="s">
        <v>3464</v>
      </c>
      <c r="D68">
        <v>4940</v>
      </c>
      <c r="E68" s="77">
        <v>611412</v>
      </c>
    </row>
    <row r="69" spans="1:5" x14ac:dyDescent="0.25">
      <c r="A69" t="s">
        <v>3461</v>
      </c>
      <c r="B69">
        <f t="shared" si="1"/>
        <v>2</v>
      </c>
      <c r="C69" t="s">
        <v>3464</v>
      </c>
      <c r="D69">
        <v>4941</v>
      </c>
      <c r="E69" s="77">
        <v>611412</v>
      </c>
    </row>
    <row r="70" spans="1:5" x14ac:dyDescent="0.25">
      <c r="A70" t="s">
        <v>3461</v>
      </c>
      <c r="B70">
        <f t="shared" si="1"/>
        <v>2</v>
      </c>
      <c r="C70" t="s">
        <v>3464</v>
      </c>
      <c r="D70">
        <v>4942</v>
      </c>
      <c r="E70" s="77">
        <v>611412</v>
      </c>
    </row>
    <row r="71" spans="1:5" x14ac:dyDescent="0.25">
      <c r="A71" t="s">
        <v>3461</v>
      </c>
      <c r="B71">
        <f t="shared" si="1"/>
        <v>2</v>
      </c>
      <c r="C71" t="s">
        <v>3464</v>
      </c>
      <c r="D71">
        <v>4943</v>
      </c>
      <c r="E71" s="77">
        <v>611412</v>
      </c>
    </row>
    <row r="72" spans="1:5" x14ac:dyDescent="0.25">
      <c r="A72" t="s">
        <v>3461</v>
      </c>
      <c r="B72">
        <f t="shared" si="1"/>
        <v>2</v>
      </c>
      <c r="C72" t="s">
        <v>3464</v>
      </c>
      <c r="D72">
        <v>4955</v>
      </c>
      <c r="E72" s="77">
        <v>611412</v>
      </c>
    </row>
    <row r="73" spans="1:5" x14ac:dyDescent="0.25">
      <c r="A73" t="s">
        <v>3461</v>
      </c>
      <c r="B73">
        <f t="shared" si="1"/>
        <v>2</v>
      </c>
      <c r="C73" t="s">
        <v>3464</v>
      </c>
      <c r="D73">
        <v>4970</v>
      </c>
      <c r="E73" s="77">
        <v>611412</v>
      </c>
    </row>
    <row r="74" spans="1:5" x14ac:dyDescent="0.25">
      <c r="A74" t="s">
        <v>3461</v>
      </c>
      <c r="B74">
        <f t="shared" si="1"/>
        <v>2</v>
      </c>
      <c r="C74" t="s">
        <v>3464</v>
      </c>
      <c r="D74">
        <v>4982</v>
      </c>
      <c r="E74" s="77">
        <v>611412</v>
      </c>
    </row>
    <row r="75" spans="1:5" x14ac:dyDescent="0.25">
      <c r="A75" t="s">
        <v>3461</v>
      </c>
      <c r="B75">
        <f t="shared" si="1"/>
        <v>2</v>
      </c>
      <c r="C75" t="s">
        <v>3464</v>
      </c>
      <c r="D75">
        <v>4994</v>
      </c>
      <c r="E75" s="77">
        <v>611412</v>
      </c>
    </row>
    <row r="76" spans="1:5" x14ac:dyDescent="0.25">
      <c r="A76" t="s">
        <v>3461</v>
      </c>
      <c r="B76">
        <f t="shared" si="1"/>
        <v>2</v>
      </c>
      <c r="C76" t="s">
        <v>3464</v>
      </c>
      <c r="D76">
        <v>4995</v>
      </c>
      <c r="E76" s="77">
        <v>611412</v>
      </c>
    </row>
    <row r="77" spans="1:5" x14ac:dyDescent="0.25">
      <c r="A77" t="s">
        <v>3461</v>
      </c>
      <c r="B77">
        <f t="shared" si="1"/>
        <v>2</v>
      </c>
      <c r="C77" t="s">
        <v>3464</v>
      </c>
      <c r="D77">
        <v>4996</v>
      </c>
      <c r="E77" s="77">
        <v>611412</v>
      </c>
    </row>
    <row r="78" spans="1:5" x14ac:dyDescent="0.25">
      <c r="A78" t="s">
        <v>3461</v>
      </c>
      <c r="B78">
        <f t="shared" si="1"/>
        <v>2</v>
      </c>
      <c r="C78" t="s">
        <v>3464</v>
      </c>
      <c r="D78">
        <v>4997</v>
      </c>
      <c r="E78" s="77">
        <v>611412</v>
      </c>
    </row>
    <row r="79" spans="1:5" x14ac:dyDescent="0.25">
      <c r="A79" t="s">
        <v>3461</v>
      </c>
      <c r="B79">
        <f t="shared" si="1"/>
        <v>2</v>
      </c>
      <c r="C79" t="s">
        <v>3464</v>
      </c>
      <c r="D79">
        <v>4998</v>
      </c>
      <c r="E79" s="77">
        <v>611412</v>
      </c>
    </row>
    <row r="80" spans="1:5" x14ac:dyDescent="0.25">
      <c r="A80" t="s">
        <v>3461</v>
      </c>
      <c r="B80">
        <f t="shared" si="1"/>
        <v>2</v>
      </c>
      <c r="C80" t="s">
        <v>3464</v>
      </c>
      <c r="D80">
        <v>5000</v>
      </c>
      <c r="E80" s="77">
        <v>611412</v>
      </c>
    </row>
    <row r="81" spans="1:5" x14ac:dyDescent="0.25">
      <c r="A81" t="s">
        <v>3461</v>
      </c>
      <c r="B81">
        <f t="shared" si="1"/>
        <v>2</v>
      </c>
      <c r="C81" t="s">
        <v>3464</v>
      </c>
      <c r="D81">
        <v>5001</v>
      </c>
      <c r="E81" s="77">
        <v>611412</v>
      </c>
    </row>
    <row r="82" spans="1:5" x14ac:dyDescent="0.25">
      <c r="A82" t="s">
        <v>3461</v>
      </c>
      <c r="B82">
        <f t="shared" si="1"/>
        <v>2</v>
      </c>
      <c r="C82" t="s">
        <v>3464</v>
      </c>
      <c r="D82">
        <v>5002</v>
      </c>
      <c r="E82" s="77">
        <v>611412</v>
      </c>
    </row>
    <row r="83" spans="1:5" x14ac:dyDescent="0.25">
      <c r="A83" t="s">
        <v>3461</v>
      </c>
      <c r="B83">
        <f t="shared" si="1"/>
        <v>2</v>
      </c>
      <c r="C83" t="s">
        <v>3464</v>
      </c>
      <c r="D83">
        <v>5003</v>
      </c>
      <c r="E83" s="77">
        <v>611412</v>
      </c>
    </row>
    <row r="84" spans="1:5" x14ac:dyDescent="0.25">
      <c r="A84" t="s">
        <v>3461</v>
      </c>
      <c r="B84">
        <f t="shared" si="1"/>
        <v>2</v>
      </c>
      <c r="C84" t="s">
        <v>3464</v>
      </c>
      <c r="D84">
        <v>5004</v>
      </c>
      <c r="E84" s="77">
        <v>611412</v>
      </c>
    </row>
    <row r="85" spans="1:5" x14ac:dyDescent="0.25">
      <c r="A85" t="s">
        <v>3461</v>
      </c>
      <c r="B85">
        <f t="shared" si="1"/>
        <v>2</v>
      </c>
      <c r="C85" t="s">
        <v>3464</v>
      </c>
      <c r="D85">
        <v>5005</v>
      </c>
      <c r="E85" s="77">
        <v>611412</v>
      </c>
    </row>
    <row r="86" spans="1:5" x14ac:dyDescent="0.25">
      <c r="A86" t="s">
        <v>3461</v>
      </c>
      <c r="B86">
        <f t="shared" si="1"/>
        <v>2</v>
      </c>
      <c r="C86" t="s">
        <v>3464</v>
      </c>
      <c r="D86">
        <v>5006</v>
      </c>
      <c r="E86" s="77">
        <v>611412</v>
      </c>
    </row>
    <row r="87" spans="1:5" x14ac:dyDescent="0.25">
      <c r="A87" t="s">
        <v>3461</v>
      </c>
      <c r="B87">
        <f t="shared" si="1"/>
        <v>2</v>
      </c>
      <c r="C87" t="s">
        <v>3464</v>
      </c>
      <c r="D87">
        <v>5007</v>
      </c>
      <c r="E87" s="77">
        <v>611412</v>
      </c>
    </row>
    <row r="88" spans="1:5" x14ac:dyDescent="0.25">
      <c r="A88" t="s">
        <v>3461</v>
      </c>
      <c r="B88">
        <f t="shared" si="1"/>
        <v>2</v>
      </c>
      <c r="C88" t="s">
        <v>3464</v>
      </c>
      <c r="D88">
        <v>5011</v>
      </c>
      <c r="E88" s="77">
        <v>611412</v>
      </c>
    </row>
    <row r="89" spans="1:5" x14ac:dyDescent="0.25">
      <c r="A89" t="s">
        <v>3461</v>
      </c>
      <c r="B89">
        <f t="shared" si="1"/>
        <v>2</v>
      </c>
      <c r="C89" t="s">
        <v>3464</v>
      </c>
      <c r="D89">
        <v>5012</v>
      </c>
      <c r="E89" s="77">
        <v>611412</v>
      </c>
    </row>
    <row r="90" spans="1:5" x14ac:dyDescent="0.25">
      <c r="A90" t="s">
        <v>3461</v>
      </c>
      <c r="B90">
        <f t="shared" si="1"/>
        <v>2</v>
      </c>
      <c r="C90" t="s">
        <v>3464</v>
      </c>
      <c r="D90">
        <v>5013</v>
      </c>
      <c r="E90" s="77">
        <v>611412</v>
      </c>
    </row>
    <row r="91" spans="1:5" x14ac:dyDescent="0.25">
      <c r="A91" t="s">
        <v>3461</v>
      </c>
      <c r="B91">
        <f t="shared" si="1"/>
        <v>2</v>
      </c>
      <c r="C91" t="s">
        <v>3464</v>
      </c>
      <c r="D91">
        <v>5014</v>
      </c>
      <c r="E91" s="77">
        <v>611412</v>
      </c>
    </row>
    <row r="92" spans="1:5" x14ac:dyDescent="0.25">
      <c r="A92" t="s">
        <v>3461</v>
      </c>
      <c r="B92">
        <f t="shared" si="1"/>
        <v>2</v>
      </c>
      <c r="C92" t="s">
        <v>3464</v>
      </c>
      <c r="D92">
        <v>5015</v>
      </c>
      <c r="E92" s="77">
        <v>611412</v>
      </c>
    </row>
    <row r="93" spans="1:5" x14ac:dyDescent="0.25">
      <c r="A93" t="s">
        <v>3461</v>
      </c>
      <c r="B93">
        <f t="shared" si="1"/>
        <v>2</v>
      </c>
      <c r="C93" t="s">
        <v>3464</v>
      </c>
      <c r="D93">
        <v>5016</v>
      </c>
      <c r="E93" s="77">
        <v>611412</v>
      </c>
    </row>
    <row r="94" spans="1:5" x14ac:dyDescent="0.25">
      <c r="A94" t="s">
        <v>3461</v>
      </c>
      <c r="B94">
        <f t="shared" si="1"/>
        <v>2</v>
      </c>
      <c r="C94" t="s">
        <v>3464</v>
      </c>
      <c r="D94">
        <v>5017</v>
      </c>
      <c r="E94" s="77">
        <v>611412</v>
      </c>
    </row>
    <row r="95" spans="1:5" x14ac:dyDescent="0.25">
      <c r="A95" t="s">
        <v>3461</v>
      </c>
      <c r="B95">
        <f t="shared" si="1"/>
        <v>2</v>
      </c>
      <c r="C95" t="s">
        <v>3464</v>
      </c>
      <c r="D95">
        <v>5018</v>
      </c>
      <c r="E95" s="77">
        <v>611412</v>
      </c>
    </row>
    <row r="96" spans="1:5" x14ac:dyDescent="0.25">
      <c r="A96" t="s">
        <v>3461</v>
      </c>
      <c r="B96">
        <f t="shared" si="1"/>
        <v>2</v>
      </c>
      <c r="C96" t="s">
        <v>3464</v>
      </c>
      <c r="D96">
        <v>5019</v>
      </c>
      <c r="E96" s="77">
        <v>1019021</v>
      </c>
    </row>
    <row r="97" spans="1:5" x14ac:dyDescent="0.25">
      <c r="A97" t="s">
        <v>3461</v>
      </c>
      <c r="B97">
        <f t="shared" si="1"/>
        <v>2</v>
      </c>
      <c r="C97" t="s">
        <v>3464</v>
      </c>
      <c r="D97">
        <v>5020</v>
      </c>
      <c r="E97" s="77">
        <v>611412</v>
      </c>
    </row>
    <row r="98" spans="1:5" x14ac:dyDescent="0.25">
      <c r="A98" t="s">
        <v>3461</v>
      </c>
      <c r="B98">
        <f t="shared" si="1"/>
        <v>2</v>
      </c>
      <c r="C98" t="s">
        <v>3464</v>
      </c>
      <c r="D98">
        <v>5034</v>
      </c>
      <c r="E98" s="77">
        <v>611412</v>
      </c>
    </row>
    <row r="99" spans="1:5" x14ac:dyDescent="0.25">
      <c r="A99" t="s">
        <v>3461</v>
      </c>
      <c r="B99">
        <f t="shared" si="1"/>
        <v>2</v>
      </c>
      <c r="C99" t="s">
        <v>3464</v>
      </c>
      <c r="D99">
        <v>5035</v>
      </c>
      <c r="E99" s="77">
        <v>611412</v>
      </c>
    </row>
    <row r="100" spans="1:5" x14ac:dyDescent="0.25">
      <c r="A100" t="s">
        <v>3461</v>
      </c>
      <c r="B100">
        <f t="shared" si="1"/>
        <v>2</v>
      </c>
      <c r="C100" t="s">
        <v>3464</v>
      </c>
      <c r="D100">
        <v>5036</v>
      </c>
      <c r="E100" s="77">
        <v>611412</v>
      </c>
    </row>
    <row r="101" spans="1:5" x14ac:dyDescent="0.25">
      <c r="A101" t="s">
        <v>3461</v>
      </c>
      <c r="B101">
        <f t="shared" si="1"/>
        <v>2</v>
      </c>
      <c r="C101" t="s">
        <v>3464</v>
      </c>
      <c r="D101">
        <v>5037</v>
      </c>
      <c r="E101" s="77">
        <v>611412</v>
      </c>
    </row>
    <row r="102" spans="1:5" x14ac:dyDescent="0.25">
      <c r="A102" t="s">
        <v>3461</v>
      </c>
      <c r="B102">
        <f t="shared" si="1"/>
        <v>2</v>
      </c>
      <c r="C102" t="s">
        <v>3464</v>
      </c>
      <c r="D102">
        <v>5038</v>
      </c>
      <c r="E102" s="77">
        <v>611412</v>
      </c>
    </row>
    <row r="103" spans="1:5" x14ac:dyDescent="0.25">
      <c r="A103" t="s">
        <v>3461</v>
      </c>
      <c r="B103">
        <f t="shared" si="1"/>
        <v>2</v>
      </c>
      <c r="C103" t="s">
        <v>3464</v>
      </c>
      <c r="D103">
        <v>5052</v>
      </c>
      <c r="E103" s="77">
        <v>611412</v>
      </c>
    </row>
    <row r="104" spans="1:5" x14ac:dyDescent="0.25">
      <c r="A104" t="s">
        <v>3461</v>
      </c>
      <c r="B104">
        <f t="shared" si="1"/>
        <v>2</v>
      </c>
      <c r="C104" t="s">
        <v>3464</v>
      </c>
      <c r="D104">
        <v>5053</v>
      </c>
      <c r="E104" s="77">
        <v>611412</v>
      </c>
    </row>
    <row r="105" spans="1:5" x14ac:dyDescent="0.25">
      <c r="A105" t="s">
        <v>3461</v>
      </c>
      <c r="B105">
        <f t="shared" si="1"/>
        <v>2</v>
      </c>
      <c r="C105" t="s">
        <v>3464</v>
      </c>
      <c r="D105">
        <v>5065</v>
      </c>
      <c r="E105" s="77">
        <v>611412</v>
      </c>
    </row>
    <row r="106" spans="1:5" x14ac:dyDescent="0.25">
      <c r="A106" t="s">
        <v>3461</v>
      </c>
      <c r="B106">
        <f t="shared" si="1"/>
        <v>2</v>
      </c>
      <c r="C106" t="s">
        <v>3464</v>
      </c>
      <c r="D106">
        <v>5078</v>
      </c>
      <c r="E106" s="77">
        <v>611412</v>
      </c>
    </row>
    <row r="107" spans="1:5" x14ac:dyDescent="0.25">
      <c r="A107" t="s">
        <v>3461</v>
      </c>
      <c r="B107">
        <f t="shared" si="1"/>
        <v>2</v>
      </c>
      <c r="C107" t="s">
        <v>3464</v>
      </c>
      <c r="D107">
        <v>5091</v>
      </c>
      <c r="E107" s="77">
        <v>611412</v>
      </c>
    </row>
    <row r="108" spans="1:5" x14ac:dyDescent="0.25">
      <c r="A108" t="s">
        <v>3461</v>
      </c>
      <c r="B108">
        <f t="shared" si="1"/>
        <v>2</v>
      </c>
      <c r="C108" t="s">
        <v>3464</v>
      </c>
      <c r="D108">
        <v>5183</v>
      </c>
      <c r="E108" s="77">
        <v>611412</v>
      </c>
    </row>
    <row r="109" spans="1:5" x14ac:dyDescent="0.25">
      <c r="A109" t="s">
        <v>3461</v>
      </c>
      <c r="B109">
        <f t="shared" si="1"/>
        <v>2</v>
      </c>
      <c r="C109" t="s">
        <v>3464</v>
      </c>
      <c r="D109">
        <v>5196</v>
      </c>
      <c r="E109" s="77">
        <v>611412</v>
      </c>
    </row>
    <row r="110" spans="1:5" x14ac:dyDescent="0.25">
      <c r="A110" t="s">
        <v>3461</v>
      </c>
      <c r="B110">
        <f t="shared" si="1"/>
        <v>2</v>
      </c>
      <c r="C110" t="s">
        <v>3464</v>
      </c>
      <c r="D110">
        <v>5197</v>
      </c>
      <c r="E110" s="77">
        <v>611412</v>
      </c>
    </row>
    <row r="111" spans="1:5" x14ac:dyDescent="0.25">
      <c r="A111" t="s">
        <v>3461</v>
      </c>
      <c r="B111">
        <f t="shared" si="1"/>
        <v>2</v>
      </c>
      <c r="C111" t="s">
        <v>3464</v>
      </c>
      <c r="D111">
        <v>5210</v>
      </c>
      <c r="E111" s="77">
        <v>611412</v>
      </c>
    </row>
    <row r="112" spans="1:5" x14ac:dyDescent="0.25">
      <c r="A112" t="s">
        <v>3461</v>
      </c>
      <c r="B112">
        <f t="shared" si="1"/>
        <v>2</v>
      </c>
      <c r="C112" t="s">
        <v>3464</v>
      </c>
      <c r="D112">
        <v>5222</v>
      </c>
      <c r="E112" s="77">
        <v>611412</v>
      </c>
    </row>
    <row r="113" spans="1:5" x14ac:dyDescent="0.25">
      <c r="A113" t="s">
        <v>3461</v>
      </c>
      <c r="B113">
        <f t="shared" si="1"/>
        <v>2</v>
      </c>
      <c r="C113" t="s">
        <v>3464</v>
      </c>
      <c r="D113">
        <v>5236</v>
      </c>
      <c r="E113" s="77">
        <v>611412</v>
      </c>
    </row>
    <row r="114" spans="1:5" x14ac:dyDescent="0.25">
      <c r="A114" t="s">
        <v>3461</v>
      </c>
      <c r="B114">
        <f t="shared" si="1"/>
        <v>2</v>
      </c>
      <c r="C114" t="s">
        <v>3464</v>
      </c>
      <c r="D114">
        <v>5238</v>
      </c>
      <c r="E114" s="77">
        <v>611412</v>
      </c>
    </row>
    <row r="115" spans="1:5" x14ac:dyDescent="0.25">
      <c r="A115" t="s">
        <v>3461</v>
      </c>
      <c r="B115">
        <f t="shared" si="1"/>
        <v>2</v>
      </c>
      <c r="C115" t="s">
        <v>3464</v>
      </c>
      <c r="D115">
        <v>5239</v>
      </c>
      <c r="E115" s="77">
        <v>611412</v>
      </c>
    </row>
    <row r="116" spans="1:5" x14ac:dyDescent="0.25">
      <c r="A116" t="s">
        <v>3461</v>
      </c>
      <c r="B116">
        <f t="shared" si="1"/>
        <v>2</v>
      </c>
      <c r="C116" t="s">
        <v>3464</v>
      </c>
      <c r="D116">
        <v>5265</v>
      </c>
      <c r="E116" s="77">
        <v>611412</v>
      </c>
    </row>
    <row r="117" spans="1:5" x14ac:dyDescent="0.25">
      <c r="A117" t="s">
        <v>3461</v>
      </c>
      <c r="B117">
        <f t="shared" si="1"/>
        <v>2</v>
      </c>
      <c r="C117" t="s">
        <v>3464</v>
      </c>
      <c r="D117">
        <v>5266</v>
      </c>
      <c r="E117" s="77">
        <v>611412</v>
      </c>
    </row>
    <row r="118" spans="1:5" x14ac:dyDescent="0.25">
      <c r="A118" t="s">
        <v>3461</v>
      </c>
      <c r="B118">
        <f t="shared" si="1"/>
        <v>2</v>
      </c>
      <c r="C118" t="s">
        <v>3464</v>
      </c>
      <c r="D118">
        <v>5295</v>
      </c>
      <c r="E118" s="77">
        <v>611412</v>
      </c>
    </row>
    <row r="119" spans="1:5" x14ac:dyDescent="0.25">
      <c r="A119" t="s">
        <v>3461</v>
      </c>
      <c r="B119">
        <f t="shared" si="1"/>
        <v>2</v>
      </c>
      <c r="C119" t="s">
        <v>3464</v>
      </c>
      <c r="D119">
        <v>5306</v>
      </c>
      <c r="E119" s="77">
        <v>611412</v>
      </c>
    </row>
    <row r="120" spans="1:5" x14ac:dyDescent="0.25">
      <c r="A120" t="s">
        <v>3461</v>
      </c>
      <c r="B120">
        <f t="shared" si="1"/>
        <v>2</v>
      </c>
      <c r="C120" t="s">
        <v>3464</v>
      </c>
      <c r="D120">
        <v>5307</v>
      </c>
      <c r="E120" s="77">
        <v>611412</v>
      </c>
    </row>
    <row r="121" spans="1:5" x14ac:dyDescent="0.25">
      <c r="A121" t="s">
        <v>3461</v>
      </c>
      <c r="B121">
        <f t="shared" si="1"/>
        <v>2</v>
      </c>
      <c r="C121" t="s">
        <v>3464</v>
      </c>
      <c r="D121">
        <v>5335</v>
      </c>
      <c r="E121" s="77">
        <v>611412</v>
      </c>
    </row>
    <row r="122" spans="1:5" x14ac:dyDescent="0.25">
      <c r="A122" t="s">
        <v>3461</v>
      </c>
      <c r="B122">
        <f t="shared" si="1"/>
        <v>2</v>
      </c>
      <c r="C122" t="s">
        <v>3464</v>
      </c>
      <c r="D122">
        <v>5336</v>
      </c>
      <c r="E122" s="77">
        <v>611412</v>
      </c>
    </row>
    <row r="123" spans="1:5" x14ac:dyDescent="0.25">
      <c r="A123" t="s">
        <v>3461</v>
      </c>
      <c r="B123">
        <f t="shared" si="1"/>
        <v>2</v>
      </c>
      <c r="C123" t="s">
        <v>3464</v>
      </c>
      <c r="D123">
        <v>5347</v>
      </c>
      <c r="E123" s="77">
        <v>611412</v>
      </c>
    </row>
    <row r="124" spans="1:5" x14ac:dyDescent="0.25">
      <c r="A124" t="s">
        <v>3461</v>
      </c>
      <c r="B124">
        <f t="shared" si="1"/>
        <v>2</v>
      </c>
      <c r="C124" t="s">
        <v>3464</v>
      </c>
      <c r="D124">
        <v>5365</v>
      </c>
      <c r="E124" s="77">
        <v>611412</v>
      </c>
    </row>
    <row r="125" spans="1:5" x14ac:dyDescent="0.25">
      <c r="A125" t="s">
        <v>3461</v>
      </c>
      <c r="B125">
        <f t="shared" si="1"/>
        <v>2</v>
      </c>
      <c r="C125" t="s">
        <v>3464</v>
      </c>
      <c r="D125">
        <v>5366</v>
      </c>
      <c r="E125" s="77">
        <v>611412</v>
      </c>
    </row>
    <row r="126" spans="1:5" x14ac:dyDescent="0.25">
      <c r="A126" t="s">
        <v>3461</v>
      </c>
      <c r="B126">
        <f t="shared" si="1"/>
        <v>2</v>
      </c>
      <c r="C126" t="s">
        <v>3464</v>
      </c>
      <c r="D126">
        <v>5367</v>
      </c>
      <c r="E126" s="77">
        <v>611412</v>
      </c>
    </row>
    <row r="127" spans="1:5" x14ac:dyDescent="0.25">
      <c r="A127" t="s">
        <v>3461</v>
      </c>
      <c r="B127">
        <f t="shared" si="1"/>
        <v>2</v>
      </c>
      <c r="C127" t="s">
        <v>3464</v>
      </c>
      <c r="D127">
        <v>5382</v>
      </c>
      <c r="E127" s="77">
        <v>611412</v>
      </c>
    </row>
    <row r="128" spans="1:5" x14ac:dyDescent="0.25">
      <c r="A128" t="s">
        <v>3461</v>
      </c>
      <c r="B128">
        <f t="shared" si="1"/>
        <v>2</v>
      </c>
      <c r="C128" t="s">
        <v>3464</v>
      </c>
      <c r="D128">
        <v>5395</v>
      </c>
      <c r="E128" s="77">
        <v>611412</v>
      </c>
    </row>
    <row r="129" spans="1:5" x14ac:dyDescent="0.25">
      <c r="A129" t="s">
        <v>3461</v>
      </c>
      <c r="B129">
        <f t="shared" si="1"/>
        <v>2</v>
      </c>
      <c r="C129" t="s">
        <v>3464</v>
      </c>
      <c r="D129">
        <v>5396</v>
      </c>
      <c r="E129" s="77">
        <v>611412</v>
      </c>
    </row>
    <row r="130" spans="1:5" x14ac:dyDescent="0.25">
      <c r="A130" t="s">
        <v>3461</v>
      </c>
      <c r="B130">
        <f t="shared" si="1"/>
        <v>2</v>
      </c>
      <c r="C130" t="s">
        <v>3464</v>
      </c>
      <c r="D130">
        <v>5406</v>
      </c>
      <c r="E130" s="77">
        <v>611412</v>
      </c>
    </row>
    <row r="131" spans="1:5" x14ac:dyDescent="0.25">
      <c r="A131" t="s">
        <v>3461</v>
      </c>
      <c r="B131">
        <f t="shared" si="1"/>
        <v>2</v>
      </c>
      <c r="C131" t="s">
        <v>3464</v>
      </c>
      <c r="D131">
        <v>5420</v>
      </c>
      <c r="E131" s="77">
        <v>611412</v>
      </c>
    </row>
    <row r="132" spans="1:5" x14ac:dyDescent="0.25">
      <c r="A132" t="s">
        <v>3461</v>
      </c>
      <c r="B132">
        <f t="shared" ref="B132:B195" si="2">MONTH(C132)</f>
        <v>2</v>
      </c>
      <c r="C132" t="s">
        <v>3464</v>
      </c>
      <c r="D132">
        <v>5421</v>
      </c>
      <c r="E132" s="77">
        <v>611412</v>
      </c>
    </row>
    <row r="133" spans="1:5" x14ac:dyDescent="0.25">
      <c r="A133" t="s">
        <v>3461</v>
      </c>
      <c r="B133">
        <f t="shared" si="2"/>
        <v>2</v>
      </c>
      <c r="C133" t="s">
        <v>3464</v>
      </c>
      <c r="D133">
        <v>5445</v>
      </c>
      <c r="E133" s="77">
        <v>611412</v>
      </c>
    </row>
    <row r="134" spans="1:5" x14ac:dyDescent="0.25">
      <c r="A134" t="s">
        <v>3461</v>
      </c>
      <c r="B134">
        <f t="shared" si="2"/>
        <v>2</v>
      </c>
      <c r="C134" t="s">
        <v>3464</v>
      </c>
      <c r="D134">
        <v>5475</v>
      </c>
      <c r="E134" s="77">
        <v>611412</v>
      </c>
    </row>
    <row r="135" spans="1:5" x14ac:dyDescent="0.25">
      <c r="A135" t="s">
        <v>3461</v>
      </c>
      <c r="B135">
        <f t="shared" si="2"/>
        <v>2</v>
      </c>
      <c r="C135" t="s">
        <v>3464</v>
      </c>
      <c r="D135">
        <v>5476</v>
      </c>
      <c r="E135" s="77">
        <v>611412</v>
      </c>
    </row>
    <row r="136" spans="1:5" x14ac:dyDescent="0.25">
      <c r="A136" t="s">
        <v>3461</v>
      </c>
      <c r="B136">
        <f t="shared" si="2"/>
        <v>2</v>
      </c>
      <c r="C136" t="s">
        <v>3464</v>
      </c>
      <c r="D136">
        <v>5477</v>
      </c>
      <c r="E136" s="77">
        <v>611412</v>
      </c>
    </row>
    <row r="137" spans="1:5" x14ac:dyDescent="0.25">
      <c r="A137" t="s">
        <v>3461</v>
      </c>
      <c r="B137">
        <f t="shared" si="2"/>
        <v>2</v>
      </c>
      <c r="C137" t="s">
        <v>3464</v>
      </c>
      <c r="D137">
        <v>5478</v>
      </c>
      <c r="E137" s="77">
        <v>611412</v>
      </c>
    </row>
    <row r="138" spans="1:5" x14ac:dyDescent="0.25">
      <c r="A138" t="s">
        <v>3461</v>
      </c>
      <c r="B138">
        <f t="shared" si="2"/>
        <v>2</v>
      </c>
      <c r="C138" t="s">
        <v>3464</v>
      </c>
      <c r="D138">
        <v>5479</v>
      </c>
      <c r="E138" s="77">
        <v>611412</v>
      </c>
    </row>
    <row r="139" spans="1:5" x14ac:dyDescent="0.25">
      <c r="A139" t="s">
        <v>3461</v>
      </c>
      <c r="B139">
        <f t="shared" si="2"/>
        <v>2</v>
      </c>
      <c r="C139" t="s">
        <v>3464</v>
      </c>
      <c r="D139">
        <v>5480</v>
      </c>
      <c r="E139" s="77">
        <v>611412</v>
      </c>
    </row>
    <row r="140" spans="1:5" x14ac:dyDescent="0.25">
      <c r="A140" t="s">
        <v>3461</v>
      </c>
      <c r="B140">
        <f t="shared" si="2"/>
        <v>2</v>
      </c>
      <c r="C140" t="s">
        <v>3464</v>
      </c>
      <c r="D140">
        <v>5483</v>
      </c>
      <c r="E140" s="77">
        <v>611412</v>
      </c>
    </row>
    <row r="141" spans="1:5" x14ac:dyDescent="0.25">
      <c r="A141" t="s">
        <v>3461</v>
      </c>
      <c r="B141">
        <f t="shared" si="2"/>
        <v>2</v>
      </c>
      <c r="C141" t="s">
        <v>3464</v>
      </c>
      <c r="D141">
        <v>5484</v>
      </c>
      <c r="E141" s="77">
        <v>611412</v>
      </c>
    </row>
    <row r="142" spans="1:5" x14ac:dyDescent="0.25">
      <c r="A142" t="s">
        <v>3461</v>
      </c>
      <c r="B142">
        <f t="shared" si="2"/>
        <v>2</v>
      </c>
      <c r="C142" t="s">
        <v>3464</v>
      </c>
      <c r="D142">
        <v>5485</v>
      </c>
      <c r="E142" s="77">
        <v>611412</v>
      </c>
    </row>
    <row r="143" spans="1:5" x14ac:dyDescent="0.25">
      <c r="A143" t="s">
        <v>3461</v>
      </c>
      <c r="B143">
        <f t="shared" si="2"/>
        <v>2</v>
      </c>
      <c r="C143" t="s">
        <v>3464</v>
      </c>
      <c r="D143">
        <v>5486</v>
      </c>
      <c r="E143" s="77">
        <v>611412</v>
      </c>
    </row>
    <row r="144" spans="1:5" x14ac:dyDescent="0.25">
      <c r="A144" t="s">
        <v>3461</v>
      </c>
      <c r="B144">
        <f t="shared" si="2"/>
        <v>2</v>
      </c>
      <c r="C144" t="s">
        <v>3464</v>
      </c>
      <c r="D144">
        <v>5488</v>
      </c>
      <c r="E144" s="77">
        <v>611412</v>
      </c>
    </row>
    <row r="145" spans="1:5" x14ac:dyDescent="0.25">
      <c r="A145" t="s">
        <v>3461</v>
      </c>
      <c r="B145">
        <f t="shared" si="2"/>
        <v>2</v>
      </c>
      <c r="C145" t="s">
        <v>3464</v>
      </c>
      <c r="D145">
        <v>5489</v>
      </c>
      <c r="E145" s="77">
        <v>611412</v>
      </c>
    </row>
    <row r="146" spans="1:5" x14ac:dyDescent="0.25">
      <c r="A146" t="s">
        <v>3461</v>
      </c>
      <c r="B146">
        <f t="shared" si="2"/>
        <v>2</v>
      </c>
      <c r="C146" t="s">
        <v>3464</v>
      </c>
      <c r="D146">
        <v>5490</v>
      </c>
      <c r="E146" s="77">
        <v>611412</v>
      </c>
    </row>
    <row r="147" spans="1:5" x14ac:dyDescent="0.25">
      <c r="A147" t="s">
        <v>3461</v>
      </c>
      <c r="B147">
        <f t="shared" si="2"/>
        <v>2</v>
      </c>
      <c r="C147" t="s">
        <v>3464</v>
      </c>
      <c r="D147">
        <v>5491</v>
      </c>
      <c r="E147" s="77">
        <v>611412</v>
      </c>
    </row>
    <row r="148" spans="1:5" x14ac:dyDescent="0.25">
      <c r="A148" t="s">
        <v>3461</v>
      </c>
      <c r="B148">
        <f t="shared" si="2"/>
        <v>2</v>
      </c>
      <c r="C148" t="s">
        <v>3464</v>
      </c>
      <c r="D148">
        <v>5503</v>
      </c>
      <c r="E148" s="77">
        <v>611412</v>
      </c>
    </row>
    <row r="149" spans="1:5" x14ac:dyDescent="0.25">
      <c r="A149" t="s">
        <v>3461</v>
      </c>
      <c r="B149">
        <f t="shared" si="2"/>
        <v>2</v>
      </c>
      <c r="C149" t="s">
        <v>3464</v>
      </c>
      <c r="D149">
        <v>5504</v>
      </c>
      <c r="E149" s="77">
        <v>611412</v>
      </c>
    </row>
    <row r="150" spans="1:5" x14ac:dyDescent="0.25">
      <c r="A150" t="s">
        <v>3461</v>
      </c>
      <c r="B150">
        <f t="shared" si="2"/>
        <v>2</v>
      </c>
      <c r="C150" t="s">
        <v>3464</v>
      </c>
      <c r="D150">
        <v>5505</v>
      </c>
      <c r="E150" s="77">
        <v>611412</v>
      </c>
    </row>
    <row r="151" spans="1:5" x14ac:dyDescent="0.25">
      <c r="A151" t="s">
        <v>3461</v>
      </c>
      <c r="B151">
        <f t="shared" si="2"/>
        <v>2</v>
      </c>
      <c r="C151" t="s">
        <v>3464</v>
      </c>
      <c r="D151">
        <v>5506</v>
      </c>
      <c r="E151" s="77">
        <v>611412</v>
      </c>
    </row>
    <row r="152" spans="1:5" x14ac:dyDescent="0.25">
      <c r="A152" t="s">
        <v>3461</v>
      </c>
      <c r="B152">
        <f t="shared" si="2"/>
        <v>2</v>
      </c>
      <c r="C152" t="s">
        <v>3464</v>
      </c>
      <c r="D152">
        <v>5507</v>
      </c>
      <c r="E152" s="77">
        <v>611412</v>
      </c>
    </row>
    <row r="153" spans="1:5" x14ac:dyDescent="0.25">
      <c r="A153" t="s">
        <v>3461</v>
      </c>
      <c r="B153">
        <f t="shared" si="2"/>
        <v>2</v>
      </c>
      <c r="C153" t="s">
        <v>3464</v>
      </c>
      <c r="D153">
        <v>5508</v>
      </c>
      <c r="E153" s="77">
        <v>611412</v>
      </c>
    </row>
    <row r="154" spans="1:5" x14ac:dyDescent="0.25">
      <c r="A154" t="s">
        <v>3461</v>
      </c>
      <c r="B154">
        <f t="shared" si="2"/>
        <v>2</v>
      </c>
      <c r="C154" t="s">
        <v>3464</v>
      </c>
      <c r="D154">
        <v>5509</v>
      </c>
      <c r="E154" s="77">
        <v>611412</v>
      </c>
    </row>
    <row r="155" spans="1:5" x14ac:dyDescent="0.25">
      <c r="A155" t="s">
        <v>3461</v>
      </c>
      <c r="B155">
        <f t="shared" si="2"/>
        <v>2</v>
      </c>
      <c r="C155" t="s">
        <v>3464</v>
      </c>
      <c r="D155">
        <v>5510</v>
      </c>
      <c r="E155" s="77">
        <v>611412</v>
      </c>
    </row>
    <row r="156" spans="1:5" x14ac:dyDescent="0.25">
      <c r="A156" t="s">
        <v>3461</v>
      </c>
      <c r="B156">
        <f t="shared" si="2"/>
        <v>2</v>
      </c>
      <c r="C156" t="s">
        <v>3464</v>
      </c>
      <c r="D156">
        <v>5512</v>
      </c>
      <c r="E156" s="77">
        <v>611412</v>
      </c>
    </row>
    <row r="157" spans="1:5" x14ac:dyDescent="0.25">
      <c r="A157" t="s">
        <v>3461</v>
      </c>
      <c r="B157">
        <f t="shared" si="2"/>
        <v>2</v>
      </c>
      <c r="C157" t="s">
        <v>3464</v>
      </c>
      <c r="D157">
        <v>5513</v>
      </c>
      <c r="E157" s="77">
        <v>611412</v>
      </c>
    </row>
    <row r="158" spans="1:5" x14ac:dyDescent="0.25">
      <c r="A158" t="s">
        <v>3461</v>
      </c>
      <c r="B158">
        <f t="shared" si="2"/>
        <v>2</v>
      </c>
      <c r="C158" t="s">
        <v>3464</v>
      </c>
      <c r="D158">
        <v>5514</v>
      </c>
      <c r="E158" s="77">
        <v>611412</v>
      </c>
    </row>
    <row r="159" spans="1:5" x14ac:dyDescent="0.25">
      <c r="A159" t="s">
        <v>3461</v>
      </c>
      <c r="B159">
        <f t="shared" si="2"/>
        <v>2</v>
      </c>
      <c r="C159" t="s">
        <v>3464</v>
      </c>
      <c r="D159">
        <v>5515</v>
      </c>
      <c r="E159" s="77">
        <v>611412</v>
      </c>
    </row>
    <row r="160" spans="1:5" x14ac:dyDescent="0.25">
      <c r="A160" t="s">
        <v>3461</v>
      </c>
      <c r="B160">
        <f t="shared" si="2"/>
        <v>2</v>
      </c>
      <c r="C160" t="s">
        <v>3464</v>
      </c>
      <c r="D160">
        <v>5516</v>
      </c>
      <c r="E160" s="77">
        <v>611412</v>
      </c>
    </row>
    <row r="161" spans="1:5" x14ac:dyDescent="0.25">
      <c r="A161" t="s">
        <v>3461</v>
      </c>
      <c r="B161">
        <f t="shared" si="2"/>
        <v>2</v>
      </c>
      <c r="C161" t="s">
        <v>3464</v>
      </c>
      <c r="D161">
        <v>5517</v>
      </c>
      <c r="E161" s="77">
        <v>611412</v>
      </c>
    </row>
    <row r="162" spans="1:5" x14ac:dyDescent="0.25">
      <c r="A162" t="s">
        <v>3461</v>
      </c>
      <c r="B162">
        <f t="shared" si="2"/>
        <v>2</v>
      </c>
      <c r="C162" t="s">
        <v>3464</v>
      </c>
      <c r="D162">
        <v>5518</v>
      </c>
      <c r="E162" s="77">
        <v>611412</v>
      </c>
    </row>
    <row r="163" spans="1:5" x14ac:dyDescent="0.25">
      <c r="A163" t="s">
        <v>3461</v>
      </c>
      <c r="B163">
        <f t="shared" si="2"/>
        <v>2</v>
      </c>
      <c r="C163" t="s">
        <v>3464</v>
      </c>
      <c r="D163">
        <v>5519</v>
      </c>
      <c r="E163" s="77">
        <v>611412</v>
      </c>
    </row>
    <row r="164" spans="1:5" x14ac:dyDescent="0.25">
      <c r="A164" t="s">
        <v>3461</v>
      </c>
      <c r="B164">
        <f t="shared" si="2"/>
        <v>2</v>
      </c>
      <c r="C164" t="s">
        <v>3464</v>
      </c>
      <c r="D164">
        <v>5520</v>
      </c>
      <c r="E164" s="77">
        <v>611412</v>
      </c>
    </row>
    <row r="165" spans="1:5" x14ac:dyDescent="0.25">
      <c r="A165" t="s">
        <v>3461</v>
      </c>
      <c r="B165">
        <f t="shared" si="2"/>
        <v>2</v>
      </c>
      <c r="C165" t="s">
        <v>3465</v>
      </c>
      <c r="D165">
        <v>6379</v>
      </c>
      <c r="E165" s="77">
        <v>611412</v>
      </c>
    </row>
    <row r="166" spans="1:5" x14ac:dyDescent="0.25">
      <c r="A166" t="s">
        <v>3461</v>
      </c>
      <c r="B166">
        <f t="shared" si="2"/>
        <v>2</v>
      </c>
      <c r="C166" t="s">
        <v>3465</v>
      </c>
      <c r="D166">
        <v>6381</v>
      </c>
      <c r="E166" s="77">
        <v>611412</v>
      </c>
    </row>
    <row r="167" spans="1:5" x14ac:dyDescent="0.25">
      <c r="A167" t="s">
        <v>3461</v>
      </c>
      <c r="B167">
        <f t="shared" si="2"/>
        <v>2</v>
      </c>
      <c r="C167" t="s">
        <v>3465</v>
      </c>
      <c r="D167">
        <v>6382</v>
      </c>
      <c r="E167" s="77">
        <v>611412</v>
      </c>
    </row>
    <row r="168" spans="1:5" x14ac:dyDescent="0.25">
      <c r="A168" t="s">
        <v>3461</v>
      </c>
      <c r="B168">
        <f t="shared" si="2"/>
        <v>2</v>
      </c>
      <c r="C168" t="s">
        <v>3465</v>
      </c>
      <c r="D168">
        <v>6385</v>
      </c>
      <c r="E168" s="77">
        <v>611412</v>
      </c>
    </row>
    <row r="169" spans="1:5" x14ac:dyDescent="0.25">
      <c r="A169" t="s">
        <v>3461</v>
      </c>
      <c r="B169">
        <f t="shared" si="2"/>
        <v>2</v>
      </c>
      <c r="C169" t="s">
        <v>3465</v>
      </c>
      <c r="D169">
        <v>6392</v>
      </c>
      <c r="E169" s="77">
        <v>611412</v>
      </c>
    </row>
    <row r="170" spans="1:5" x14ac:dyDescent="0.25">
      <c r="A170" t="s">
        <v>3461</v>
      </c>
      <c r="B170">
        <f t="shared" si="2"/>
        <v>2</v>
      </c>
      <c r="C170" t="s">
        <v>3465</v>
      </c>
      <c r="D170">
        <v>6397</v>
      </c>
      <c r="E170" s="77">
        <v>611412</v>
      </c>
    </row>
    <row r="171" spans="1:5" x14ac:dyDescent="0.25">
      <c r="A171" t="s">
        <v>3461</v>
      </c>
      <c r="B171">
        <f t="shared" si="2"/>
        <v>2</v>
      </c>
      <c r="C171" t="s">
        <v>3465</v>
      </c>
      <c r="D171">
        <v>6398</v>
      </c>
      <c r="E171" s="77">
        <v>611412</v>
      </c>
    </row>
    <row r="172" spans="1:5" x14ac:dyDescent="0.25">
      <c r="A172" t="s">
        <v>3461</v>
      </c>
      <c r="B172">
        <f t="shared" si="2"/>
        <v>2</v>
      </c>
      <c r="C172" t="s">
        <v>3465</v>
      </c>
      <c r="D172">
        <v>6399</v>
      </c>
      <c r="E172" s="77">
        <v>611412</v>
      </c>
    </row>
    <row r="173" spans="1:5" x14ac:dyDescent="0.25">
      <c r="A173" t="s">
        <v>3461</v>
      </c>
      <c r="B173">
        <f t="shared" si="2"/>
        <v>2</v>
      </c>
      <c r="C173" t="s">
        <v>3465</v>
      </c>
      <c r="D173">
        <v>6400</v>
      </c>
      <c r="E173" s="77">
        <v>611412</v>
      </c>
    </row>
    <row r="174" spans="1:5" x14ac:dyDescent="0.25">
      <c r="A174" t="s">
        <v>3461</v>
      </c>
      <c r="B174">
        <f t="shared" si="2"/>
        <v>2</v>
      </c>
      <c r="C174" t="s">
        <v>3465</v>
      </c>
      <c r="D174">
        <v>6401</v>
      </c>
      <c r="E174" s="77">
        <v>611412</v>
      </c>
    </row>
    <row r="175" spans="1:5" x14ac:dyDescent="0.25">
      <c r="A175" t="s">
        <v>3461</v>
      </c>
      <c r="B175">
        <f t="shared" si="2"/>
        <v>2</v>
      </c>
      <c r="C175" t="s">
        <v>3465</v>
      </c>
      <c r="D175">
        <v>6404</v>
      </c>
      <c r="E175" s="77">
        <v>611412</v>
      </c>
    </row>
    <row r="176" spans="1:5" x14ac:dyDescent="0.25">
      <c r="A176" t="s">
        <v>3461</v>
      </c>
      <c r="B176">
        <f t="shared" si="2"/>
        <v>2</v>
      </c>
      <c r="C176" t="s">
        <v>3465</v>
      </c>
      <c r="D176">
        <v>6419</v>
      </c>
      <c r="E176" s="77">
        <v>611412</v>
      </c>
    </row>
    <row r="177" spans="1:5" x14ac:dyDescent="0.25">
      <c r="A177" t="s">
        <v>3461</v>
      </c>
      <c r="B177">
        <f t="shared" si="2"/>
        <v>2</v>
      </c>
      <c r="C177" t="s">
        <v>3465</v>
      </c>
      <c r="D177">
        <v>6449</v>
      </c>
      <c r="E177" s="77">
        <v>611412</v>
      </c>
    </row>
    <row r="178" spans="1:5" x14ac:dyDescent="0.25">
      <c r="A178" t="s">
        <v>3461</v>
      </c>
      <c r="B178">
        <f t="shared" si="2"/>
        <v>2</v>
      </c>
      <c r="C178" t="s">
        <v>3465</v>
      </c>
      <c r="D178">
        <v>6568</v>
      </c>
      <c r="E178" s="77">
        <v>611412</v>
      </c>
    </row>
    <row r="179" spans="1:5" x14ac:dyDescent="0.25">
      <c r="A179" t="s">
        <v>3461</v>
      </c>
      <c r="B179">
        <f t="shared" si="2"/>
        <v>2</v>
      </c>
      <c r="C179" t="s">
        <v>3465</v>
      </c>
      <c r="D179">
        <v>6570</v>
      </c>
      <c r="E179" s="77">
        <v>611412</v>
      </c>
    </row>
    <row r="180" spans="1:5" x14ac:dyDescent="0.25">
      <c r="A180" t="s">
        <v>3461</v>
      </c>
      <c r="B180">
        <f t="shared" si="2"/>
        <v>2</v>
      </c>
      <c r="C180" t="s">
        <v>3465</v>
      </c>
      <c r="D180">
        <v>6658</v>
      </c>
      <c r="E180" s="77">
        <v>611412</v>
      </c>
    </row>
    <row r="181" spans="1:5" x14ac:dyDescent="0.25">
      <c r="A181" t="s">
        <v>3461</v>
      </c>
      <c r="B181">
        <f t="shared" si="2"/>
        <v>2</v>
      </c>
      <c r="C181" t="s">
        <v>3466</v>
      </c>
      <c r="D181">
        <v>6663</v>
      </c>
      <c r="E181" s="77">
        <v>418074</v>
      </c>
    </row>
    <row r="182" spans="1:5" x14ac:dyDescent="0.25">
      <c r="A182" t="s">
        <v>3461</v>
      </c>
      <c r="B182">
        <f t="shared" si="2"/>
        <v>2</v>
      </c>
      <c r="C182" t="s">
        <v>3466</v>
      </c>
      <c r="D182">
        <v>6665</v>
      </c>
      <c r="E182" s="77">
        <v>611412</v>
      </c>
    </row>
    <row r="183" spans="1:5" x14ac:dyDescent="0.25">
      <c r="A183" t="s">
        <v>3461</v>
      </c>
      <c r="B183">
        <f t="shared" si="2"/>
        <v>2</v>
      </c>
      <c r="C183" t="s">
        <v>3466</v>
      </c>
      <c r="D183">
        <v>6666</v>
      </c>
      <c r="E183" s="77">
        <v>611412</v>
      </c>
    </row>
    <row r="184" spans="1:5" x14ac:dyDescent="0.25">
      <c r="A184" t="s">
        <v>3461</v>
      </c>
      <c r="B184">
        <f t="shared" si="2"/>
        <v>2</v>
      </c>
      <c r="C184" t="s">
        <v>3466</v>
      </c>
      <c r="D184">
        <v>6676</v>
      </c>
      <c r="E184" s="77">
        <v>611412</v>
      </c>
    </row>
    <row r="185" spans="1:5" x14ac:dyDescent="0.25">
      <c r="A185" t="s">
        <v>3461</v>
      </c>
      <c r="B185">
        <f t="shared" si="2"/>
        <v>2</v>
      </c>
      <c r="C185" t="s">
        <v>3466</v>
      </c>
      <c r="D185">
        <v>6677</v>
      </c>
      <c r="E185" s="77">
        <v>611412</v>
      </c>
    </row>
    <row r="186" spans="1:5" x14ac:dyDescent="0.25">
      <c r="A186" t="s">
        <v>3461</v>
      </c>
      <c r="B186">
        <f t="shared" si="2"/>
        <v>2</v>
      </c>
      <c r="C186" t="s">
        <v>3466</v>
      </c>
      <c r="D186">
        <v>6678</v>
      </c>
      <c r="E186" s="77">
        <v>611412</v>
      </c>
    </row>
    <row r="187" spans="1:5" x14ac:dyDescent="0.25">
      <c r="A187" t="s">
        <v>3461</v>
      </c>
      <c r="B187">
        <f t="shared" si="2"/>
        <v>2</v>
      </c>
      <c r="C187" t="s">
        <v>3466</v>
      </c>
      <c r="D187">
        <v>6680</v>
      </c>
      <c r="E187" s="77">
        <v>611412</v>
      </c>
    </row>
    <row r="188" spans="1:5" x14ac:dyDescent="0.25">
      <c r="A188" t="s">
        <v>3461</v>
      </c>
      <c r="B188">
        <f t="shared" si="2"/>
        <v>2</v>
      </c>
      <c r="C188" t="s">
        <v>3466</v>
      </c>
      <c r="D188">
        <v>6682</v>
      </c>
      <c r="E188" s="77">
        <v>611412</v>
      </c>
    </row>
    <row r="189" spans="1:5" x14ac:dyDescent="0.25">
      <c r="A189" t="s">
        <v>3461</v>
      </c>
      <c r="B189">
        <f t="shared" si="2"/>
        <v>2</v>
      </c>
      <c r="C189" t="s">
        <v>3466</v>
      </c>
      <c r="D189">
        <v>6683</v>
      </c>
      <c r="E189" s="77">
        <v>611412</v>
      </c>
    </row>
    <row r="190" spans="1:5" x14ac:dyDescent="0.25">
      <c r="A190" t="s">
        <v>3461</v>
      </c>
      <c r="B190">
        <f t="shared" si="2"/>
        <v>2</v>
      </c>
      <c r="C190" t="s">
        <v>3466</v>
      </c>
      <c r="D190">
        <v>6684</v>
      </c>
      <c r="E190" s="77">
        <v>611412</v>
      </c>
    </row>
    <row r="191" spans="1:5" x14ac:dyDescent="0.25">
      <c r="A191" t="s">
        <v>3461</v>
      </c>
      <c r="B191">
        <f t="shared" si="2"/>
        <v>2</v>
      </c>
      <c r="C191" t="s">
        <v>3466</v>
      </c>
      <c r="D191">
        <v>6685</v>
      </c>
      <c r="E191" s="77">
        <v>611412</v>
      </c>
    </row>
    <row r="192" spans="1:5" x14ac:dyDescent="0.25">
      <c r="A192" t="s">
        <v>3461</v>
      </c>
      <c r="B192">
        <f t="shared" si="2"/>
        <v>2</v>
      </c>
      <c r="C192" t="s">
        <v>3466</v>
      </c>
      <c r="D192">
        <v>6686</v>
      </c>
      <c r="E192" s="77">
        <v>611412</v>
      </c>
    </row>
    <row r="193" spans="1:5" x14ac:dyDescent="0.25">
      <c r="A193" t="s">
        <v>3461</v>
      </c>
      <c r="B193">
        <f t="shared" si="2"/>
        <v>2</v>
      </c>
      <c r="C193" t="s">
        <v>3466</v>
      </c>
      <c r="D193">
        <v>6690</v>
      </c>
      <c r="E193" s="77">
        <v>611412</v>
      </c>
    </row>
    <row r="194" spans="1:5" x14ac:dyDescent="0.25">
      <c r="A194" t="s">
        <v>3461</v>
      </c>
      <c r="B194">
        <f t="shared" si="2"/>
        <v>2</v>
      </c>
      <c r="C194" t="s">
        <v>3466</v>
      </c>
      <c r="D194">
        <v>6691</v>
      </c>
      <c r="E194" s="77">
        <v>611412</v>
      </c>
    </row>
    <row r="195" spans="1:5" x14ac:dyDescent="0.25">
      <c r="A195" t="s">
        <v>3461</v>
      </c>
      <c r="B195">
        <f t="shared" si="2"/>
        <v>2</v>
      </c>
      <c r="C195" t="s">
        <v>3466</v>
      </c>
      <c r="D195">
        <v>6692</v>
      </c>
      <c r="E195" s="77">
        <v>611412</v>
      </c>
    </row>
    <row r="196" spans="1:5" x14ac:dyDescent="0.25">
      <c r="A196" t="s">
        <v>3461</v>
      </c>
      <c r="B196">
        <f t="shared" ref="B196:B259" si="3">MONTH(C196)</f>
        <v>2</v>
      </c>
      <c r="C196" t="s">
        <v>3466</v>
      </c>
      <c r="D196">
        <v>6694</v>
      </c>
      <c r="E196" s="77">
        <v>611412</v>
      </c>
    </row>
    <row r="197" spans="1:5" x14ac:dyDescent="0.25">
      <c r="A197" t="s">
        <v>3461</v>
      </c>
      <c r="B197">
        <f t="shared" si="3"/>
        <v>2</v>
      </c>
      <c r="C197" t="s">
        <v>3467</v>
      </c>
      <c r="D197">
        <v>6765</v>
      </c>
      <c r="E197" s="77">
        <v>715930</v>
      </c>
    </row>
    <row r="198" spans="1:5" x14ac:dyDescent="0.25">
      <c r="A198" t="s">
        <v>3461</v>
      </c>
      <c r="B198">
        <f t="shared" si="3"/>
        <v>2</v>
      </c>
      <c r="C198" t="s">
        <v>3467</v>
      </c>
      <c r="D198">
        <v>6792</v>
      </c>
      <c r="E198" s="77">
        <v>611412</v>
      </c>
    </row>
    <row r="199" spans="1:5" x14ac:dyDescent="0.25">
      <c r="A199" t="s">
        <v>3461</v>
      </c>
      <c r="B199">
        <f t="shared" si="3"/>
        <v>2</v>
      </c>
      <c r="C199" t="s">
        <v>3468</v>
      </c>
      <c r="D199">
        <v>6849</v>
      </c>
      <c r="E199" s="77">
        <v>501904</v>
      </c>
    </row>
    <row r="200" spans="1:5" x14ac:dyDescent="0.25">
      <c r="A200" t="s">
        <v>3461</v>
      </c>
      <c r="B200">
        <f t="shared" si="3"/>
        <v>2</v>
      </c>
      <c r="C200" t="s">
        <v>3469</v>
      </c>
      <c r="D200">
        <v>7308</v>
      </c>
      <c r="E200" s="77">
        <v>1019021</v>
      </c>
    </row>
    <row r="201" spans="1:5" x14ac:dyDescent="0.25">
      <c r="A201" t="s">
        <v>3461</v>
      </c>
      <c r="B201">
        <f t="shared" si="3"/>
        <v>2</v>
      </c>
      <c r="C201" t="s">
        <v>3469</v>
      </c>
      <c r="D201">
        <v>7353</v>
      </c>
      <c r="E201" s="77">
        <v>207075</v>
      </c>
    </row>
    <row r="202" spans="1:5" x14ac:dyDescent="0.25">
      <c r="A202" t="s">
        <v>3461</v>
      </c>
      <c r="B202">
        <f t="shared" si="3"/>
        <v>2</v>
      </c>
      <c r="C202" t="s">
        <v>3470</v>
      </c>
      <c r="D202">
        <v>9089</v>
      </c>
      <c r="E202" s="77">
        <v>412367</v>
      </c>
    </row>
    <row r="203" spans="1:5" x14ac:dyDescent="0.25">
      <c r="A203" t="s">
        <v>3461</v>
      </c>
      <c r="B203">
        <f t="shared" si="3"/>
        <v>3</v>
      </c>
      <c r="C203" t="s">
        <v>3471</v>
      </c>
      <c r="D203">
        <v>9109</v>
      </c>
      <c r="E203" s="77">
        <v>309275</v>
      </c>
    </row>
    <row r="204" spans="1:5" x14ac:dyDescent="0.25">
      <c r="A204" t="s">
        <v>3461</v>
      </c>
      <c r="B204">
        <f t="shared" si="3"/>
        <v>3</v>
      </c>
      <c r="C204" t="s">
        <v>3471</v>
      </c>
      <c r="D204">
        <v>9110</v>
      </c>
      <c r="E204" s="77">
        <v>449559</v>
      </c>
    </row>
    <row r="205" spans="1:5" x14ac:dyDescent="0.25">
      <c r="A205" t="s">
        <v>3461</v>
      </c>
      <c r="B205">
        <f t="shared" si="3"/>
        <v>3</v>
      </c>
      <c r="C205" t="s">
        <v>3471</v>
      </c>
      <c r="D205">
        <v>9126</v>
      </c>
      <c r="E205" s="77">
        <v>515252</v>
      </c>
    </row>
    <row r="206" spans="1:5" x14ac:dyDescent="0.25">
      <c r="A206" t="s">
        <v>3461</v>
      </c>
      <c r="B206">
        <f t="shared" si="3"/>
        <v>3</v>
      </c>
      <c r="C206" t="s">
        <v>3472</v>
      </c>
      <c r="D206">
        <v>10592</v>
      </c>
      <c r="E206" s="77">
        <v>692934</v>
      </c>
    </row>
    <row r="207" spans="1:5" x14ac:dyDescent="0.25">
      <c r="A207" t="s">
        <v>3461</v>
      </c>
      <c r="B207">
        <f t="shared" si="3"/>
        <v>3</v>
      </c>
      <c r="C207" t="s">
        <v>3472</v>
      </c>
      <c r="D207">
        <v>10610</v>
      </c>
      <c r="E207" s="77">
        <v>866168</v>
      </c>
    </row>
    <row r="208" spans="1:5" x14ac:dyDescent="0.25">
      <c r="A208" t="s">
        <v>3461</v>
      </c>
      <c r="B208">
        <f t="shared" si="3"/>
        <v>3</v>
      </c>
      <c r="C208" t="s">
        <v>3472</v>
      </c>
      <c r="D208">
        <v>10999</v>
      </c>
      <c r="E208" s="77">
        <v>519700</v>
      </c>
    </row>
    <row r="209" spans="1:5" x14ac:dyDescent="0.25">
      <c r="A209" t="s">
        <v>3461</v>
      </c>
      <c r="B209">
        <f t="shared" si="3"/>
        <v>3</v>
      </c>
      <c r="C209" t="s">
        <v>3473</v>
      </c>
      <c r="D209">
        <v>11245</v>
      </c>
      <c r="E209" s="77">
        <v>412367</v>
      </c>
    </row>
    <row r="210" spans="1:5" x14ac:dyDescent="0.25">
      <c r="A210" t="s">
        <v>3461</v>
      </c>
      <c r="B210">
        <f t="shared" si="3"/>
        <v>3</v>
      </c>
      <c r="C210" t="s">
        <v>3474</v>
      </c>
      <c r="D210">
        <v>11305</v>
      </c>
      <c r="E210" s="77">
        <v>295024</v>
      </c>
    </row>
    <row r="211" spans="1:5" x14ac:dyDescent="0.25">
      <c r="A211" t="s">
        <v>3461</v>
      </c>
      <c r="B211">
        <f t="shared" si="3"/>
        <v>3</v>
      </c>
      <c r="C211" t="s">
        <v>3474</v>
      </c>
      <c r="D211">
        <v>11308</v>
      </c>
      <c r="E211" s="77">
        <v>302046</v>
      </c>
    </row>
    <row r="212" spans="1:5" x14ac:dyDescent="0.25">
      <c r="A212" t="s">
        <v>3461</v>
      </c>
      <c r="B212">
        <f t="shared" si="3"/>
        <v>3</v>
      </c>
      <c r="C212" t="s">
        <v>3474</v>
      </c>
      <c r="D212">
        <v>11319</v>
      </c>
      <c r="E212" s="77">
        <v>519700</v>
      </c>
    </row>
    <row r="213" spans="1:5" x14ac:dyDescent="0.25">
      <c r="A213" t="s">
        <v>3461</v>
      </c>
      <c r="B213">
        <f t="shared" si="3"/>
        <v>3</v>
      </c>
      <c r="C213" t="s">
        <v>3474</v>
      </c>
      <c r="D213">
        <v>11320</v>
      </c>
      <c r="E213" s="77">
        <v>866167</v>
      </c>
    </row>
    <row r="214" spans="1:5" x14ac:dyDescent="0.25">
      <c r="A214" t="s">
        <v>3461</v>
      </c>
      <c r="B214">
        <f t="shared" si="3"/>
        <v>3</v>
      </c>
      <c r="C214" t="s">
        <v>3474</v>
      </c>
      <c r="D214">
        <v>11322</v>
      </c>
      <c r="E214" s="77">
        <v>519700</v>
      </c>
    </row>
    <row r="215" spans="1:5" x14ac:dyDescent="0.25">
      <c r="A215" t="s">
        <v>3461</v>
      </c>
      <c r="B215">
        <f t="shared" si="3"/>
        <v>3</v>
      </c>
      <c r="C215" t="s">
        <v>3475</v>
      </c>
      <c r="D215">
        <v>11353</v>
      </c>
      <c r="E215" s="77">
        <v>435308</v>
      </c>
    </row>
    <row r="216" spans="1:5" x14ac:dyDescent="0.25">
      <c r="A216" t="s">
        <v>3461</v>
      </c>
      <c r="B216">
        <f t="shared" si="3"/>
        <v>3</v>
      </c>
      <c r="C216" t="s">
        <v>3475</v>
      </c>
      <c r="D216">
        <v>11361</v>
      </c>
      <c r="E216" s="77">
        <v>176014</v>
      </c>
    </row>
    <row r="217" spans="1:5" x14ac:dyDescent="0.25">
      <c r="A217" t="s">
        <v>3461</v>
      </c>
      <c r="B217">
        <f t="shared" si="3"/>
        <v>3</v>
      </c>
      <c r="C217" t="s">
        <v>3475</v>
      </c>
      <c r="D217">
        <v>11438</v>
      </c>
      <c r="E217" s="77">
        <v>866167</v>
      </c>
    </row>
    <row r="218" spans="1:5" x14ac:dyDescent="0.25">
      <c r="A218" t="s">
        <v>3461</v>
      </c>
      <c r="B218">
        <f t="shared" si="3"/>
        <v>3</v>
      </c>
      <c r="C218" t="s">
        <v>3475</v>
      </c>
      <c r="D218">
        <v>11439</v>
      </c>
      <c r="E218" s="77">
        <v>866167</v>
      </c>
    </row>
    <row r="219" spans="1:5" x14ac:dyDescent="0.25">
      <c r="A219" t="s">
        <v>3461</v>
      </c>
      <c r="B219">
        <f t="shared" si="3"/>
        <v>3</v>
      </c>
      <c r="C219" t="s">
        <v>3475</v>
      </c>
      <c r="D219">
        <v>11440</v>
      </c>
      <c r="E219" s="77">
        <v>866167</v>
      </c>
    </row>
    <row r="220" spans="1:5" x14ac:dyDescent="0.25">
      <c r="A220" t="s">
        <v>3461</v>
      </c>
      <c r="B220">
        <f t="shared" si="3"/>
        <v>3</v>
      </c>
      <c r="C220" t="s">
        <v>3475</v>
      </c>
      <c r="D220">
        <v>11441</v>
      </c>
      <c r="E220" s="77">
        <v>866167</v>
      </c>
    </row>
    <row r="221" spans="1:5" x14ac:dyDescent="0.25">
      <c r="A221" t="s">
        <v>3461</v>
      </c>
      <c r="B221">
        <f t="shared" si="3"/>
        <v>3</v>
      </c>
      <c r="C221" t="s">
        <v>3475</v>
      </c>
      <c r="D221">
        <v>11442</v>
      </c>
      <c r="E221" s="77">
        <v>866167</v>
      </c>
    </row>
    <row r="222" spans="1:5" x14ac:dyDescent="0.25">
      <c r="A222" t="s">
        <v>3461</v>
      </c>
      <c r="B222">
        <f t="shared" si="3"/>
        <v>3</v>
      </c>
      <c r="C222" t="s">
        <v>3475</v>
      </c>
      <c r="D222">
        <v>11443</v>
      </c>
      <c r="E222" s="77">
        <v>866167</v>
      </c>
    </row>
    <row r="223" spans="1:5" x14ac:dyDescent="0.25">
      <c r="A223" t="s">
        <v>3461</v>
      </c>
      <c r="B223">
        <f t="shared" si="3"/>
        <v>3</v>
      </c>
      <c r="C223" t="s">
        <v>3475</v>
      </c>
      <c r="D223">
        <v>11444</v>
      </c>
      <c r="E223" s="77">
        <v>866167</v>
      </c>
    </row>
    <row r="224" spans="1:5" x14ac:dyDescent="0.25">
      <c r="A224" t="s">
        <v>3461</v>
      </c>
      <c r="B224">
        <f t="shared" si="3"/>
        <v>3</v>
      </c>
      <c r="C224" t="s">
        <v>3475</v>
      </c>
      <c r="D224">
        <v>11445</v>
      </c>
      <c r="E224" s="77">
        <v>866167</v>
      </c>
    </row>
    <row r="225" spans="1:9" x14ac:dyDescent="0.25">
      <c r="A225" t="s">
        <v>3461</v>
      </c>
      <c r="B225">
        <f t="shared" si="3"/>
        <v>3</v>
      </c>
      <c r="C225" t="s">
        <v>3475</v>
      </c>
      <c r="D225">
        <v>11446</v>
      </c>
      <c r="E225" s="77">
        <v>866167</v>
      </c>
    </row>
    <row r="226" spans="1:9" x14ac:dyDescent="0.25">
      <c r="A226" s="79" t="s">
        <v>3461</v>
      </c>
      <c r="B226" s="79">
        <f t="shared" si="3"/>
        <v>3</v>
      </c>
      <c r="C226" s="79" t="s">
        <v>3475</v>
      </c>
      <c r="D226" s="79">
        <v>11447</v>
      </c>
      <c r="E226" s="80"/>
      <c r="G226" s="79"/>
      <c r="H226" s="79"/>
      <c r="I226" s="79"/>
    </row>
    <row r="227" spans="1:9" x14ac:dyDescent="0.25">
      <c r="A227" s="79" t="s">
        <v>3461</v>
      </c>
      <c r="B227" s="79">
        <f t="shared" si="3"/>
        <v>3</v>
      </c>
      <c r="C227" s="79" t="s">
        <v>3475</v>
      </c>
      <c r="D227" s="79">
        <v>11448</v>
      </c>
      <c r="E227" s="80"/>
      <c r="G227" s="79"/>
      <c r="H227" s="79"/>
      <c r="I227" s="79"/>
    </row>
    <row r="228" spans="1:9" x14ac:dyDescent="0.25">
      <c r="A228" s="79" t="s">
        <v>3461</v>
      </c>
      <c r="B228" s="79">
        <f t="shared" si="3"/>
        <v>3</v>
      </c>
      <c r="C228" s="79" t="s">
        <v>3475</v>
      </c>
      <c r="D228" s="79">
        <v>11449</v>
      </c>
      <c r="E228" s="80"/>
      <c r="G228" s="79"/>
      <c r="H228" s="79"/>
      <c r="I228" s="79"/>
    </row>
    <row r="229" spans="1:9" x14ac:dyDescent="0.25">
      <c r="A229" t="s">
        <v>3461</v>
      </c>
      <c r="B229">
        <f t="shared" si="3"/>
        <v>3</v>
      </c>
      <c r="C229" t="s">
        <v>3475</v>
      </c>
      <c r="D229">
        <v>11450</v>
      </c>
      <c r="E229" s="77">
        <v>866167</v>
      </c>
    </row>
    <row r="230" spans="1:9" x14ac:dyDescent="0.25">
      <c r="A230" t="s">
        <v>3461</v>
      </c>
      <c r="B230">
        <f t="shared" si="3"/>
        <v>3</v>
      </c>
      <c r="C230" t="s">
        <v>3475</v>
      </c>
      <c r="D230">
        <v>11451</v>
      </c>
      <c r="E230" s="77">
        <v>866167</v>
      </c>
    </row>
    <row r="231" spans="1:9" x14ac:dyDescent="0.25">
      <c r="A231" t="s">
        <v>3461</v>
      </c>
      <c r="B231">
        <f t="shared" si="3"/>
        <v>3</v>
      </c>
      <c r="C231" t="s">
        <v>3475</v>
      </c>
      <c r="D231">
        <v>11452</v>
      </c>
      <c r="E231" s="77">
        <v>866167</v>
      </c>
    </row>
    <row r="232" spans="1:9" x14ac:dyDescent="0.25">
      <c r="A232" t="s">
        <v>3461</v>
      </c>
      <c r="B232">
        <f t="shared" si="3"/>
        <v>3</v>
      </c>
      <c r="C232" t="s">
        <v>3475</v>
      </c>
      <c r="D232">
        <v>11453</v>
      </c>
      <c r="E232" s="77">
        <v>866167</v>
      </c>
    </row>
    <row r="233" spans="1:9" x14ac:dyDescent="0.25">
      <c r="A233" t="s">
        <v>3461</v>
      </c>
      <c r="B233">
        <f t="shared" si="3"/>
        <v>3</v>
      </c>
      <c r="C233" t="s">
        <v>3475</v>
      </c>
      <c r="D233">
        <v>11454</v>
      </c>
      <c r="E233" s="77">
        <v>866167</v>
      </c>
    </row>
    <row r="234" spans="1:9" x14ac:dyDescent="0.25">
      <c r="A234" t="s">
        <v>3461</v>
      </c>
      <c r="B234">
        <f t="shared" si="3"/>
        <v>3</v>
      </c>
      <c r="C234" t="s">
        <v>3475</v>
      </c>
      <c r="D234">
        <v>11455</v>
      </c>
      <c r="E234" s="77">
        <v>866167</v>
      </c>
    </row>
    <row r="235" spans="1:9" x14ac:dyDescent="0.25">
      <c r="A235" t="s">
        <v>3461</v>
      </c>
      <c r="B235">
        <f t="shared" si="3"/>
        <v>3</v>
      </c>
      <c r="C235" t="s">
        <v>3475</v>
      </c>
      <c r="D235">
        <v>11456</v>
      </c>
      <c r="E235" s="77">
        <v>866167</v>
      </c>
    </row>
    <row r="236" spans="1:9" x14ac:dyDescent="0.25">
      <c r="A236" t="s">
        <v>3461</v>
      </c>
      <c r="B236">
        <f t="shared" si="3"/>
        <v>3</v>
      </c>
      <c r="C236" t="s">
        <v>3475</v>
      </c>
      <c r="D236">
        <v>11457</v>
      </c>
      <c r="E236" s="77">
        <v>866167</v>
      </c>
    </row>
    <row r="237" spans="1:9" x14ac:dyDescent="0.25">
      <c r="A237" t="s">
        <v>3461</v>
      </c>
      <c r="B237">
        <f t="shared" si="3"/>
        <v>3</v>
      </c>
      <c r="C237" t="s">
        <v>3475</v>
      </c>
      <c r="D237">
        <v>11458</v>
      </c>
      <c r="E237" s="77">
        <v>866167</v>
      </c>
    </row>
    <row r="238" spans="1:9" x14ac:dyDescent="0.25">
      <c r="A238" t="s">
        <v>3461</v>
      </c>
      <c r="B238">
        <f t="shared" si="3"/>
        <v>3</v>
      </c>
      <c r="C238" t="s">
        <v>3475</v>
      </c>
      <c r="D238">
        <v>11459</v>
      </c>
      <c r="E238" s="77">
        <v>866167</v>
      </c>
    </row>
    <row r="239" spans="1:9" x14ac:dyDescent="0.25">
      <c r="A239" t="s">
        <v>3461</v>
      </c>
      <c r="B239">
        <f t="shared" si="3"/>
        <v>3</v>
      </c>
      <c r="C239" t="s">
        <v>3475</v>
      </c>
      <c r="D239">
        <v>11460</v>
      </c>
      <c r="E239" s="77">
        <v>866167</v>
      </c>
    </row>
    <row r="240" spans="1:9" x14ac:dyDescent="0.25">
      <c r="A240" t="s">
        <v>3461</v>
      </c>
      <c r="B240">
        <f t="shared" si="3"/>
        <v>3</v>
      </c>
      <c r="C240" t="s">
        <v>3475</v>
      </c>
      <c r="D240">
        <v>11461</v>
      </c>
      <c r="E240" s="77">
        <v>866167</v>
      </c>
    </row>
    <row r="241" spans="1:5" x14ac:dyDescent="0.25">
      <c r="A241" t="s">
        <v>3461</v>
      </c>
      <c r="B241">
        <f t="shared" si="3"/>
        <v>3</v>
      </c>
      <c r="C241" t="s">
        <v>3475</v>
      </c>
      <c r="D241">
        <v>11462</v>
      </c>
      <c r="E241" s="77">
        <v>866167</v>
      </c>
    </row>
    <row r="242" spans="1:5" x14ac:dyDescent="0.25">
      <c r="A242" t="s">
        <v>3461</v>
      </c>
      <c r="B242">
        <f t="shared" si="3"/>
        <v>3</v>
      </c>
      <c r="C242" t="s">
        <v>3475</v>
      </c>
      <c r="D242">
        <v>11463</v>
      </c>
      <c r="E242" s="77">
        <v>866167</v>
      </c>
    </row>
    <row r="243" spans="1:5" x14ac:dyDescent="0.25">
      <c r="A243" t="s">
        <v>3461</v>
      </c>
      <c r="B243">
        <f t="shared" si="3"/>
        <v>3</v>
      </c>
      <c r="C243" t="s">
        <v>3475</v>
      </c>
      <c r="D243">
        <v>11464</v>
      </c>
      <c r="E243" s="77">
        <v>866167</v>
      </c>
    </row>
    <row r="244" spans="1:5" x14ac:dyDescent="0.25">
      <c r="A244" t="s">
        <v>3461</v>
      </c>
      <c r="B244">
        <f t="shared" si="3"/>
        <v>3</v>
      </c>
      <c r="C244" t="s">
        <v>3475</v>
      </c>
      <c r="D244">
        <v>11465</v>
      </c>
      <c r="E244" s="77">
        <v>866167</v>
      </c>
    </row>
    <row r="245" spans="1:5" x14ac:dyDescent="0.25">
      <c r="A245" t="s">
        <v>3461</v>
      </c>
      <c r="B245">
        <f t="shared" si="3"/>
        <v>3</v>
      </c>
      <c r="C245" t="s">
        <v>3475</v>
      </c>
      <c r="D245">
        <v>11466</v>
      </c>
      <c r="E245" s="77">
        <v>866167</v>
      </c>
    </row>
    <row r="246" spans="1:5" x14ac:dyDescent="0.25">
      <c r="A246" t="s">
        <v>3461</v>
      </c>
      <c r="B246">
        <f t="shared" si="3"/>
        <v>3</v>
      </c>
      <c r="C246" t="s">
        <v>3475</v>
      </c>
      <c r="D246">
        <v>11467</v>
      </c>
      <c r="E246" s="77">
        <v>866167</v>
      </c>
    </row>
    <row r="247" spans="1:5" x14ac:dyDescent="0.25">
      <c r="A247" t="s">
        <v>3461</v>
      </c>
      <c r="B247">
        <f t="shared" si="3"/>
        <v>3</v>
      </c>
      <c r="C247" t="s">
        <v>3475</v>
      </c>
      <c r="D247">
        <v>11468</v>
      </c>
      <c r="E247" s="77">
        <v>866167</v>
      </c>
    </row>
    <row r="248" spans="1:5" x14ac:dyDescent="0.25">
      <c r="A248" t="s">
        <v>3461</v>
      </c>
      <c r="B248">
        <f t="shared" si="3"/>
        <v>3</v>
      </c>
      <c r="C248" t="s">
        <v>3476</v>
      </c>
      <c r="D248">
        <v>11472</v>
      </c>
      <c r="E248" s="77">
        <v>502669</v>
      </c>
    </row>
    <row r="249" spans="1:5" x14ac:dyDescent="0.25">
      <c r="A249" t="s">
        <v>3461</v>
      </c>
      <c r="B249">
        <f t="shared" si="3"/>
        <v>3</v>
      </c>
      <c r="C249" t="s">
        <v>3476</v>
      </c>
      <c r="D249">
        <v>11476</v>
      </c>
      <c r="E249" s="77">
        <v>234685</v>
      </c>
    </row>
    <row r="250" spans="1:5" x14ac:dyDescent="0.25">
      <c r="A250" t="s">
        <v>3461</v>
      </c>
      <c r="B250">
        <f t="shared" si="3"/>
        <v>3</v>
      </c>
      <c r="C250" t="s">
        <v>3476</v>
      </c>
      <c r="D250">
        <v>11496</v>
      </c>
      <c r="E250" s="77">
        <v>430859</v>
      </c>
    </row>
    <row r="251" spans="1:5" x14ac:dyDescent="0.25">
      <c r="A251" t="s">
        <v>3461</v>
      </c>
      <c r="B251">
        <f t="shared" si="3"/>
        <v>3</v>
      </c>
      <c r="C251" t="s">
        <v>3476</v>
      </c>
      <c r="D251">
        <v>11510</v>
      </c>
      <c r="E251" s="77">
        <v>343686</v>
      </c>
    </row>
    <row r="252" spans="1:5" x14ac:dyDescent="0.25">
      <c r="A252" t="s">
        <v>3461</v>
      </c>
      <c r="B252">
        <f t="shared" si="3"/>
        <v>3</v>
      </c>
      <c r="C252" t="s">
        <v>3477</v>
      </c>
      <c r="D252">
        <v>11827</v>
      </c>
      <c r="E252" s="77">
        <v>435309</v>
      </c>
    </row>
    <row r="253" spans="1:5" x14ac:dyDescent="0.25">
      <c r="A253" t="s">
        <v>3461</v>
      </c>
      <c r="B253">
        <f t="shared" si="3"/>
        <v>3</v>
      </c>
      <c r="C253" t="s">
        <v>3477</v>
      </c>
      <c r="D253">
        <v>11862</v>
      </c>
      <c r="E253" s="77">
        <v>435309</v>
      </c>
    </row>
    <row r="254" spans="1:5" x14ac:dyDescent="0.25">
      <c r="A254" t="s">
        <v>3461</v>
      </c>
      <c r="B254">
        <f t="shared" si="3"/>
        <v>3</v>
      </c>
      <c r="C254" t="s">
        <v>3478</v>
      </c>
      <c r="D254">
        <v>12560</v>
      </c>
      <c r="E254" s="77">
        <v>452339</v>
      </c>
    </row>
    <row r="255" spans="1:5" x14ac:dyDescent="0.25">
      <c r="A255" t="s">
        <v>3461</v>
      </c>
      <c r="B255">
        <f t="shared" si="3"/>
        <v>3</v>
      </c>
      <c r="C255" t="s">
        <v>3478</v>
      </c>
      <c r="D255">
        <v>12623</v>
      </c>
      <c r="E255" s="77">
        <v>655743</v>
      </c>
    </row>
    <row r="256" spans="1:5" x14ac:dyDescent="0.25">
      <c r="A256" t="s">
        <v>3461</v>
      </c>
      <c r="B256">
        <f t="shared" si="3"/>
        <v>3</v>
      </c>
      <c r="C256" t="s">
        <v>3479</v>
      </c>
      <c r="D256">
        <v>13452</v>
      </c>
      <c r="E256" s="77">
        <v>618549</v>
      </c>
    </row>
    <row r="257" spans="1:5" x14ac:dyDescent="0.25">
      <c r="A257" t="s">
        <v>3461</v>
      </c>
      <c r="B257">
        <f t="shared" si="3"/>
        <v>3</v>
      </c>
      <c r="C257" t="s">
        <v>3480</v>
      </c>
      <c r="D257">
        <v>13529</v>
      </c>
      <c r="E257" s="77">
        <v>475280</v>
      </c>
    </row>
    <row r="258" spans="1:5" x14ac:dyDescent="0.25">
      <c r="A258" t="s">
        <v>3461</v>
      </c>
      <c r="B258">
        <f t="shared" si="3"/>
        <v>3</v>
      </c>
      <c r="C258" t="s">
        <v>3480</v>
      </c>
      <c r="D258">
        <v>13548</v>
      </c>
      <c r="E258" s="77">
        <v>519700</v>
      </c>
    </row>
    <row r="259" spans="1:5" x14ac:dyDescent="0.25">
      <c r="A259" t="s">
        <v>3461</v>
      </c>
      <c r="B259">
        <f t="shared" si="3"/>
        <v>3</v>
      </c>
      <c r="C259" t="s">
        <v>3480</v>
      </c>
      <c r="D259">
        <v>13557</v>
      </c>
      <c r="E259" s="77">
        <v>456787</v>
      </c>
    </row>
    <row r="260" spans="1:5" x14ac:dyDescent="0.25">
      <c r="A260" t="s">
        <v>3461</v>
      </c>
      <c r="B260">
        <f t="shared" ref="B260:B323" si="4">MONTH(C260)</f>
        <v>3</v>
      </c>
      <c r="C260" t="s">
        <v>3480</v>
      </c>
      <c r="D260">
        <v>13571</v>
      </c>
      <c r="E260" s="77">
        <v>461028</v>
      </c>
    </row>
    <row r="261" spans="1:5" x14ac:dyDescent="0.25">
      <c r="A261" t="s">
        <v>3461</v>
      </c>
      <c r="B261">
        <f t="shared" si="4"/>
        <v>3</v>
      </c>
      <c r="C261" t="s">
        <v>3481</v>
      </c>
      <c r="D261">
        <v>13626</v>
      </c>
      <c r="E261" s="77">
        <v>177682</v>
      </c>
    </row>
    <row r="262" spans="1:5" x14ac:dyDescent="0.25">
      <c r="A262" t="s">
        <v>3461</v>
      </c>
      <c r="B262">
        <f t="shared" si="4"/>
        <v>3</v>
      </c>
      <c r="C262" t="s">
        <v>3482</v>
      </c>
      <c r="D262">
        <v>13875</v>
      </c>
      <c r="E262" s="77">
        <v>346467</v>
      </c>
    </row>
    <row r="263" spans="1:5" x14ac:dyDescent="0.25">
      <c r="A263" t="s">
        <v>3461</v>
      </c>
      <c r="B263">
        <f t="shared" si="4"/>
        <v>3</v>
      </c>
      <c r="C263" t="s">
        <v>3482</v>
      </c>
      <c r="D263">
        <v>13892</v>
      </c>
      <c r="E263" s="77">
        <v>461028</v>
      </c>
    </row>
    <row r="264" spans="1:5" x14ac:dyDescent="0.25">
      <c r="A264" t="s">
        <v>3461</v>
      </c>
      <c r="B264">
        <f t="shared" si="4"/>
        <v>3</v>
      </c>
      <c r="C264" t="s">
        <v>3482</v>
      </c>
      <c r="D264">
        <v>13909</v>
      </c>
      <c r="E264" s="77">
        <v>449559</v>
      </c>
    </row>
    <row r="265" spans="1:5" x14ac:dyDescent="0.25">
      <c r="A265" t="s">
        <v>3461</v>
      </c>
      <c r="B265">
        <f t="shared" si="4"/>
        <v>3</v>
      </c>
      <c r="C265" t="s">
        <v>3483</v>
      </c>
      <c r="D265">
        <v>15594</v>
      </c>
      <c r="E265" s="77">
        <v>519700</v>
      </c>
    </row>
    <row r="266" spans="1:5" x14ac:dyDescent="0.25">
      <c r="A266" t="s">
        <v>3461</v>
      </c>
      <c r="B266">
        <f t="shared" si="4"/>
        <v>3</v>
      </c>
      <c r="C266" t="s">
        <v>3483</v>
      </c>
      <c r="D266">
        <v>15607</v>
      </c>
      <c r="E266" s="77">
        <v>469371</v>
      </c>
    </row>
    <row r="267" spans="1:5" x14ac:dyDescent="0.25">
      <c r="A267" t="s">
        <v>3461</v>
      </c>
      <c r="B267">
        <f t="shared" si="4"/>
        <v>3</v>
      </c>
      <c r="C267" t="s">
        <v>3483</v>
      </c>
      <c r="D267">
        <v>15614</v>
      </c>
      <c r="E267" s="77">
        <v>529710</v>
      </c>
    </row>
    <row r="268" spans="1:5" x14ac:dyDescent="0.25">
      <c r="A268" t="s">
        <v>3461</v>
      </c>
      <c r="B268">
        <f t="shared" si="4"/>
        <v>3</v>
      </c>
      <c r="C268" t="s">
        <v>3483</v>
      </c>
      <c r="D268">
        <v>15629</v>
      </c>
      <c r="E268" s="77">
        <v>483970</v>
      </c>
    </row>
    <row r="269" spans="1:5" x14ac:dyDescent="0.25">
      <c r="A269" t="s">
        <v>3461</v>
      </c>
      <c r="B269">
        <f t="shared" si="4"/>
        <v>3</v>
      </c>
      <c r="C269" t="s">
        <v>3483</v>
      </c>
      <c r="D269">
        <v>15632</v>
      </c>
      <c r="E269" s="77">
        <v>273545</v>
      </c>
    </row>
    <row r="270" spans="1:5" x14ac:dyDescent="0.25">
      <c r="A270" t="s">
        <v>3461</v>
      </c>
      <c r="B270">
        <f t="shared" si="4"/>
        <v>3</v>
      </c>
      <c r="C270" t="s">
        <v>3483</v>
      </c>
      <c r="D270">
        <v>15635</v>
      </c>
      <c r="E270" s="77">
        <v>475280</v>
      </c>
    </row>
    <row r="271" spans="1:5" x14ac:dyDescent="0.25">
      <c r="A271" t="s">
        <v>3461</v>
      </c>
      <c r="B271">
        <f t="shared" si="4"/>
        <v>3</v>
      </c>
      <c r="C271" t="s">
        <v>3483</v>
      </c>
      <c r="D271">
        <v>15661</v>
      </c>
      <c r="E271" s="77">
        <v>432527</v>
      </c>
    </row>
    <row r="272" spans="1:5" x14ac:dyDescent="0.25">
      <c r="A272" t="s">
        <v>3461</v>
      </c>
      <c r="B272">
        <f t="shared" si="4"/>
        <v>3</v>
      </c>
      <c r="C272" t="s">
        <v>3483</v>
      </c>
      <c r="D272">
        <v>15663</v>
      </c>
      <c r="E272" s="77">
        <v>608541</v>
      </c>
    </row>
    <row r="273" spans="1:5" x14ac:dyDescent="0.25">
      <c r="A273" t="s">
        <v>3461</v>
      </c>
      <c r="B273">
        <f t="shared" si="4"/>
        <v>3</v>
      </c>
      <c r="C273" t="s">
        <v>3483</v>
      </c>
      <c r="D273">
        <v>15667</v>
      </c>
      <c r="E273" s="77">
        <v>423838</v>
      </c>
    </row>
    <row r="274" spans="1:5" x14ac:dyDescent="0.25">
      <c r="A274" t="s">
        <v>3461</v>
      </c>
      <c r="B274">
        <f t="shared" si="4"/>
        <v>3</v>
      </c>
      <c r="C274" t="s">
        <v>3484</v>
      </c>
      <c r="D274">
        <v>15696</v>
      </c>
      <c r="E274" s="77">
        <v>515459</v>
      </c>
    </row>
    <row r="275" spans="1:5" x14ac:dyDescent="0.25">
      <c r="A275" t="s">
        <v>3461</v>
      </c>
      <c r="B275">
        <f t="shared" si="4"/>
        <v>3</v>
      </c>
      <c r="C275" t="s">
        <v>3485</v>
      </c>
      <c r="D275">
        <v>15737</v>
      </c>
      <c r="E275" s="77">
        <v>572811</v>
      </c>
    </row>
    <row r="276" spans="1:5" x14ac:dyDescent="0.25">
      <c r="A276" t="s">
        <v>3461</v>
      </c>
      <c r="B276">
        <f t="shared" si="4"/>
        <v>3</v>
      </c>
      <c r="C276" t="s">
        <v>3485</v>
      </c>
      <c r="D276">
        <v>15748</v>
      </c>
      <c r="E276" s="77">
        <v>273545</v>
      </c>
    </row>
    <row r="277" spans="1:5" x14ac:dyDescent="0.25">
      <c r="A277" t="s">
        <v>3461</v>
      </c>
      <c r="B277">
        <f t="shared" si="4"/>
        <v>3</v>
      </c>
      <c r="C277" t="s">
        <v>3486</v>
      </c>
      <c r="D277">
        <v>15804</v>
      </c>
      <c r="E277" s="77">
        <v>659984</v>
      </c>
    </row>
    <row r="278" spans="1:5" x14ac:dyDescent="0.25">
      <c r="A278" t="s">
        <v>3461</v>
      </c>
      <c r="B278">
        <f t="shared" si="4"/>
        <v>3</v>
      </c>
      <c r="C278" t="s">
        <v>3486</v>
      </c>
      <c r="D278">
        <v>15815</v>
      </c>
      <c r="E278" s="77">
        <v>655743</v>
      </c>
    </row>
    <row r="279" spans="1:5" x14ac:dyDescent="0.25">
      <c r="A279" t="s">
        <v>3461</v>
      </c>
      <c r="B279">
        <f t="shared" si="4"/>
        <v>3</v>
      </c>
      <c r="C279" t="s">
        <v>3486</v>
      </c>
      <c r="D279">
        <v>15825</v>
      </c>
      <c r="E279" s="77">
        <v>655743</v>
      </c>
    </row>
    <row r="280" spans="1:5" x14ac:dyDescent="0.25">
      <c r="A280" t="s">
        <v>3461</v>
      </c>
      <c r="B280">
        <f t="shared" si="4"/>
        <v>3</v>
      </c>
      <c r="C280" t="s">
        <v>3486</v>
      </c>
      <c r="D280">
        <v>15826</v>
      </c>
      <c r="E280" s="77">
        <v>519700</v>
      </c>
    </row>
    <row r="281" spans="1:5" x14ac:dyDescent="0.25">
      <c r="A281" t="s">
        <v>3461</v>
      </c>
      <c r="B281">
        <f t="shared" si="4"/>
        <v>3</v>
      </c>
      <c r="C281" t="s">
        <v>3487</v>
      </c>
      <c r="D281">
        <v>15878</v>
      </c>
      <c r="E281" s="77">
        <v>486750</v>
      </c>
    </row>
    <row r="282" spans="1:5" x14ac:dyDescent="0.25">
      <c r="A282" t="s">
        <v>3461</v>
      </c>
      <c r="B282">
        <f t="shared" si="4"/>
        <v>3</v>
      </c>
      <c r="C282" t="s">
        <v>3487</v>
      </c>
      <c r="D282">
        <v>15884</v>
      </c>
      <c r="E282" s="77">
        <v>572811</v>
      </c>
    </row>
    <row r="283" spans="1:5" x14ac:dyDescent="0.25">
      <c r="A283" t="s">
        <v>3461</v>
      </c>
      <c r="B283">
        <f t="shared" si="4"/>
        <v>3</v>
      </c>
      <c r="C283" t="s">
        <v>3487</v>
      </c>
      <c r="D283">
        <v>15885</v>
      </c>
      <c r="E283" s="77">
        <v>449558</v>
      </c>
    </row>
    <row r="284" spans="1:5" x14ac:dyDescent="0.25">
      <c r="A284" t="s">
        <v>3461</v>
      </c>
      <c r="B284">
        <f t="shared" si="4"/>
        <v>3</v>
      </c>
      <c r="C284" t="s">
        <v>3487</v>
      </c>
      <c r="D284">
        <v>15895</v>
      </c>
      <c r="E284" s="77">
        <v>409585</v>
      </c>
    </row>
    <row r="285" spans="1:5" x14ac:dyDescent="0.25">
      <c r="A285" t="s">
        <v>3461</v>
      </c>
      <c r="B285">
        <f t="shared" si="4"/>
        <v>3</v>
      </c>
      <c r="C285" t="s">
        <v>3488</v>
      </c>
      <c r="D285">
        <v>16225</v>
      </c>
      <c r="E285" s="77">
        <v>435307</v>
      </c>
    </row>
    <row r="286" spans="1:5" x14ac:dyDescent="0.25">
      <c r="A286" t="s">
        <v>3461</v>
      </c>
      <c r="B286">
        <f t="shared" si="4"/>
        <v>3</v>
      </c>
      <c r="C286" t="s">
        <v>3488</v>
      </c>
      <c r="D286">
        <v>16262</v>
      </c>
      <c r="E286" s="77">
        <v>449558</v>
      </c>
    </row>
    <row r="287" spans="1:5" x14ac:dyDescent="0.25">
      <c r="A287" t="s">
        <v>3461</v>
      </c>
      <c r="B287">
        <f t="shared" si="4"/>
        <v>3</v>
      </c>
      <c r="C287" t="s">
        <v>3488</v>
      </c>
      <c r="D287">
        <v>16265</v>
      </c>
      <c r="E287" s="77">
        <v>432527</v>
      </c>
    </row>
    <row r="288" spans="1:5" x14ac:dyDescent="0.25">
      <c r="A288" t="s">
        <v>3461</v>
      </c>
      <c r="B288">
        <f t="shared" si="4"/>
        <v>3</v>
      </c>
      <c r="C288" t="s">
        <v>3489</v>
      </c>
      <c r="D288">
        <v>17442</v>
      </c>
      <c r="E288" s="77">
        <v>508229</v>
      </c>
    </row>
    <row r="289" spans="1:5" x14ac:dyDescent="0.25">
      <c r="A289" t="s">
        <v>3461</v>
      </c>
      <c r="B289">
        <f t="shared" si="4"/>
        <v>3</v>
      </c>
      <c r="C289" t="s">
        <v>3489</v>
      </c>
      <c r="D289">
        <v>17445</v>
      </c>
      <c r="E289" s="77">
        <v>468257</v>
      </c>
    </row>
    <row r="290" spans="1:5" x14ac:dyDescent="0.25">
      <c r="A290" t="s">
        <v>3461</v>
      </c>
      <c r="B290">
        <f t="shared" si="4"/>
        <v>3</v>
      </c>
      <c r="C290" t="s">
        <v>3489</v>
      </c>
      <c r="D290">
        <v>17447</v>
      </c>
      <c r="E290" s="77">
        <v>519700</v>
      </c>
    </row>
    <row r="291" spans="1:5" x14ac:dyDescent="0.25">
      <c r="A291" t="s">
        <v>3461</v>
      </c>
      <c r="B291">
        <f t="shared" si="4"/>
        <v>3</v>
      </c>
      <c r="C291" t="s">
        <v>3489</v>
      </c>
      <c r="D291">
        <v>17460</v>
      </c>
      <c r="E291" s="77">
        <v>449558</v>
      </c>
    </row>
    <row r="292" spans="1:5" x14ac:dyDescent="0.25">
      <c r="A292" t="s">
        <v>3461</v>
      </c>
      <c r="B292">
        <f t="shared" si="4"/>
        <v>3</v>
      </c>
      <c r="C292" t="s">
        <v>3489</v>
      </c>
      <c r="D292">
        <v>17461</v>
      </c>
      <c r="E292" s="77">
        <v>206182</v>
      </c>
    </row>
    <row r="293" spans="1:5" x14ac:dyDescent="0.25">
      <c r="A293" t="s">
        <v>3461</v>
      </c>
      <c r="B293">
        <f t="shared" si="4"/>
        <v>3</v>
      </c>
      <c r="C293" t="s">
        <v>3489</v>
      </c>
      <c r="D293">
        <v>17465</v>
      </c>
      <c r="E293" s="77">
        <v>398115</v>
      </c>
    </row>
    <row r="294" spans="1:5" x14ac:dyDescent="0.25">
      <c r="A294" t="s">
        <v>3461</v>
      </c>
      <c r="B294">
        <f t="shared" si="4"/>
        <v>3</v>
      </c>
      <c r="C294" t="s">
        <v>3490</v>
      </c>
      <c r="D294">
        <v>17477</v>
      </c>
      <c r="E294" s="77">
        <v>475280</v>
      </c>
    </row>
    <row r="295" spans="1:5" x14ac:dyDescent="0.25">
      <c r="A295" t="s">
        <v>3461</v>
      </c>
      <c r="B295">
        <f t="shared" si="4"/>
        <v>3</v>
      </c>
      <c r="C295" t="s">
        <v>3490</v>
      </c>
      <c r="D295">
        <v>17482</v>
      </c>
      <c r="E295" s="77">
        <v>515253</v>
      </c>
    </row>
    <row r="296" spans="1:5" x14ac:dyDescent="0.25">
      <c r="A296" t="s">
        <v>3461</v>
      </c>
      <c r="B296">
        <f t="shared" si="4"/>
        <v>3</v>
      </c>
      <c r="C296" t="s">
        <v>3490</v>
      </c>
      <c r="D296">
        <v>17483</v>
      </c>
      <c r="E296" s="77">
        <v>412366</v>
      </c>
    </row>
    <row r="297" spans="1:5" x14ac:dyDescent="0.25">
      <c r="A297" t="s">
        <v>3461</v>
      </c>
      <c r="B297">
        <f t="shared" si="4"/>
        <v>3</v>
      </c>
      <c r="C297" t="s">
        <v>3490</v>
      </c>
      <c r="D297">
        <v>17497</v>
      </c>
      <c r="E297" s="77">
        <v>412366</v>
      </c>
    </row>
    <row r="298" spans="1:5" x14ac:dyDescent="0.25">
      <c r="A298" t="s">
        <v>3461</v>
      </c>
      <c r="B298">
        <f t="shared" si="4"/>
        <v>3</v>
      </c>
      <c r="C298" t="s">
        <v>3491</v>
      </c>
      <c r="D298">
        <v>17526</v>
      </c>
      <c r="E298" s="77">
        <v>463809</v>
      </c>
    </row>
    <row r="299" spans="1:5" x14ac:dyDescent="0.25">
      <c r="A299" t="s">
        <v>3461</v>
      </c>
      <c r="B299">
        <f t="shared" si="4"/>
        <v>3</v>
      </c>
      <c r="C299" t="s">
        <v>3491</v>
      </c>
      <c r="D299">
        <v>17549</v>
      </c>
      <c r="E299" s="77">
        <v>444201</v>
      </c>
    </row>
    <row r="300" spans="1:5" x14ac:dyDescent="0.25">
      <c r="A300" t="s">
        <v>3461</v>
      </c>
      <c r="B300">
        <f t="shared" si="4"/>
        <v>3</v>
      </c>
      <c r="C300" t="s">
        <v>3492</v>
      </c>
      <c r="D300">
        <v>17677</v>
      </c>
      <c r="E300" s="77">
        <v>515457</v>
      </c>
    </row>
    <row r="301" spans="1:5" x14ac:dyDescent="0.25">
      <c r="A301" t="s">
        <v>3461</v>
      </c>
      <c r="B301">
        <f t="shared" si="4"/>
        <v>3</v>
      </c>
      <c r="C301" t="s">
        <v>3492</v>
      </c>
      <c r="D301">
        <v>17682</v>
      </c>
      <c r="E301" s="77">
        <v>426616</v>
      </c>
    </row>
    <row r="302" spans="1:5" x14ac:dyDescent="0.25">
      <c r="A302" t="s">
        <v>3461</v>
      </c>
      <c r="B302">
        <f t="shared" si="4"/>
        <v>3</v>
      </c>
      <c r="C302" t="s">
        <v>3492</v>
      </c>
      <c r="D302">
        <v>17705</v>
      </c>
      <c r="E302" s="77">
        <v>519700</v>
      </c>
    </row>
    <row r="303" spans="1:5" x14ac:dyDescent="0.25">
      <c r="A303" t="s">
        <v>3461</v>
      </c>
      <c r="B303">
        <f t="shared" si="4"/>
        <v>3</v>
      </c>
      <c r="C303" t="s">
        <v>3493</v>
      </c>
      <c r="D303">
        <v>17738</v>
      </c>
      <c r="E303" s="77">
        <v>471037</v>
      </c>
    </row>
    <row r="304" spans="1:5" x14ac:dyDescent="0.25">
      <c r="A304" t="s">
        <v>3461</v>
      </c>
      <c r="B304">
        <f t="shared" si="4"/>
        <v>3</v>
      </c>
      <c r="C304" t="s">
        <v>3493</v>
      </c>
      <c r="D304">
        <v>17752</v>
      </c>
      <c r="E304" s="77">
        <v>644066</v>
      </c>
    </row>
    <row r="305" spans="1:5" x14ac:dyDescent="0.25">
      <c r="A305" t="s">
        <v>3461</v>
      </c>
      <c r="B305">
        <f t="shared" si="4"/>
        <v>3</v>
      </c>
      <c r="C305" t="s">
        <v>3493</v>
      </c>
      <c r="D305">
        <v>17764</v>
      </c>
      <c r="E305" s="77">
        <v>426616</v>
      </c>
    </row>
    <row r="306" spans="1:5" x14ac:dyDescent="0.25">
      <c r="A306" t="s">
        <v>3461</v>
      </c>
      <c r="B306">
        <f t="shared" si="4"/>
        <v>3</v>
      </c>
      <c r="C306" t="s">
        <v>3494</v>
      </c>
      <c r="D306">
        <v>17803</v>
      </c>
      <c r="E306" s="77">
        <v>707184</v>
      </c>
    </row>
    <row r="307" spans="1:5" x14ac:dyDescent="0.25">
      <c r="A307" t="s">
        <v>3461</v>
      </c>
      <c r="B307">
        <f t="shared" si="4"/>
        <v>3</v>
      </c>
      <c r="C307" t="s">
        <v>3494</v>
      </c>
      <c r="D307">
        <v>17811</v>
      </c>
      <c r="E307" s="77">
        <v>644066</v>
      </c>
    </row>
    <row r="308" spans="1:5" x14ac:dyDescent="0.25">
      <c r="A308" t="s">
        <v>3461</v>
      </c>
      <c r="B308">
        <f t="shared" si="4"/>
        <v>3</v>
      </c>
      <c r="C308" t="s">
        <v>3495</v>
      </c>
      <c r="D308">
        <v>18749</v>
      </c>
      <c r="E308" s="77">
        <v>757725</v>
      </c>
    </row>
    <row r="309" spans="1:5" x14ac:dyDescent="0.25">
      <c r="A309" t="s">
        <v>3496</v>
      </c>
      <c r="B309">
        <f t="shared" si="4"/>
        <v>4</v>
      </c>
      <c r="C309" t="s">
        <v>3497</v>
      </c>
      <c r="D309">
        <v>19072</v>
      </c>
      <c r="E309" s="77">
        <v>666942</v>
      </c>
    </row>
    <row r="310" spans="1:5" x14ac:dyDescent="0.25">
      <c r="A310" t="s">
        <v>3496</v>
      </c>
      <c r="B310">
        <f t="shared" si="4"/>
        <v>4</v>
      </c>
      <c r="C310" t="s">
        <v>3497</v>
      </c>
      <c r="D310">
        <v>19073</v>
      </c>
      <c r="E310" s="77">
        <v>727704</v>
      </c>
    </row>
    <row r="311" spans="1:5" x14ac:dyDescent="0.25">
      <c r="A311" t="s">
        <v>3496</v>
      </c>
      <c r="B311">
        <f t="shared" si="4"/>
        <v>4</v>
      </c>
      <c r="C311" t="s">
        <v>3497</v>
      </c>
      <c r="D311">
        <v>19074</v>
      </c>
      <c r="E311" s="77">
        <v>276100</v>
      </c>
    </row>
    <row r="312" spans="1:5" x14ac:dyDescent="0.25">
      <c r="A312" t="s">
        <v>3496</v>
      </c>
      <c r="B312">
        <f t="shared" si="4"/>
        <v>4</v>
      </c>
      <c r="C312" t="s">
        <v>3498</v>
      </c>
      <c r="D312">
        <v>20401</v>
      </c>
      <c r="E312" s="77">
        <v>528892</v>
      </c>
    </row>
    <row r="313" spans="1:5" x14ac:dyDescent="0.25">
      <c r="A313" t="s">
        <v>3499</v>
      </c>
      <c r="B313">
        <f t="shared" si="4"/>
        <v>4</v>
      </c>
      <c r="C313" t="s">
        <v>3500</v>
      </c>
      <c r="D313">
        <v>19213</v>
      </c>
      <c r="E313" s="77">
        <v>539116</v>
      </c>
    </row>
    <row r="314" spans="1:5" x14ac:dyDescent="0.25">
      <c r="A314" t="s">
        <v>3499</v>
      </c>
      <c r="B314">
        <f t="shared" si="4"/>
        <v>4</v>
      </c>
      <c r="C314" t="s">
        <v>3500</v>
      </c>
      <c r="D314">
        <v>19224</v>
      </c>
      <c r="E314" s="77">
        <v>407608</v>
      </c>
    </row>
    <row r="315" spans="1:5" x14ac:dyDescent="0.25">
      <c r="A315" t="s">
        <v>3499</v>
      </c>
      <c r="B315">
        <f t="shared" si="4"/>
        <v>4</v>
      </c>
      <c r="C315" t="s">
        <v>3500</v>
      </c>
      <c r="D315">
        <v>19237</v>
      </c>
      <c r="E315" s="77">
        <v>1019020</v>
      </c>
    </row>
    <row r="316" spans="1:5" x14ac:dyDescent="0.25">
      <c r="A316" t="s">
        <v>3499</v>
      </c>
      <c r="B316">
        <f t="shared" si="4"/>
        <v>4</v>
      </c>
      <c r="C316" t="s">
        <v>3500</v>
      </c>
      <c r="D316">
        <v>19238</v>
      </c>
      <c r="E316" s="77">
        <v>468370</v>
      </c>
    </row>
    <row r="317" spans="1:5" x14ac:dyDescent="0.25">
      <c r="A317" t="s">
        <v>3499</v>
      </c>
      <c r="B317">
        <f t="shared" si="4"/>
        <v>4</v>
      </c>
      <c r="C317" t="s">
        <v>3500</v>
      </c>
      <c r="D317">
        <v>19240</v>
      </c>
      <c r="E317" s="77">
        <v>862243</v>
      </c>
    </row>
    <row r="318" spans="1:5" x14ac:dyDescent="0.25">
      <c r="A318" t="s">
        <v>3499</v>
      </c>
      <c r="B318">
        <f t="shared" si="4"/>
        <v>4</v>
      </c>
      <c r="C318" t="s">
        <v>3500</v>
      </c>
      <c r="D318">
        <v>19241</v>
      </c>
      <c r="E318" s="77">
        <v>559153</v>
      </c>
    </row>
    <row r="319" spans="1:5" x14ac:dyDescent="0.25">
      <c r="A319" t="s">
        <v>3499</v>
      </c>
      <c r="B319">
        <f t="shared" si="4"/>
        <v>4</v>
      </c>
      <c r="C319" t="s">
        <v>3498</v>
      </c>
      <c r="D319">
        <v>20418</v>
      </c>
      <c r="E319" s="77">
        <v>525621</v>
      </c>
    </row>
    <row r="320" spans="1:5" x14ac:dyDescent="0.25">
      <c r="A320" t="s">
        <v>3499</v>
      </c>
      <c r="B320">
        <f t="shared" si="4"/>
        <v>4</v>
      </c>
      <c r="C320" t="s">
        <v>3496</v>
      </c>
      <c r="D320">
        <v>20454</v>
      </c>
      <c r="E320" s="77">
        <v>468370</v>
      </c>
    </row>
    <row r="321" spans="1:5" x14ac:dyDescent="0.25">
      <c r="A321" t="s">
        <v>3499</v>
      </c>
      <c r="B321">
        <f t="shared" si="4"/>
        <v>4</v>
      </c>
      <c r="C321" t="s">
        <v>3496</v>
      </c>
      <c r="D321">
        <v>20456</v>
      </c>
      <c r="E321" s="77">
        <v>528892</v>
      </c>
    </row>
    <row r="322" spans="1:5" x14ac:dyDescent="0.25">
      <c r="A322" t="s">
        <v>3499</v>
      </c>
      <c r="B322">
        <f t="shared" si="4"/>
        <v>4</v>
      </c>
      <c r="C322" t="s">
        <v>3496</v>
      </c>
      <c r="D322">
        <v>20465</v>
      </c>
      <c r="E322" s="77">
        <v>487097</v>
      </c>
    </row>
    <row r="323" spans="1:5" x14ac:dyDescent="0.25">
      <c r="A323" t="s">
        <v>3501</v>
      </c>
      <c r="B323">
        <f t="shared" si="4"/>
        <v>4</v>
      </c>
      <c r="C323" t="s">
        <v>3502</v>
      </c>
      <c r="D323">
        <v>19566</v>
      </c>
      <c r="E323" s="77">
        <v>490128</v>
      </c>
    </row>
    <row r="324" spans="1:5" x14ac:dyDescent="0.25">
      <c r="A324" t="s">
        <v>3503</v>
      </c>
      <c r="B324">
        <f t="shared" ref="B324:B362" si="5">MONTH(C324)</f>
        <v>4</v>
      </c>
      <c r="C324" t="s">
        <v>3498</v>
      </c>
      <c r="D324">
        <v>20419</v>
      </c>
      <c r="E324" s="77">
        <v>559153</v>
      </c>
    </row>
    <row r="325" spans="1:5" x14ac:dyDescent="0.25">
      <c r="A325" t="s">
        <v>3504</v>
      </c>
      <c r="B325">
        <f t="shared" si="5"/>
        <v>4</v>
      </c>
      <c r="C325" t="s">
        <v>3503</v>
      </c>
      <c r="D325">
        <v>20621</v>
      </c>
      <c r="E325" s="77">
        <v>730735</v>
      </c>
    </row>
    <row r="326" spans="1:5" x14ac:dyDescent="0.25">
      <c r="A326" t="s">
        <v>3504</v>
      </c>
      <c r="B326">
        <f t="shared" si="5"/>
        <v>4</v>
      </c>
      <c r="C326" t="s">
        <v>3503</v>
      </c>
      <c r="D326">
        <v>20660</v>
      </c>
      <c r="E326" s="77">
        <v>661710</v>
      </c>
    </row>
    <row r="327" spans="1:5" x14ac:dyDescent="0.25">
      <c r="A327" t="s">
        <v>3505</v>
      </c>
      <c r="B327">
        <f t="shared" si="5"/>
        <v>4</v>
      </c>
      <c r="C327" t="s">
        <v>3503</v>
      </c>
      <c r="D327">
        <v>20659</v>
      </c>
      <c r="E327" s="77">
        <v>715930</v>
      </c>
    </row>
    <row r="328" spans="1:5" x14ac:dyDescent="0.25">
      <c r="A328" t="s">
        <v>3505</v>
      </c>
      <c r="B328">
        <f t="shared" si="5"/>
        <v>4</v>
      </c>
      <c r="C328" t="s">
        <v>3506</v>
      </c>
      <c r="D328">
        <v>20712</v>
      </c>
      <c r="E328" s="77">
        <v>673895</v>
      </c>
    </row>
    <row r="329" spans="1:5" x14ac:dyDescent="0.25">
      <c r="A329" t="s">
        <v>3507</v>
      </c>
      <c r="B329">
        <f t="shared" si="5"/>
        <v>4</v>
      </c>
      <c r="C329" t="s">
        <v>3503</v>
      </c>
      <c r="D329">
        <v>20583</v>
      </c>
      <c r="E329" s="77">
        <v>606180</v>
      </c>
    </row>
    <row r="330" spans="1:5" x14ac:dyDescent="0.25">
      <c r="A330" t="s">
        <v>3507</v>
      </c>
      <c r="B330">
        <f t="shared" si="5"/>
        <v>4</v>
      </c>
      <c r="C330" t="s">
        <v>3504</v>
      </c>
      <c r="D330">
        <v>20732</v>
      </c>
      <c r="E330" s="77">
        <v>1091556</v>
      </c>
    </row>
    <row r="331" spans="1:5" x14ac:dyDescent="0.25">
      <c r="A331" t="s">
        <v>3507</v>
      </c>
      <c r="B331">
        <f t="shared" si="5"/>
        <v>4</v>
      </c>
      <c r="C331" t="s">
        <v>3505</v>
      </c>
      <c r="D331">
        <v>22125</v>
      </c>
      <c r="E331" s="77">
        <v>798450</v>
      </c>
    </row>
    <row r="332" spans="1:5" x14ac:dyDescent="0.25">
      <c r="A332" t="s">
        <v>3507</v>
      </c>
      <c r="B332">
        <f t="shared" si="5"/>
        <v>4</v>
      </c>
      <c r="C332" t="s">
        <v>3505</v>
      </c>
      <c r="D332">
        <v>22128</v>
      </c>
      <c r="E332" s="77">
        <v>663671</v>
      </c>
    </row>
    <row r="333" spans="1:5" x14ac:dyDescent="0.25">
      <c r="A333" t="s">
        <v>3507</v>
      </c>
      <c r="B333">
        <f t="shared" si="5"/>
        <v>4</v>
      </c>
      <c r="C333" t="s">
        <v>3505</v>
      </c>
      <c r="D333">
        <v>22129</v>
      </c>
      <c r="E333" s="77">
        <v>559153</v>
      </c>
    </row>
    <row r="334" spans="1:5" x14ac:dyDescent="0.25">
      <c r="A334" t="s">
        <v>3508</v>
      </c>
      <c r="B334">
        <f t="shared" si="5"/>
        <v>4</v>
      </c>
      <c r="C334" t="s">
        <v>3505</v>
      </c>
      <c r="D334">
        <v>22189</v>
      </c>
      <c r="E334" s="77">
        <v>522590</v>
      </c>
    </row>
    <row r="335" spans="1:5" x14ac:dyDescent="0.25">
      <c r="A335" t="s">
        <v>3463</v>
      </c>
      <c r="B335">
        <f t="shared" si="5"/>
        <v>4</v>
      </c>
      <c r="C335" t="s">
        <v>3509</v>
      </c>
      <c r="D335">
        <v>22393</v>
      </c>
      <c r="E335" s="77">
        <v>762957</v>
      </c>
    </row>
    <row r="336" spans="1:5" x14ac:dyDescent="0.25">
      <c r="A336" t="s">
        <v>3463</v>
      </c>
      <c r="B336">
        <f t="shared" si="5"/>
        <v>4</v>
      </c>
      <c r="C336" t="s">
        <v>3509</v>
      </c>
      <c r="D336">
        <v>22415</v>
      </c>
      <c r="E336" s="77">
        <v>757725</v>
      </c>
    </row>
    <row r="337" spans="1:5" x14ac:dyDescent="0.25">
      <c r="A337" t="s">
        <v>3463</v>
      </c>
      <c r="B337">
        <f t="shared" si="5"/>
        <v>4</v>
      </c>
      <c r="C337" t="s">
        <v>3510</v>
      </c>
      <c r="D337">
        <v>22634</v>
      </c>
      <c r="E337" s="77">
        <v>673895</v>
      </c>
    </row>
    <row r="338" spans="1:5" x14ac:dyDescent="0.25">
      <c r="A338" t="s">
        <v>3463</v>
      </c>
      <c r="B338">
        <f t="shared" si="5"/>
        <v>4</v>
      </c>
      <c r="C338" t="s">
        <v>3511</v>
      </c>
      <c r="D338">
        <v>23553</v>
      </c>
      <c r="E338" s="77">
        <v>808674</v>
      </c>
    </row>
    <row r="339" spans="1:5" x14ac:dyDescent="0.25">
      <c r="A339" t="s">
        <v>3463</v>
      </c>
      <c r="B339">
        <f t="shared" si="5"/>
        <v>4</v>
      </c>
      <c r="C339" t="s">
        <v>3512</v>
      </c>
      <c r="D339">
        <v>23734</v>
      </c>
      <c r="E339" s="77">
        <v>771460</v>
      </c>
    </row>
    <row r="340" spans="1:5" x14ac:dyDescent="0.25">
      <c r="A340" t="s">
        <v>3463</v>
      </c>
      <c r="B340">
        <f t="shared" si="5"/>
        <v>4</v>
      </c>
      <c r="C340" t="s">
        <v>3513</v>
      </c>
      <c r="D340">
        <v>24253</v>
      </c>
      <c r="E340" s="77">
        <v>490128</v>
      </c>
    </row>
    <row r="341" spans="1:5" x14ac:dyDescent="0.25">
      <c r="A341" t="s">
        <v>3463</v>
      </c>
      <c r="B341">
        <f t="shared" si="5"/>
        <v>4</v>
      </c>
      <c r="C341" t="s">
        <v>3514</v>
      </c>
      <c r="D341">
        <v>25021</v>
      </c>
      <c r="E341" s="77">
        <v>363852</v>
      </c>
    </row>
    <row r="342" spans="1:5" x14ac:dyDescent="0.25">
      <c r="A342" t="s">
        <v>3463</v>
      </c>
      <c r="B342">
        <f t="shared" si="5"/>
        <v>4</v>
      </c>
      <c r="C342" t="s">
        <v>3514</v>
      </c>
      <c r="D342">
        <v>25030</v>
      </c>
      <c r="E342" s="77">
        <v>815216</v>
      </c>
    </row>
    <row r="343" spans="1:5" x14ac:dyDescent="0.25">
      <c r="A343" t="s">
        <v>3461</v>
      </c>
      <c r="B343">
        <f t="shared" si="5"/>
        <v>4</v>
      </c>
      <c r="C343" t="s">
        <v>3503</v>
      </c>
      <c r="D343">
        <v>20568</v>
      </c>
      <c r="E343" s="77">
        <v>673895</v>
      </c>
    </row>
    <row r="344" spans="1:5" x14ac:dyDescent="0.25">
      <c r="A344" t="s">
        <v>3461</v>
      </c>
      <c r="B344">
        <f t="shared" si="5"/>
        <v>4</v>
      </c>
      <c r="C344" t="s">
        <v>3506</v>
      </c>
      <c r="D344">
        <v>20696</v>
      </c>
      <c r="E344" s="77">
        <v>407608</v>
      </c>
    </row>
    <row r="345" spans="1:5" x14ac:dyDescent="0.25">
      <c r="A345" t="s">
        <v>3461</v>
      </c>
      <c r="B345">
        <f t="shared" si="5"/>
        <v>4</v>
      </c>
      <c r="C345" t="s">
        <v>3504</v>
      </c>
      <c r="D345">
        <v>20748</v>
      </c>
      <c r="E345" s="77">
        <v>754694</v>
      </c>
    </row>
    <row r="346" spans="1:5" x14ac:dyDescent="0.25">
      <c r="A346" t="s">
        <v>3515</v>
      </c>
      <c r="B346">
        <f t="shared" si="5"/>
        <v>4</v>
      </c>
      <c r="C346" t="s">
        <v>3505</v>
      </c>
      <c r="D346">
        <v>22188</v>
      </c>
      <c r="E346" s="77">
        <v>352078</v>
      </c>
    </row>
    <row r="347" spans="1:5" x14ac:dyDescent="0.25">
      <c r="A347" t="s">
        <v>3509</v>
      </c>
      <c r="B347">
        <f t="shared" si="5"/>
        <v>4</v>
      </c>
      <c r="C347" t="s">
        <v>3515</v>
      </c>
      <c r="D347">
        <v>22344</v>
      </c>
      <c r="E347" s="77">
        <v>542387</v>
      </c>
    </row>
    <row r="348" spans="1:5" x14ac:dyDescent="0.25">
      <c r="A348" t="s">
        <v>3510</v>
      </c>
      <c r="B348">
        <f t="shared" si="5"/>
        <v>4</v>
      </c>
      <c r="C348" t="s">
        <v>3509</v>
      </c>
      <c r="D348">
        <v>22429</v>
      </c>
      <c r="E348" s="77">
        <v>559153</v>
      </c>
    </row>
    <row r="349" spans="1:5" x14ac:dyDescent="0.25">
      <c r="A349" t="s">
        <v>3511</v>
      </c>
      <c r="B349">
        <f t="shared" si="5"/>
        <v>4</v>
      </c>
      <c r="C349" t="s">
        <v>3510</v>
      </c>
      <c r="D349">
        <v>22601</v>
      </c>
      <c r="E349" s="77">
        <v>1667475</v>
      </c>
    </row>
    <row r="350" spans="1:5" x14ac:dyDescent="0.25">
      <c r="A350" t="s">
        <v>3511</v>
      </c>
      <c r="B350">
        <f t="shared" si="5"/>
        <v>4</v>
      </c>
      <c r="C350" t="s">
        <v>3516</v>
      </c>
      <c r="D350">
        <v>23448</v>
      </c>
      <c r="E350" s="77">
        <v>485136</v>
      </c>
    </row>
    <row r="351" spans="1:5" x14ac:dyDescent="0.25">
      <c r="A351" t="s">
        <v>3511</v>
      </c>
      <c r="B351">
        <f t="shared" si="5"/>
        <v>4</v>
      </c>
      <c r="C351" t="s">
        <v>3516</v>
      </c>
      <c r="D351">
        <v>23462</v>
      </c>
      <c r="E351" s="77">
        <v>478594</v>
      </c>
    </row>
    <row r="352" spans="1:5" x14ac:dyDescent="0.25">
      <c r="A352" t="s">
        <v>3517</v>
      </c>
      <c r="B352">
        <f t="shared" si="5"/>
        <v>4</v>
      </c>
      <c r="C352" t="s">
        <v>3516</v>
      </c>
      <c r="D352">
        <v>23543</v>
      </c>
      <c r="E352" s="77">
        <v>808674</v>
      </c>
    </row>
    <row r="353" spans="1:8" x14ac:dyDescent="0.25">
      <c r="A353" t="s">
        <v>3512</v>
      </c>
      <c r="B353">
        <f t="shared" si="5"/>
        <v>4</v>
      </c>
      <c r="C353" t="s">
        <v>3511</v>
      </c>
      <c r="D353">
        <v>23564</v>
      </c>
      <c r="E353" s="77">
        <v>434838</v>
      </c>
    </row>
    <row r="354" spans="1:8" x14ac:dyDescent="0.25">
      <c r="A354" t="s">
        <v>3513</v>
      </c>
      <c r="B354">
        <f t="shared" si="5"/>
        <v>4</v>
      </c>
      <c r="C354" t="s">
        <v>3497</v>
      </c>
      <c r="D354">
        <v>19071</v>
      </c>
      <c r="E354" s="77">
        <v>485136</v>
      </c>
    </row>
    <row r="355" spans="1:8" x14ac:dyDescent="0.25">
      <c r="A355" t="s">
        <v>3513</v>
      </c>
      <c r="B355">
        <f t="shared" si="5"/>
        <v>4</v>
      </c>
      <c r="C355" t="s">
        <v>3512</v>
      </c>
      <c r="D355">
        <v>23720</v>
      </c>
      <c r="E355" s="77">
        <v>2571753</v>
      </c>
    </row>
    <row r="356" spans="1:8" x14ac:dyDescent="0.25">
      <c r="A356" t="s">
        <v>3513</v>
      </c>
      <c r="B356">
        <f t="shared" si="5"/>
        <v>4</v>
      </c>
      <c r="C356" t="s">
        <v>3512</v>
      </c>
      <c r="D356">
        <v>23735</v>
      </c>
      <c r="E356" s="77">
        <v>611412</v>
      </c>
    </row>
    <row r="357" spans="1:8" x14ac:dyDescent="0.25">
      <c r="A357" t="s">
        <v>3513</v>
      </c>
      <c r="B357">
        <f t="shared" si="5"/>
        <v>4</v>
      </c>
      <c r="C357" t="s">
        <v>3512</v>
      </c>
      <c r="D357">
        <v>23742</v>
      </c>
      <c r="E357" s="77">
        <v>606420</v>
      </c>
    </row>
    <row r="358" spans="1:8" x14ac:dyDescent="0.25">
      <c r="A358" t="s">
        <v>3514</v>
      </c>
      <c r="B358">
        <f t="shared" si="5"/>
        <v>4</v>
      </c>
      <c r="C358" t="s">
        <v>3513</v>
      </c>
      <c r="D358">
        <v>24527</v>
      </c>
      <c r="E358" s="77">
        <v>508855</v>
      </c>
    </row>
    <row r="359" spans="1:8" ht="18.75" customHeight="1" x14ac:dyDescent="0.25">
      <c r="A359" t="s">
        <v>3518</v>
      </c>
      <c r="B359">
        <f t="shared" si="5"/>
        <v>4</v>
      </c>
      <c r="C359" t="s">
        <v>3513</v>
      </c>
      <c r="D359">
        <v>24484</v>
      </c>
      <c r="E359" s="77">
        <v>454635</v>
      </c>
    </row>
    <row r="360" spans="1:8" x14ac:dyDescent="0.25">
      <c r="A360" t="s">
        <v>3518</v>
      </c>
      <c r="B360">
        <f t="shared" si="5"/>
        <v>4</v>
      </c>
      <c r="C360" t="s">
        <v>3514</v>
      </c>
      <c r="D360">
        <v>25008</v>
      </c>
      <c r="E360" s="77">
        <v>633410</v>
      </c>
    </row>
    <row r="361" spans="1:8" x14ac:dyDescent="0.25">
      <c r="A361" t="s">
        <v>3519</v>
      </c>
      <c r="B361">
        <f t="shared" si="5"/>
        <v>4</v>
      </c>
      <c r="C361" t="s">
        <v>3514</v>
      </c>
      <c r="D361">
        <v>25020</v>
      </c>
      <c r="E361" s="77">
        <v>717240</v>
      </c>
    </row>
    <row r="362" spans="1:8" x14ac:dyDescent="0.25">
      <c r="A362" t="s">
        <v>3519</v>
      </c>
      <c r="B362">
        <f t="shared" si="5"/>
        <v>4</v>
      </c>
      <c r="C362" t="s">
        <v>3514</v>
      </c>
      <c r="D362">
        <v>25031</v>
      </c>
      <c r="E362" s="77">
        <v>611412</v>
      </c>
    </row>
    <row r="365" spans="1:8" x14ac:dyDescent="0.25">
      <c r="A365" s="81"/>
      <c r="B365" s="81"/>
      <c r="C365" s="81"/>
      <c r="D365" s="81"/>
      <c r="E365" s="81"/>
      <c r="F365" s="81"/>
      <c r="G365" s="83"/>
      <c r="H365" s="81" t="s">
        <v>3544</v>
      </c>
    </row>
    <row r="366" spans="1:8" x14ac:dyDescent="0.25">
      <c r="A366" s="81"/>
      <c r="B366" s="81"/>
      <c r="C366" s="81"/>
      <c r="D366" s="81"/>
      <c r="E366" s="81"/>
      <c r="F366" s="82">
        <v>65236778</v>
      </c>
      <c r="G366" s="81"/>
      <c r="H366" s="81"/>
    </row>
    <row r="367" spans="1:8" x14ac:dyDescent="0.25">
      <c r="A367" s="81"/>
      <c r="B367" s="81" t="s">
        <v>3545</v>
      </c>
      <c r="C367" s="81"/>
      <c r="D367" s="81" t="s">
        <v>3546</v>
      </c>
      <c r="E367" s="81" t="s">
        <v>3547</v>
      </c>
      <c r="F367" s="82" t="s">
        <v>3548</v>
      </c>
      <c r="G367" s="81"/>
      <c r="H367" s="81"/>
    </row>
    <row r="368" spans="1:8" x14ac:dyDescent="0.25">
      <c r="A368" s="81">
        <v>5</v>
      </c>
      <c r="B368" s="81" t="s">
        <v>3549</v>
      </c>
      <c r="C368" s="81">
        <v>5</v>
      </c>
      <c r="D368" s="81" t="s">
        <v>3550</v>
      </c>
      <c r="E368" s="81" t="s">
        <v>774</v>
      </c>
      <c r="F368" s="82">
        <v>539116</v>
      </c>
      <c r="G368" s="81"/>
      <c r="H368" s="81"/>
    </row>
    <row r="369" spans="1:8" x14ac:dyDescent="0.25">
      <c r="A369" s="81">
        <v>5</v>
      </c>
      <c r="B369" s="81" t="s">
        <v>3549</v>
      </c>
      <c r="C369" s="81">
        <v>5</v>
      </c>
      <c r="D369" s="81" t="s">
        <v>3551</v>
      </c>
      <c r="E369" s="81" t="s">
        <v>780</v>
      </c>
      <c r="F369" s="82">
        <v>591375</v>
      </c>
      <c r="G369" s="81"/>
      <c r="H369" s="81"/>
    </row>
    <row r="370" spans="1:8" x14ac:dyDescent="0.25">
      <c r="A370" s="81">
        <v>5</v>
      </c>
      <c r="B370" s="81" t="s">
        <v>3549</v>
      </c>
      <c r="C370" s="81">
        <v>5</v>
      </c>
      <c r="D370" s="81" t="s">
        <v>3551</v>
      </c>
      <c r="E370" s="81" t="s">
        <v>784</v>
      </c>
      <c r="F370" s="82">
        <v>561114</v>
      </c>
      <c r="G370" s="81"/>
      <c r="H370" s="81"/>
    </row>
    <row r="371" spans="1:8" x14ac:dyDescent="0.25">
      <c r="A371" s="81">
        <v>5</v>
      </c>
      <c r="B371" s="81" t="s">
        <v>3552</v>
      </c>
      <c r="C371" s="81">
        <v>5</v>
      </c>
      <c r="D371" s="81" t="s">
        <v>3551</v>
      </c>
      <c r="E371" s="81" t="s">
        <v>782</v>
      </c>
      <c r="F371" s="82">
        <v>539116</v>
      </c>
      <c r="G371" s="81"/>
      <c r="H371" s="81"/>
    </row>
    <row r="372" spans="1:8" x14ac:dyDescent="0.25">
      <c r="A372" s="81">
        <v>6</v>
      </c>
      <c r="B372" s="81" t="s">
        <v>3553</v>
      </c>
      <c r="C372" s="81">
        <v>5</v>
      </c>
      <c r="D372" s="81" t="s">
        <v>3554</v>
      </c>
      <c r="E372" s="81" t="s">
        <v>1407</v>
      </c>
      <c r="F372" s="82">
        <v>375822</v>
      </c>
      <c r="G372" s="81"/>
      <c r="H372" s="81"/>
    </row>
    <row r="373" spans="1:8" x14ac:dyDescent="0.25">
      <c r="A373" s="81">
        <v>6</v>
      </c>
      <c r="B373" s="81" t="s">
        <v>3553</v>
      </c>
      <c r="C373" s="81">
        <v>5</v>
      </c>
      <c r="D373" s="81" t="s">
        <v>3552</v>
      </c>
      <c r="E373" s="81" t="s">
        <v>1409</v>
      </c>
      <c r="F373" s="82">
        <v>508855</v>
      </c>
      <c r="G373" s="81"/>
      <c r="H373" s="81"/>
    </row>
    <row r="374" spans="1:8" x14ac:dyDescent="0.25">
      <c r="A374" s="81">
        <v>6</v>
      </c>
      <c r="B374" s="81" t="s">
        <v>3553</v>
      </c>
      <c r="C374" s="81">
        <v>5</v>
      </c>
      <c r="D374" s="81" t="s">
        <v>3552</v>
      </c>
      <c r="E374" s="81" t="s">
        <v>1411</v>
      </c>
      <c r="F374" s="82">
        <v>375822</v>
      </c>
      <c r="G374" s="81"/>
      <c r="H374" s="81"/>
    </row>
    <row r="375" spans="1:8" x14ac:dyDescent="0.25">
      <c r="A375" s="81">
        <v>6</v>
      </c>
      <c r="B375" s="81" t="s">
        <v>3553</v>
      </c>
      <c r="C375" s="81">
        <v>5</v>
      </c>
      <c r="D375" s="81" t="s">
        <v>3552</v>
      </c>
      <c r="E375" s="81" t="s">
        <v>1413</v>
      </c>
      <c r="F375" s="82">
        <v>375822</v>
      </c>
      <c r="G375" s="81"/>
      <c r="H375" s="81"/>
    </row>
    <row r="376" spans="1:8" x14ac:dyDescent="0.25">
      <c r="A376" s="81">
        <v>6</v>
      </c>
      <c r="B376" s="81" t="s">
        <v>3553</v>
      </c>
      <c r="C376" s="81">
        <v>5</v>
      </c>
      <c r="D376" s="81" t="s">
        <v>3552</v>
      </c>
      <c r="E376" s="81" t="s">
        <v>1415</v>
      </c>
      <c r="F376" s="82">
        <v>375822</v>
      </c>
      <c r="G376" s="81"/>
      <c r="H376" s="81"/>
    </row>
    <row r="377" spans="1:8" x14ac:dyDescent="0.25">
      <c r="A377" s="81">
        <v>6</v>
      </c>
      <c r="B377" s="81" t="s">
        <v>3553</v>
      </c>
      <c r="C377" s="81">
        <v>5</v>
      </c>
      <c r="D377" s="81" t="s">
        <v>3552</v>
      </c>
      <c r="E377" s="81" t="s">
        <v>1417</v>
      </c>
      <c r="F377" s="82">
        <v>375822</v>
      </c>
      <c r="G377" s="81"/>
      <c r="H377" s="81"/>
    </row>
    <row r="378" spans="1:8" x14ac:dyDescent="0.25">
      <c r="A378" s="81">
        <v>6</v>
      </c>
      <c r="B378" s="81" t="s">
        <v>3553</v>
      </c>
      <c r="C378" s="81">
        <v>5</v>
      </c>
      <c r="D378" s="81" t="s">
        <v>3552</v>
      </c>
      <c r="E378" s="81" t="s">
        <v>1419</v>
      </c>
      <c r="F378" s="82">
        <v>375822</v>
      </c>
      <c r="G378" s="81"/>
      <c r="H378" s="81"/>
    </row>
    <row r="379" spans="1:8" x14ac:dyDescent="0.25">
      <c r="A379" s="81">
        <v>6</v>
      </c>
      <c r="B379" s="81" t="s">
        <v>3553</v>
      </c>
      <c r="C379" s="81">
        <v>5</v>
      </c>
      <c r="D379" s="81" t="s">
        <v>3552</v>
      </c>
      <c r="E379" s="81" t="s">
        <v>1421</v>
      </c>
      <c r="F379" s="82">
        <v>375822</v>
      </c>
      <c r="G379" s="81"/>
      <c r="H379" s="81"/>
    </row>
    <row r="380" spans="1:8" x14ac:dyDescent="0.25">
      <c r="A380" s="81">
        <v>6</v>
      </c>
      <c r="B380" s="81" t="s">
        <v>3553</v>
      </c>
      <c r="C380" s="81">
        <v>5</v>
      </c>
      <c r="D380" s="81" t="s">
        <v>3463</v>
      </c>
      <c r="E380" s="81" t="s">
        <v>1423</v>
      </c>
      <c r="F380" s="82">
        <v>501096</v>
      </c>
      <c r="G380" s="81"/>
      <c r="H380" s="81"/>
    </row>
    <row r="381" spans="1:8" x14ac:dyDescent="0.25">
      <c r="A381" s="81">
        <v>6</v>
      </c>
      <c r="B381" s="81" t="s">
        <v>3553</v>
      </c>
      <c r="C381" s="81">
        <v>5</v>
      </c>
      <c r="D381" s="81" t="s">
        <v>3463</v>
      </c>
      <c r="E381" s="81" t="s">
        <v>1425</v>
      </c>
      <c r="F381" s="82">
        <v>469962</v>
      </c>
    </row>
    <row r="382" spans="1:8" x14ac:dyDescent="0.25">
      <c r="A382" s="81">
        <v>6</v>
      </c>
      <c r="B382" s="81" t="s">
        <v>3553</v>
      </c>
      <c r="C382" s="81">
        <v>5</v>
      </c>
      <c r="D382" s="81" t="s">
        <v>3463</v>
      </c>
      <c r="E382" s="81" t="s">
        <v>1427</v>
      </c>
      <c r="F382" s="82">
        <v>501096</v>
      </c>
    </row>
    <row r="383" spans="1:8" x14ac:dyDescent="0.25">
      <c r="A383" s="81">
        <v>6</v>
      </c>
      <c r="B383" s="81" t="s">
        <v>3553</v>
      </c>
      <c r="C383" s="81">
        <v>5</v>
      </c>
      <c r="D383" s="81" t="s">
        <v>3463</v>
      </c>
      <c r="E383" s="81" t="s">
        <v>1429</v>
      </c>
      <c r="F383" s="82">
        <v>696766</v>
      </c>
    </row>
    <row r="384" spans="1:8" x14ac:dyDescent="0.25">
      <c r="A384" s="81">
        <v>6</v>
      </c>
      <c r="B384" s="81" t="s">
        <v>3553</v>
      </c>
      <c r="C384" s="81">
        <v>5</v>
      </c>
      <c r="D384" s="81" t="s">
        <v>3463</v>
      </c>
      <c r="E384" s="81" t="s">
        <v>1431</v>
      </c>
      <c r="F384" s="82">
        <v>559872</v>
      </c>
    </row>
    <row r="385" spans="1:7" x14ac:dyDescent="0.25">
      <c r="A385" s="81">
        <v>6</v>
      </c>
      <c r="B385" s="81" t="s">
        <v>3553</v>
      </c>
      <c r="C385" s="81">
        <v>5</v>
      </c>
      <c r="D385" s="81" t="s">
        <v>3463</v>
      </c>
      <c r="E385" s="81" t="s">
        <v>1433</v>
      </c>
      <c r="F385" s="82">
        <v>508855</v>
      </c>
    </row>
    <row r="386" spans="1:7" x14ac:dyDescent="0.25">
      <c r="A386" s="81">
        <v>6</v>
      </c>
      <c r="B386" s="81" t="s">
        <v>3553</v>
      </c>
      <c r="C386" s="81">
        <v>5</v>
      </c>
      <c r="D386" s="81" t="s">
        <v>3463</v>
      </c>
      <c r="E386" s="81" t="s">
        <v>1435</v>
      </c>
      <c r="F386" s="82">
        <v>1953232</v>
      </c>
    </row>
    <row r="387" spans="1:7" x14ac:dyDescent="0.25">
      <c r="A387" s="81">
        <v>6</v>
      </c>
      <c r="B387" s="81" t="s">
        <v>3553</v>
      </c>
      <c r="C387" s="81">
        <v>5</v>
      </c>
      <c r="D387" s="81" t="s">
        <v>3463</v>
      </c>
      <c r="E387" s="81" t="s">
        <v>1437</v>
      </c>
      <c r="F387" s="82">
        <v>1347790</v>
      </c>
    </row>
    <row r="388" spans="1:7" x14ac:dyDescent="0.25">
      <c r="A388" s="81">
        <v>6</v>
      </c>
      <c r="B388" s="81" t="s">
        <v>3553</v>
      </c>
      <c r="C388" s="81">
        <v>5</v>
      </c>
      <c r="D388" s="81" t="s">
        <v>3463</v>
      </c>
      <c r="E388" s="81" t="s">
        <v>1439</v>
      </c>
      <c r="F388" s="82">
        <v>987080</v>
      </c>
    </row>
    <row r="389" spans="1:7" x14ac:dyDescent="0.25">
      <c r="A389" s="81">
        <v>5</v>
      </c>
      <c r="B389" s="81" t="s">
        <v>3555</v>
      </c>
      <c r="C389" s="81">
        <v>5</v>
      </c>
      <c r="D389" s="81" t="s">
        <v>3554</v>
      </c>
      <c r="E389" s="81" t="s">
        <v>786</v>
      </c>
      <c r="F389" s="82">
        <v>375822</v>
      </c>
    </row>
    <row r="390" spans="1:7" x14ac:dyDescent="0.25">
      <c r="A390" s="81">
        <v>5</v>
      </c>
      <c r="B390" s="81" t="s">
        <v>3555</v>
      </c>
      <c r="C390" s="81">
        <v>5</v>
      </c>
      <c r="D390" s="81" t="s">
        <v>3554</v>
      </c>
      <c r="E390" s="81" t="s">
        <v>794</v>
      </c>
      <c r="F390" s="82">
        <v>375822</v>
      </c>
    </row>
    <row r="391" spans="1:7" x14ac:dyDescent="0.25">
      <c r="A391" s="81">
        <v>5</v>
      </c>
      <c r="B391" s="81" t="s">
        <v>3555</v>
      </c>
      <c r="C391" s="81">
        <v>5</v>
      </c>
      <c r="D391" s="81" t="s">
        <v>3554</v>
      </c>
      <c r="E391" s="81" t="s">
        <v>798</v>
      </c>
      <c r="F391" s="82">
        <v>375822</v>
      </c>
    </row>
    <row r="392" spans="1:7" x14ac:dyDescent="0.25">
      <c r="A392" s="81">
        <v>5</v>
      </c>
      <c r="B392" s="81" t="s">
        <v>3555</v>
      </c>
      <c r="C392" s="81">
        <v>5</v>
      </c>
      <c r="D392" s="81" t="s">
        <v>3554</v>
      </c>
      <c r="E392" s="81" t="s">
        <v>800</v>
      </c>
      <c r="F392" s="82">
        <v>375822</v>
      </c>
    </row>
    <row r="393" spans="1:7" x14ac:dyDescent="0.25">
      <c r="A393" s="81">
        <v>5</v>
      </c>
      <c r="B393" s="81" t="s">
        <v>3555</v>
      </c>
      <c r="C393" s="81">
        <v>5</v>
      </c>
      <c r="D393" s="81" t="s">
        <v>3554</v>
      </c>
      <c r="E393" s="81" t="s">
        <v>806</v>
      </c>
      <c r="F393" s="82">
        <v>375822</v>
      </c>
    </row>
    <row r="394" spans="1:7" x14ac:dyDescent="0.25">
      <c r="A394" s="81">
        <v>5</v>
      </c>
      <c r="B394" s="81" t="s">
        <v>3555</v>
      </c>
      <c r="C394" s="81">
        <v>5</v>
      </c>
      <c r="D394" s="81" t="s">
        <v>3554</v>
      </c>
      <c r="E394" s="81" t="s">
        <v>810</v>
      </c>
      <c r="F394" s="82">
        <v>375822</v>
      </c>
    </row>
    <row r="395" spans="1:7" x14ac:dyDescent="0.25">
      <c r="A395" s="81">
        <v>5</v>
      </c>
      <c r="B395" s="81" t="s">
        <v>3555</v>
      </c>
      <c r="C395" s="81">
        <v>5</v>
      </c>
      <c r="D395" s="81" t="s">
        <v>3554</v>
      </c>
      <c r="E395" s="81" t="s">
        <v>812</v>
      </c>
      <c r="F395" s="82">
        <v>375822</v>
      </c>
    </row>
    <row r="396" spans="1:7" x14ac:dyDescent="0.25">
      <c r="A396" s="81">
        <v>5</v>
      </c>
      <c r="B396" s="81" t="s">
        <v>3555</v>
      </c>
      <c r="C396" s="81">
        <v>5</v>
      </c>
      <c r="D396" s="81" t="s">
        <v>3554</v>
      </c>
      <c r="E396" s="81" t="s">
        <v>814</v>
      </c>
      <c r="F396" s="82">
        <v>375822</v>
      </c>
    </row>
    <row r="397" spans="1:7" x14ac:dyDescent="0.25">
      <c r="A397" s="81">
        <v>5</v>
      </c>
      <c r="B397" s="81" t="s">
        <v>3555</v>
      </c>
      <c r="C397" s="81">
        <v>5</v>
      </c>
      <c r="D397" s="81" t="s">
        <v>3554</v>
      </c>
      <c r="E397" s="81" t="s">
        <v>3556</v>
      </c>
      <c r="F397" s="81"/>
      <c r="G397" s="81" t="s">
        <v>3454</v>
      </c>
    </row>
    <row r="398" spans="1:7" x14ac:dyDescent="0.25">
      <c r="A398" s="81">
        <v>5</v>
      </c>
      <c r="B398" s="81" t="s">
        <v>3555</v>
      </c>
      <c r="C398" s="81">
        <v>5</v>
      </c>
      <c r="D398" s="81" t="s">
        <v>3554</v>
      </c>
      <c r="E398" s="81" t="s">
        <v>826</v>
      </c>
      <c r="F398" s="82">
        <v>375822</v>
      </c>
      <c r="G398" s="81"/>
    </row>
    <row r="399" spans="1:7" x14ac:dyDescent="0.25">
      <c r="A399" s="81">
        <v>5</v>
      </c>
      <c r="B399" s="81" t="s">
        <v>3555</v>
      </c>
      <c r="C399" s="81">
        <v>5</v>
      </c>
      <c r="D399" s="81" t="s">
        <v>3554</v>
      </c>
      <c r="E399" s="81" t="s">
        <v>830</v>
      </c>
      <c r="F399" s="82">
        <v>375822</v>
      </c>
      <c r="G399" s="81"/>
    </row>
    <row r="400" spans="1:7" x14ac:dyDescent="0.25">
      <c r="A400" s="81">
        <v>5</v>
      </c>
      <c r="B400" s="81" t="s">
        <v>3555</v>
      </c>
      <c r="C400" s="81">
        <v>5</v>
      </c>
      <c r="D400" s="81" t="s">
        <v>3554</v>
      </c>
      <c r="E400" s="81" t="s">
        <v>832</v>
      </c>
      <c r="F400" s="82">
        <v>375822</v>
      </c>
      <c r="G400" s="81"/>
    </row>
    <row r="401" spans="1:7" x14ac:dyDescent="0.25">
      <c r="A401" s="81">
        <v>5</v>
      </c>
      <c r="B401" s="81" t="s">
        <v>3555</v>
      </c>
      <c r="C401" s="81">
        <v>5</v>
      </c>
      <c r="D401" s="81" t="s">
        <v>3554</v>
      </c>
      <c r="E401" s="81" t="s">
        <v>836</v>
      </c>
      <c r="F401" s="82">
        <v>375822</v>
      </c>
      <c r="G401" s="81"/>
    </row>
    <row r="402" spans="1:7" x14ac:dyDescent="0.25">
      <c r="A402" s="81">
        <v>5</v>
      </c>
      <c r="B402" s="81" t="s">
        <v>3555</v>
      </c>
      <c r="C402" s="81">
        <v>5</v>
      </c>
      <c r="D402" s="81" t="s">
        <v>3554</v>
      </c>
      <c r="E402" s="81" t="s">
        <v>840</v>
      </c>
      <c r="F402" s="82">
        <v>375822</v>
      </c>
      <c r="G402" s="81"/>
    </row>
    <row r="403" spans="1:7" x14ac:dyDescent="0.25">
      <c r="A403" s="81">
        <v>5</v>
      </c>
      <c r="B403" s="81" t="s">
        <v>3555</v>
      </c>
      <c r="C403" s="81">
        <v>5</v>
      </c>
      <c r="D403" s="81" t="s">
        <v>3554</v>
      </c>
      <c r="E403" s="81" t="s">
        <v>850</v>
      </c>
      <c r="F403" s="82">
        <v>375822</v>
      </c>
      <c r="G403" s="81"/>
    </row>
    <row r="404" spans="1:7" x14ac:dyDescent="0.25">
      <c r="A404" s="81">
        <v>5</v>
      </c>
      <c r="B404" s="81" t="s">
        <v>3555</v>
      </c>
      <c r="C404" s="81">
        <v>5</v>
      </c>
      <c r="D404" s="81" t="s">
        <v>3554</v>
      </c>
      <c r="E404" s="81" t="s">
        <v>854</v>
      </c>
      <c r="F404" s="82">
        <v>375822</v>
      </c>
      <c r="G404" s="81"/>
    </row>
    <row r="405" spans="1:7" x14ac:dyDescent="0.25">
      <c r="A405" s="81">
        <v>5</v>
      </c>
      <c r="B405" s="81" t="s">
        <v>3555</v>
      </c>
      <c r="C405" s="81">
        <v>5</v>
      </c>
      <c r="D405" s="81" t="s">
        <v>3554</v>
      </c>
      <c r="E405" s="81" t="s">
        <v>858</v>
      </c>
      <c r="F405" s="82">
        <v>375822</v>
      </c>
      <c r="G405" s="81"/>
    </row>
    <row r="406" spans="1:7" x14ac:dyDescent="0.25">
      <c r="A406" s="81">
        <v>5</v>
      </c>
      <c r="B406" s="81" t="s">
        <v>3555</v>
      </c>
      <c r="C406" s="81">
        <v>5</v>
      </c>
      <c r="D406" s="81" t="s">
        <v>3554</v>
      </c>
      <c r="E406" s="81" t="s">
        <v>862</v>
      </c>
      <c r="F406" s="82">
        <v>375822</v>
      </c>
      <c r="G406" s="81"/>
    </row>
    <row r="407" spans="1:7" x14ac:dyDescent="0.25">
      <c r="A407" s="81">
        <v>5</v>
      </c>
      <c r="B407" s="81" t="s">
        <v>3555</v>
      </c>
      <c r="C407" s="81">
        <v>5</v>
      </c>
      <c r="D407" s="81" t="s">
        <v>3554</v>
      </c>
      <c r="E407" s="81" t="s">
        <v>864</v>
      </c>
      <c r="F407" s="82">
        <v>375822</v>
      </c>
      <c r="G407" s="81"/>
    </row>
    <row r="408" spans="1:7" x14ac:dyDescent="0.25">
      <c r="A408" s="81">
        <v>5</v>
      </c>
      <c r="B408" s="81" t="s">
        <v>3555</v>
      </c>
      <c r="C408" s="81">
        <v>5</v>
      </c>
      <c r="D408" s="81" t="s">
        <v>3554</v>
      </c>
      <c r="E408" s="81" t="s">
        <v>866</v>
      </c>
      <c r="F408" s="82">
        <v>375822</v>
      </c>
      <c r="G408" s="81"/>
    </row>
    <row r="409" spans="1:7" x14ac:dyDescent="0.25">
      <c r="A409" s="81">
        <v>5</v>
      </c>
      <c r="B409" s="81" t="s">
        <v>3555</v>
      </c>
      <c r="C409" s="81">
        <v>5</v>
      </c>
      <c r="D409" s="81" t="s">
        <v>3554</v>
      </c>
      <c r="E409" s="81" t="s">
        <v>870</v>
      </c>
      <c r="F409" s="82">
        <v>375822</v>
      </c>
      <c r="G409" s="81"/>
    </row>
    <row r="410" spans="1:7" x14ac:dyDescent="0.25">
      <c r="A410" s="81">
        <v>5</v>
      </c>
      <c r="B410" s="81" t="s">
        <v>3555</v>
      </c>
      <c r="C410" s="81">
        <v>5</v>
      </c>
      <c r="D410" s="81" t="s">
        <v>3552</v>
      </c>
      <c r="E410" s="81" t="s">
        <v>888</v>
      </c>
      <c r="F410" s="82">
        <v>375822</v>
      </c>
      <c r="G410" s="81"/>
    </row>
    <row r="411" spans="1:7" x14ac:dyDescent="0.25">
      <c r="A411" s="81">
        <v>5</v>
      </c>
      <c r="B411" s="81" t="s">
        <v>3555</v>
      </c>
      <c r="C411" s="81">
        <v>5</v>
      </c>
      <c r="D411" s="81" t="s">
        <v>3552</v>
      </c>
      <c r="E411" s="81" t="s">
        <v>892</v>
      </c>
      <c r="F411" s="82">
        <v>375822</v>
      </c>
      <c r="G411" s="81"/>
    </row>
    <row r="412" spans="1:7" x14ac:dyDescent="0.25">
      <c r="A412" s="81">
        <v>5</v>
      </c>
      <c r="B412" s="81" t="s">
        <v>3555</v>
      </c>
      <c r="C412" s="81">
        <v>5</v>
      </c>
      <c r="D412" s="81" t="s">
        <v>3552</v>
      </c>
      <c r="E412" s="81" t="s">
        <v>896</v>
      </c>
      <c r="F412" s="82">
        <v>375822</v>
      </c>
      <c r="G412" s="81"/>
    </row>
    <row r="413" spans="1:7" x14ac:dyDescent="0.25">
      <c r="A413" s="81">
        <v>5</v>
      </c>
      <c r="B413" s="81" t="s">
        <v>3555</v>
      </c>
      <c r="C413" s="81">
        <v>5</v>
      </c>
      <c r="D413" s="81" t="s">
        <v>3552</v>
      </c>
      <c r="E413" s="81" t="s">
        <v>900</v>
      </c>
      <c r="F413" s="82">
        <v>375822</v>
      </c>
    </row>
    <row r="414" spans="1:7" x14ac:dyDescent="0.25">
      <c r="A414" s="81">
        <v>5</v>
      </c>
      <c r="B414" s="81" t="s">
        <v>3555</v>
      </c>
      <c r="C414" s="81">
        <v>5</v>
      </c>
      <c r="D414" s="81" t="s">
        <v>3552</v>
      </c>
      <c r="E414" s="81" t="s">
        <v>902</v>
      </c>
      <c r="F414" s="82">
        <v>375822</v>
      </c>
    </row>
    <row r="415" spans="1:7" x14ac:dyDescent="0.25">
      <c r="A415" s="81">
        <v>5</v>
      </c>
      <c r="B415" s="81" t="s">
        <v>3555</v>
      </c>
      <c r="C415" s="81">
        <v>5</v>
      </c>
      <c r="D415" s="81" t="s">
        <v>3552</v>
      </c>
      <c r="E415" s="81" t="s">
        <v>906</v>
      </c>
      <c r="F415" s="82">
        <v>375822</v>
      </c>
    </row>
    <row r="416" spans="1:7" x14ac:dyDescent="0.25">
      <c r="A416" s="81">
        <v>5</v>
      </c>
      <c r="B416" s="81" t="s">
        <v>3555</v>
      </c>
      <c r="C416" s="81">
        <v>5</v>
      </c>
      <c r="D416" s="81" t="s">
        <v>3552</v>
      </c>
      <c r="E416" s="81" t="s">
        <v>910</v>
      </c>
      <c r="F416" s="82">
        <v>375822</v>
      </c>
    </row>
    <row r="417" spans="1:6" x14ac:dyDescent="0.25">
      <c r="A417" s="81">
        <v>5</v>
      </c>
      <c r="B417" s="81" t="s">
        <v>3555</v>
      </c>
      <c r="C417" s="81">
        <v>5</v>
      </c>
      <c r="D417" s="81" t="s">
        <v>3552</v>
      </c>
      <c r="E417" s="81" t="s">
        <v>914</v>
      </c>
      <c r="F417" s="82">
        <v>375822</v>
      </c>
    </row>
    <row r="418" spans="1:6" x14ac:dyDescent="0.25">
      <c r="A418" s="81">
        <v>5</v>
      </c>
      <c r="B418" s="81" t="s">
        <v>3555</v>
      </c>
      <c r="C418" s="81">
        <v>5</v>
      </c>
      <c r="D418" s="81" t="s">
        <v>3552</v>
      </c>
      <c r="E418" s="81" t="s">
        <v>920</v>
      </c>
      <c r="F418" s="82">
        <v>539116</v>
      </c>
    </row>
    <row r="419" spans="1:6" x14ac:dyDescent="0.25">
      <c r="A419" s="81">
        <v>5</v>
      </c>
      <c r="B419" s="81" t="s">
        <v>3555</v>
      </c>
      <c r="C419" s="81">
        <v>5</v>
      </c>
      <c r="D419" s="81" t="s">
        <v>3552</v>
      </c>
      <c r="E419" s="81" t="s">
        <v>922</v>
      </c>
      <c r="F419" s="82">
        <v>592248</v>
      </c>
    </row>
    <row r="420" spans="1:6" x14ac:dyDescent="0.25">
      <c r="A420" s="81">
        <v>5</v>
      </c>
      <c r="B420" s="81" t="s">
        <v>3555</v>
      </c>
      <c r="C420" s="81">
        <v>5</v>
      </c>
      <c r="D420" s="81" t="s">
        <v>3552</v>
      </c>
      <c r="E420" s="81" t="s">
        <v>924</v>
      </c>
      <c r="F420" s="82">
        <v>375822</v>
      </c>
    </row>
    <row r="421" spans="1:6" x14ac:dyDescent="0.25">
      <c r="A421" s="81">
        <v>5</v>
      </c>
      <c r="B421" s="81" t="s">
        <v>3555</v>
      </c>
      <c r="C421" s="81">
        <v>5</v>
      </c>
      <c r="D421" s="81" t="s">
        <v>3552</v>
      </c>
      <c r="E421" s="81" t="s">
        <v>934</v>
      </c>
      <c r="F421" s="82">
        <v>375822</v>
      </c>
    </row>
    <row r="422" spans="1:6" x14ac:dyDescent="0.25">
      <c r="A422" s="81">
        <v>5</v>
      </c>
      <c r="B422" s="81" t="s">
        <v>3555</v>
      </c>
      <c r="C422" s="81">
        <v>5</v>
      </c>
      <c r="D422" s="81" t="s">
        <v>3552</v>
      </c>
      <c r="E422" s="81" t="s">
        <v>942</v>
      </c>
      <c r="F422" s="82">
        <v>375822</v>
      </c>
    </row>
    <row r="423" spans="1:6" x14ac:dyDescent="0.25">
      <c r="A423" s="81">
        <v>5</v>
      </c>
      <c r="B423" s="81" t="s">
        <v>3555</v>
      </c>
      <c r="C423" s="81">
        <v>5</v>
      </c>
      <c r="D423" s="81" t="s">
        <v>3552</v>
      </c>
      <c r="E423" s="81" t="s">
        <v>944</v>
      </c>
      <c r="F423" s="82">
        <v>375822</v>
      </c>
    </row>
    <row r="424" spans="1:6" x14ac:dyDescent="0.25">
      <c r="A424" s="81">
        <v>5</v>
      </c>
      <c r="B424" s="81" t="s">
        <v>3555</v>
      </c>
      <c r="C424" s="81">
        <v>5</v>
      </c>
      <c r="D424" s="81" t="s">
        <v>3552</v>
      </c>
      <c r="E424" s="81" t="s">
        <v>946</v>
      </c>
      <c r="F424" s="82">
        <v>375822</v>
      </c>
    </row>
    <row r="425" spans="1:6" x14ac:dyDescent="0.25">
      <c r="A425" s="81">
        <v>5</v>
      </c>
      <c r="B425" s="81" t="s">
        <v>3555</v>
      </c>
      <c r="C425" s="81">
        <v>5</v>
      </c>
      <c r="D425" s="81" t="s">
        <v>3552</v>
      </c>
      <c r="E425" s="81" t="s">
        <v>948</v>
      </c>
      <c r="F425" s="82">
        <v>375822</v>
      </c>
    </row>
    <row r="426" spans="1:6" x14ac:dyDescent="0.25">
      <c r="A426" s="81">
        <v>5</v>
      </c>
      <c r="B426" s="81" t="s">
        <v>3555</v>
      </c>
      <c r="C426" s="81">
        <v>5</v>
      </c>
      <c r="D426" s="81" t="s">
        <v>3552</v>
      </c>
      <c r="E426" s="81" t="s">
        <v>950</v>
      </c>
      <c r="F426" s="82">
        <v>375822</v>
      </c>
    </row>
    <row r="427" spans="1:6" x14ac:dyDescent="0.25">
      <c r="A427" s="81">
        <v>5</v>
      </c>
      <c r="B427" s="81" t="s">
        <v>3555</v>
      </c>
      <c r="C427" s="81">
        <v>5</v>
      </c>
      <c r="D427" s="81" t="s">
        <v>3552</v>
      </c>
      <c r="E427" s="81" t="s">
        <v>960</v>
      </c>
      <c r="F427" s="82">
        <v>375822</v>
      </c>
    </row>
    <row r="428" spans="1:6" x14ac:dyDescent="0.25">
      <c r="A428" s="81">
        <v>5</v>
      </c>
      <c r="B428" s="81" t="s">
        <v>3555</v>
      </c>
      <c r="C428" s="81">
        <v>5</v>
      </c>
      <c r="D428" s="81" t="s">
        <v>3552</v>
      </c>
      <c r="E428" s="81" t="s">
        <v>962</v>
      </c>
      <c r="F428" s="82">
        <v>375822</v>
      </c>
    </row>
    <row r="429" spans="1:6" x14ac:dyDescent="0.25">
      <c r="A429" s="81">
        <v>5</v>
      </c>
      <c r="B429" s="81" t="s">
        <v>3555</v>
      </c>
      <c r="C429" s="81">
        <v>5</v>
      </c>
      <c r="D429" s="81" t="s">
        <v>3552</v>
      </c>
      <c r="E429" s="81" t="s">
        <v>964</v>
      </c>
      <c r="F429" s="82">
        <v>375822</v>
      </c>
    </row>
    <row r="430" spans="1:6" x14ac:dyDescent="0.25">
      <c r="A430" s="81">
        <v>5</v>
      </c>
      <c r="B430" s="81" t="s">
        <v>3555</v>
      </c>
      <c r="C430" s="81">
        <v>5</v>
      </c>
      <c r="D430" s="81" t="s">
        <v>3552</v>
      </c>
      <c r="E430" s="81" t="s">
        <v>968</v>
      </c>
      <c r="F430" s="82">
        <v>375822</v>
      </c>
    </row>
    <row r="431" spans="1:6" x14ac:dyDescent="0.25">
      <c r="A431" s="81">
        <v>5</v>
      </c>
      <c r="B431" s="81" t="s">
        <v>3555</v>
      </c>
      <c r="C431" s="81">
        <v>5</v>
      </c>
      <c r="D431" s="81" t="s">
        <v>3552</v>
      </c>
      <c r="E431" s="81" t="s">
        <v>970</v>
      </c>
      <c r="F431" s="82">
        <v>375822</v>
      </c>
    </row>
    <row r="432" spans="1:6" x14ac:dyDescent="0.25">
      <c r="A432" s="81">
        <v>5</v>
      </c>
      <c r="B432" s="81" t="s">
        <v>3555</v>
      </c>
      <c r="C432" s="81">
        <v>5</v>
      </c>
      <c r="D432" s="81" t="s">
        <v>3552</v>
      </c>
      <c r="E432" s="81" t="s">
        <v>974</v>
      </c>
      <c r="F432" s="82">
        <v>375822</v>
      </c>
    </row>
    <row r="433" spans="1:6" x14ac:dyDescent="0.25">
      <c r="A433" s="81">
        <v>5</v>
      </c>
      <c r="B433" s="81" t="s">
        <v>3555</v>
      </c>
      <c r="C433" s="81">
        <v>5</v>
      </c>
      <c r="D433" s="81" t="s">
        <v>3552</v>
      </c>
      <c r="E433" s="81" t="s">
        <v>976</v>
      </c>
      <c r="F433" s="82">
        <v>375822</v>
      </c>
    </row>
    <row r="434" spans="1:6" x14ac:dyDescent="0.25">
      <c r="A434" s="81">
        <v>5</v>
      </c>
      <c r="B434" s="81" t="s">
        <v>3555</v>
      </c>
      <c r="C434" s="81">
        <v>5</v>
      </c>
      <c r="D434" s="81" t="s">
        <v>3552</v>
      </c>
      <c r="E434" s="81" t="s">
        <v>980</v>
      </c>
      <c r="F434" s="82">
        <v>375822</v>
      </c>
    </row>
    <row r="435" spans="1:6" x14ac:dyDescent="0.25">
      <c r="A435" s="81">
        <v>5</v>
      </c>
      <c r="B435" s="81" t="s">
        <v>3555</v>
      </c>
      <c r="C435" s="81">
        <v>5</v>
      </c>
      <c r="D435" s="81" t="s">
        <v>3552</v>
      </c>
      <c r="E435" s="81" t="s">
        <v>982</v>
      </c>
      <c r="F435" s="82">
        <v>375822</v>
      </c>
    </row>
    <row r="436" spans="1:6" x14ac:dyDescent="0.25">
      <c r="A436" s="81">
        <v>5</v>
      </c>
      <c r="B436" s="81" t="s">
        <v>3555</v>
      </c>
      <c r="C436" s="81">
        <v>5</v>
      </c>
      <c r="D436" s="81" t="s">
        <v>3552</v>
      </c>
      <c r="E436" s="81" t="s">
        <v>986</v>
      </c>
      <c r="F436" s="82">
        <v>375822</v>
      </c>
    </row>
    <row r="437" spans="1:6" x14ac:dyDescent="0.25">
      <c r="A437" s="81">
        <v>5</v>
      </c>
      <c r="B437" s="81" t="s">
        <v>3555</v>
      </c>
      <c r="C437" s="81">
        <v>5</v>
      </c>
      <c r="D437" s="81" t="s">
        <v>3552</v>
      </c>
      <c r="E437" s="81" t="s">
        <v>990</v>
      </c>
      <c r="F437" s="82">
        <v>375822</v>
      </c>
    </row>
    <row r="438" spans="1:6" x14ac:dyDescent="0.25">
      <c r="A438" s="81">
        <v>5</v>
      </c>
      <c r="B438" s="81" t="s">
        <v>3555</v>
      </c>
      <c r="C438" s="81">
        <v>5</v>
      </c>
      <c r="D438" s="81" t="s">
        <v>3552</v>
      </c>
      <c r="E438" s="81" t="s">
        <v>992</v>
      </c>
      <c r="F438" s="82">
        <v>375822</v>
      </c>
    </row>
    <row r="439" spans="1:6" x14ac:dyDescent="0.25">
      <c r="A439" s="81">
        <v>5</v>
      </c>
      <c r="B439" s="81" t="s">
        <v>3555</v>
      </c>
      <c r="C439" s="81">
        <v>5</v>
      </c>
      <c r="D439" s="81" t="s">
        <v>3552</v>
      </c>
      <c r="E439" s="81" t="s">
        <v>1000</v>
      </c>
      <c r="F439" s="82">
        <v>375822</v>
      </c>
    </row>
    <row r="440" spans="1:6" x14ac:dyDescent="0.25">
      <c r="A440" s="81">
        <v>5</v>
      </c>
      <c r="B440" s="81" t="s">
        <v>3555</v>
      </c>
      <c r="C440" s="81">
        <v>5</v>
      </c>
      <c r="D440" s="81" t="s">
        <v>3552</v>
      </c>
      <c r="E440" s="81" t="s">
        <v>1002</v>
      </c>
      <c r="F440" s="82">
        <v>375822</v>
      </c>
    </row>
    <row r="441" spans="1:6" x14ac:dyDescent="0.25">
      <c r="A441" s="81">
        <v>5</v>
      </c>
      <c r="B441" s="81" t="s">
        <v>3555</v>
      </c>
      <c r="C441" s="81">
        <v>5</v>
      </c>
      <c r="D441" s="81" t="s">
        <v>3552</v>
      </c>
      <c r="E441" s="81" t="s">
        <v>1010</v>
      </c>
      <c r="F441" s="82">
        <v>375822</v>
      </c>
    </row>
    <row r="442" spans="1:6" x14ac:dyDescent="0.25">
      <c r="A442" s="81">
        <v>5</v>
      </c>
      <c r="B442" s="81" t="s">
        <v>3555</v>
      </c>
      <c r="C442" s="81">
        <v>5</v>
      </c>
      <c r="D442" s="81" t="s">
        <v>3552</v>
      </c>
      <c r="E442" s="81" t="s">
        <v>1012</v>
      </c>
      <c r="F442" s="82">
        <v>375822</v>
      </c>
    </row>
    <row r="443" spans="1:6" x14ac:dyDescent="0.25">
      <c r="A443" s="81">
        <v>5</v>
      </c>
      <c r="B443" s="81" t="s">
        <v>3555</v>
      </c>
      <c r="C443" s="81">
        <v>5</v>
      </c>
      <c r="D443" s="81" t="s">
        <v>3552</v>
      </c>
      <c r="E443" s="81" t="s">
        <v>1018</v>
      </c>
      <c r="F443" s="82">
        <v>375822</v>
      </c>
    </row>
    <row r="444" spans="1:6" x14ac:dyDescent="0.25">
      <c r="A444" s="81">
        <v>5</v>
      </c>
      <c r="B444" s="81" t="s">
        <v>3555</v>
      </c>
      <c r="C444" s="81">
        <v>5</v>
      </c>
      <c r="D444" s="81" t="s">
        <v>3552</v>
      </c>
      <c r="E444" s="81" t="s">
        <v>1020</v>
      </c>
      <c r="F444" s="82">
        <v>375822</v>
      </c>
    </row>
    <row r="445" spans="1:6" x14ac:dyDescent="0.25">
      <c r="A445" s="81">
        <v>5</v>
      </c>
      <c r="B445" s="81" t="s">
        <v>3555</v>
      </c>
      <c r="C445" s="81">
        <v>5</v>
      </c>
      <c r="D445" s="81" t="s">
        <v>3552</v>
      </c>
      <c r="E445" s="81" t="s">
        <v>1024</v>
      </c>
      <c r="F445" s="82">
        <v>375822</v>
      </c>
    </row>
    <row r="446" spans="1:6" x14ac:dyDescent="0.25">
      <c r="A446" s="81">
        <v>5</v>
      </c>
      <c r="B446" s="81" t="s">
        <v>3555</v>
      </c>
      <c r="C446" s="81">
        <v>5</v>
      </c>
      <c r="D446" s="81" t="s">
        <v>3552</v>
      </c>
      <c r="E446" s="81" t="s">
        <v>1026</v>
      </c>
      <c r="F446" s="82">
        <v>375822</v>
      </c>
    </row>
    <row r="447" spans="1:6" x14ac:dyDescent="0.25">
      <c r="A447" s="81">
        <v>5</v>
      </c>
      <c r="B447" s="81" t="s">
        <v>3555</v>
      </c>
      <c r="C447" s="81">
        <v>5</v>
      </c>
      <c r="D447" s="81" t="s">
        <v>3552</v>
      </c>
      <c r="E447" s="81" t="s">
        <v>1030</v>
      </c>
      <c r="F447" s="82">
        <v>375822</v>
      </c>
    </row>
    <row r="448" spans="1:6" x14ac:dyDescent="0.25">
      <c r="A448" s="81">
        <v>5</v>
      </c>
      <c r="B448" s="81" t="s">
        <v>3555</v>
      </c>
      <c r="C448" s="81">
        <v>5</v>
      </c>
      <c r="D448" s="81" t="s">
        <v>3552</v>
      </c>
      <c r="E448" s="81" t="s">
        <v>1032</v>
      </c>
      <c r="F448" s="82">
        <v>375822</v>
      </c>
    </row>
    <row r="449" spans="1:6" x14ac:dyDescent="0.25">
      <c r="A449" s="81">
        <v>5</v>
      </c>
      <c r="B449" s="81" t="s">
        <v>3555</v>
      </c>
      <c r="C449" s="81">
        <v>5</v>
      </c>
      <c r="D449" s="81" t="s">
        <v>3552</v>
      </c>
      <c r="E449" s="81" t="s">
        <v>1034</v>
      </c>
      <c r="F449" s="82">
        <v>375822</v>
      </c>
    </row>
    <row r="450" spans="1:6" x14ac:dyDescent="0.25">
      <c r="A450" s="81">
        <v>5</v>
      </c>
      <c r="B450" s="81" t="s">
        <v>3555</v>
      </c>
      <c r="C450" s="81">
        <v>5</v>
      </c>
      <c r="D450" s="81" t="s">
        <v>3552</v>
      </c>
      <c r="E450" s="81" t="s">
        <v>1036</v>
      </c>
      <c r="F450" s="82">
        <v>375822</v>
      </c>
    </row>
    <row r="451" spans="1:6" x14ac:dyDescent="0.25">
      <c r="A451" s="81">
        <v>5</v>
      </c>
      <c r="B451" s="81" t="s">
        <v>3555</v>
      </c>
      <c r="C451" s="81">
        <v>5</v>
      </c>
      <c r="D451" s="81" t="s">
        <v>3552</v>
      </c>
      <c r="E451" s="81" t="s">
        <v>1046</v>
      </c>
      <c r="F451" s="82">
        <v>375822</v>
      </c>
    </row>
    <row r="452" spans="1:6" x14ac:dyDescent="0.25">
      <c r="A452" s="81">
        <v>5</v>
      </c>
      <c r="B452" s="81" t="s">
        <v>3555</v>
      </c>
      <c r="C452" s="81">
        <v>5</v>
      </c>
      <c r="D452" s="81" t="s">
        <v>3552</v>
      </c>
      <c r="E452" s="81" t="s">
        <v>1064</v>
      </c>
      <c r="F452" s="82">
        <v>375822</v>
      </c>
    </row>
    <row r="453" spans="1:6" x14ac:dyDescent="0.25">
      <c r="A453" s="81">
        <v>5</v>
      </c>
      <c r="B453" s="81" t="s">
        <v>3555</v>
      </c>
      <c r="C453" s="81">
        <v>5</v>
      </c>
      <c r="D453" s="81" t="s">
        <v>3552</v>
      </c>
      <c r="E453" s="81" t="s">
        <v>1068</v>
      </c>
      <c r="F453" s="82">
        <v>375822</v>
      </c>
    </row>
    <row r="454" spans="1:6" x14ac:dyDescent="0.25">
      <c r="A454" s="81">
        <v>5</v>
      </c>
      <c r="B454" s="81" t="s">
        <v>3555</v>
      </c>
      <c r="C454" s="81">
        <v>5</v>
      </c>
      <c r="D454" s="81" t="s">
        <v>3552</v>
      </c>
      <c r="E454" s="81" t="s">
        <v>1070</v>
      </c>
      <c r="F454" s="82">
        <v>375822</v>
      </c>
    </row>
    <row r="455" spans="1:6" x14ac:dyDescent="0.25">
      <c r="A455" s="81">
        <v>5</v>
      </c>
      <c r="B455" s="81" t="s">
        <v>3555</v>
      </c>
      <c r="C455" s="81">
        <v>5</v>
      </c>
      <c r="D455" s="81" t="s">
        <v>3552</v>
      </c>
      <c r="E455" s="81" t="s">
        <v>1074</v>
      </c>
      <c r="F455" s="82">
        <v>375822</v>
      </c>
    </row>
    <row r="456" spans="1:6" x14ac:dyDescent="0.25">
      <c r="A456" s="81">
        <v>5</v>
      </c>
      <c r="B456" s="81" t="s">
        <v>3555</v>
      </c>
      <c r="C456" s="81">
        <v>5</v>
      </c>
      <c r="D456" s="81" t="s">
        <v>3552</v>
      </c>
      <c r="E456" s="81" t="s">
        <v>1078</v>
      </c>
      <c r="F456" s="82">
        <v>375822</v>
      </c>
    </row>
    <row r="457" spans="1:6" x14ac:dyDescent="0.25">
      <c r="A457" s="81">
        <v>5</v>
      </c>
      <c r="B457" s="81" t="s">
        <v>3555</v>
      </c>
      <c r="C457" s="81">
        <v>5</v>
      </c>
      <c r="D457" s="81" t="s">
        <v>3552</v>
      </c>
      <c r="E457" s="81" t="s">
        <v>1084</v>
      </c>
      <c r="F457" s="82">
        <v>375822</v>
      </c>
    </row>
    <row r="458" spans="1:6" x14ac:dyDescent="0.25">
      <c r="A458" s="81">
        <v>5</v>
      </c>
      <c r="B458" s="81" t="s">
        <v>3555</v>
      </c>
      <c r="C458" s="81">
        <v>5</v>
      </c>
      <c r="D458" s="81" t="s">
        <v>3552</v>
      </c>
      <c r="E458" s="81" t="s">
        <v>1092</v>
      </c>
      <c r="F458" s="82">
        <v>375822</v>
      </c>
    </row>
    <row r="459" spans="1:6" x14ac:dyDescent="0.25">
      <c r="A459" s="81">
        <v>5</v>
      </c>
      <c r="B459" s="81" t="s">
        <v>3555</v>
      </c>
      <c r="C459" s="81">
        <v>5</v>
      </c>
      <c r="D459" s="81" t="s">
        <v>3552</v>
      </c>
      <c r="E459" s="81" t="s">
        <v>1096</v>
      </c>
      <c r="F459" s="82">
        <v>375822</v>
      </c>
    </row>
    <row r="460" spans="1:6" x14ac:dyDescent="0.25">
      <c r="A460" s="81">
        <v>5</v>
      </c>
      <c r="B460" s="81" t="s">
        <v>3555</v>
      </c>
      <c r="C460" s="81">
        <v>5</v>
      </c>
      <c r="D460" s="81" t="s">
        <v>3552</v>
      </c>
      <c r="E460" s="81" t="s">
        <v>1100</v>
      </c>
      <c r="F460" s="82">
        <v>375822</v>
      </c>
    </row>
    <row r="461" spans="1:6" x14ac:dyDescent="0.25">
      <c r="A461" s="81">
        <v>5</v>
      </c>
      <c r="B461" s="81" t="s">
        <v>3555</v>
      </c>
      <c r="C461" s="81">
        <v>5</v>
      </c>
      <c r="D461" s="81" t="s">
        <v>3552</v>
      </c>
      <c r="E461" s="81" t="s">
        <v>1104</v>
      </c>
      <c r="F461" s="82">
        <v>375822</v>
      </c>
    </row>
    <row r="462" spans="1:6" x14ac:dyDescent="0.25">
      <c r="A462" s="81">
        <v>5</v>
      </c>
      <c r="B462" s="81" t="s">
        <v>3555</v>
      </c>
      <c r="C462" s="81">
        <v>5</v>
      </c>
      <c r="D462" s="81" t="s">
        <v>3552</v>
      </c>
      <c r="E462" s="81" t="s">
        <v>1106</v>
      </c>
      <c r="F462" s="82">
        <v>375822</v>
      </c>
    </row>
    <row r="463" spans="1:6" x14ac:dyDescent="0.25">
      <c r="A463" s="81">
        <v>5</v>
      </c>
      <c r="B463" s="81" t="s">
        <v>3555</v>
      </c>
      <c r="C463" s="81">
        <v>5</v>
      </c>
      <c r="D463" s="81" t="s">
        <v>3552</v>
      </c>
      <c r="E463" s="81" t="s">
        <v>1110</v>
      </c>
      <c r="F463" s="82">
        <v>375822</v>
      </c>
    </row>
    <row r="464" spans="1:6" x14ac:dyDescent="0.25">
      <c r="A464" s="81">
        <v>5</v>
      </c>
      <c r="B464" s="81" t="s">
        <v>3555</v>
      </c>
      <c r="C464" s="81">
        <v>5</v>
      </c>
      <c r="D464" s="81" t="s">
        <v>3552</v>
      </c>
      <c r="E464" s="81" t="s">
        <v>1114</v>
      </c>
      <c r="F464" s="82">
        <v>375822</v>
      </c>
    </row>
    <row r="465" spans="1:6" x14ac:dyDescent="0.25">
      <c r="A465" s="81">
        <v>5</v>
      </c>
      <c r="B465" s="81" t="s">
        <v>3555</v>
      </c>
      <c r="C465" s="81">
        <v>5</v>
      </c>
      <c r="D465" s="81" t="s">
        <v>3552</v>
      </c>
      <c r="E465" s="81" t="s">
        <v>1116</v>
      </c>
      <c r="F465" s="82">
        <v>375822</v>
      </c>
    </row>
    <row r="466" spans="1:6" x14ac:dyDescent="0.25">
      <c r="A466" s="81">
        <v>5</v>
      </c>
      <c r="B466" s="81" t="s">
        <v>3555</v>
      </c>
      <c r="C466" s="81">
        <v>5</v>
      </c>
      <c r="D466" s="81" t="s">
        <v>3552</v>
      </c>
      <c r="E466" s="81" t="s">
        <v>1126</v>
      </c>
      <c r="F466" s="82">
        <v>375822</v>
      </c>
    </row>
    <row r="467" spans="1:6" x14ac:dyDescent="0.25">
      <c r="A467" s="81">
        <v>5</v>
      </c>
      <c r="B467" s="81" t="s">
        <v>3555</v>
      </c>
      <c r="C467" s="81">
        <v>5</v>
      </c>
      <c r="D467" s="81" t="s">
        <v>3552</v>
      </c>
      <c r="E467" s="81" t="s">
        <v>1138</v>
      </c>
      <c r="F467" s="82">
        <v>375822</v>
      </c>
    </row>
    <row r="468" spans="1:6" x14ac:dyDescent="0.25">
      <c r="A468" s="81">
        <v>5</v>
      </c>
      <c r="B468" s="81" t="s">
        <v>3557</v>
      </c>
      <c r="C468" s="81">
        <v>5</v>
      </c>
      <c r="D468" s="81" t="s">
        <v>3558</v>
      </c>
      <c r="E468" s="81" t="s">
        <v>776</v>
      </c>
      <c r="F468" s="82">
        <v>808674</v>
      </c>
    </row>
    <row r="469" spans="1:6" x14ac:dyDescent="0.25">
      <c r="A469" s="81">
        <v>5</v>
      </c>
      <c r="B469" s="81" t="s">
        <v>3557</v>
      </c>
      <c r="C469" s="81">
        <v>5</v>
      </c>
      <c r="D469" s="81" t="s">
        <v>3551</v>
      </c>
      <c r="E469" s="81" t="s">
        <v>778</v>
      </c>
      <c r="F469" s="82">
        <v>673895</v>
      </c>
    </row>
    <row r="470" spans="1:6" x14ac:dyDescent="0.25">
      <c r="A470" s="81">
        <v>5</v>
      </c>
      <c r="B470" s="81" t="s">
        <v>3557</v>
      </c>
      <c r="C470" s="81">
        <v>5</v>
      </c>
      <c r="D470" s="81" t="s">
        <v>3554</v>
      </c>
      <c r="E470" s="81" t="s">
        <v>790</v>
      </c>
      <c r="F470" s="82">
        <v>375822</v>
      </c>
    </row>
    <row r="471" spans="1:6" x14ac:dyDescent="0.25">
      <c r="A471" s="81">
        <v>5</v>
      </c>
      <c r="B471" s="81" t="s">
        <v>3557</v>
      </c>
      <c r="C471" s="81">
        <v>5</v>
      </c>
      <c r="D471" s="81" t="s">
        <v>3554</v>
      </c>
      <c r="E471" s="81" t="s">
        <v>792</v>
      </c>
      <c r="F471" s="82">
        <v>375822</v>
      </c>
    </row>
    <row r="472" spans="1:6" x14ac:dyDescent="0.25">
      <c r="A472" s="81">
        <v>5</v>
      </c>
      <c r="B472" s="81" t="s">
        <v>3557</v>
      </c>
      <c r="C472" s="81">
        <v>5</v>
      </c>
      <c r="D472" s="81" t="s">
        <v>3554</v>
      </c>
      <c r="E472" s="81" t="s">
        <v>796</v>
      </c>
      <c r="F472" s="82">
        <v>375822</v>
      </c>
    </row>
    <row r="473" spans="1:6" x14ac:dyDescent="0.25">
      <c r="A473" s="81">
        <v>5</v>
      </c>
      <c r="B473" s="81" t="s">
        <v>3557</v>
      </c>
      <c r="C473" s="81">
        <v>5</v>
      </c>
      <c r="D473" s="81" t="s">
        <v>3554</v>
      </c>
      <c r="E473" s="81" t="s">
        <v>802</v>
      </c>
      <c r="F473" s="82">
        <v>375822</v>
      </c>
    </row>
    <row r="474" spans="1:6" x14ac:dyDescent="0.25">
      <c r="A474" s="81">
        <v>5</v>
      </c>
      <c r="B474" s="81" t="s">
        <v>3557</v>
      </c>
      <c r="C474" s="81">
        <v>5</v>
      </c>
      <c r="D474" s="81" t="s">
        <v>3554</v>
      </c>
      <c r="E474" s="81" t="s">
        <v>804</v>
      </c>
      <c r="F474" s="82">
        <v>375822</v>
      </c>
    </row>
    <row r="475" spans="1:6" x14ac:dyDescent="0.25">
      <c r="A475" s="81">
        <v>5</v>
      </c>
      <c r="B475" s="81" t="s">
        <v>3557</v>
      </c>
      <c r="C475" s="81">
        <v>5</v>
      </c>
      <c r="D475" s="81" t="s">
        <v>3554</v>
      </c>
      <c r="E475" s="81" t="s">
        <v>808</v>
      </c>
      <c r="F475" s="82">
        <v>375822</v>
      </c>
    </row>
    <row r="476" spans="1:6" x14ac:dyDescent="0.25">
      <c r="A476" s="81">
        <v>5</v>
      </c>
      <c r="B476" s="81" t="s">
        <v>3557</v>
      </c>
      <c r="C476" s="81">
        <v>5</v>
      </c>
      <c r="D476" s="81" t="s">
        <v>3554</v>
      </c>
      <c r="E476" s="81" t="s">
        <v>816</v>
      </c>
      <c r="F476" s="82">
        <v>375822</v>
      </c>
    </row>
    <row r="477" spans="1:6" x14ac:dyDescent="0.25">
      <c r="A477" s="81">
        <v>5</v>
      </c>
      <c r="B477" s="81" t="s">
        <v>3557</v>
      </c>
      <c r="C477" s="81">
        <v>5</v>
      </c>
      <c r="D477" s="81" t="s">
        <v>3554</v>
      </c>
      <c r="E477" s="81" t="s">
        <v>818</v>
      </c>
      <c r="F477" s="82">
        <v>539116</v>
      </c>
    </row>
    <row r="478" spans="1:6" x14ac:dyDescent="0.25">
      <c r="A478" s="81">
        <v>5</v>
      </c>
      <c r="B478" s="81" t="s">
        <v>3557</v>
      </c>
      <c r="C478" s="81">
        <v>5</v>
      </c>
      <c r="D478" s="81" t="s">
        <v>3554</v>
      </c>
      <c r="E478" s="81" t="s">
        <v>820</v>
      </c>
      <c r="F478" s="82">
        <v>375822</v>
      </c>
    </row>
    <row r="479" spans="1:6" x14ac:dyDescent="0.25">
      <c r="A479" s="81">
        <v>5</v>
      </c>
      <c r="B479" s="81" t="s">
        <v>3557</v>
      </c>
      <c r="C479" s="81">
        <v>5</v>
      </c>
      <c r="D479" s="81" t="s">
        <v>3554</v>
      </c>
      <c r="E479" s="81" t="s">
        <v>824</v>
      </c>
      <c r="F479" s="82">
        <v>375822</v>
      </c>
    </row>
    <row r="480" spans="1:6" x14ac:dyDescent="0.25">
      <c r="A480" s="81">
        <v>5</v>
      </c>
      <c r="B480" s="81" t="s">
        <v>3557</v>
      </c>
      <c r="C480" s="81">
        <v>5</v>
      </c>
      <c r="D480" s="81" t="s">
        <v>3554</v>
      </c>
      <c r="E480" s="81" t="s">
        <v>828</v>
      </c>
      <c r="F480" s="82">
        <v>375822</v>
      </c>
    </row>
    <row r="481" spans="1:6" x14ac:dyDescent="0.25">
      <c r="A481" s="81">
        <v>5</v>
      </c>
      <c r="B481" s="81" t="s">
        <v>3557</v>
      </c>
      <c r="C481" s="81">
        <v>5</v>
      </c>
      <c r="D481" s="81" t="s">
        <v>3554</v>
      </c>
      <c r="E481" s="81" t="s">
        <v>834</v>
      </c>
      <c r="F481" s="82">
        <v>375822</v>
      </c>
    </row>
    <row r="482" spans="1:6" x14ac:dyDescent="0.25">
      <c r="A482" s="81">
        <v>5</v>
      </c>
      <c r="B482" s="81" t="s">
        <v>3557</v>
      </c>
      <c r="C482" s="81">
        <v>5</v>
      </c>
      <c r="D482" s="81" t="s">
        <v>3554</v>
      </c>
      <c r="E482" s="81" t="s">
        <v>846</v>
      </c>
      <c r="F482" s="82">
        <v>375822</v>
      </c>
    </row>
    <row r="483" spans="1:6" x14ac:dyDescent="0.25">
      <c r="A483" s="81">
        <v>5</v>
      </c>
      <c r="B483" s="81" t="s">
        <v>3557</v>
      </c>
      <c r="C483" s="81">
        <v>5</v>
      </c>
      <c r="D483" s="81" t="s">
        <v>3554</v>
      </c>
      <c r="E483" s="81" t="s">
        <v>848</v>
      </c>
      <c r="F483" s="82">
        <v>375822</v>
      </c>
    </row>
    <row r="484" spans="1:6" x14ac:dyDescent="0.25">
      <c r="A484" s="81">
        <v>5</v>
      </c>
      <c r="B484" s="81" t="s">
        <v>3557</v>
      </c>
      <c r="C484" s="81">
        <v>5</v>
      </c>
      <c r="D484" s="81" t="s">
        <v>3554</v>
      </c>
      <c r="E484" s="81" t="s">
        <v>852</v>
      </c>
      <c r="F484" s="82">
        <v>375822</v>
      </c>
    </row>
    <row r="485" spans="1:6" x14ac:dyDescent="0.25">
      <c r="A485" s="81">
        <v>5</v>
      </c>
      <c r="B485" s="81" t="s">
        <v>3557</v>
      </c>
      <c r="C485" s="81">
        <v>5</v>
      </c>
      <c r="D485" s="81" t="s">
        <v>3554</v>
      </c>
      <c r="E485" s="81" t="s">
        <v>856</v>
      </c>
      <c r="F485" s="82">
        <v>375822</v>
      </c>
    </row>
    <row r="486" spans="1:6" x14ac:dyDescent="0.25">
      <c r="A486" s="81">
        <v>5</v>
      </c>
      <c r="B486" s="81" t="s">
        <v>3557</v>
      </c>
      <c r="C486" s="81">
        <v>5</v>
      </c>
      <c r="D486" s="81" t="s">
        <v>3554</v>
      </c>
      <c r="E486" s="81" t="s">
        <v>860</v>
      </c>
      <c r="F486" s="82">
        <v>375822</v>
      </c>
    </row>
    <row r="487" spans="1:6" x14ac:dyDescent="0.25">
      <c r="A487" s="81">
        <v>5</v>
      </c>
      <c r="B487" s="81" t="s">
        <v>3557</v>
      </c>
      <c r="C487" s="81">
        <v>5</v>
      </c>
      <c r="D487" s="81" t="s">
        <v>3552</v>
      </c>
      <c r="E487" s="81" t="s">
        <v>872</v>
      </c>
      <c r="F487" s="82">
        <v>375822</v>
      </c>
    </row>
    <row r="488" spans="1:6" x14ac:dyDescent="0.25">
      <c r="A488" s="81">
        <v>5</v>
      </c>
      <c r="B488" s="81" t="s">
        <v>3557</v>
      </c>
      <c r="C488" s="81">
        <v>5</v>
      </c>
      <c r="D488" s="81" t="s">
        <v>3552</v>
      </c>
      <c r="E488" s="81" t="s">
        <v>874</v>
      </c>
      <c r="F488" s="82">
        <v>375822</v>
      </c>
    </row>
    <row r="489" spans="1:6" x14ac:dyDescent="0.25">
      <c r="A489" s="81">
        <v>5</v>
      </c>
      <c r="B489" s="81" t="s">
        <v>3557</v>
      </c>
      <c r="C489" s="81">
        <v>5</v>
      </c>
      <c r="D489" s="81" t="s">
        <v>3552</v>
      </c>
      <c r="E489" s="81" t="s">
        <v>880</v>
      </c>
      <c r="F489" s="82">
        <v>375822</v>
      </c>
    </row>
    <row r="490" spans="1:6" x14ac:dyDescent="0.25">
      <c r="A490" s="81">
        <v>5</v>
      </c>
      <c r="B490" s="81" t="s">
        <v>3557</v>
      </c>
      <c r="C490" s="81">
        <v>5</v>
      </c>
      <c r="D490" s="81" t="s">
        <v>3552</v>
      </c>
      <c r="E490" s="81" t="s">
        <v>882</v>
      </c>
      <c r="F490" s="82">
        <v>375822</v>
      </c>
    </row>
    <row r="491" spans="1:6" x14ac:dyDescent="0.25">
      <c r="A491" s="81">
        <v>5</v>
      </c>
      <c r="B491" s="81" t="s">
        <v>3557</v>
      </c>
      <c r="C491" s="81">
        <v>5</v>
      </c>
      <c r="D491" s="81" t="s">
        <v>3552</v>
      </c>
      <c r="E491" s="81" t="s">
        <v>884</v>
      </c>
      <c r="F491" s="82">
        <v>375822</v>
      </c>
    </row>
    <row r="492" spans="1:6" x14ac:dyDescent="0.25">
      <c r="A492" s="81">
        <v>5</v>
      </c>
      <c r="B492" s="81" t="s">
        <v>3557</v>
      </c>
      <c r="C492" s="81">
        <v>5</v>
      </c>
      <c r="D492" s="81" t="s">
        <v>3552</v>
      </c>
      <c r="E492" s="81" t="s">
        <v>886</v>
      </c>
      <c r="F492" s="82">
        <v>375822</v>
      </c>
    </row>
    <row r="493" spans="1:6" x14ac:dyDescent="0.25">
      <c r="A493" s="81">
        <v>5</v>
      </c>
      <c r="B493" s="81" t="s">
        <v>3557</v>
      </c>
      <c r="C493" s="81">
        <v>5</v>
      </c>
      <c r="D493" s="81" t="s">
        <v>3552</v>
      </c>
      <c r="E493" s="81" t="s">
        <v>890</v>
      </c>
      <c r="F493" s="82">
        <v>375822</v>
      </c>
    </row>
    <row r="494" spans="1:6" x14ac:dyDescent="0.25">
      <c r="A494" s="81">
        <v>5</v>
      </c>
      <c r="B494" s="81" t="s">
        <v>3557</v>
      </c>
      <c r="C494" s="81">
        <v>5</v>
      </c>
      <c r="D494" s="81" t="s">
        <v>3552</v>
      </c>
      <c r="E494" s="81" t="s">
        <v>894</v>
      </c>
      <c r="F494" s="82">
        <v>375822</v>
      </c>
    </row>
    <row r="495" spans="1:6" x14ac:dyDescent="0.25">
      <c r="A495" s="81">
        <v>5</v>
      </c>
      <c r="B495" s="81" t="s">
        <v>3557</v>
      </c>
      <c r="C495" s="81">
        <v>5</v>
      </c>
      <c r="D495" s="81" t="s">
        <v>3552</v>
      </c>
      <c r="E495" s="81" t="s">
        <v>898</v>
      </c>
      <c r="F495" s="82">
        <v>375822</v>
      </c>
    </row>
    <row r="496" spans="1:6" x14ac:dyDescent="0.25">
      <c r="A496" s="81">
        <v>5</v>
      </c>
      <c r="B496" s="81" t="s">
        <v>3557</v>
      </c>
      <c r="C496" s="81">
        <v>5</v>
      </c>
      <c r="D496" s="81" t="s">
        <v>3552</v>
      </c>
      <c r="E496" s="81" t="s">
        <v>904</v>
      </c>
      <c r="F496" s="82">
        <v>375822</v>
      </c>
    </row>
    <row r="497" spans="1:7" x14ac:dyDescent="0.25">
      <c r="A497" s="81">
        <v>5</v>
      </c>
      <c r="B497" s="81" t="s">
        <v>3557</v>
      </c>
      <c r="C497" s="81">
        <v>5</v>
      </c>
      <c r="D497" s="81" t="s">
        <v>3552</v>
      </c>
      <c r="E497" s="81" t="s">
        <v>908</v>
      </c>
      <c r="F497" s="82">
        <v>375822</v>
      </c>
    </row>
    <row r="498" spans="1:7" x14ac:dyDescent="0.25">
      <c r="A498" s="81">
        <v>5</v>
      </c>
      <c r="B498" s="81" t="s">
        <v>3557</v>
      </c>
      <c r="C498" s="81">
        <v>5</v>
      </c>
      <c r="D498" s="81" t="s">
        <v>3552</v>
      </c>
      <c r="E498" s="81" t="s">
        <v>912</v>
      </c>
      <c r="F498" s="82">
        <v>375822</v>
      </c>
    </row>
    <row r="499" spans="1:7" x14ac:dyDescent="0.25">
      <c r="A499" s="81">
        <v>5</v>
      </c>
      <c r="B499" s="81" t="s">
        <v>3557</v>
      </c>
      <c r="C499" s="81">
        <v>5</v>
      </c>
      <c r="D499" s="81" t="s">
        <v>3552</v>
      </c>
      <c r="E499" s="81" t="s">
        <v>916</v>
      </c>
      <c r="F499" s="82">
        <v>673895</v>
      </c>
    </row>
    <row r="500" spans="1:7" x14ac:dyDescent="0.25">
      <c r="A500" s="81">
        <v>5</v>
      </c>
      <c r="B500" s="81" t="s">
        <v>3557</v>
      </c>
      <c r="C500" s="81">
        <v>5</v>
      </c>
      <c r="D500" s="81" t="s">
        <v>3552</v>
      </c>
      <c r="E500" s="81" t="s">
        <v>928</v>
      </c>
      <c r="F500" s="82">
        <v>375822</v>
      </c>
    </row>
    <row r="501" spans="1:7" x14ac:dyDescent="0.25">
      <c r="A501" s="81">
        <v>5</v>
      </c>
      <c r="B501" s="81" t="s">
        <v>3557</v>
      </c>
      <c r="C501" s="81">
        <v>5</v>
      </c>
      <c r="D501" s="81" t="s">
        <v>3552</v>
      </c>
      <c r="E501" s="81" t="s">
        <v>930</v>
      </c>
      <c r="F501" s="82">
        <v>375822</v>
      </c>
    </row>
    <row r="502" spans="1:7" x14ac:dyDescent="0.25">
      <c r="A502" s="81">
        <v>5</v>
      </c>
      <c r="B502" s="81" t="s">
        <v>3557</v>
      </c>
      <c r="C502" s="81">
        <v>5</v>
      </c>
      <c r="D502" s="81" t="s">
        <v>3552</v>
      </c>
      <c r="E502" s="81" t="s">
        <v>932</v>
      </c>
      <c r="F502" s="82">
        <v>375822</v>
      </c>
    </row>
    <row r="503" spans="1:7" x14ac:dyDescent="0.25">
      <c r="A503" s="81">
        <v>5</v>
      </c>
      <c r="B503" s="81" t="s">
        <v>3557</v>
      </c>
      <c r="C503" s="81">
        <v>5</v>
      </c>
      <c r="D503" s="81" t="s">
        <v>3552</v>
      </c>
      <c r="E503" s="81" t="s">
        <v>936</v>
      </c>
      <c r="F503" s="82">
        <v>375822</v>
      </c>
    </row>
    <row r="504" spans="1:7" x14ac:dyDescent="0.25">
      <c r="A504" s="81">
        <v>5</v>
      </c>
      <c r="B504" s="81" t="s">
        <v>3557</v>
      </c>
      <c r="C504" s="81">
        <v>5</v>
      </c>
      <c r="D504" s="81" t="s">
        <v>3552</v>
      </c>
      <c r="E504" s="81" t="s">
        <v>938</v>
      </c>
      <c r="F504" s="82">
        <v>375822</v>
      </c>
    </row>
    <row r="505" spans="1:7" x14ac:dyDescent="0.25">
      <c r="A505" s="81">
        <v>5</v>
      </c>
      <c r="B505" s="81" t="s">
        <v>3557</v>
      </c>
      <c r="C505" s="81">
        <v>5</v>
      </c>
      <c r="D505" s="81" t="s">
        <v>3552</v>
      </c>
      <c r="E505" s="81" t="s">
        <v>940</v>
      </c>
      <c r="F505" s="82">
        <v>375822</v>
      </c>
    </row>
    <row r="506" spans="1:7" x14ac:dyDescent="0.25">
      <c r="A506" s="81">
        <v>5</v>
      </c>
      <c r="B506" s="81" t="s">
        <v>3557</v>
      </c>
      <c r="C506" s="81">
        <v>5</v>
      </c>
      <c r="D506" s="81" t="s">
        <v>3552</v>
      </c>
      <c r="E506" s="81" t="s">
        <v>952</v>
      </c>
      <c r="F506" s="82">
        <v>375822</v>
      </c>
    </row>
    <row r="507" spans="1:7" x14ac:dyDescent="0.25">
      <c r="A507" s="81">
        <v>5</v>
      </c>
      <c r="B507" s="81" t="s">
        <v>3557</v>
      </c>
      <c r="C507" s="81">
        <v>5</v>
      </c>
      <c r="D507" s="81" t="s">
        <v>3552</v>
      </c>
      <c r="E507" s="81" t="s">
        <v>954</v>
      </c>
      <c r="F507" s="82">
        <v>375822</v>
      </c>
    </row>
    <row r="508" spans="1:7" x14ac:dyDescent="0.25">
      <c r="A508" s="81">
        <v>5</v>
      </c>
      <c r="B508" s="81" t="s">
        <v>3557</v>
      </c>
      <c r="C508" s="81">
        <v>5</v>
      </c>
      <c r="D508" s="81" t="s">
        <v>3552</v>
      </c>
      <c r="E508" s="81" t="s">
        <v>956</v>
      </c>
      <c r="F508" s="82">
        <v>375822</v>
      </c>
    </row>
    <row r="509" spans="1:7" x14ac:dyDescent="0.25">
      <c r="A509" s="81">
        <v>5</v>
      </c>
      <c r="B509" s="81" t="s">
        <v>3557</v>
      </c>
      <c r="C509" s="81">
        <v>5</v>
      </c>
      <c r="D509" s="81" t="s">
        <v>3552</v>
      </c>
      <c r="E509" s="81" t="s">
        <v>958</v>
      </c>
      <c r="F509" s="82">
        <v>375822</v>
      </c>
      <c r="G509" s="81"/>
    </row>
    <row r="510" spans="1:7" x14ac:dyDescent="0.25">
      <c r="A510" s="81">
        <v>5</v>
      </c>
      <c r="B510" s="81" t="s">
        <v>3557</v>
      </c>
      <c r="C510" s="81">
        <v>5</v>
      </c>
      <c r="D510" s="81" t="s">
        <v>3552</v>
      </c>
      <c r="E510" s="81" t="s">
        <v>966</v>
      </c>
      <c r="F510" s="82">
        <v>375822</v>
      </c>
      <c r="G510" s="81"/>
    </row>
    <row r="511" spans="1:7" x14ac:dyDescent="0.25">
      <c r="A511" s="81">
        <v>5</v>
      </c>
      <c r="B511" s="81" t="s">
        <v>3557</v>
      </c>
      <c r="C511" s="81">
        <v>5</v>
      </c>
      <c r="D511" s="81" t="s">
        <v>3552</v>
      </c>
      <c r="E511" s="81" t="s">
        <v>972</v>
      </c>
      <c r="F511" s="82">
        <v>375822</v>
      </c>
      <c r="G511" s="81"/>
    </row>
    <row r="512" spans="1:7" x14ac:dyDescent="0.25">
      <c r="A512" s="81">
        <v>5</v>
      </c>
      <c r="B512" s="81" t="s">
        <v>3557</v>
      </c>
      <c r="C512" s="81">
        <v>5</v>
      </c>
      <c r="D512" s="81" t="s">
        <v>3552</v>
      </c>
      <c r="E512" s="81" t="s">
        <v>978</v>
      </c>
      <c r="F512" s="82">
        <v>375822</v>
      </c>
      <c r="G512" s="81"/>
    </row>
    <row r="513" spans="1:7" x14ac:dyDescent="0.25">
      <c r="A513" s="81">
        <v>5</v>
      </c>
      <c r="B513" s="81" t="s">
        <v>3557</v>
      </c>
      <c r="C513" s="81">
        <v>5</v>
      </c>
      <c r="D513" s="81" t="s">
        <v>3552</v>
      </c>
      <c r="E513" s="81" t="s">
        <v>984</v>
      </c>
      <c r="F513" s="82">
        <v>375822</v>
      </c>
      <c r="G513" s="81"/>
    </row>
    <row r="514" spans="1:7" x14ac:dyDescent="0.25">
      <c r="A514" s="81">
        <v>5</v>
      </c>
      <c r="B514" s="81" t="s">
        <v>3557</v>
      </c>
      <c r="C514" s="81">
        <v>5</v>
      </c>
      <c r="D514" s="81" t="s">
        <v>3552</v>
      </c>
      <c r="E514" s="81" t="s">
        <v>988</v>
      </c>
      <c r="F514" s="82">
        <v>375822</v>
      </c>
      <c r="G514" s="81"/>
    </row>
    <row r="515" spans="1:7" x14ac:dyDescent="0.25">
      <c r="A515" s="81">
        <v>5</v>
      </c>
      <c r="B515" s="81" t="s">
        <v>3557</v>
      </c>
      <c r="C515" s="81">
        <v>5</v>
      </c>
      <c r="D515" s="81" t="s">
        <v>3552</v>
      </c>
      <c r="E515" s="81" t="s">
        <v>994</v>
      </c>
      <c r="F515" s="82">
        <v>375822</v>
      </c>
      <c r="G515" s="81"/>
    </row>
    <row r="516" spans="1:7" x14ac:dyDescent="0.25">
      <c r="A516" s="81">
        <v>5</v>
      </c>
      <c r="B516" s="81" t="s">
        <v>3557</v>
      </c>
      <c r="C516" s="81">
        <v>5</v>
      </c>
      <c r="D516" s="81" t="s">
        <v>3552</v>
      </c>
      <c r="E516" s="81" t="s">
        <v>996</v>
      </c>
      <c r="F516" s="82">
        <v>375822</v>
      </c>
      <c r="G516" s="81"/>
    </row>
    <row r="517" spans="1:7" x14ac:dyDescent="0.25">
      <c r="A517" s="81">
        <v>5</v>
      </c>
      <c r="B517" s="81" t="s">
        <v>3557</v>
      </c>
      <c r="C517" s="81">
        <v>5</v>
      </c>
      <c r="D517" s="81" t="s">
        <v>3552</v>
      </c>
      <c r="E517" s="81" t="s">
        <v>998</v>
      </c>
      <c r="F517" s="82">
        <v>375822</v>
      </c>
      <c r="G517" s="81"/>
    </row>
    <row r="518" spans="1:7" x14ac:dyDescent="0.25">
      <c r="A518" s="81">
        <v>5</v>
      </c>
      <c r="B518" s="81" t="s">
        <v>3557</v>
      </c>
      <c r="C518" s="81">
        <v>5</v>
      </c>
      <c r="D518" s="81" t="s">
        <v>3552</v>
      </c>
      <c r="E518" s="81" t="s">
        <v>1004</v>
      </c>
      <c r="F518" s="82">
        <v>375822</v>
      </c>
      <c r="G518" s="81"/>
    </row>
    <row r="519" spans="1:7" x14ac:dyDescent="0.25">
      <c r="A519" s="81">
        <v>5</v>
      </c>
      <c r="B519" s="81" t="s">
        <v>3557</v>
      </c>
      <c r="C519" s="81">
        <v>5</v>
      </c>
      <c r="D519" s="81" t="s">
        <v>3552</v>
      </c>
      <c r="E519" s="81" t="s">
        <v>1006</v>
      </c>
      <c r="F519" s="82">
        <v>375822</v>
      </c>
      <c r="G519" s="81"/>
    </row>
    <row r="520" spans="1:7" x14ac:dyDescent="0.25">
      <c r="A520" s="81">
        <v>5</v>
      </c>
      <c r="B520" s="81" t="s">
        <v>3557</v>
      </c>
      <c r="C520" s="81">
        <v>5</v>
      </c>
      <c r="D520" s="81" t="s">
        <v>3552</v>
      </c>
      <c r="E520" s="81" t="s">
        <v>1008</v>
      </c>
      <c r="F520" s="82">
        <v>375822</v>
      </c>
      <c r="G520" s="81"/>
    </row>
    <row r="521" spans="1:7" x14ac:dyDescent="0.25">
      <c r="A521" s="81">
        <v>5</v>
      </c>
      <c r="B521" s="81" t="s">
        <v>3557</v>
      </c>
      <c r="C521" s="81">
        <v>5</v>
      </c>
      <c r="D521" s="81" t="s">
        <v>3552</v>
      </c>
      <c r="E521" s="81" t="s">
        <v>3559</v>
      </c>
      <c r="F521" s="81"/>
      <c r="G521" s="81" t="s">
        <v>3454</v>
      </c>
    </row>
    <row r="522" spans="1:7" x14ac:dyDescent="0.25">
      <c r="A522" s="81">
        <v>5</v>
      </c>
      <c r="B522" s="81" t="s">
        <v>3557</v>
      </c>
      <c r="C522" s="81">
        <v>5</v>
      </c>
      <c r="D522" s="81" t="s">
        <v>3552</v>
      </c>
      <c r="E522" s="81" t="s">
        <v>1016</v>
      </c>
      <c r="F522" s="82">
        <v>375822</v>
      </c>
      <c r="G522" s="81"/>
    </row>
    <row r="523" spans="1:7" x14ac:dyDescent="0.25">
      <c r="A523" s="81">
        <v>5</v>
      </c>
      <c r="B523" s="81" t="s">
        <v>3557</v>
      </c>
      <c r="C523" s="81">
        <v>5</v>
      </c>
      <c r="D523" s="81" t="s">
        <v>3552</v>
      </c>
      <c r="E523" s="81" t="s">
        <v>1022</v>
      </c>
      <c r="F523" s="82">
        <v>375822</v>
      </c>
      <c r="G523" s="81"/>
    </row>
    <row r="524" spans="1:7" x14ac:dyDescent="0.25">
      <c r="A524" s="81">
        <v>5</v>
      </c>
      <c r="B524" s="81" t="s">
        <v>3557</v>
      </c>
      <c r="C524" s="81">
        <v>5</v>
      </c>
      <c r="D524" s="81" t="s">
        <v>3552</v>
      </c>
      <c r="E524" s="81" t="s">
        <v>1028</v>
      </c>
      <c r="F524" s="82">
        <v>375822</v>
      </c>
      <c r="G524" s="81"/>
    </row>
    <row r="525" spans="1:7" x14ac:dyDescent="0.25">
      <c r="A525" s="81">
        <v>5</v>
      </c>
      <c r="B525" s="81" t="s">
        <v>3557</v>
      </c>
      <c r="C525" s="81">
        <v>5</v>
      </c>
      <c r="D525" s="81" t="s">
        <v>3552</v>
      </c>
      <c r="E525" s="81" t="s">
        <v>1038</v>
      </c>
      <c r="F525" s="82">
        <v>375822</v>
      </c>
    </row>
    <row r="526" spans="1:7" x14ac:dyDescent="0.25">
      <c r="A526" s="81">
        <v>5</v>
      </c>
      <c r="B526" s="81" t="s">
        <v>3557</v>
      </c>
      <c r="C526" s="81">
        <v>5</v>
      </c>
      <c r="D526" s="81" t="s">
        <v>3552</v>
      </c>
      <c r="E526" s="81" t="s">
        <v>1040</v>
      </c>
      <c r="F526" s="82">
        <v>375822</v>
      </c>
    </row>
    <row r="527" spans="1:7" x14ac:dyDescent="0.25">
      <c r="A527" s="81">
        <v>5</v>
      </c>
      <c r="B527" s="81" t="s">
        <v>3557</v>
      </c>
      <c r="C527" s="81">
        <v>5</v>
      </c>
      <c r="D527" s="81" t="s">
        <v>3552</v>
      </c>
      <c r="E527" s="81" t="s">
        <v>1042</v>
      </c>
      <c r="F527" s="82">
        <v>375822</v>
      </c>
    </row>
    <row r="528" spans="1:7" x14ac:dyDescent="0.25">
      <c r="A528" s="81">
        <v>5</v>
      </c>
      <c r="B528" s="81" t="s">
        <v>3557</v>
      </c>
      <c r="C528" s="81">
        <v>5</v>
      </c>
      <c r="D528" s="81" t="s">
        <v>3552</v>
      </c>
      <c r="E528" s="81" t="s">
        <v>1044</v>
      </c>
      <c r="F528" s="82">
        <v>375822</v>
      </c>
    </row>
    <row r="529" spans="1:6" x14ac:dyDescent="0.25">
      <c r="A529" s="81">
        <v>5</v>
      </c>
      <c r="B529" s="81" t="s">
        <v>3557</v>
      </c>
      <c r="C529" s="81">
        <v>5</v>
      </c>
      <c r="D529" s="81" t="s">
        <v>3552</v>
      </c>
      <c r="E529" s="81" t="s">
        <v>1048</v>
      </c>
      <c r="F529" s="82">
        <v>375822</v>
      </c>
    </row>
    <row r="530" spans="1:6" x14ac:dyDescent="0.25">
      <c r="A530" s="81">
        <v>5</v>
      </c>
      <c r="B530" s="81" t="s">
        <v>3557</v>
      </c>
      <c r="C530" s="81">
        <v>5</v>
      </c>
      <c r="D530" s="81" t="s">
        <v>3552</v>
      </c>
      <c r="E530" s="81" t="s">
        <v>1050</v>
      </c>
      <c r="F530" s="82">
        <v>375822</v>
      </c>
    </row>
    <row r="531" spans="1:6" x14ac:dyDescent="0.25">
      <c r="A531" s="81">
        <v>5</v>
      </c>
      <c r="B531" s="81" t="s">
        <v>3557</v>
      </c>
      <c r="C531" s="81">
        <v>5</v>
      </c>
      <c r="D531" s="81" t="s">
        <v>3552</v>
      </c>
      <c r="E531" s="81" t="s">
        <v>1052</v>
      </c>
      <c r="F531" s="82">
        <v>375822</v>
      </c>
    </row>
    <row r="532" spans="1:6" x14ac:dyDescent="0.25">
      <c r="A532" s="81">
        <v>5</v>
      </c>
      <c r="B532" s="81" t="s">
        <v>3557</v>
      </c>
      <c r="C532" s="81">
        <v>5</v>
      </c>
      <c r="D532" s="81" t="s">
        <v>3552</v>
      </c>
      <c r="E532" s="81" t="s">
        <v>1054</v>
      </c>
      <c r="F532" s="82">
        <v>375822</v>
      </c>
    </row>
    <row r="533" spans="1:6" x14ac:dyDescent="0.25">
      <c r="A533" s="81">
        <v>5</v>
      </c>
      <c r="B533" s="81" t="s">
        <v>3557</v>
      </c>
      <c r="C533" s="81">
        <v>5</v>
      </c>
      <c r="D533" s="81" t="s">
        <v>3552</v>
      </c>
      <c r="E533" s="81" t="s">
        <v>1056</v>
      </c>
      <c r="F533" s="82">
        <v>375822</v>
      </c>
    </row>
    <row r="534" spans="1:6" x14ac:dyDescent="0.25">
      <c r="A534" s="81">
        <v>5</v>
      </c>
      <c r="B534" s="81" t="s">
        <v>3557</v>
      </c>
      <c r="C534" s="81">
        <v>5</v>
      </c>
      <c r="D534" s="81" t="s">
        <v>3552</v>
      </c>
      <c r="E534" s="81" t="s">
        <v>1058</v>
      </c>
      <c r="F534" s="82">
        <v>375822</v>
      </c>
    </row>
    <row r="535" spans="1:6" x14ac:dyDescent="0.25">
      <c r="A535" s="81">
        <v>5</v>
      </c>
      <c r="B535" s="81" t="s">
        <v>3557</v>
      </c>
      <c r="C535" s="81">
        <v>5</v>
      </c>
      <c r="D535" s="81" t="s">
        <v>3552</v>
      </c>
      <c r="E535" s="81" t="s">
        <v>1060</v>
      </c>
      <c r="F535" s="82">
        <v>375822</v>
      </c>
    </row>
    <row r="536" spans="1:6" x14ac:dyDescent="0.25">
      <c r="A536" s="81">
        <v>5</v>
      </c>
      <c r="B536" s="81" t="s">
        <v>3557</v>
      </c>
      <c r="C536" s="81">
        <v>5</v>
      </c>
      <c r="D536" s="81" t="s">
        <v>3552</v>
      </c>
      <c r="E536" s="81" t="s">
        <v>1062</v>
      </c>
      <c r="F536" s="82">
        <v>375822</v>
      </c>
    </row>
    <row r="537" spans="1:6" x14ac:dyDescent="0.25">
      <c r="A537" s="81">
        <v>5</v>
      </c>
      <c r="B537" s="81" t="s">
        <v>3557</v>
      </c>
      <c r="C537" s="81">
        <v>5</v>
      </c>
      <c r="D537" s="81" t="s">
        <v>3552</v>
      </c>
      <c r="E537" s="81" t="s">
        <v>1066</v>
      </c>
      <c r="F537" s="82">
        <v>375822</v>
      </c>
    </row>
    <row r="538" spans="1:6" x14ac:dyDescent="0.25">
      <c r="A538" s="81">
        <v>5</v>
      </c>
      <c r="B538" s="81" t="s">
        <v>3557</v>
      </c>
      <c r="C538" s="81">
        <v>5</v>
      </c>
      <c r="D538" s="81" t="s">
        <v>3552</v>
      </c>
      <c r="E538" s="81" t="s">
        <v>1072</v>
      </c>
      <c r="F538" s="82">
        <v>375822</v>
      </c>
    </row>
    <row r="539" spans="1:6" x14ac:dyDescent="0.25">
      <c r="A539" s="81">
        <v>5</v>
      </c>
      <c r="B539" s="81" t="s">
        <v>3557</v>
      </c>
      <c r="C539" s="81">
        <v>5</v>
      </c>
      <c r="D539" s="81" t="s">
        <v>3552</v>
      </c>
      <c r="E539" s="81" t="s">
        <v>1080</v>
      </c>
      <c r="F539" s="82">
        <v>375822</v>
      </c>
    </row>
    <row r="540" spans="1:6" x14ac:dyDescent="0.25">
      <c r="A540" s="81">
        <v>5</v>
      </c>
      <c r="B540" s="81" t="s">
        <v>3557</v>
      </c>
      <c r="C540" s="81">
        <v>5</v>
      </c>
      <c r="D540" s="81" t="s">
        <v>3552</v>
      </c>
      <c r="E540" s="81" t="s">
        <v>1082</v>
      </c>
      <c r="F540" s="82">
        <v>375822</v>
      </c>
    </row>
    <row r="541" spans="1:6" x14ac:dyDescent="0.25">
      <c r="A541" s="81">
        <v>5</v>
      </c>
      <c r="B541" s="81" t="s">
        <v>3557</v>
      </c>
      <c r="C541" s="81">
        <v>5</v>
      </c>
      <c r="D541" s="81" t="s">
        <v>3552</v>
      </c>
      <c r="E541" s="81" t="s">
        <v>1086</v>
      </c>
      <c r="F541" s="82">
        <v>375822</v>
      </c>
    </row>
    <row r="542" spans="1:6" x14ac:dyDescent="0.25">
      <c r="A542" s="81">
        <v>5</v>
      </c>
      <c r="B542" s="81" t="s">
        <v>3557</v>
      </c>
      <c r="C542" s="81">
        <v>5</v>
      </c>
      <c r="D542" s="81" t="s">
        <v>3552</v>
      </c>
      <c r="E542" s="81" t="s">
        <v>1088</v>
      </c>
      <c r="F542" s="82">
        <v>375822</v>
      </c>
    </row>
    <row r="543" spans="1:6" x14ac:dyDescent="0.25">
      <c r="A543" s="81">
        <v>5</v>
      </c>
      <c r="B543" s="81" t="s">
        <v>3557</v>
      </c>
      <c r="C543" s="81">
        <v>5</v>
      </c>
      <c r="D543" s="81" t="s">
        <v>3552</v>
      </c>
      <c r="E543" s="81" t="s">
        <v>1090</v>
      </c>
      <c r="F543" s="82">
        <v>375822</v>
      </c>
    </row>
    <row r="544" spans="1:6" x14ac:dyDescent="0.25">
      <c r="A544" s="81">
        <v>5</v>
      </c>
      <c r="B544" s="81" t="s">
        <v>3557</v>
      </c>
      <c r="C544" s="81">
        <v>5</v>
      </c>
      <c r="D544" s="81" t="s">
        <v>3552</v>
      </c>
      <c r="E544" s="81" t="s">
        <v>1094</v>
      </c>
      <c r="F544" s="82">
        <v>375822</v>
      </c>
    </row>
    <row r="545" spans="1:6" x14ac:dyDescent="0.25">
      <c r="A545" s="81">
        <v>5</v>
      </c>
      <c r="B545" s="81" t="s">
        <v>3557</v>
      </c>
      <c r="C545" s="81">
        <v>5</v>
      </c>
      <c r="D545" s="81" t="s">
        <v>3552</v>
      </c>
      <c r="E545" s="81" t="s">
        <v>1098</v>
      </c>
      <c r="F545" s="82">
        <v>375822</v>
      </c>
    </row>
    <row r="546" spans="1:6" x14ac:dyDescent="0.25">
      <c r="A546" s="81">
        <v>5</v>
      </c>
      <c r="B546" s="81" t="s">
        <v>3557</v>
      </c>
      <c r="C546" s="81">
        <v>5</v>
      </c>
      <c r="D546" s="81" t="s">
        <v>3552</v>
      </c>
      <c r="E546" s="81" t="s">
        <v>1102</v>
      </c>
      <c r="F546" s="82">
        <v>375822</v>
      </c>
    </row>
    <row r="547" spans="1:6" x14ac:dyDescent="0.25">
      <c r="A547" s="81">
        <v>5</v>
      </c>
      <c r="B547" s="81" t="s">
        <v>3557</v>
      </c>
      <c r="C547" s="81">
        <v>5</v>
      </c>
      <c r="D547" s="81" t="s">
        <v>3552</v>
      </c>
      <c r="E547" s="81" t="s">
        <v>1108</v>
      </c>
      <c r="F547" s="82">
        <v>375822</v>
      </c>
    </row>
    <row r="548" spans="1:6" x14ac:dyDescent="0.25">
      <c r="A548" s="81">
        <v>5</v>
      </c>
      <c r="B548" s="81" t="s">
        <v>3557</v>
      </c>
      <c r="C548" s="81">
        <v>5</v>
      </c>
      <c r="D548" s="81" t="s">
        <v>3552</v>
      </c>
      <c r="E548" s="81" t="s">
        <v>1112</v>
      </c>
      <c r="F548" s="82">
        <v>375822</v>
      </c>
    </row>
    <row r="549" spans="1:6" x14ac:dyDescent="0.25">
      <c r="A549" s="81">
        <v>5</v>
      </c>
      <c r="B549" s="81" t="s">
        <v>3557</v>
      </c>
      <c r="C549" s="81">
        <v>5</v>
      </c>
      <c r="D549" s="81" t="s">
        <v>3552</v>
      </c>
      <c r="E549" s="81" t="s">
        <v>1118</v>
      </c>
      <c r="F549" s="82">
        <v>375822</v>
      </c>
    </row>
    <row r="550" spans="1:6" x14ac:dyDescent="0.25">
      <c r="A550" s="81">
        <v>5</v>
      </c>
      <c r="B550" s="81" t="s">
        <v>3557</v>
      </c>
      <c r="C550" s="81">
        <v>5</v>
      </c>
      <c r="D550" s="81" t="s">
        <v>3552</v>
      </c>
      <c r="E550" s="81" t="s">
        <v>1120</v>
      </c>
      <c r="F550" s="82">
        <v>375822</v>
      </c>
    </row>
    <row r="551" spans="1:6" x14ac:dyDescent="0.25">
      <c r="A551" s="81">
        <v>5</v>
      </c>
      <c r="B551" s="81" t="s">
        <v>3557</v>
      </c>
      <c r="C551" s="81">
        <v>5</v>
      </c>
      <c r="D551" s="81" t="s">
        <v>3552</v>
      </c>
      <c r="E551" s="81" t="s">
        <v>1122</v>
      </c>
      <c r="F551" s="82">
        <v>375822</v>
      </c>
    </row>
    <row r="552" spans="1:6" x14ac:dyDescent="0.25">
      <c r="A552" s="81">
        <v>5</v>
      </c>
      <c r="B552" s="81" t="s">
        <v>3557</v>
      </c>
      <c r="C552" s="81">
        <v>5</v>
      </c>
      <c r="D552" s="81" t="s">
        <v>3552</v>
      </c>
      <c r="E552" s="81" t="s">
        <v>1124</v>
      </c>
      <c r="F552" s="82">
        <v>375822</v>
      </c>
    </row>
    <row r="553" spans="1:6" x14ac:dyDescent="0.25">
      <c r="A553" s="81">
        <v>5</v>
      </c>
      <c r="B553" s="81" t="s">
        <v>3557</v>
      </c>
      <c r="C553" s="81">
        <v>5</v>
      </c>
      <c r="D553" s="81" t="s">
        <v>3552</v>
      </c>
      <c r="E553" s="81" t="s">
        <v>1128</v>
      </c>
      <c r="F553" s="82">
        <v>375822</v>
      </c>
    </row>
    <row r="554" spans="1:6" x14ac:dyDescent="0.25">
      <c r="A554" s="81">
        <v>5</v>
      </c>
      <c r="B554" s="81" t="s">
        <v>3557</v>
      </c>
      <c r="C554" s="81">
        <v>5</v>
      </c>
      <c r="D554" s="81" t="s">
        <v>3552</v>
      </c>
      <c r="E554" s="81" t="s">
        <v>1130</v>
      </c>
      <c r="F554" s="82">
        <v>375822</v>
      </c>
    </row>
    <row r="555" spans="1:6" x14ac:dyDescent="0.25">
      <c r="A555" s="81">
        <v>5</v>
      </c>
      <c r="B555" s="81" t="s">
        <v>3557</v>
      </c>
      <c r="C555" s="81">
        <v>5</v>
      </c>
      <c r="D555" s="81" t="s">
        <v>3552</v>
      </c>
      <c r="E555" s="81" t="s">
        <v>1132</v>
      </c>
      <c r="F555" s="82">
        <v>375822</v>
      </c>
    </row>
    <row r="556" spans="1:6" x14ac:dyDescent="0.25">
      <c r="A556" s="81">
        <v>5</v>
      </c>
      <c r="B556" s="81" t="s">
        <v>3557</v>
      </c>
      <c r="C556" s="81">
        <v>5</v>
      </c>
      <c r="D556" s="81" t="s">
        <v>3552</v>
      </c>
      <c r="E556" s="81" t="s">
        <v>1134</v>
      </c>
      <c r="F556" s="82">
        <v>375822</v>
      </c>
    </row>
    <row r="557" spans="1:6" x14ac:dyDescent="0.25">
      <c r="A557" s="81">
        <v>5</v>
      </c>
      <c r="B557" s="81" t="s">
        <v>3557</v>
      </c>
      <c r="C557" s="81">
        <v>5</v>
      </c>
      <c r="D557" s="81" t="s">
        <v>3552</v>
      </c>
      <c r="E557" s="81" t="s">
        <v>1136</v>
      </c>
      <c r="F557" s="82">
        <v>375822</v>
      </c>
    </row>
    <row r="558" spans="1:6" x14ac:dyDescent="0.25">
      <c r="A558" s="81">
        <v>5</v>
      </c>
      <c r="B558" s="81" t="s">
        <v>3557</v>
      </c>
      <c r="C558" s="81">
        <v>5</v>
      </c>
      <c r="D558" s="81" t="s">
        <v>3552</v>
      </c>
      <c r="E558" s="81" t="s">
        <v>1140</v>
      </c>
      <c r="F558" s="82">
        <v>375822</v>
      </c>
    </row>
    <row r="559" spans="1:6" x14ac:dyDescent="0.25">
      <c r="A559" s="81">
        <v>5</v>
      </c>
      <c r="B559" s="81" t="s">
        <v>3557</v>
      </c>
      <c r="C559" s="81">
        <v>5</v>
      </c>
      <c r="D559" s="81" t="s">
        <v>3552</v>
      </c>
      <c r="E559" s="81" t="s">
        <v>1142</v>
      </c>
      <c r="F559" s="82">
        <v>375822</v>
      </c>
    </row>
    <row r="560" spans="1:6" x14ac:dyDescent="0.25">
      <c r="A560" s="81">
        <v>5</v>
      </c>
      <c r="B560" s="81" t="s">
        <v>3557</v>
      </c>
      <c r="C560" s="81">
        <v>5</v>
      </c>
      <c r="D560" s="81" t="s">
        <v>3552</v>
      </c>
      <c r="E560" s="81" t="s">
        <v>1144</v>
      </c>
      <c r="F560" s="82">
        <v>375822</v>
      </c>
    </row>
    <row r="561" spans="1:6" x14ac:dyDescent="0.25">
      <c r="A561" s="81">
        <v>5</v>
      </c>
      <c r="B561" s="81" t="s">
        <v>3557</v>
      </c>
      <c r="C561" s="81">
        <v>5</v>
      </c>
      <c r="D561" s="81" t="s">
        <v>3552</v>
      </c>
      <c r="E561" s="81" t="s">
        <v>1146</v>
      </c>
      <c r="F561" s="82">
        <v>375822</v>
      </c>
    </row>
    <row r="562" spans="1:6" x14ac:dyDescent="0.25">
      <c r="A562" s="81">
        <v>5</v>
      </c>
      <c r="B562" s="81" t="s">
        <v>3557</v>
      </c>
      <c r="C562" s="81">
        <v>5</v>
      </c>
      <c r="D562" s="81" t="s">
        <v>3552</v>
      </c>
      <c r="E562" s="81" t="s">
        <v>1148</v>
      </c>
      <c r="F562" s="82">
        <v>375822</v>
      </c>
    </row>
    <row r="563" spans="1:6" x14ac:dyDescent="0.25">
      <c r="A563" s="81">
        <v>5</v>
      </c>
      <c r="B563" s="81" t="s">
        <v>3557</v>
      </c>
      <c r="C563" s="81">
        <v>5</v>
      </c>
      <c r="D563" s="81" t="s">
        <v>3552</v>
      </c>
      <c r="E563" s="81" t="s">
        <v>1150</v>
      </c>
      <c r="F563" s="82">
        <v>375822</v>
      </c>
    </row>
    <row r="564" spans="1:6" x14ac:dyDescent="0.25">
      <c r="A564" s="81">
        <v>5</v>
      </c>
      <c r="B564" s="81" t="s">
        <v>3557</v>
      </c>
      <c r="C564" s="81">
        <v>5</v>
      </c>
      <c r="D564" s="81" t="s">
        <v>3552</v>
      </c>
      <c r="E564" s="81" t="s">
        <v>1154</v>
      </c>
      <c r="F564" s="82">
        <v>375822</v>
      </c>
    </row>
    <row r="565" spans="1:6" x14ac:dyDescent="0.25">
      <c r="A565" s="81">
        <v>5</v>
      </c>
      <c r="B565" s="81" t="s">
        <v>3557</v>
      </c>
      <c r="C565" s="81">
        <v>5</v>
      </c>
      <c r="D565" s="81" t="s">
        <v>3552</v>
      </c>
      <c r="E565" s="81" t="s">
        <v>1156</v>
      </c>
      <c r="F565" s="82">
        <v>375822</v>
      </c>
    </row>
    <row r="566" spans="1:6" x14ac:dyDescent="0.25">
      <c r="A566" s="81">
        <v>5</v>
      </c>
      <c r="B566" s="81" t="s">
        <v>3557</v>
      </c>
      <c r="C566" s="81">
        <v>5</v>
      </c>
      <c r="D566" s="81" t="s">
        <v>3552</v>
      </c>
      <c r="E566" s="81" t="s">
        <v>1158</v>
      </c>
      <c r="F566" s="82">
        <v>375822</v>
      </c>
    </row>
    <row r="567" spans="1:6" x14ac:dyDescent="0.25">
      <c r="A567" s="81">
        <v>5</v>
      </c>
      <c r="B567" s="81" t="s">
        <v>3557</v>
      </c>
      <c r="C567" s="81">
        <v>5</v>
      </c>
      <c r="D567" s="81" t="s">
        <v>3552</v>
      </c>
      <c r="E567" s="81" t="s">
        <v>1166</v>
      </c>
      <c r="F567" s="82">
        <v>375822</v>
      </c>
    </row>
    <row r="568" spans="1:6" x14ac:dyDescent="0.25">
      <c r="A568" s="81">
        <v>5</v>
      </c>
      <c r="B568" s="81" t="s">
        <v>3557</v>
      </c>
      <c r="C568" s="81">
        <v>5</v>
      </c>
      <c r="D568" s="81" t="s">
        <v>3552</v>
      </c>
      <c r="E568" s="81" t="s">
        <v>1168</v>
      </c>
      <c r="F568" s="82">
        <v>375822</v>
      </c>
    </row>
    <row r="569" spans="1:6" x14ac:dyDescent="0.25">
      <c r="A569" s="81">
        <v>5</v>
      </c>
      <c r="B569" s="81" t="s">
        <v>3557</v>
      </c>
      <c r="C569" s="81">
        <v>5</v>
      </c>
      <c r="D569" s="81" t="s">
        <v>3552</v>
      </c>
      <c r="E569" s="81" t="s">
        <v>1170</v>
      </c>
      <c r="F569" s="82">
        <v>375822</v>
      </c>
    </row>
    <row r="570" spans="1:6" x14ac:dyDescent="0.25">
      <c r="A570" s="81">
        <v>5</v>
      </c>
      <c r="B570" s="81" t="s">
        <v>3557</v>
      </c>
      <c r="C570" s="81">
        <v>5</v>
      </c>
      <c r="D570" s="81" t="s">
        <v>3552</v>
      </c>
      <c r="E570" s="81" t="s">
        <v>1172</v>
      </c>
      <c r="F570" s="82">
        <v>375822</v>
      </c>
    </row>
    <row r="571" spans="1:6" x14ac:dyDescent="0.25">
      <c r="A571" s="81">
        <v>5</v>
      </c>
      <c r="B571" s="81" t="s">
        <v>3557</v>
      </c>
      <c r="C571" s="81">
        <v>5</v>
      </c>
      <c r="D571" s="81" t="s">
        <v>3552</v>
      </c>
      <c r="E571" s="81" t="s">
        <v>1174</v>
      </c>
      <c r="F571" s="82">
        <v>375822</v>
      </c>
    </row>
    <row r="572" spans="1:6" x14ac:dyDescent="0.25">
      <c r="A572" s="81">
        <v>5</v>
      </c>
      <c r="B572" s="81" t="s">
        <v>3557</v>
      </c>
      <c r="C572" s="81">
        <v>5</v>
      </c>
      <c r="D572" s="81" t="s">
        <v>3552</v>
      </c>
      <c r="E572" s="81" t="s">
        <v>1176</v>
      </c>
      <c r="F572" s="82">
        <v>375822</v>
      </c>
    </row>
    <row r="573" spans="1:6" x14ac:dyDescent="0.25">
      <c r="A573" s="81">
        <v>5</v>
      </c>
      <c r="B573" s="81" t="s">
        <v>3557</v>
      </c>
      <c r="C573" s="81">
        <v>5</v>
      </c>
      <c r="D573" s="81" t="s">
        <v>3555</v>
      </c>
      <c r="E573" s="81" t="s">
        <v>1184</v>
      </c>
      <c r="F573" s="82">
        <v>375822</v>
      </c>
    </row>
    <row r="574" spans="1:6" x14ac:dyDescent="0.25">
      <c r="A574" s="81">
        <v>5</v>
      </c>
      <c r="B574" s="81" t="s">
        <v>3560</v>
      </c>
      <c r="C574" s="81">
        <v>5</v>
      </c>
      <c r="D574" s="81" t="s">
        <v>3552</v>
      </c>
      <c r="E574" s="81" t="s">
        <v>876</v>
      </c>
      <c r="F574" s="82">
        <v>375822</v>
      </c>
    </row>
    <row r="575" spans="1:6" x14ac:dyDescent="0.25">
      <c r="A575" s="81">
        <v>5</v>
      </c>
      <c r="B575" s="81" t="s">
        <v>3560</v>
      </c>
      <c r="C575" s="81">
        <v>5</v>
      </c>
      <c r="D575" s="81" t="s">
        <v>3552</v>
      </c>
      <c r="E575" s="81" t="s">
        <v>1152</v>
      </c>
      <c r="F575" s="82">
        <v>375822</v>
      </c>
    </row>
    <row r="576" spans="1:6" x14ac:dyDescent="0.25">
      <c r="A576" s="81">
        <v>5</v>
      </c>
      <c r="B576" s="81" t="s">
        <v>3560</v>
      </c>
      <c r="C576" s="81">
        <v>5</v>
      </c>
      <c r="D576" s="81" t="s">
        <v>3552</v>
      </c>
      <c r="E576" s="81" t="s">
        <v>1164</v>
      </c>
      <c r="F576" s="82">
        <v>375822</v>
      </c>
    </row>
    <row r="577" spans="1:8" x14ac:dyDescent="0.25">
      <c r="A577" s="81">
        <v>5</v>
      </c>
      <c r="B577" s="81" t="s">
        <v>3560</v>
      </c>
      <c r="C577" s="81">
        <v>5</v>
      </c>
      <c r="D577" s="81" t="s">
        <v>3552</v>
      </c>
      <c r="E577" s="81" t="s">
        <v>1178</v>
      </c>
      <c r="F577" s="82">
        <v>375822</v>
      </c>
    </row>
    <row r="578" spans="1:8" x14ac:dyDescent="0.25">
      <c r="A578" s="81">
        <v>5</v>
      </c>
      <c r="B578" s="81" t="s">
        <v>3560</v>
      </c>
      <c r="C578" s="81">
        <v>5</v>
      </c>
      <c r="D578" s="81" t="s">
        <v>3555</v>
      </c>
      <c r="E578" s="81" t="s">
        <v>1180</v>
      </c>
      <c r="F578" s="82">
        <v>748152</v>
      </c>
    </row>
    <row r="579" spans="1:8" x14ac:dyDescent="0.25">
      <c r="A579" s="81">
        <v>5</v>
      </c>
      <c r="B579" s="81" t="s">
        <v>3560</v>
      </c>
      <c r="C579" s="81">
        <v>5</v>
      </c>
      <c r="D579" s="81" t="s">
        <v>3555</v>
      </c>
      <c r="E579" s="81" t="s">
        <v>1182</v>
      </c>
      <c r="F579" s="82">
        <v>935190</v>
      </c>
    </row>
    <row r="580" spans="1:8" x14ac:dyDescent="0.25">
      <c r="A580" s="81">
        <v>5</v>
      </c>
      <c r="B580" s="81" t="s">
        <v>3560</v>
      </c>
      <c r="C580" s="81">
        <v>5</v>
      </c>
      <c r="D580" s="81" t="s">
        <v>3560</v>
      </c>
      <c r="E580" s="81" t="s">
        <v>1198</v>
      </c>
      <c r="F580" s="82">
        <v>528892</v>
      </c>
    </row>
    <row r="581" spans="1:8" x14ac:dyDescent="0.25">
      <c r="A581" s="81">
        <v>5</v>
      </c>
      <c r="B581" s="81" t="s">
        <v>3561</v>
      </c>
      <c r="C581" s="81">
        <v>5</v>
      </c>
      <c r="D581" s="81" t="s">
        <v>3554</v>
      </c>
      <c r="E581" s="81" t="s">
        <v>788</v>
      </c>
      <c r="F581" s="82">
        <v>375822</v>
      </c>
    </row>
    <row r="582" spans="1:8" x14ac:dyDescent="0.25">
      <c r="A582" s="81">
        <v>5</v>
      </c>
      <c r="B582" s="81" t="s">
        <v>3561</v>
      </c>
      <c r="C582" s="81">
        <v>5</v>
      </c>
      <c r="D582" s="81" t="s">
        <v>3554</v>
      </c>
      <c r="E582" s="81" t="s">
        <v>822</v>
      </c>
      <c r="F582" s="82">
        <v>375822</v>
      </c>
    </row>
    <row r="583" spans="1:8" x14ac:dyDescent="0.25">
      <c r="A583" s="81">
        <v>5</v>
      </c>
      <c r="B583" s="81" t="s">
        <v>3561</v>
      </c>
      <c r="C583" s="81">
        <v>5</v>
      </c>
      <c r="D583" s="81" t="s">
        <v>3554</v>
      </c>
      <c r="E583" s="81" t="s">
        <v>844</v>
      </c>
      <c r="F583" s="82">
        <v>375822</v>
      </c>
    </row>
    <row r="584" spans="1:8" x14ac:dyDescent="0.25">
      <c r="A584" s="81">
        <v>5</v>
      </c>
      <c r="B584" s="81" t="s">
        <v>3561</v>
      </c>
      <c r="C584" s="81">
        <v>5</v>
      </c>
      <c r="D584" s="81" t="s">
        <v>3554</v>
      </c>
      <c r="E584" s="81" t="s">
        <v>868</v>
      </c>
      <c r="F584" s="82">
        <v>375822</v>
      </c>
    </row>
    <row r="585" spans="1:8" x14ac:dyDescent="0.25">
      <c r="A585" s="81">
        <v>5</v>
      </c>
      <c r="B585" s="81" t="s">
        <v>3561</v>
      </c>
      <c r="C585" s="81">
        <v>5</v>
      </c>
      <c r="D585" s="81" t="s">
        <v>3552</v>
      </c>
      <c r="E585" s="81" t="s">
        <v>878</v>
      </c>
      <c r="F585" s="82">
        <v>375822</v>
      </c>
    </row>
    <row r="586" spans="1:8" x14ac:dyDescent="0.25">
      <c r="A586" s="81">
        <v>5</v>
      </c>
      <c r="B586" s="81" t="s">
        <v>3561</v>
      </c>
      <c r="C586" s="81">
        <v>5</v>
      </c>
      <c r="D586" s="81" t="s">
        <v>3552</v>
      </c>
      <c r="E586" s="81" t="s">
        <v>1014</v>
      </c>
      <c r="F586" s="82">
        <v>375822</v>
      </c>
    </row>
    <row r="587" spans="1:8" x14ac:dyDescent="0.25">
      <c r="A587" s="81">
        <v>5</v>
      </c>
      <c r="B587" s="81" t="s">
        <v>3561</v>
      </c>
      <c r="C587" s="81">
        <v>5</v>
      </c>
      <c r="D587" s="81" t="s">
        <v>3560</v>
      </c>
      <c r="E587" s="81" t="s">
        <v>1186</v>
      </c>
      <c r="F587" s="82">
        <v>673895</v>
      </c>
    </row>
    <row r="588" spans="1:8" x14ac:dyDescent="0.25">
      <c r="A588" s="81">
        <v>5</v>
      </c>
      <c r="B588" s="81" t="s">
        <v>3561</v>
      </c>
      <c r="C588" s="81">
        <v>5</v>
      </c>
      <c r="D588" s="81" t="s">
        <v>3560</v>
      </c>
      <c r="E588" s="81" t="s">
        <v>1188</v>
      </c>
      <c r="F588" s="82">
        <v>375822</v>
      </c>
    </row>
    <row r="589" spans="1:8" x14ac:dyDescent="0.25">
      <c r="A589" s="81">
        <v>5</v>
      </c>
      <c r="B589" s="81" t="s">
        <v>3561</v>
      </c>
      <c r="C589" s="81">
        <v>5</v>
      </c>
      <c r="D589" s="81" t="s">
        <v>3560</v>
      </c>
      <c r="E589" s="81" t="s">
        <v>1190</v>
      </c>
      <c r="F589" s="82">
        <v>375822</v>
      </c>
      <c r="G589" s="81"/>
      <c r="H589" s="81"/>
    </row>
    <row r="590" spans="1:8" x14ac:dyDescent="0.25">
      <c r="A590" s="81">
        <v>5</v>
      </c>
      <c r="B590" s="81" t="s">
        <v>3561</v>
      </c>
      <c r="C590" s="81">
        <v>5</v>
      </c>
      <c r="D590" s="81" t="s">
        <v>3560</v>
      </c>
      <c r="E590" s="81" t="s">
        <v>1192</v>
      </c>
      <c r="F590" s="82">
        <v>375822</v>
      </c>
      <c r="G590" s="81"/>
      <c r="H590" s="81"/>
    </row>
    <row r="591" spans="1:8" x14ac:dyDescent="0.25">
      <c r="A591" s="81">
        <v>5</v>
      </c>
      <c r="B591" s="81" t="s">
        <v>3561</v>
      </c>
      <c r="C591" s="81">
        <v>5</v>
      </c>
      <c r="D591" s="81" t="s">
        <v>3560</v>
      </c>
      <c r="E591" s="81" t="s">
        <v>1194</v>
      </c>
      <c r="F591" s="82">
        <v>508855</v>
      </c>
      <c r="G591" s="81"/>
      <c r="H591" s="81"/>
    </row>
    <row r="592" spans="1:8" x14ac:dyDescent="0.25">
      <c r="A592" s="81">
        <v>5</v>
      </c>
      <c r="B592" s="81" t="s">
        <v>3561</v>
      </c>
      <c r="C592" s="81">
        <v>5</v>
      </c>
      <c r="D592" s="81" t="s">
        <v>3560</v>
      </c>
      <c r="E592" s="81" t="s">
        <v>1196</v>
      </c>
      <c r="F592" s="82">
        <v>626370</v>
      </c>
      <c r="G592" s="81"/>
      <c r="H592" s="81"/>
    </row>
    <row r="593" spans="1:9" x14ac:dyDescent="0.25">
      <c r="A593" s="81">
        <v>5</v>
      </c>
      <c r="B593" s="81" t="s">
        <v>3562</v>
      </c>
      <c r="C593" s="81">
        <v>5</v>
      </c>
      <c r="D593" s="81" t="s">
        <v>3552</v>
      </c>
      <c r="E593" s="81" t="s">
        <v>1160</v>
      </c>
      <c r="F593" s="82">
        <v>375822</v>
      </c>
      <c r="G593" s="81"/>
      <c r="H593" s="81"/>
    </row>
    <row r="594" spans="1:9" x14ac:dyDescent="0.25">
      <c r="A594" s="81">
        <v>6</v>
      </c>
      <c r="B594" s="81" t="s">
        <v>3563</v>
      </c>
      <c r="C594" s="81">
        <v>5</v>
      </c>
      <c r="D594" s="81" t="s">
        <v>3554</v>
      </c>
      <c r="E594" s="81" t="s">
        <v>838</v>
      </c>
      <c r="F594" s="82">
        <v>375822</v>
      </c>
      <c r="G594" s="81"/>
      <c r="H594" s="81"/>
    </row>
    <row r="595" spans="1:9" x14ac:dyDescent="0.25">
      <c r="A595" s="81">
        <v>6</v>
      </c>
      <c r="B595" s="81" t="s">
        <v>3563</v>
      </c>
      <c r="C595" s="81">
        <v>5</v>
      </c>
      <c r="D595" s="81" t="s">
        <v>3554</v>
      </c>
      <c r="E595" s="81" t="s">
        <v>842</v>
      </c>
      <c r="F595" s="82">
        <v>375822</v>
      </c>
      <c r="G595" s="81"/>
      <c r="H595" s="81"/>
    </row>
    <row r="596" spans="1:9" x14ac:dyDescent="0.25">
      <c r="A596" s="81">
        <v>6</v>
      </c>
      <c r="B596" s="81" t="s">
        <v>3563</v>
      </c>
      <c r="C596" s="81">
        <v>5</v>
      </c>
      <c r="D596" s="81" t="s">
        <v>3552</v>
      </c>
      <c r="E596" s="81" t="s">
        <v>918</v>
      </c>
      <c r="F596" s="82">
        <v>508855</v>
      </c>
      <c r="G596" s="81"/>
      <c r="H596" s="81"/>
    </row>
    <row r="597" spans="1:9" x14ac:dyDescent="0.25">
      <c r="A597" s="81">
        <v>6</v>
      </c>
      <c r="B597" s="81" t="s">
        <v>3563</v>
      </c>
      <c r="C597" s="81">
        <v>5</v>
      </c>
      <c r="D597" s="81" t="s">
        <v>3552</v>
      </c>
      <c r="E597" s="81" t="s">
        <v>926</v>
      </c>
      <c r="F597" s="82">
        <v>375822</v>
      </c>
      <c r="G597" s="81"/>
      <c r="H597" s="81"/>
    </row>
    <row r="598" spans="1:9" x14ac:dyDescent="0.25">
      <c r="A598" s="81">
        <v>6</v>
      </c>
      <c r="B598" s="81" t="s">
        <v>3563</v>
      </c>
      <c r="C598" s="81">
        <v>5</v>
      </c>
      <c r="D598" s="81" t="s">
        <v>3552</v>
      </c>
      <c r="E598" s="81" t="s">
        <v>1076</v>
      </c>
      <c r="F598" s="82">
        <v>375822</v>
      </c>
      <c r="G598" s="81"/>
      <c r="H598" s="81"/>
    </row>
    <row r="599" spans="1:9" x14ac:dyDescent="0.25">
      <c r="A599" s="81">
        <v>5</v>
      </c>
      <c r="B599" s="81" t="s">
        <v>3564</v>
      </c>
      <c r="C599" s="81">
        <v>5</v>
      </c>
      <c r="D599" s="81" t="s">
        <v>3564</v>
      </c>
      <c r="E599" s="81" t="s">
        <v>2289</v>
      </c>
      <c r="F599" s="82">
        <v>-52259</v>
      </c>
      <c r="G599" s="81"/>
      <c r="H599" s="81"/>
    </row>
    <row r="600" spans="1:9" x14ac:dyDescent="0.25">
      <c r="A600" s="81">
        <v>5</v>
      </c>
      <c r="B600" s="81" t="s">
        <v>3463</v>
      </c>
      <c r="C600" s="81">
        <v>5</v>
      </c>
      <c r="D600" s="81" t="s">
        <v>3552</v>
      </c>
      <c r="E600" s="81" t="s">
        <v>1162</v>
      </c>
      <c r="F600" s="82">
        <v>375822</v>
      </c>
      <c r="G600" s="81"/>
      <c r="H600" s="81"/>
    </row>
    <row r="601" spans="1:9" x14ac:dyDescent="0.25">
      <c r="A601" s="81">
        <v>5</v>
      </c>
      <c r="B601" s="81" t="s">
        <v>3463</v>
      </c>
      <c r="C601" s="81">
        <v>5</v>
      </c>
      <c r="D601" s="81" t="s">
        <v>3463</v>
      </c>
      <c r="E601" s="81" t="s">
        <v>2292</v>
      </c>
      <c r="F601" s="82">
        <v>-771460</v>
      </c>
      <c r="G601" s="81"/>
      <c r="H601" s="81"/>
    </row>
    <row r="602" spans="1:9" x14ac:dyDescent="0.25">
      <c r="A602" s="83">
        <v>5</v>
      </c>
      <c r="B602" s="83" t="s">
        <v>3463</v>
      </c>
      <c r="C602" s="83">
        <v>4</v>
      </c>
      <c r="D602" s="83" t="s">
        <v>3509</v>
      </c>
      <c r="E602" s="83" t="s">
        <v>721</v>
      </c>
      <c r="F602" s="84"/>
      <c r="G602" s="83" t="s">
        <v>3455</v>
      </c>
      <c r="H602" s="83"/>
      <c r="I602" s="75"/>
    </row>
    <row r="603" spans="1:9" x14ac:dyDescent="0.25">
      <c r="A603" s="83">
        <v>5</v>
      </c>
      <c r="B603" s="83" t="s">
        <v>3463</v>
      </c>
      <c r="C603" s="83">
        <v>4</v>
      </c>
      <c r="D603" s="83" t="s">
        <v>3509</v>
      </c>
      <c r="E603" s="83" t="s">
        <v>723</v>
      </c>
      <c r="F603" s="84"/>
      <c r="G603" s="83" t="s">
        <v>3455</v>
      </c>
      <c r="H603" s="83"/>
      <c r="I603" s="75"/>
    </row>
    <row r="604" spans="1:9" x14ac:dyDescent="0.25">
      <c r="A604" s="83">
        <v>5</v>
      </c>
      <c r="B604" s="83" t="s">
        <v>3463</v>
      </c>
      <c r="C604" s="83">
        <v>4</v>
      </c>
      <c r="D604" s="83" t="s">
        <v>3510</v>
      </c>
      <c r="E604" s="83" t="s">
        <v>729</v>
      </c>
      <c r="F604" s="84"/>
      <c r="G604" s="83" t="s">
        <v>3455</v>
      </c>
      <c r="H604" s="83"/>
      <c r="I604" s="75"/>
    </row>
    <row r="605" spans="1:9" x14ac:dyDescent="0.25">
      <c r="A605" s="83">
        <v>5</v>
      </c>
      <c r="B605" s="83" t="s">
        <v>3463</v>
      </c>
      <c r="C605" s="83">
        <v>4</v>
      </c>
      <c r="D605" s="83" t="s">
        <v>3511</v>
      </c>
      <c r="E605" s="83" t="s">
        <v>737</v>
      </c>
      <c r="F605" s="84"/>
      <c r="G605" s="83" t="s">
        <v>3455</v>
      </c>
      <c r="H605" s="83"/>
      <c r="I605" s="75"/>
    </row>
    <row r="606" spans="1:9" x14ac:dyDescent="0.25">
      <c r="A606" s="83">
        <v>5</v>
      </c>
      <c r="B606" s="83" t="s">
        <v>3463</v>
      </c>
      <c r="C606" s="83">
        <v>4</v>
      </c>
      <c r="D606" s="83" t="s">
        <v>3512</v>
      </c>
      <c r="E606" s="83" t="s">
        <v>743</v>
      </c>
      <c r="F606" s="84"/>
      <c r="G606" s="83" t="s">
        <v>3455</v>
      </c>
      <c r="H606" s="83"/>
      <c r="I606" s="75"/>
    </row>
    <row r="607" spans="1:9" x14ac:dyDescent="0.25">
      <c r="A607" s="83">
        <v>5</v>
      </c>
      <c r="B607" s="83" t="s">
        <v>3463</v>
      </c>
      <c r="C607" s="83">
        <v>4</v>
      </c>
      <c r="D607" s="83" t="s">
        <v>3513</v>
      </c>
      <c r="E607" s="83" t="s">
        <v>749</v>
      </c>
      <c r="F607" s="84"/>
      <c r="G607" s="83" t="s">
        <v>3455</v>
      </c>
      <c r="H607" s="83"/>
      <c r="I607" s="75"/>
    </row>
    <row r="608" spans="1:9" x14ac:dyDescent="0.25">
      <c r="A608" s="83">
        <v>5</v>
      </c>
      <c r="B608" s="83" t="s">
        <v>3463</v>
      </c>
      <c r="C608" s="83">
        <v>4</v>
      </c>
      <c r="D608" s="83" t="s">
        <v>3514</v>
      </c>
      <c r="E608" s="83" t="s">
        <v>759</v>
      </c>
      <c r="F608" s="84"/>
      <c r="G608" s="83" t="s">
        <v>3455</v>
      </c>
      <c r="H608" s="83"/>
      <c r="I608" s="75"/>
    </row>
    <row r="609" spans="1:9" x14ac:dyDescent="0.25">
      <c r="A609" s="83">
        <v>5</v>
      </c>
      <c r="B609" s="83" t="s">
        <v>3463</v>
      </c>
      <c r="C609" s="83">
        <v>4</v>
      </c>
      <c r="D609" s="83" t="s">
        <v>3514</v>
      </c>
      <c r="E609" s="83" t="s">
        <v>761</v>
      </c>
      <c r="F609" s="84"/>
      <c r="G609" s="83" t="s">
        <v>3455</v>
      </c>
      <c r="H609" s="83"/>
      <c r="I609" s="75"/>
    </row>
    <row r="610" spans="1:9" x14ac:dyDescent="0.25">
      <c r="A610" s="81">
        <v>5</v>
      </c>
      <c r="B610" s="81" t="s">
        <v>3565</v>
      </c>
      <c r="C610" s="81">
        <v>5</v>
      </c>
      <c r="D610" s="81" t="s">
        <v>3565</v>
      </c>
      <c r="E610" s="81" t="s">
        <v>2301</v>
      </c>
      <c r="F610" s="82">
        <v>-375822</v>
      </c>
      <c r="G610" s="81"/>
      <c r="H610" s="81"/>
    </row>
    <row r="611" spans="1:9" x14ac:dyDescent="0.25">
      <c r="A611" s="81">
        <v>5</v>
      </c>
      <c r="B611" s="81" t="s">
        <v>3565</v>
      </c>
      <c r="C611" s="81">
        <v>5</v>
      </c>
      <c r="D611" s="81" t="s">
        <v>3565</v>
      </c>
      <c r="E611" s="81" t="s">
        <v>2298</v>
      </c>
      <c r="F611" s="82">
        <v>-250548</v>
      </c>
      <c r="G611" s="81"/>
      <c r="H611" s="81"/>
    </row>
    <row r="612" spans="1:9" x14ac:dyDescent="0.25">
      <c r="A612" s="81">
        <v>5</v>
      </c>
      <c r="B612" s="81" t="s">
        <v>3566</v>
      </c>
      <c r="C612" s="81">
        <v>5</v>
      </c>
      <c r="D612" s="81" t="s">
        <v>3565</v>
      </c>
      <c r="E612" s="81" t="s">
        <v>1202</v>
      </c>
      <c r="F612" s="82">
        <v>539116</v>
      </c>
      <c r="G612" s="81"/>
      <c r="H612" s="81"/>
    </row>
    <row r="613" spans="1:9" x14ac:dyDescent="0.25">
      <c r="A613" s="81">
        <v>5</v>
      </c>
      <c r="B613" s="81" t="s">
        <v>3566</v>
      </c>
      <c r="C613" s="81">
        <v>5</v>
      </c>
      <c r="D613" s="81" t="s">
        <v>3566</v>
      </c>
      <c r="E613" s="81" t="s">
        <v>2295</v>
      </c>
      <c r="F613" s="82">
        <v>-62637</v>
      </c>
      <c r="G613" s="81"/>
      <c r="H613" s="81"/>
    </row>
    <row r="614" spans="1:9" x14ac:dyDescent="0.25">
      <c r="A614" s="81">
        <v>5</v>
      </c>
      <c r="B614" s="81" t="s">
        <v>3567</v>
      </c>
      <c r="C614" s="81">
        <v>5</v>
      </c>
      <c r="D614" s="81" t="s">
        <v>3566</v>
      </c>
      <c r="E614" s="81" t="s">
        <v>1204</v>
      </c>
      <c r="F614" s="82">
        <v>687261</v>
      </c>
      <c r="G614" s="81"/>
      <c r="H614" s="81"/>
    </row>
    <row r="615" spans="1:9" x14ac:dyDescent="0.25">
      <c r="A615" s="81">
        <v>5</v>
      </c>
      <c r="B615" s="81" t="s">
        <v>3567</v>
      </c>
      <c r="C615" s="81">
        <v>5</v>
      </c>
      <c r="D615" s="81" t="s">
        <v>3566</v>
      </c>
      <c r="E615" s="81" t="s">
        <v>1206</v>
      </c>
      <c r="F615" s="82">
        <v>673895</v>
      </c>
      <c r="G615" s="81"/>
      <c r="H615" s="81"/>
    </row>
    <row r="616" spans="1:9" x14ac:dyDescent="0.25">
      <c r="A616" s="81">
        <v>5</v>
      </c>
      <c r="B616" s="81" t="s">
        <v>3567</v>
      </c>
      <c r="C616" s="81">
        <v>5</v>
      </c>
      <c r="D616" s="81" t="s">
        <v>3567</v>
      </c>
      <c r="E616" s="81" t="s">
        <v>1210</v>
      </c>
      <c r="F616" s="82">
        <v>866168</v>
      </c>
      <c r="G616" s="81"/>
      <c r="H616" s="81"/>
    </row>
    <row r="617" spans="1:9" x14ac:dyDescent="0.25">
      <c r="A617" s="81">
        <v>5</v>
      </c>
      <c r="B617" s="81" t="s">
        <v>3567</v>
      </c>
      <c r="C617" s="81">
        <v>5</v>
      </c>
      <c r="D617" s="81" t="s">
        <v>3567</v>
      </c>
      <c r="E617" s="81" t="s">
        <v>1212</v>
      </c>
      <c r="F617" s="82">
        <v>866167</v>
      </c>
      <c r="G617" s="81"/>
      <c r="H617" s="81"/>
    </row>
    <row r="618" spans="1:9" x14ac:dyDescent="0.25">
      <c r="A618" s="81">
        <v>5</v>
      </c>
      <c r="B618" s="81" t="s">
        <v>3567</v>
      </c>
      <c r="C618" s="81">
        <v>5</v>
      </c>
      <c r="D618" s="81" t="s">
        <v>3567</v>
      </c>
      <c r="E618" s="81" t="s">
        <v>1213</v>
      </c>
      <c r="F618" s="82">
        <v>866167</v>
      </c>
      <c r="G618" s="81"/>
      <c r="H618" s="81"/>
    </row>
    <row r="619" spans="1:9" x14ac:dyDescent="0.25">
      <c r="A619" s="81">
        <v>5</v>
      </c>
      <c r="B619" s="81" t="s">
        <v>3567</v>
      </c>
      <c r="C619" s="81">
        <v>5</v>
      </c>
      <c r="D619" s="81" t="s">
        <v>3567</v>
      </c>
      <c r="E619" s="81" t="s">
        <v>2304</v>
      </c>
      <c r="F619" s="82">
        <v>-289595</v>
      </c>
      <c r="G619" s="81"/>
      <c r="H619" s="81"/>
    </row>
    <row r="620" spans="1:9" x14ac:dyDescent="0.25">
      <c r="A620" s="81">
        <v>5</v>
      </c>
      <c r="B620" s="81" t="s">
        <v>3567</v>
      </c>
      <c r="C620" s="81">
        <v>5</v>
      </c>
      <c r="D620" s="81" t="s">
        <v>3567</v>
      </c>
      <c r="E620" s="81" t="s">
        <v>2313</v>
      </c>
      <c r="F620" s="82">
        <v>-187911</v>
      </c>
      <c r="G620" s="81"/>
      <c r="H620" s="81"/>
    </row>
    <row r="621" spans="1:9" x14ac:dyDescent="0.25">
      <c r="A621" s="81">
        <v>5</v>
      </c>
      <c r="B621" s="81" t="s">
        <v>3567</v>
      </c>
      <c r="C621" s="81">
        <v>5</v>
      </c>
      <c r="D621" s="81" t="s">
        <v>3567</v>
      </c>
      <c r="E621" s="81" t="s">
        <v>3568</v>
      </c>
      <c r="F621" s="82">
        <v>-375822</v>
      </c>
    </row>
    <row r="622" spans="1:9" x14ac:dyDescent="0.25">
      <c r="A622" s="81">
        <v>5</v>
      </c>
      <c r="B622" s="81" t="s">
        <v>3569</v>
      </c>
      <c r="C622" s="81">
        <v>5</v>
      </c>
      <c r="D622" s="81" t="s">
        <v>3567</v>
      </c>
      <c r="E622" s="81" t="s">
        <v>1208</v>
      </c>
      <c r="F622" s="82">
        <v>561987</v>
      </c>
    </row>
    <row r="623" spans="1:9" x14ac:dyDescent="0.25">
      <c r="A623" s="81">
        <v>5</v>
      </c>
      <c r="B623" s="81" t="s">
        <v>3569</v>
      </c>
      <c r="C623" s="81">
        <v>5</v>
      </c>
      <c r="D623" s="81" t="s">
        <v>3569</v>
      </c>
      <c r="E623" s="81" t="s">
        <v>3570</v>
      </c>
      <c r="F623" s="82">
        <v>-69025</v>
      </c>
    </row>
    <row r="624" spans="1:9" x14ac:dyDescent="0.25">
      <c r="A624" s="81">
        <v>5</v>
      </c>
      <c r="B624" s="81" t="s">
        <v>3569</v>
      </c>
      <c r="C624" s="81">
        <v>5</v>
      </c>
      <c r="D624" s="81" t="s">
        <v>3569</v>
      </c>
      <c r="E624" s="81" t="s">
        <v>2316</v>
      </c>
      <c r="F624" s="82">
        <v>-375822</v>
      </c>
    </row>
    <row r="625" spans="1:6" x14ac:dyDescent="0.25">
      <c r="A625" s="81">
        <v>5</v>
      </c>
      <c r="B625" s="81" t="s">
        <v>3571</v>
      </c>
      <c r="C625" s="81">
        <v>5</v>
      </c>
      <c r="D625" s="81" t="s">
        <v>3571</v>
      </c>
      <c r="E625" s="81" t="s">
        <v>2322</v>
      </c>
      <c r="F625" s="82">
        <v>-125274</v>
      </c>
    </row>
    <row r="626" spans="1:6" x14ac:dyDescent="0.25">
      <c r="A626" s="81">
        <v>5</v>
      </c>
      <c r="B626" s="81" t="s">
        <v>3571</v>
      </c>
      <c r="C626" s="81">
        <v>5</v>
      </c>
      <c r="D626" s="81" t="s">
        <v>3571</v>
      </c>
      <c r="E626" s="81" t="s">
        <v>2328</v>
      </c>
      <c r="F626" s="82">
        <v>-375822</v>
      </c>
    </row>
    <row r="627" spans="1:6" x14ac:dyDescent="0.25">
      <c r="A627" s="81">
        <v>5</v>
      </c>
      <c r="B627" s="81" t="s">
        <v>3571</v>
      </c>
      <c r="C627" s="81">
        <v>5</v>
      </c>
      <c r="D627" s="81" t="s">
        <v>3571</v>
      </c>
      <c r="E627" s="81" t="s">
        <v>2319</v>
      </c>
      <c r="F627" s="82">
        <v>-375822</v>
      </c>
    </row>
    <row r="628" spans="1:6" x14ac:dyDescent="0.25">
      <c r="A628" s="81">
        <v>5</v>
      </c>
      <c r="B628" s="81" t="s">
        <v>3572</v>
      </c>
      <c r="C628" s="81">
        <v>5</v>
      </c>
      <c r="D628" s="81" t="s">
        <v>3565</v>
      </c>
      <c r="E628" s="81" t="s">
        <v>1200</v>
      </c>
      <c r="F628" s="82">
        <v>501096</v>
      </c>
    </row>
    <row r="629" spans="1:6" x14ac:dyDescent="0.25">
      <c r="A629" s="81">
        <v>5</v>
      </c>
      <c r="B629" s="81" t="s">
        <v>3572</v>
      </c>
      <c r="C629" s="81">
        <v>5</v>
      </c>
      <c r="D629" s="81" t="s">
        <v>3571</v>
      </c>
      <c r="E629" s="81" t="s">
        <v>1214</v>
      </c>
      <c r="F629" s="82">
        <v>522590</v>
      </c>
    </row>
    <row r="630" spans="1:6" x14ac:dyDescent="0.25">
      <c r="A630" s="81">
        <v>5</v>
      </c>
      <c r="B630" s="81" t="s">
        <v>3572</v>
      </c>
      <c r="C630" s="81">
        <v>5</v>
      </c>
      <c r="D630" s="81" t="s">
        <v>3571</v>
      </c>
      <c r="E630" s="81" t="s">
        <v>1216</v>
      </c>
      <c r="F630" s="82">
        <v>808674</v>
      </c>
    </row>
    <row r="631" spans="1:6" x14ac:dyDescent="0.25">
      <c r="A631" s="81">
        <v>5</v>
      </c>
      <c r="B631" s="81" t="s">
        <v>3572</v>
      </c>
      <c r="C631" s="81">
        <v>5</v>
      </c>
      <c r="D631" s="81" t="s">
        <v>3571</v>
      </c>
      <c r="E631" s="81" t="s">
        <v>1218</v>
      </c>
      <c r="F631" s="82">
        <v>643634</v>
      </c>
    </row>
    <row r="632" spans="1:6" x14ac:dyDescent="0.25">
      <c r="A632" s="81">
        <v>5</v>
      </c>
      <c r="B632" s="81" t="s">
        <v>3572</v>
      </c>
      <c r="C632" s="81">
        <v>5</v>
      </c>
      <c r="D632" s="81" t="s">
        <v>3572</v>
      </c>
      <c r="E632" s="81" t="s">
        <v>2364</v>
      </c>
      <c r="F632" s="82">
        <v>-82520</v>
      </c>
    </row>
    <row r="633" spans="1:6" x14ac:dyDescent="0.25">
      <c r="A633" s="81">
        <v>5</v>
      </c>
      <c r="B633" s="81" t="s">
        <v>3572</v>
      </c>
      <c r="C633" s="81">
        <v>5</v>
      </c>
      <c r="D633" s="81" t="s">
        <v>3572</v>
      </c>
      <c r="E633" s="81" t="s">
        <v>2337</v>
      </c>
      <c r="F633" s="82">
        <v>-375822</v>
      </c>
    </row>
    <row r="634" spans="1:6" x14ac:dyDescent="0.25">
      <c r="A634" s="81">
        <v>5</v>
      </c>
      <c r="B634" s="81" t="s">
        <v>3572</v>
      </c>
      <c r="C634" s="81">
        <v>5</v>
      </c>
      <c r="D634" s="81" t="s">
        <v>3572</v>
      </c>
      <c r="E634" s="81" t="s">
        <v>2358</v>
      </c>
      <c r="F634" s="82">
        <v>-250548</v>
      </c>
    </row>
    <row r="635" spans="1:6" x14ac:dyDescent="0.25">
      <c r="A635" s="81">
        <v>5</v>
      </c>
      <c r="B635" s="81" t="s">
        <v>3572</v>
      </c>
      <c r="C635" s="81">
        <v>5</v>
      </c>
      <c r="D635" s="81" t="s">
        <v>3572</v>
      </c>
      <c r="E635" s="81" t="s">
        <v>2346</v>
      </c>
      <c r="F635" s="82">
        <v>-313185</v>
      </c>
    </row>
    <row r="636" spans="1:6" x14ac:dyDescent="0.25">
      <c r="A636" s="81">
        <v>5</v>
      </c>
      <c r="B636" s="81" t="s">
        <v>3572</v>
      </c>
      <c r="C636" s="81">
        <v>5</v>
      </c>
      <c r="D636" s="81" t="s">
        <v>3572</v>
      </c>
      <c r="E636" s="81" t="s">
        <v>2340</v>
      </c>
      <c r="F636" s="82">
        <v>-62637</v>
      </c>
    </row>
    <row r="637" spans="1:6" x14ac:dyDescent="0.25">
      <c r="A637" s="81">
        <v>5</v>
      </c>
      <c r="B637" s="81" t="s">
        <v>3572</v>
      </c>
      <c r="C637" s="81">
        <v>5</v>
      </c>
      <c r="D637" s="81" t="s">
        <v>3572</v>
      </c>
      <c r="E637" s="81" t="s">
        <v>2334</v>
      </c>
      <c r="F637" s="82">
        <v>-125274</v>
      </c>
    </row>
    <row r="638" spans="1:6" x14ac:dyDescent="0.25">
      <c r="A638" s="81">
        <v>5</v>
      </c>
      <c r="B638" s="81" t="s">
        <v>3572</v>
      </c>
      <c r="C638" s="81">
        <v>5</v>
      </c>
      <c r="D638" s="81" t="s">
        <v>3572</v>
      </c>
      <c r="E638" s="81" t="s">
        <v>2343</v>
      </c>
      <c r="F638" s="82">
        <v>-751644</v>
      </c>
    </row>
    <row r="639" spans="1:6" x14ac:dyDescent="0.25">
      <c r="A639" s="81">
        <v>5</v>
      </c>
      <c r="B639" s="81" t="s">
        <v>3572</v>
      </c>
      <c r="C639" s="81">
        <v>5</v>
      </c>
      <c r="D639" s="81" t="s">
        <v>3572</v>
      </c>
      <c r="E639" s="81" t="s">
        <v>2355</v>
      </c>
      <c r="F639" s="82">
        <v>-187911</v>
      </c>
    </row>
    <row r="640" spans="1:6" x14ac:dyDescent="0.25">
      <c r="A640" s="81">
        <v>5</v>
      </c>
      <c r="B640" s="81" t="s">
        <v>3572</v>
      </c>
      <c r="C640" s="81">
        <v>5</v>
      </c>
      <c r="D640" s="81" t="s">
        <v>3572</v>
      </c>
      <c r="E640" s="81" t="s">
        <v>2307</v>
      </c>
      <c r="F640" s="82">
        <v>-438459</v>
      </c>
    </row>
    <row r="641" spans="1:6" x14ac:dyDescent="0.25">
      <c r="A641" s="81">
        <v>5</v>
      </c>
      <c r="B641" s="81" t="s">
        <v>3572</v>
      </c>
      <c r="C641" s="81">
        <v>5</v>
      </c>
      <c r="D641" s="81" t="s">
        <v>3572</v>
      </c>
      <c r="E641" s="81" t="s">
        <v>2349</v>
      </c>
      <c r="F641" s="82">
        <v>-125274</v>
      </c>
    </row>
    <row r="642" spans="1:6" x14ac:dyDescent="0.25">
      <c r="A642" s="81">
        <v>5</v>
      </c>
      <c r="B642" s="81" t="s">
        <v>3572</v>
      </c>
      <c r="C642" s="81">
        <v>5</v>
      </c>
      <c r="D642" s="81" t="s">
        <v>3572</v>
      </c>
      <c r="E642" s="81" t="s">
        <v>3573</v>
      </c>
      <c r="F642" s="82">
        <v>-313185</v>
      </c>
    </row>
    <row r="643" spans="1:6" x14ac:dyDescent="0.25">
      <c r="A643" s="81">
        <v>5</v>
      </c>
      <c r="B643" s="81" t="s">
        <v>3572</v>
      </c>
      <c r="C643" s="81">
        <v>5</v>
      </c>
      <c r="D643" s="81" t="s">
        <v>3572</v>
      </c>
      <c r="E643" s="81" t="s">
        <v>2361</v>
      </c>
      <c r="F643" s="82">
        <v>-375822</v>
      </c>
    </row>
    <row r="644" spans="1:6" x14ac:dyDescent="0.25">
      <c r="A644" s="81">
        <v>5</v>
      </c>
      <c r="B644" s="81" t="s">
        <v>3572</v>
      </c>
      <c r="C644" s="81">
        <v>5</v>
      </c>
      <c r="D644" s="81" t="s">
        <v>3572</v>
      </c>
      <c r="E644" s="81" t="s">
        <v>2331</v>
      </c>
      <c r="F644" s="82">
        <v>-313185</v>
      </c>
    </row>
    <row r="645" spans="1:6" x14ac:dyDescent="0.25">
      <c r="A645" s="81">
        <v>5</v>
      </c>
      <c r="B645" s="81" t="s">
        <v>3572</v>
      </c>
      <c r="C645" s="81">
        <v>5</v>
      </c>
      <c r="D645" s="81" t="s">
        <v>3572</v>
      </c>
      <c r="E645" s="81" t="s">
        <v>3574</v>
      </c>
      <c r="F645" s="82">
        <v>-313185</v>
      </c>
    </row>
    <row r="646" spans="1:6" x14ac:dyDescent="0.25">
      <c r="A646" s="81">
        <v>5</v>
      </c>
      <c r="B646" s="81" t="s">
        <v>3575</v>
      </c>
      <c r="C646" s="81">
        <v>5</v>
      </c>
      <c r="D646" s="81" t="s">
        <v>3571</v>
      </c>
      <c r="E646" s="81" t="s">
        <v>1220</v>
      </c>
      <c r="F646" s="82">
        <v>478594</v>
      </c>
    </row>
    <row r="647" spans="1:6" x14ac:dyDescent="0.25">
      <c r="A647" s="81">
        <v>5</v>
      </c>
      <c r="B647" s="81" t="s">
        <v>3575</v>
      </c>
      <c r="C647" s="81">
        <v>5</v>
      </c>
      <c r="D647" s="81" t="s">
        <v>3575</v>
      </c>
      <c r="E647" s="81" t="s">
        <v>2352</v>
      </c>
      <c r="F647" s="82">
        <v>-151545</v>
      </c>
    </row>
    <row r="648" spans="1:6" x14ac:dyDescent="0.25">
      <c r="A648" s="81">
        <v>5</v>
      </c>
      <c r="B648" s="81" t="s">
        <v>3575</v>
      </c>
      <c r="C648" s="81">
        <v>5</v>
      </c>
      <c r="D648" s="81" t="s">
        <v>3575</v>
      </c>
      <c r="E648" s="81" t="s">
        <v>2373</v>
      </c>
      <c r="F648" s="82">
        <v>-313185</v>
      </c>
    </row>
    <row r="649" spans="1:6" x14ac:dyDescent="0.25">
      <c r="A649" s="81">
        <v>5</v>
      </c>
      <c r="B649" s="81" t="s">
        <v>3575</v>
      </c>
      <c r="C649" s="81">
        <v>5</v>
      </c>
      <c r="D649" s="81" t="s">
        <v>3575</v>
      </c>
      <c r="E649" s="81" t="s">
        <v>2397</v>
      </c>
      <c r="F649" s="82">
        <v>-375822</v>
      </c>
    </row>
    <row r="650" spans="1:6" x14ac:dyDescent="0.25">
      <c r="A650" s="81">
        <v>5</v>
      </c>
      <c r="B650" s="81" t="s">
        <v>3575</v>
      </c>
      <c r="C650" s="81">
        <v>5</v>
      </c>
      <c r="D650" s="81" t="s">
        <v>3575</v>
      </c>
      <c r="E650" s="81" t="s">
        <v>2382</v>
      </c>
      <c r="F650" s="82">
        <v>-125274</v>
      </c>
    </row>
    <row r="651" spans="1:6" x14ac:dyDescent="0.25">
      <c r="A651" s="81">
        <v>5</v>
      </c>
      <c r="B651" s="81" t="s">
        <v>3575</v>
      </c>
      <c r="C651" s="81">
        <v>5</v>
      </c>
      <c r="D651" s="81" t="s">
        <v>3575</v>
      </c>
      <c r="E651" s="81" t="s">
        <v>2388</v>
      </c>
      <c r="F651" s="82">
        <v>-313185</v>
      </c>
    </row>
    <row r="652" spans="1:6" x14ac:dyDescent="0.25">
      <c r="A652" s="81">
        <v>5</v>
      </c>
      <c r="B652" s="81" t="s">
        <v>3575</v>
      </c>
      <c r="C652" s="81">
        <v>5</v>
      </c>
      <c r="D652" s="81" t="s">
        <v>3575</v>
      </c>
      <c r="E652" s="81" t="s">
        <v>2385</v>
      </c>
      <c r="F652" s="82">
        <v>-313185</v>
      </c>
    </row>
    <row r="653" spans="1:6" x14ac:dyDescent="0.25">
      <c r="A653" s="81">
        <v>5</v>
      </c>
      <c r="B653" s="81" t="s">
        <v>3575</v>
      </c>
      <c r="C653" s="81">
        <v>5</v>
      </c>
      <c r="D653" s="81" t="s">
        <v>3575</v>
      </c>
      <c r="E653" s="81" t="s">
        <v>2376</v>
      </c>
      <c r="F653" s="82">
        <v>-125274</v>
      </c>
    </row>
    <row r="654" spans="1:6" x14ac:dyDescent="0.25">
      <c r="A654" s="81">
        <v>5</v>
      </c>
      <c r="B654" s="81" t="s">
        <v>3575</v>
      </c>
      <c r="C654" s="81">
        <v>5</v>
      </c>
      <c r="D654" s="81" t="s">
        <v>3575</v>
      </c>
      <c r="E654" s="81" t="s">
        <v>2394</v>
      </c>
      <c r="F654" s="82">
        <v>-250548</v>
      </c>
    </row>
    <row r="655" spans="1:6" x14ac:dyDescent="0.25">
      <c r="A655" s="81">
        <v>5</v>
      </c>
      <c r="B655" s="81" t="s">
        <v>3575</v>
      </c>
      <c r="C655" s="81">
        <v>5</v>
      </c>
      <c r="D655" s="81" t="s">
        <v>3575</v>
      </c>
      <c r="E655" s="81" t="s">
        <v>2400</v>
      </c>
      <c r="F655" s="82">
        <v>-313185</v>
      </c>
    </row>
    <row r="656" spans="1:6" x14ac:dyDescent="0.25">
      <c r="A656" s="81">
        <v>5</v>
      </c>
      <c r="B656" s="81" t="s">
        <v>3575</v>
      </c>
      <c r="C656" s="81">
        <v>5</v>
      </c>
      <c r="D656" s="81" t="s">
        <v>3575</v>
      </c>
      <c r="E656" s="81" t="s">
        <v>2367</v>
      </c>
      <c r="F656" s="82">
        <v>-250548</v>
      </c>
    </row>
    <row r="657" spans="1:6" x14ac:dyDescent="0.25">
      <c r="A657" s="81">
        <v>5</v>
      </c>
      <c r="B657" s="81" t="s">
        <v>3575</v>
      </c>
      <c r="C657" s="81">
        <v>5</v>
      </c>
      <c r="D657" s="81" t="s">
        <v>3575</v>
      </c>
      <c r="E657" s="81" t="s">
        <v>2370</v>
      </c>
      <c r="F657" s="82">
        <v>-437869</v>
      </c>
    </row>
    <row r="658" spans="1:6" x14ac:dyDescent="0.25">
      <c r="A658" s="81">
        <v>5</v>
      </c>
      <c r="B658" s="81" t="s">
        <v>3575</v>
      </c>
      <c r="C658" s="81">
        <v>5</v>
      </c>
      <c r="D658" s="81" t="s">
        <v>3575</v>
      </c>
      <c r="E658" s="81" t="s">
        <v>2325</v>
      </c>
      <c r="F658" s="82">
        <v>-250548</v>
      </c>
    </row>
    <row r="659" spans="1:6" x14ac:dyDescent="0.25">
      <c r="A659" s="81">
        <v>5</v>
      </c>
      <c r="B659" s="81" t="s">
        <v>3575</v>
      </c>
      <c r="C659" s="81">
        <v>5</v>
      </c>
      <c r="D659" s="81" t="s">
        <v>3575</v>
      </c>
      <c r="E659" s="81" t="s">
        <v>2391</v>
      </c>
      <c r="F659" s="82">
        <v>-313185</v>
      </c>
    </row>
    <row r="660" spans="1:6" x14ac:dyDescent="0.25">
      <c r="A660" s="81">
        <v>5</v>
      </c>
      <c r="B660" s="81" t="s">
        <v>3575</v>
      </c>
      <c r="C660" s="81">
        <v>5</v>
      </c>
      <c r="D660" s="81" t="s">
        <v>3575</v>
      </c>
      <c r="E660" s="81" t="s">
        <v>2310</v>
      </c>
      <c r="F660" s="82">
        <v>-375822</v>
      </c>
    </row>
    <row r="661" spans="1:6" x14ac:dyDescent="0.25">
      <c r="A661" s="81">
        <v>5</v>
      </c>
      <c r="B661" s="81" t="s">
        <v>3575</v>
      </c>
      <c r="C661" s="81">
        <v>5</v>
      </c>
      <c r="D661" s="81" t="s">
        <v>3575</v>
      </c>
      <c r="E661" s="81" t="s">
        <v>2403</v>
      </c>
      <c r="F661" s="82">
        <v>-187911</v>
      </c>
    </row>
    <row r="662" spans="1:6" x14ac:dyDescent="0.25">
      <c r="A662" s="81">
        <v>5</v>
      </c>
      <c r="B662" s="81" t="s">
        <v>3575</v>
      </c>
      <c r="C662" s="81">
        <v>5</v>
      </c>
      <c r="D662" s="81" t="s">
        <v>3575</v>
      </c>
      <c r="E662" s="81" t="s">
        <v>3576</v>
      </c>
      <c r="F662" s="82">
        <v>-375822</v>
      </c>
    </row>
    <row r="663" spans="1:6" x14ac:dyDescent="0.25">
      <c r="A663" s="81">
        <v>5</v>
      </c>
      <c r="B663" s="81" t="s">
        <v>3575</v>
      </c>
      <c r="C663" s="81">
        <v>5</v>
      </c>
      <c r="D663" s="81" t="s">
        <v>3575</v>
      </c>
      <c r="E663" s="81" t="s">
        <v>3577</v>
      </c>
      <c r="F663" s="82">
        <v>-689007</v>
      </c>
    </row>
    <row r="664" spans="1:6" x14ac:dyDescent="0.25">
      <c r="A664" s="81">
        <v>5</v>
      </c>
      <c r="B664" s="81" t="s">
        <v>3575</v>
      </c>
      <c r="C664" s="81">
        <v>5</v>
      </c>
      <c r="D664" s="81" t="s">
        <v>3575</v>
      </c>
      <c r="E664" s="81" t="s">
        <v>3578</v>
      </c>
      <c r="F664" s="82">
        <v>-250548</v>
      </c>
    </row>
    <row r="665" spans="1:6" x14ac:dyDescent="0.25">
      <c r="A665" s="81">
        <v>5</v>
      </c>
      <c r="B665" s="81" t="s">
        <v>3575</v>
      </c>
      <c r="C665" s="81">
        <v>5</v>
      </c>
      <c r="D665" s="81" t="s">
        <v>3575</v>
      </c>
      <c r="E665" s="81" t="s">
        <v>3579</v>
      </c>
      <c r="F665" s="82">
        <v>-187911</v>
      </c>
    </row>
    <row r="666" spans="1:6" x14ac:dyDescent="0.25">
      <c r="A666" s="81">
        <v>5</v>
      </c>
      <c r="B666" s="81" t="s">
        <v>3575</v>
      </c>
      <c r="C666" s="81">
        <v>5</v>
      </c>
      <c r="D666" s="81" t="s">
        <v>3575</v>
      </c>
      <c r="E666" s="81" t="s">
        <v>3580</v>
      </c>
      <c r="F666" s="82">
        <v>-313185</v>
      </c>
    </row>
    <row r="667" spans="1:6" x14ac:dyDescent="0.25">
      <c r="A667" s="81">
        <v>5</v>
      </c>
      <c r="B667" s="81" t="s">
        <v>3575</v>
      </c>
      <c r="C667" s="81">
        <v>5</v>
      </c>
      <c r="D667" s="81" t="s">
        <v>3575</v>
      </c>
      <c r="E667" s="81" t="s">
        <v>3581</v>
      </c>
      <c r="F667" s="82">
        <v>-375822</v>
      </c>
    </row>
    <row r="668" spans="1:6" x14ac:dyDescent="0.25">
      <c r="A668" s="81">
        <v>5</v>
      </c>
      <c r="B668" s="81" t="s">
        <v>3575</v>
      </c>
      <c r="C668" s="81">
        <v>5</v>
      </c>
      <c r="D668" s="81" t="s">
        <v>3575</v>
      </c>
      <c r="E668" s="81" t="s">
        <v>3582</v>
      </c>
      <c r="F668" s="82">
        <v>-187911</v>
      </c>
    </row>
    <row r="669" spans="1:6" x14ac:dyDescent="0.25">
      <c r="A669" s="81">
        <v>5</v>
      </c>
      <c r="B669" s="81" t="s">
        <v>3575</v>
      </c>
      <c r="C669" s="81">
        <v>5</v>
      </c>
      <c r="D669" s="81" t="s">
        <v>3575</v>
      </c>
      <c r="E669" s="81" t="s">
        <v>3583</v>
      </c>
      <c r="F669" s="82">
        <v>-375822</v>
      </c>
    </row>
    <row r="670" spans="1:6" x14ac:dyDescent="0.25">
      <c r="A670" s="81">
        <v>5</v>
      </c>
      <c r="B670" s="81" t="s">
        <v>3575</v>
      </c>
      <c r="C670" s="81">
        <v>5</v>
      </c>
      <c r="D670" s="81" t="s">
        <v>3575</v>
      </c>
      <c r="E670" s="81" t="s">
        <v>3584</v>
      </c>
      <c r="F670" s="82">
        <v>-375822</v>
      </c>
    </row>
    <row r="671" spans="1:6" x14ac:dyDescent="0.25">
      <c r="A671" s="81">
        <v>5</v>
      </c>
      <c r="B671" s="81" t="s">
        <v>3585</v>
      </c>
      <c r="C671" s="81">
        <v>5</v>
      </c>
      <c r="D671" s="81" t="s">
        <v>3575</v>
      </c>
      <c r="E671" s="81" t="s">
        <v>1224</v>
      </c>
      <c r="F671" s="82">
        <v>478594</v>
      </c>
    </row>
    <row r="672" spans="1:6" x14ac:dyDescent="0.25">
      <c r="A672" s="81">
        <v>5</v>
      </c>
      <c r="B672" s="81" t="s">
        <v>3585</v>
      </c>
      <c r="C672" s="81">
        <v>5</v>
      </c>
      <c r="D672" s="81" t="s">
        <v>3585</v>
      </c>
      <c r="E672" s="81" t="s">
        <v>2418</v>
      </c>
      <c r="F672" s="82">
        <v>-375822</v>
      </c>
    </row>
    <row r="673" spans="1:6" x14ac:dyDescent="0.25">
      <c r="A673" s="81">
        <v>5</v>
      </c>
      <c r="B673" s="81" t="s">
        <v>3585</v>
      </c>
      <c r="C673" s="81">
        <v>5</v>
      </c>
      <c r="D673" s="81" t="s">
        <v>3585</v>
      </c>
      <c r="E673" s="81" t="s">
        <v>2379</v>
      </c>
      <c r="F673" s="82">
        <v>-250548</v>
      </c>
    </row>
    <row r="674" spans="1:6" x14ac:dyDescent="0.25">
      <c r="A674" s="81">
        <v>5</v>
      </c>
      <c r="B674" s="81" t="s">
        <v>3585</v>
      </c>
      <c r="C674" s="81">
        <v>5</v>
      </c>
      <c r="D674" s="81" t="s">
        <v>3585</v>
      </c>
      <c r="E674" s="81" t="s">
        <v>2412</v>
      </c>
      <c r="F674" s="82">
        <v>-125274</v>
      </c>
    </row>
    <row r="675" spans="1:6" x14ac:dyDescent="0.25">
      <c r="A675" s="81">
        <v>5</v>
      </c>
      <c r="B675" s="81" t="s">
        <v>3585</v>
      </c>
      <c r="C675" s="81">
        <v>5</v>
      </c>
      <c r="D675" s="81" t="s">
        <v>3585</v>
      </c>
      <c r="E675" s="81" t="s">
        <v>3586</v>
      </c>
      <c r="F675" s="82">
        <v>-375822</v>
      </c>
    </row>
    <row r="676" spans="1:6" x14ac:dyDescent="0.25">
      <c r="A676" s="81">
        <v>5</v>
      </c>
      <c r="B676" s="81" t="s">
        <v>3585</v>
      </c>
      <c r="C676" s="81">
        <v>5</v>
      </c>
      <c r="D676" s="81" t="s">
        <v>3585</v>
      </c>
      <c r="E676" s="81" t="s">
        <v>3587</v>
      </c>
      <c r="F676" s="82">
        <v>-313185</v>
      </c>
    </row>
    <row r="677" spans="1:6" x14ac:dyDescent="0.25">
      <c r="A677" s="81">
        <v>5</v>
      </c>
      <c r="B677" s="81" t="s">
        <v>3585</v>
      </c>
      <c r="C677" s="81">
        <v>5</v>
      </c>
      <c r="D677" s="81" t="s">
        <v>3585</v>
      </c>
      <c r="E677" s="81" t="s">
        <v>3588</v>
      </c>
      <c r="F677" s="82">
        <v>-125274</v>
      </c>
    </row>
    <row r="678" spans="1:6" x14ac:dyDescent="0.25">
      <c r="A678" s="81">
        <v>5</v>
      </c>
      <c r="B678" s="81" t="s">
        <v>3585</v>
      </c>
      <c r="C678" s="81">
        <v>5</v>
      </c>
      <c r="D678" s="81" t="s">
        <v>3585</v>
      </c>
      <c r="E678" s="81" t="s">
        <v>3589</v>
      </c>
      <c r="F678" s="82">
        <v>-313185</v>
      </c>
    </row>
    <row r="679" spans="1:6" x14ac:dyDescent="0.25">
      <c r="A679" s="81">
        <v>5</v>
      </c>
      <c r="B679" s="81" t="s">
        <v>3585</v>
      </c>
      <c r="C679" s="81">
        <v>5</v>
      </c>
      <c r="D679" s="81" t="s">
        <v>3585</v>
      </c>
      <c r="E679" s="81" t="s">
        <v>3590</v>
      </c>
      <c r="F679" s="82">
        <v>-313185</v>
      </c>
    </row>
    <row r="680" spans="1:6" x14ac:dyDescent="0.25">
      <c r="A680" s="81">
        <v>5</v>
      </c>
      <c r="B680" s="81" t="s">
        <v>3585</v>
      </c>
      <c r="C680" s="81">
        <v>5</v>
      </c>
      <c r="D680" s="81" t="s">
        <v>3585</v>
      </c>
      <c r="E680" s="81" t="s">
        <v>3591</v>
      </c>
      <c r="F680" s="82">
        <v>-187911</v>
      </c>
    </row>
    <row r="681" spans="1:6" x14ac:dyDescent="0.25">
      <c r="A681" s="81">
        <v>5</v>
      </c>
      <c r="B681" s="81" t="s">
        <v>3585</v>
      </c>
      <c r="C681" s="81">
        <v>5</v>
      </c>
      <c r="D681" s="81" t="s">
        <v>3585</v>
      </c>
      <c r="E681" s="81" t="s">
        <v>3592</v>
      </c>
      <c r="F681" s="82">
        <v>-313185</v>
      </c>
    </row>
    <row r="682" spans="1:6" x14ac:dyDescent="0.25">
      <c r="A682" s="81">
        <v>5</v>
      </c>
      <c r="B682" s="81" t="s">
        <v>3585</v>
      </c>
      <c r="C682" s="81">
        <v>5</v>
      </c>
      <c r="D682" s="81" t="s">
        <v>3585</v>
      </c>
      <c r="E682" s="81" t="s">
        <v>3593</v>
      </c>
      <c r="F682" s="82">
        <v>-250548</v>
      </c>
    </row>
    <row r="683" spans="1:6" x14ac:dyDescent="0.25">
      <c r="A683" s="81">
        <v>5</v>
      </c>
      <c r="B683" s="81" t="s">
        <v>3594</v>
      </c>
      <c r="C683" s="81">
        <v>5</v>
      </c>
      <c r="D683" s="81" t="s">
        <v>3572</v>
      </c>
      <c r="E683" s="81" t="s">
        <v>1222</v>
      </c>
      <c r="F683" s="82">
        <v>539116</v>
      </c>
    </row>
    <row r="684" spans="1:6" x14ac:dyDescent="0.25">
      <c r="A684" s="81">
        <v>5</v>
      </c>
      <c r="B684" s="81" t="s">
        <v>3594</v>
      </c>
      <c r="C684" s="81">
        <v>5</v>
      </c>
      <c r="D684" s="81" t="s">
        <v>3575</v>
      </c>
      <c r="E684" s="81" t="s">
        <v>1226</v>
      </c>
      <c r="F684" s="82">
        <v>418072</v>
      </c>
    </row>
    <row r="685" spans="1:6" x14ac:dyDescent="0.25">
      <c r="A685" s="81">
        <v>5</v>
      </c>
      <c r="B685" s="81" t="s">
        <v>3594</v>
      </c>
      <c r="C685" s="81">
        <v>5</v>
      </c>
      <c r="D685" s="81" t="s">
        <v>3585</v>
      </c>
      <c r="E685" s="81" t="s">
        <v>1228</v>
      </c>
      <c r="F685" s="82">
        <v>569377</v>
      </c>
    </row>
    <row r="686" spans="1:6" x14ac:dyDescent="0.25">
      <c r="A686" s="81">
        <v>5</v>
      </c>
      <c r="B686" s="81" t="s">
        <v>3594</v>
      </c>
      <c r="C686" s="81">
        <v>5</v>
      </c>
      <c r="D686" s="81" t="s">
        <v>3585</v>
      </c>
      <c r="E686" s="81" t="s">
        <v>1230</v>
      </c>
      <c r="F686" s="82">
        <v>269558</v>
      </c>
    </row>
    <row r="687" spans="1:6" x14ac:dyDescent="0.25">
      <c r="A687" s="81">
        <v>5</v>
      </c>
      <c r="B687" s="81" t="s">
        <v>3594</v>
      </c>
      <c r="C687" s="81">
        <v>5</v>
      </c>
      <c r="D687" s="81" t="s">
        <v>3594</v>
      </c>
      <c r="E687" s="81" t="s">
        <v>2409</v>
      </c>
      <c r="F687" s="82">
        <v>-165040</v>
      </c>
    </row>
    <row r="688" spans="1:6" x14ac:dyDescent="0.25">
      <c r="A688" s="81">
        <v>5</v>
      </c>
      <c r="B688" s="81" t="s">
        <v>3594</v>
      </c>
      <c r="C688" s="81">
        <v>5</v>
      </c>
      <c r="D688" s="81" t="s">
        <v>3594</v>
      </c>
      <c r="E688" s="81" t="s">
        <v>2406</v>
      </c>
      <c r="F688" s="82">
        <v>-104518</v>
      </c>
    </row>
    <row r="689" spans="1:6" x14ac:dyDescent="0.25">
      <c r="A689" s="81">
        <v>5</v>
      </c>
      <c r="B689" s="81" t="s">
        <v>3594</v>
      </c>
      <c r="C689" s="81">
        <v>5</v>
      </c>
      <c r="D689" s="81" t="s">
        <v>3594</v>
      </c>
      <c r="E689" s="81" t="s">
        <v>2415</v>
      </c>
      <c r="F689" s="82">
        <v>-165040</v>
      </c>
    </row>
    <row r="690" spans="1:6" x14ac:dyDescent="0.25">
      <c r="A690" s="81">
        <v>5</v>
      </c>
      <c r="B690" s="81" t="s">
        <v>3594</v>
      </c>
      <c r="C690" s="81">
        <v>5</v>
      </c>
      <c r="D690" s="81" t="s">
        <v>3594</v>
      </c>
      <c r="E690" s="81" t="s">
        <v>2421</v>
      </c>
      <c r="F690" s="82">
        <v>-187911</v>
      </c>
    </row>
    <row r="691" spans="1:6" x14ac:dyDescent="0.25">
      <c r="A691" s="81">
        <v>5</v>
      </c>
      <c r="B691" s="81" t="s">
        <v>3594</v>
      </c>
      <c r="C691" s="81">
        <v>5</v>
      </c>
      <c r="D691" s="81" t="s">
        <v>3594</v>
      </c>
      <c r="E691" s="81" t="s">
        <v>2433</v>
      </c>
      <c r="F691" s="82">
        <v>-689007</v>
      </c>
    </row>
    <row r="692" spans="1:6" x14ac:dyDescent="0.25">
      <c r="A692" s="81">
        <v>5</v>
      </c>
      <c r="B692" s="81" t="s">
        <v>3594</v>
      </c>
      <c r="C692" s="81">
        <v>5</v>
      </c>
      <c r="D692" s="81" t="s">
        <v>3594</v>
      </c>
      <c r="E692" s="81" t="s">
        <v>2430</v>
      </c>
      <c r="F692" s="82">
        <v>-250548</v>
      </c>
    </row>
    <row r="693" spans="1:6" x14ac:dyDescent="0.25">
      <c r="A693" s="81">
        <v>5</v>
      </c>
      <c r="B693" s="81" t="s">
        <v>3594</v>
      </c>
      <c r="C693" s="81">
        <v>5</v>
      </c>
      <c r="D693" s="81" t="s">
        <v>3594</v>
      </c>
      <c r="E693" s="81" t="s">
        <v>2424</v>
      </c>
      <c r="F693" s="82">
        <v>-375822</v>
      </c>
    </row>
    <row r="694" spans="1:6" x14ac:dyDescent="0.25">
      <c r="A694" s="81">
        <v>5</v>
      </c>
      <c r="B694" s="81" t="s">
        <v>3594</v>
      </c>
      <c r="C694" s="81">
        <v>5</v>
      </c>
      <c r="D694" s="81" t="s">
        <v>3594</v>
      </c>
      <c r="E694" s="81" t="s">
        <v>2427</v>
      </c>
      <c r="F694" s="82">
        <v>-250548</v>
      </c>
    </row>
    <row r="695" spans="1:6" x14ac:dyDescent="0.25">
      <c r="A695" s="81">
        <v>5</v>
      </c>
      <c r="B695" s="81" t="s">
        <v>3594</v>
      </c>
      <c r="C695" s="81">
        <v>5</v>
      </c>
      <c r="D695" s="81" t="s">
        <v>3594</v>
      </c>
      <c r="E695" s="81" t="s">
        <v>3595</v>
      </c>
      <c r="F695" s="82">
        <v>-375822</v>
      </c>
    </row>
    <row r="696" spans="1:6" x14ac:dyDescent="0.25">
      <c r="A696" s="81">
        <v>5</v>
      </c>
      <c r="B696" s="81" t="s">
        <v>3594</v>
      </c>
      <c r="C696" s="81">
        <v>5</v>
      </c>
      <c r="D696" s="81" t="s">
        <v>3594</v>
      </c>
      <c r="E696" s="81" t="s">
        <v>3596</v>
      </c>
      <c r="F696" s="82">
        <v>-250548</v>
      </c>
    </row>
    <row r="697" spans="1:6" x14ac:dyDescent="0.25">
      <c r="A697" s="81">
        <v>5</v>
      </c>
      <c r="B697" s="81" t="s">
        <v>3594</v>
      </c>
      <c r="C697" s="81">
        <v>5</v>
      </c>
      <c r="D697" s="81" t="s">
        <v>3594</v>
      </c>
      <c r="E697" s="81" t="s">
        <v>3597</v>
      </c>
      <c r="F697" s="82">
        <v>-125274</v>
      </c>
    </row>
    <row r="698" spans="1:6" x14ac:dyDescent="0.25">
      <c r="A698" s="81">
        <v>5</v>
      </c>
      <c r="B698" s="81" t="s">
        <v>3594</v>
      </c>
      <c r="C698" s="81">
        <v>5</v>
      </c>
      <c r="D698" s="81" t="s">
        <v>3594</v>
      </c>
      <c r="E698" s="81" t="s">
        <v>3598</v>
      </c>
      <c r="F698" s="82">
        <v>-250548</v>
      </c>
    </row>
    <row r="699" spans="1:6" x14ac:dyDescent="0.25">
      <c r="A699" s="81">
        <v>5</v>
      </c>
      <c r="B699" s="81" t="s">
        <v>3594</v>
      </c>
      <c r="C699" s="81">
        <v>5</v>
      </c>
      <c r="D699" s="81" t="s">
        <v>3594</v>
      </c>
      <c r="E699" s="81" t="s">
        <v>3599</v>
      </c>
      <c r="F699" s="82">
        <v>-187911</v>
      </c>
    </row>
    <row r="700" spans="1:6" x14ac:dyDescent="0.25">
      <c r="A700" s="81">
        <v>5</v>
      </c>
      <c r="B700" s="81" t="s">
        <v>3594</v>
      </c>
      <c r="C700" s="81">
        <v>5</v>
      </c>
      <c r="D700" s="81" t="s">
        <v>3594</v>
      </c>
      <c r="E700" s="81" t="s">
        <v>3600</v>
      </c>
      <c r="F700" s="82">
        <v>-125274</v>
      </c>
    </row>
    <row r="701" spans="1:6" x14ac:dyDescent="0.25">
      <c r="A701" s="81">
        <v>5</v>
      </c>
      <c r="B701" s="81" t="s">
        <v>3594</v>
      </c>
      <c r="C701" s="81">
        <v>5</v>
      </c>
      <c r="D701" s="81" t="s">
        <v>3594</v>
      </c>
      <c r="E701" s="81" t="s">
        <v>3601</v>
      </c>
      <c r="F701" s="82">
        <v>-187911</v>
      </c>
    </row>
    <row r="702" spans="1:6" x14ac:dyDescent="0.25">
      <c r="A702" s="81">
        <v>5</v>
      </c>
      <c r="B702" s="81" t="s">
        <v>3594</v>
      </c>
      <c r="C702" s="81">
        <v>5</v>
      </c>
      <c r="D702" s="81" t="s">
        <v>3594</v>
      </c>
      <c r="E702" s="81" t="s">
        <v>3602</v>
      </c>
      <c r="F702" s="82">
        <v>-125274</v>
      </c>
    </row>
    <row r="703" spans="1:6" x14ac:dyDescent="0.25">
      <c r="A703" s="81">
        <v>5</v>
      </c>
      <c r="B703" s="81" t="s">
        <v>3594</v>
      </c>
      <c r="C703" s="81">
        <v>5</v>
      </c>
      <c r="D703" s="81" t="s">
        <v>3594</v>
      </c>
      <c r="E703" s="81" t="s">
        <v>3603</v>
      </c>
      <c r="F703" s="82">
        <v>-250548</v>
      </c>
    </row>
    <row r="704" spans="1:6" x14ac:dyDescent="0.25">
      <c r="A704" s="81">
        <v>5</v>
      </c>
      <c r="B704" s="81" t="s">
        <v>3594</v>
      </c>
      <c r="C704" s="81">
        <v>5</v>
      </c>
      <c r="D704" s="81" t="s">
        <v>3594</v>
      </c>
      <c r="E704" s="81" t="s">
        <v>3604</v>
      </c>
      <c r="F704" s="82">
        <v>-125274</v>
      </c>
    </row>
    <row r="705" spans="1:6" x14ac:dyDescent="0.25">
      <c r="A705" s="81">
        <v>5</v>
      </c>
      <c r="B705" s="81" t="s">
        <v>3594</v>
      </c>
      <c r="C705" s="81">
        <v>5</v>
      </c>
      <c r="D705" s="81" t="s">
        <v>3594</v>
      </c>
      <c r="E705" s="81" t="s">
        <v>3605</v>
      </c>
      <c r="F705" s="82">
        <v>-125274</v>
      </c>
    </row>
    <row r="706" spans="1:6" x14ac:dyDescent="0.25">
      <c r="A706" s="81">
        <v>5</v>
      </c>
      <c r="B706" s="81" t="s">
        <v>3594</v>
      </c>
      <c r="C706" s="81">
        <v>5</v>
      </c>
      <c r="D706" s="81" t="s">
        <v>3594</v>
      </c>
      <c r="E706" s="81" t="s">
        <v>3606</v>
      </c>
      <c r="F706" s="82">
        <v>-313185</v>
      </c>
    </row>
    <row r="707" spans="1:6" x14ac:dyDescent="0.25">
      <c r="A707" s="81">
        <v>5</v>
      </c>
      <c r="B707" s="81" t="s">
        <v>3594</v>
      </c>
      <c r="C707" s="81">
        <v>5</v>
      </c>
      <c r="D707" s="81" t="s">
        <v>3594</v>
      </c>
      <c r="E707" s="81" t="s">
        <v>3607</v>
      </c>
      <c r="F707" s="82">
        <v>-375822</v>
      </c>
    </row>
    <row r="708" spans="1:6" x14ac:dyDescent="0.25">
      <c r="A708" s="81">
        <v>5</v>
      </c>
      <c r="B708" s="81" t="s">
        <v>3594</v>
      </c>
      <c r="C708" s="81">
        <v>5</v>
      </c>
      <c r="D708" s="81" t="s">
        <v>3594</v>
      </c>
      <c r="E708" s="81" t="s">
        <v>3608</v>
      </c>
      <c r="F708" s="82">
        <v>-313185</v>
      </c>
    </row>
    <row r="709" spans="1:6" x14ac:dyDescent="0.25">
      <c r="A709" s="81">
        <v>5</v>
      </c>
      <c r="B709" s="81" t="s">
        <v>3594</v>
      </c>
      <c r="C709" s="81">
        <v>5</v>
      </c>
      <c r="D709" s="81" t="s">
        <v>3594</v>
      </c>
      <c r="E709" s="81" t="s">
        <v>3609</v>
      </c>
      <c r="F709" s="82">
        <v>-501096</v>
      </c>
    </row>
    <row r="710" spans="1:6" x14ac:dyDescent="0.25">
      <c r="A710" s="81">
        <v>5</v>
      </c>
      <c r="B710" s="81" t="s">
        <v>3594</v>
      </c>
      <c r="C710" s="81">
        <v>5</v>
      </c>
      <c r="D710" s="81" t="s">
        <v>3594</v>
      </c>
      <c r="E710" s="81" t="s">
        <v>3610</v>
      </c>
      <c r="F710" s="82">
        <v>-313185</v>
      </c>
    </row>
    <row r="711" spans="1:6" x14ac:dyDescent="0.25">
      <c r="A711" s="81">
        <v>5</v>
      </c>
      <c r="B711" s="81" t="s">
        <v>3594</v>
      </c>
      <c r="C711" s="81">
        <v>5</v>
      </c>
      <c r="D711" s="81" t="s">
        <v>3594</v>
      </c>
      <c r="E711" s="81" t="s">
        <v>3611</v>
      </c>
      <c r="F711" s="82">
        <v>-250548</v>
      </c>
    </row>
    <row r="712" spans="1:6" x14ac:dyDescent="0.25">
      <c r="A712" s="81">
        <v>5</v>
      </c>
      <c r="B712" s="81" t="s">
        <v>3594</v>
      </c>
      <c r="C712" s="81">
        <v>5</v>
      </c>
      <c r="D712" s="81" t="s">
        <v>3594</v>
      </c>
      <c r="E712" s="81" t="s">
        <v>3612</v>
      </c>
      <c r="F712" s="82">
        <v>-246558</v>
      </c>
    </row>
    <row r="713" spans="1:6" x14ac:dyDescent="0.25">
      <c r="A713" s="81">
        <v>5</v>
      </c>
      <c r="B713" s="81" t="s">
        <v>3594</v>
      </c>
      <c r="C713" s="81">
        <v>5</v>
      </c>
      <c r="D713" s="81" t="s">
        <v>3594</v>
      </c>
      <c r="E713" s="81" t="s">
        <v>3613</v>
      </c>
      <c r="F713" s="82">
        <v>-187911</v>
      </c>
    </row>
    <row r="714" spans="1:6" x14ac:dyDescent="0.25">
      <c r="A714" s="81">
        <v>5</v>
      </c>
      <c r="B714" s="81" t="s">
        <v>3594</v>
      </c>
      <c r="C714" s="81">
        <v>5</v>
      </c>
      <c r="D714" s="81" t="s">
        <v>3594</v>
      </c>
      <c r="E714" s="81" t="s">
        <v>3614</v>
      </c>
      <c r="F714" s="82">
        <v>-62637</v>
      </c>
    </row>
    <row r="715" spans="1:6" x14ac:dyDescent="0.25">
      <c r="A715" s="81">
        <v>5</v>
      </c>
      <c r="B715" s="81" t="s">
        <v>3594</v>
      </c>
      <c r="C715" s="81">
        <v>5</v>
      </c>
      <c r="D715" s="81" t="s">
        <v>3594</v>
      </c>
      <c r="E715" s="81" t="s">
        <v>3615</v>
      </c>
      <c r="F715" s="82">
        <v>-375822</v>
      </c>
    </row>
    <row r="716" spans="1:6" x14ac:dyDescent="0.25">
      <c r="A716" s="81">
        <v>5</v>
      </c>
      <c r="B716" s="81" t="s">
        <v>3594</v>
      </c>
      <c r="C716" s="81">
        <v>5</v>
      </c>
      <c r="D716" s="81" t="s">
        <v>3594</v>
      </c>
      <c r="E716" s="81" t="s">
        <v>3616</v>
      </c>
      <c r="F716" s="82">
        <v>-250548</v>
      </c>
    </row>
    <row r="717" spans="1:6" x14ac:dyDescent="0.25">
      <c r="A717" s="81">
        <v>5</v>
      </c>
      <c r="B717" s="81" t="s">
        <v>3594</v>
      </c>
      <c r="C717" s="81">
        <v>5</v>
      </c>
      <c r="D717" s="81" t="s">
        <v>3594</v>
      </c>
      <c r="E717" s="81" t="s">
        <v>3617</v>
      </c>
      <c r="F717" s="82">
        <v>-313185</v>
      </c>
    </row>
    <row r="718" spans="1:6" x14ac:dyDescent="0.25">
      <c r="A718" s="81">
        <v>5</v>
      </c>
      <c r="B718" s="81" t="s">
        <v>3594</v>
      </c>
      <c r="C718" s="81">
        <v>5</v>
      </c>
      <c r="D718" s="81" t="s">
        <v>3594</v>
      </c>
      <c r="E718" s="81" t="s">
        <v>3618</v>
      </c>
      <c r="F718" s="82">
        <v>-82520</v>
      </c>
    </row>
    <row r="719" spans="1:6" x14ac:dyDescent="0.25">
      <c r="A719" s="81">
        <v>5</v>
      </c>
      <c r="B719" s="81" t="s">
        <v>3619</v>
      </c>
      <c r="C719" s="81">
        <v>5</v>
      </c>
      <c r="D719" s="81" t="s">
        <v>3594</v>
      </c>
      <c r="E719" s="81" t="s">
        <v>1232</v>
      </c>
      <c r="F719" s="82">
        <v>355368</v>
      </c>
    </row>
    <row r="720" spans="1:6" x14ac:dyDescent="0.25">
      <c r="A720" s="81">
        <v>5</v>
      </c>
      <c r="B720" s="81" t="s">
        <v>3619</v>
      </c>
      <c r="C720" s="81">
        <v>5</v>
      </c>
      <c r="D720" s="81" t="s">
        <v>3594</v>
      </c>
      <c r="E720" s="81" t="s">
        <v>1236</v>
      </c>
      <c r="F720" s="82">
        <v>432531</v>
      </c>
    </row>
    <row r="721" spans="1:6" x14ac:dyDescent="0.25">
      <c r="A721" s="81">
        <v>5</v>
      </c>
      <c r="B721" s="81" t="s">
        <v>3619</v>
      </c>
      <c r="C721" s="81">
        <v>5</v>
      </c>
      <c r="D721" s="81" t="s">
        <v>3594</v>
      </c>
      <c r="E721" s="81" t="s">
        <v>1238</v>
      </c>
      <c r="F721" s="82">
        <v>458252</v>
      </c>
    </row>
    <row r="722" spans="1:6" x14ac:dyDescent="0.25">
      <c r="A722" s="81">
        <v>5</v>
      </c>
      <c r="B722" s="81" t="s">
        <v>3619</v>
      </c>
      <c r="C722" s="81">
        <v>5</v>
      </c>
      <c r="D722" s="81" t="s">
        <v>3619</v>
      </c>
      <c r="E722" s="81" t="s">
        <v>2445</v>
      </c>
      <c r="F722" s="82">
        <v>-375822</v>
      </c>
    </row>
    <row r="723" spans="1:6" x14ac:dyDescent="0.25">
      <c r="A723" s="81">
        <v>5</v>
      </c>
      <c r="B723" s="81" t="s">
        <v>3619</v>
      </c>
      <c r="C723" s="81">
        <v>5</v>
      </c>
      <c r="D723" s="81" t="s">
        <v>3619</v>
      </c>
      <c r="E723" s="81" t="s">
        <v>2448</v>
      </c>
      <c r="F723" s="82">
        <v>-313185</v>
      </c>
    </row>
    <row r="724" spans="1:6" x14ac:dyDescent="0.25">
      <c r="A724" s="81">
        <v>5</v>
      </c>
      <c r="B724" s="81" t="s">
        <v>3619</v>
      </c>
      <c r="C724" s="81">
        <v>5</v>
      </c>
      <c r="D724" s="81" t="s">
        <v>3619</v>
      </c>
      <c r="E724" s="81" t="s">
        <v>2439</v>
      </c>
      <c r="F724" s="82">
        <v>-187911</v>
      </c>
    </row>
    <row r="725" spans="1:6" x14ac:dyDescent="0.25">
      <c r="A725" s="81">
        <v>5</v>
      </c>
      <c r="B725" s="81" t="s">
        <v>3619</v>
      </c>
      <c r="C725" s="81">
        <v>5</v>
      </c>
      <c r="D725" s="81" t="s">
        <v>3619</v>
      </c>
      <c r="E725" s="81" t="s">
        <v>2436</v>
      </c>
      <c r="F725" s="82">
        <v>-250548</v>
      </c>
    </row>
    <row r="726" spans="1:6" x14ac:dyDescent="0.25">
      <c r="A726" s="81">
        <v>5</v>
      </c>
      <c r="B726" s="81" t="s">
        <v>3619</v>
      </c>
      <c r="C726" s="81">
        <v>5</v>
      </c>
      <c r="D726" s="81" t="s">
        <v>3619</v>
      </c>
      <c r="E726" s="81" t="s">
        <v>2451</v>
      </c>
      <c r="F726" s="82">
        <v>-375822</v>
      </c>
    </row>
    <row r="727" spans="1:6" x14ac:dyDescent="0.25">
      <c r="A727" s="81">
        <v>5</v>
      </c>
      <c r="B727" s="81" t="s">
        <v>3619</v>
      </c>
      <c r="C727" s="81">
        <v>5</v>
      </c>
      <c r="D727" s="81" t="s">
        <v>3619</v>
      </c>
      <c r="E727" s="81" t="s">
        <v>2442</v>
      </c>
      <c r="F727" s="82">
        <v>-250548</v>
      </c>
    </row>
    <row r="728" spans="1:6" x14ac:dyDescent="0.25">
      <c r="A728" s="81">
        <v>5</v>
      </c>
      <c r="B728" s="81" t="s">
        <v>3619</v>
      </c>
      <c r="C728" s="81">
        <v>5</v>
      </c>
      <c r="D728" s="81" t="s">
        <v>3619</v>
      </c>
      <c r="E728" s="81" t="s">
        <v>3620</v>
      </c>
      <c r="F728" s="82">
        <v>-313185</v>
      </c>
    </row>
    <row r="729" spans="1:6" x14ac:dyDescent="0.25">
      <c r="A729" s="81">
        <v>5</v>
      </c>
      <c r="B729" s="81" t="s">
        <v>3619</v>
      </c>
      <c r="C729" s="81">
        <v>5</v>
      </c>
      <c r="D729" s="81" t="s">
        <v>3619</v>
      </c>
      <c r="E729" s="81" t="s">
        <v>3621</v>
      </c>
      <c r="F729" s="82">
        <v>-313185</v>
      </c>
    </row>
    <row r="730" spans="1:6" x14ac:dyDescent="0.25">
      <c r="A730" s="81">
        <v>5</v>
      </c>
      <c r="B730" s="81" t="s">
        <v>3619</v>
      </c>
      <c r="C730" s="81">
        <v>5</v>
      </c>
      <c r="D730" s="81" t="s">
        <v>3619</v>
      </c>
      <c r="E730" s="81" t="s">
        <v>3622</v>
      </c>
      <c r="F730" s="82">
        <v>-375822</v>
      </c>
    </row>
    <row r="731" spans="1:6" x14ac:dyDescent="0.25">
      <c r="A731" s="81">
        <v>5</v>
      </c>
      <c r="B731" s="81" t="s">
        <v>3623</v>
      </c>
      <c r="C731" s="81">
        <v>5</v>
      </c>
      <c r="D731" s="81" t="s">
        <v>3594</v>
      </c>
      <c r="E731" s="81" t="s">
        <v>1234</v>
      </c>
      <c r="F731" s="82">
        <v>916504</v>
      </c>
    </row>
    <row r="732" spans="1:6" x14ac:dyDescent="0.25">
      <c r="A732" s="81">
        <v>5</v>
      </c>
      <c r="B732" s="81" t="s">
        <v>3624</v>
      </c>
      <c r="C732" s="81">
        <v>5</v>
      </c>
      <c r="D732" s="81" t="s">
        <v>3624</v>
      </c>
      <c r="E732" s="81" t="s">
        <v>3625</v>
      </c>
      <c r="F732" s="82">
        <v>-165040</v>
      </c>
    </row>
    <row r="733" spans="1:6" x14ac:dyDescent="0.25">
      <c r="A733" s="81">
        <v>5</v>
      </c>
      <c r="B733" s="81" t="s">
        <v>3624</v>
      </c>
      <c r="C733" s="81">
        <v>5</v>
      </c>
      <c r="D733" s="81" t="s">
        <v>3624</v>
      </c>
      <c r="E733" s="81" t="s">
        <v>3626</v>
      </c>
      <c r="F733" s="82">
        <v>-375822</v>
      </c>
    </row>
    <row r="734" spans="1:6" x14ac:dyDescent="0.25">
      <c r="A734" s="81">
        <v>5</v>
      </c>
      <c r="B734" s="81" t="s">
        <v>3624</v>
      </c>
      <c r="C734" s="81">
        <v>5</v>
      </c>
      <c r="D734" s="81" t="s">
        <v>3624</v>
      </c>
      <c r="E734" s="81" t="s">
        <v>3627</v>
      </c>
      <c r="F734" s="82">
        <v>-313185</v>
      </c>
    </row>
    <row r="735" spans="1:6" x14ac:dyDescent="0.25">
      <c r="A735" s="81">
        <v>5</v>
      </c>
      <c r="B735" s="81" t="s">
        <v>3624</v>
      </c>
      <c r="C735" s="81">
        <v>5</v>
      </c>
      <c r="D735" s="81" t="s">
        <v>3624</v>
      </c>
      <c r="E735" s="81" t="s">
        <v>3628</v>
      </c>
      <c r="F735" s="82">
        <v>-250548</v>
      </c>
    </row>
    <row r="736" spans="1:6" x14ac:dyDescent="0.25">
      <c r="A736" s="81">
        <v>5</v>
      </c>
      <c r="B736" s="81" t="s">
        <v>3624</v>
      </c>
      <c r="C736" s="81">
        <v>5</v>
      </c>
      <c r="D736" s="81" t="s">
        <v>3624</v>
      </c>
      <c r="E736" s="81" t="s">
        <v>3629</v>
      </c>
      <c r="F736" s="82">
        <v>-187911</v>
      </c>
    </row>
    <row r="737" spans="1:6" x14ac:dyDescent="0.25">
      <c r="A737" s="81">
        <v>5</v>
      </c>
      <c r="B737" s="81" t="s">
        <v>3624</v>
      </c>
      <c r="C737" s="81">
        <v>5</v>
      </c>
      <c r="D737" s="81" t="s">
        <v>3624</v>
      </c>
      <c r="E737" s="81" t="s">
        <v>3630</v>
      </c>
      <c r="F737" s="82">
        <v>-313185</v>
      </c>
    </row>
    <row r="738" spans="1:6" x14ac:dyDescent="0.25">
      <c r="A738" s="81">
        <v>5</v>
      </c>
      <c r="B738" s="81" t="s">
        <v>3624</v>
      </c>
      <c r="C738" s="81">
        <v>5</v>
      </c>
      <c r="D738" s="81" t="s">
        <v>3624</v>
      </c>
      <c r="E738" s="81" t="s">
        <v>3631</v>
      </c>
      <c r="F738" s="82">
        <v>-187911</v>
      </c>
    </row>
    <row r="739" spans="1:6" x14ac:dyDescent="0.25">
      <c r="A739" s="81">
        <v>5</v>
      </c>
      <c r="B739" s="81" t="s">
        <v>3624</v>
      </c>
      <c r="C739" s="81">
        <v>5</v>
      </c>
      <c r="D739" s="81" t="s">
        <v>3624</v>
      </c>
      <c r="E739" s="81" t="s">
        <v>3632</v>
      </c>
      <c r="F739" s="82">
        <v>-125274</v>
      </c>
    </row>
    <row r="740" spans="1:6" x14ac:dyDescent="0.25">
      <c r="A740" s="81">
        <v>5</v>
      </c>
      <c r="B740" s="81" t="s">
        <v>3624</v>
      </c>
      <c r="C740" s="81">
        <v>5</v>
      </c>
      <c r="D740" s="81" t="s">
        <v>3624</v>
      </c>
      <c r="E740" s="81" t="s">
        <v>3633</v>
      </c>
      <c r="F740" s="82">
        <v>-313185</v>
      </c>
    </row>
    <row r="741" spans="1:6" x14ac:dyDescent="0.25">
      <c r="A741" s="81">
        <v>5</v>
      </c>
      <c r="B741" s="81" t="s">
        <v>3624</v>
      </c>
      <c r="C741" s="81">
        <v>5</v>
      </c>
      <c r="D741" s="81" t="s">
        <v>3624</v>
      </c>
      <c r="E741" s="81" t="s">
        <v>3634</v>
      </c>
      <c r="F741" s="82">
        <v>-313185</v>
      </c>
    </row>
    <row r="742" spans="1:6" x14ac:dyDescent="0.25">
      <c r="A742" s="81">
        <v>5</v>
      </c>
      <c r="B742" s="81" t="s">
        <v>3624</v>
      </c>
      <c r="C742" s="81">
        <v>5</v>
      </c>
      <c r="D742" s="81" t="s">
        <v>3624</v>
      </c>
      <c r="E742" s="81" t="s">
        <v>3635</v>
      </c>
      <c r="F742" s="82">
        <v>-313185</v>
      </c>
    </row>
    <row r="743" spans="1:6" x14ac:dyDescent="0.25">
      <c r="A743" s="81">
        <v>5</v>
      </c>
      <c r="B743" s="81" t="s">
        <v>3624</v>
      </c>
      <c r="C743" s="81">
        <v>5</v>
      </c>
      <c r="D743" s="81" t="s">
        <v>3624</v>
      </c>
      <c r="E743" s="81" t="s">
        <v>3636</v>
      </c>
      <c r="F743" s="82">
        <v>-313185</v>
      </c>
    </row>
    <row r="744" spans="1:6" x14ac:dyDescent="0.25">
      <c r="A744" s="81">
        <v>5</v>
      </c>
      <c r="B744" s="81" t="s">
        <v>3624</v>
      </c>
      <c r="C744" s="81">
        <v>5</v>
      </c>
      <c r="D744" s="81" t="s">
        <v>3624</v>
      </c>
      <c r="E744" s="81" t="s">
        <v>3637</v>
      </c>
      <c r="F744" s="82">
        <v>-313185</v>
      </c>
    </row>
    <row r="745" spans="1:6" x14ac:dyDescent="0.25">
      <c r="A745" s="81">
        <v>5</v>
      </c>
      <c r="B745" s="81" t="s">
        <v>3624</v>
      </c>
      <c r="C745" s="81">
        <v>5</v>
      </c>
      <c r="D745" s="81" t="s">
        <v>3624</v>
      </c>
      <c r="E745" s="81" t="s">
        <v>3638</v>
      </c>
      <c r="F745" s="82">
        <v>-375822</v>
      </c>
    </row>
    <row r="746" spans="1:6" x14ac:dyDescent="0.25">
      <c r="A746" s="81">
        <v>5</v>
      </c>
      <c r="B746" s="81" t="s">
        <v>3624</v>
      </c>
      <c r="C746" s="81">
        <v>5</v>
      </c>
      <c r="D746" s="81" t="s">
        <v>3624</v>
      </c>
      <c r="E746" s="81" t="s">
        <v>3639</v>
      </c>
      <c r="F746" s="82">
        <v>-187911</v>
      </c>
    </row>
    <row r="747" spans="1:6" x14ac:dyDescent="0.25">
      <c r="A747" s="81">
        <v>5</v>
      </c>
      <c r="B747" s="81" t="s">
        <v>3624</v>
      </c>
      <c r="C747" s="81">
        <v>5</v>
      </c>
      <c r="D747" s="81" t="s">
        <v>3624</v>
      </c>
      <c r="E747" s="81" t="s">
        <v>3640</v>
      </c>
      <c r="F747" s="82">
        <v>-250548</v>
      </c>
    </row>
    <row r="748" spans="1:6" x14ac:dyDescent="0.25">
      <c r="A748" s="81">
        <v>5</v>
      </c>
      <c r="B748" s="81" t="s">
        <v>3624</v>
      </c>
      <c r="C748" s="81">
        <v>5</v>
      </c>
      <c r="D748" s="81" t="s">
        <v>3624</v>
      </c>
      <c r="E748" s="81" t="s">
        <v>3641</v>
      </c>
      <c r="F748" s="82">
        <v>-313185</v>
      </c>
    </row>
    <row r="749" spans="1:6" x14ac:dyDescent="0.25">
      <c r="A749" s="81">
        <v>5</v>
      </c>
      <c r="B749" s="81" t="s">
        <v>3624</v>
      </c>
      <c r="C749" s="81">
        <v>5</v>
      </c>
      <c r="D749" s="81" t="s">
        <v>3624</v>
      </c>
      <c r="E749" s="81" t="s">
        <v>3642</v>
      </c>
      <c r="F749" s="82">
        <v>-313185</v>
      </c>
    </row>
    <row r="750" spans="1:6" x14ac:dyDescent="0.25">
      <c r="A750" s="81">
        <v>5</v>
      </c>
      <c r="B750" s="81" t="s">
        <v>3624</v>
      </c>
      <c r="C750" s="81">
        <v>5</v>
      </c>
      <c r="D750" s="81" t="s">
        <v>3624</v>
      </c>
      <c r="E750" s="81" t="s">
        <v>3643</v>
      </c>
      <c r="F750" s="82">
        <v>-375822</v>
      </c>
    </row>
    <row r="751" spans="1:6" x14ac:dyDescent="0.25">
      <c r="A751" s="81">
        <v>5</v>
      </c>
      <c r="B751" s="81" t="s">
        <v>3624</v>
      </c>
      <c r="C751" s="81">
        <v>5</v>
      </c>
      <c r="D751" s="81" t="s">
        <v>3624</v>
      </c>
      <c r="E751" s="81" t="s">
        <v>3644</v>
      </c>
      <c r="F751" s="82">
        <v>-125274</v>
      </c>
    </row>
    <row r="752" spans="1:6" x14ac:dyDescent="0.25">
      <c r="A752" s="81">
        <v>5</v>
      </c>
      <c r="B752" s="81" t="s">
        <v>3624</v>
      </c>
      <c r="C752" s="81">
        <v>5</v>
      </c>
      <c r="D752" s="81" t="s">
        <v>3624</v>
      </c>
      <c r="E752" s="81" t="s">
        <v>3645</v>
      </c>
      <c r="F752" s="82">
        <v>-375822</v>
      </c>
    </row>
    <row r="753" spans="1:6" x14ac:dyDescent="0.25">
      <c r="A753" s="81">
        <v>5</v>
      </c>
      <c r="B753" s="81" t="s">
        <v>3624</v>
      </c>
      <c r="C753" s="81">
        <v>5</v>
      </c>
      <c r="D753" s="81" t="s">
        <v>3624</v>
      </c>
      <c r="E753" s="81" t="s">
        <v>3646</v>
      </c>
      <c r="F753" s="82">
        <v>-187911</v>
      </c>
    </row>
    <row r="754" spans="1:6" x14ac:dyDescent="0.25">
      <c r="A754" s="81">
        <v>5</v>
      </c>
      <c r="B754" s="81" t="s">
        <v>3624</v>
      </c>
      <c r="C754" s="81">
        <v>5</v>
      </c>
      <c r="D754" s="81" t="s">
        <v>3624</v>
      </c>
      <c r="E754" s="81" t="s">
        <v>3647</v>
      </c>
      <c r="F754" s="82">
        <v>-313185</v>
      </c>
    </row>
    <row r="755" spans="1:6" x14ac:dyDescent="0.25">
      <c r="A755" s="81">
        <v>5</v>
      </c>
      <c r="B755" s="81" t="s">
        <v>3624</v>
      </c>
      <c r="C755" s="81">
        <v>5</v>
      </c>
      <c r="D755" s="81" t="s">
        <v>3624</v>
      </c>
      <c r="E755" s="81" t="s">
        <v>3648</v>
      </c>
      <c r="F755" s="82">
        <v>-187911</v>
      </c>
    </row>
    <row r="756" spans="1:6" x14ac:dyDescent="0.25">
      <c r="A756" s="81">
        <v>5</v>
      </c>
      <c r="B756" s="81" t="s">
        <v>3624</v>
      </c>
      <c r="C756" s="81">
        <v>5</v>
      </c>
      <c r="D756" s="81" t="s">
        <v>3624</v>
      </c>
      <c r="E756" s="81" t="s">
        <v>3649</v>
      </c>
      <c r="F756" s="82">
        <v>-250548</v>
      </c>
    </row>
    <row r="757" spans="1:6" x14ac:dyDescent="0.25">
      <c r="A757" s="81">
        <v>5</v>
      </c>
      <c r="B757" s="81" t="s">
        <v>3624</v>
      </c>
      <c r="C757" s="81">
        <v>5</v>
      </c>
      <c r="D757" s="81" t="s">
        <v>3624</v>
      </c>
      <c r="E757" s="81" t="s">
        <v>3650</v>
      </c>
      <c r="F757" s="82">
        <v>-250548</v>
      </c>
    </row>
    <row r="758" spans="1:6" x14ac:dyDescent="0.25">
      <c r="A758" s="81">
        <v>5</v>
      </c>
      <c r="B758" s="81" t="s">
        <v>3624</v>
      </c>
      <c r="C758" s="81">
        <v>5</v>
      </c>
      <c r="D758" s="81" t="s">
        <v>3624</v>
      </c>
      <c r="E758" s="81" t="s">
        <v>3651</v>
      </c>
      <c r="F758" s="82">
        <v>-375822</v>
      </c>
    </row>
    <row r="759" spans="1:6" x14ac:dyDescent="0.25">
      <c r="A759" s="81">
        <v>5</v>
      </c>
      <c r="B759" s="81" t="s">
        <v>3624</v>
      </c>
      <c r="C759" s="81">
        <v>5</v>
      </c>
      <c r="D759" s="81" t="s">
        <v>3624</v>
      </c>
      <c r="E759" s="81" t="s">
        <v>3652</v>
      </c>
      <c r="F759" s="82">
        <v>-313185</v>
      </c>
    </row>
    <row r="760" spans="1:6" x14ac:dyDescent="0.25">
      <c r="A760" s="81">
        <v>5</v>
      </c>
      <c r="B760" s="81" t="s">
        <v>3624</v>
      </c>
      <c r="C760" s="81">
        <v>5</v>
      </c>
      <c r="D760" s="81" t="s">
        <v>3624</v>
      </c>
      <c r="E760" s="81" t="s">
        <v>3653</v>
      </c>
      <c r="F760" s="82">
        <v>-125274</v>
      </c>
    </row>
    <row r="761" spans="1:6" x14ac:dyDescent="0.25">
      <c r="A761" s="81">
        <v>5</v>
      </c>
      <c r="B761" s="81" t="s">
        <v>3624</v>
      </c>
      <c r="C761" s="81">
        <v>5</v>
      </c>
      <c r="D761" s="81" t="s">
        <v>3624</v>
      </c>
      <c r="E761" s="81" t="s">
        <v>3654</v>
      </c>
      <c r="F761" s="82">
        <v>-313185</v>
      </c>
    </row>
    <row r="762" spans="1:6" x14ac:dyDescent="0.25">
      <c r="A762" s="81">
        <v>5</v>
      </c>
      <c r="B762" s="81" t="s">
        <v>3624</v>
      </c>
      <c r="C762" s="81">
        <v>5</v>
      </c>
      <c r="D762" s="81" t="s">
        <v>3624</v>
      </c>
      <c r="E762" s="81" t="s">
        <v>3655</v>
      </c>
      <c r="F762" s="82">
        <v>-313185</v>
      </c>
    </row>
    <row r="763" spans="1:6" x14ac:dyDescent="0.25">
      <c r="A763" s="81">
        <v>5</v>
      </c>
      <c r="B763" s="81" t="s">
        <v>3624</v>
      </c>
      <c r="C763" s="81">
        <v>5</v>
      </c>
      <c r="D763" s="81" t="s">
        <v>3624</v>
      </c>
      <c r="E763" s="81" t="s">
        <v>3656</v>
      </c>
      <c r="F763" s="82">
        <v>-62637</v>
      </c>
    </row>
    <row r="764" spans="1:6" x14ac:dyDescent="0.25">
      <c r="A764" s="81">
        <v>5</v>
      </c>
      <c r="B764" s="81" t="s">
        <v>3624</v>
      </c>
      <c r="C764" s="81">
        <v>5</v>
      </c>
      <c r="D764" s="81" t="s">
        <v>3624</v>
      </c>
      <c r="E764" s="81" t="s">
        <v>3657</v>
      </c>
      <c r="F764" s="82">
        <v>-187911</v>
      </c>
    </row>
    <row r="765" spans="1:6" x14ac:dyDescent="0.25">
      <c r="A765" s="81">
        <v>5</v>
      </c>
      <c r="B765" s="81" t="s">
        <v>3624</v>
      </c>
      <c r="C765" s="81">
        <v>5</v>
      </c>
      <c r="D765" s="81" t="s">
        <v>3624</v>
      </c>
      <c r="E765" s="81" t="s">
        <v>3658</v>
      </c>
      <c r="F765" s="82">
        <v>-313185</v>
      </c>
    </row>
    <row r="766" spans="1:6" x14ac:dyDescent="0.25">
      <c r="A766" s="81">
        <v>5</v>
      </c>
      <c r="B766" s="81" t="s">
        <v>3624</v>
      </c>
      <c r="C766" s="81">
        <v>5</v>
      </c>
      <c r="D766" s="81" t="s">
        <v>3624</v>
      </c>
      <c r="E766" s="81" t="s">
        <v>3659</v>
      </c>
      <c r="F766" s="82">
        <v>-250548</v>
      </c>
    </row>
    <row r="767" spans="1:6" x14ac:dyDescent="0.25">
      <c r="A767" s="81">
        <v>5</v>
      </c>
      <c r="B767" s="81" t="s">
        <v>3624</v>
      </c>
      <c r="C767" s="81">
        <v>5</v>
      </c>
      <c r="D767" s="81" t="s">
        <v>3624</v>
      </c>
      <c r="E767" s="81" t="s">
        <v>3660</v>
      </c>
      <c r="F767" s="82">
        <v>-375822</v>
      </c>
    </row>
    <row r="768" spans="1:6" x14ac:dyDescent="0.25">
      <c r="A768" s="81">
        <v>5</v>
      </c>
      <c r="B768" s="81" t="s">
        <v>3624</v>
      </c>
      <c r="C768" s="81">
        <v>5</v>
      </c>
      <c r="D768" s="81" t="s">
        <v>3624</v>
      </c>
      <c r="E768" s="81" t="s">
        <v>3661</v>
      </c>
      <c r="F768" s="82">
        <v>-313185</v>
      </c>
    </row>
    <row r="769" spans="1:6" x14ac:dyDescent="0.25">
      <c r="A769" s="81">
        <v>5</v>
      </c>
      <c r="B769" s="81" t="s">
        <v>3624</v>
      </c>
      <c r="C769" s="81">
        <v>5</v>
      </c>
      <c r="D769" s="81" t="s">
        <v>3624</v>
      </c>
      <c r="E769" s="81" t="s">
        <v>3662</v>
      </c>
      <c r="F769" s="82">
        <v>-62637</v>
      </c>
    </row>
    <row r="770" spans="1:6" x14ac:dyDescent="0.25">
      <c r="A770" s="81">
        <v>5</v>
      </c>
      <c r="B770" s="81" t="s">
        <v>3624</v>
      </c>
      <c r="C770" s="81">
        <v>5</v>
      </c>
      <c r="D770" s="81" t="s">
        <v>3624</v>
      </c>
      <c r="E770" s="81" t="s">
        <v>3663</v>
      </c>
      <c r="F770" s="82">
        <v>-313185</v>
      </c>
    </row>
    <row r="771" spans="1:6" x14ac:dyDescent="0.25">
      <c r="A771" s="81">
        <v>5</v>
      </c>
      <c r="B771" s="81" t="s">
        <v>3664</v>
      </c>
      <c r="C771" s="81">
        <v>5</v>
      </c>
      <c r="D771" s="81" t="s">
        <v>3624</v>
      </c>
      <c r="E771" s="81" t="s">
        <v>1240</v>
      </c>
      <c r="F771" s="82">
        <v>874668</v>
      </c>
    </row>
    <row r="772" spans="1:6" x14ac:dyDescent="0.25">
      <c r="A772" s="81">
        <v>5</v>
      </c>
      <c r="B772" s="81" t="s">
        <v>3664</v>
      </c>
      <c r="C772" s="81">
        <v>5</v>
      </c>
      <c r="D772" s="81" t="s">
        <v>3664</v>
      </c>
      <c r="E772" s="81" t="s">
        <v>3665</v>
      </c>
      <c r="F772" s="82">
        <v>-125274</v>
      </c>
    </row>
    <row r="773" spans="1:6" x14ac:dyDescent="0.25">
      <c r="A773" s="81">
        <v>5</v>
      </c>
      <c r="B773" s="81" t="s">
        <v>3664</v>
      </c>
      <c r="C773" s="81">
        <v>5</v>
      </c>
      <c r="D773" s="81" t="s">
        <v>3664</v>
      </c>
      <c r="E773" s="81" t="s">
        <v>3666</v>
      </c>
      <c r="F773" s="82">
        <v>-250548</v>
      </c>
    </row>
    <row r="774" spans="1:6" x14ac:dyDescent="0.25">
      <c r="A774" s="81">
        <v>5</v>
      </c>
      <c r="B774" s="81" t="s">
        <v>3664</v>
      </c>
      <c r="C774" s="81">
        <v>5</v>
      </c>
      <c r="D774" s="81" t="s">
        <v>3664</v>
      </c>
      <c r="E774" s="81" t="s">
        <v>3667</v>
      </c>
      <c r="F774" s="82">
        <v>-313185</v>
      </c>
    </row>
    <row r="775" spans="1:6" x14ac:dyDescent="0.25">
      <c r="A775" s="81">
        <v>5</v>
      </c>
      <c r="B775" s="81" t="s">
        <v>3664</v>
      </c>
      <c r="C775" s="81">
        <v>5</v>
      </c>
      <c r="D775" s="81" t="s">
        <v>3664</v>
      </c>
      <c r="E775" s="81" t="s">
        <v>3668</v>
      </c>
      <c r="F775" s="82">
        <v>-250548</v>
      </c>
    </row>
    <row r="776" spans="1:6" x14ac:dyDescent="0.25">
      <c r="A776" s="81">
        <v>5</v>
      </c>
      <c r="B776" s="81" t="s">
        <v>3664</v>
      </c>
      <c r="C776" s="81">
        <v>5</v>
      </c>
      <c r="D776" s="81" t="s">
        <v>3664</v>
      </c>
      <c r="E776" s="81" t="s">
        <v>3669</v>
      </c>
      <c r="F776" s="82">
        <v>-250548</v>
      </c>
    </row>
    <row r="777" spans="1:6" x14ac:dyDescent="0.25">
      <c r="A777" s="81">
        <v>5</v>
      </c>
      <c r="B777" s="81" t="s">
        <v>3664</v>
      </c>
      <c r="C777" s="81">
        <v>5</v>
      </c>
      <c r="D777" s="81" t="s">
        <v>3664</v>
      </c>
      <c r="E777" s="81" t="s">
        <v>3670</v>
      </c>
      <c r="F777" s="82">
        <v>-187911</v>
      </c>
    </row>
    <row r="778" spans="1:6" x14ac:dyDescent="0.25">
      <c r="A778" s="81">
        <v>5</v>
      </c>
      <c r="B778" s="81" t="s">
        <v>3664</v>
      </c>
      <c r="C778" s="81">
        <v>5</v>
      </c>
      <c r="D778" s="81" t="s">
        <v>3664</v>
      </c>
      <c r="E778" s="81" t="s">
        <v>3671</v>
      </c>
      <c r="F778" s="82">
        <v>-187911</v>
      </c>
    </row>
    <row r="779" spans="1:6" x14ac:dyDescent="0.25">
      <c r="A779" s="81">
        <v>5</v>
      </c>
      <c r="B779" s="81" t="s">
        <v>3664</v>
      </c>
      <c r="C779" s="81">
        <v>5</v>
      </c>
      <c r="D779" s="81" t="s">
        <v>3664</v>
      </c>
      <c r="E779" s="81" t="s">
        <v>3672</v>
      </c>
      <c r="F779" s="82">
        <v>-313185</v>
      </c>
    </row>
    <row r="780" spans="1:6" x14ac:dyDescent="0.25">
      <c r="A780" s="81">
        <v>5</v>
      </c>
      <c r="B780" s="81" t="s">
        <v>3664</v>
      </c>
      <c r="C780" s="81">
        <v>5</v>
      </c>
      <c r="D780" s="81" t="s">
        <v>3664</v>
      </c>
      <c r="E780" s="81" t="s">
        <v>3673</v>
      </c>
      <c r="F780" s="82">
        <v>-62637</v>
      </c>
    </row>
    <row r="781" spans="1:6" x14ac:dyDescent="0.25">
      <c r="A781" s="81">
        <v>5</v>
      </c>
      <c r="B781" s="81" t="s">
        <v>3674</v>
      </c>
      <c r="C781" s="81">
        <v>5</v>
      </c>
      <c r="D781" s="81" t="s">
        <v>3664</v>
      </c>
      <c r="E781" s="81" t="s">
        <v>1242</v>
      </c>
      <c r="F781" s="82">
        <v>355360</v>
      </c>
    </row>
    <row r="782" spans="1:6" x14ac:dyDescent="0.25">
      <c r="A782" s="81">
        <v>5</v>
      </c>
      <c r="B782" s="81" t="s">
        <v>3674</v>
      </c>
      <c r="C782" s="81">
        <v>5</v>
      </c>
      <c r="D782" s="81" t="s">
        <v>3664</v>
      </c>
      <c r="E782" s="81" t="s">
        <v>1244</v>
      </c>
      <c r="F782" s="82">
        <v>865052</v>
      </c>
    </row>
    <row r="783" spans="1:6" x14ac:dyDescent="0.25">
      <c r="A783" s="81">
        <v>5</v>
      </c>
      <c r="B783" s="81" t="s">
        <v>3674</v>
      </c>
      <c r="C783" s="81">
        <v>5</v>
      </c>
      <c r="D783" s="81" t="s">
        <v>3664</v>
      </c>
      <c r="E783" s="81" t="s">
        <v>1246</v>
      </c>
      <c r="F783" s="82">
        <v>572810</v>
      </c>
    </row>
    <row r="784" spans="1:6" x14ac:dyDescent="0.25">
      <c r="A784" s="81">
        <v>5</v>
      </c>
      <c r="B784" s="81" t="s">
        <v>3674</v>
      </c>
      <c r="C784" s="81">
        <v>5</v>
      </c>
      <c r="D784" s="81" t="s">
        <v>3674</v>
      </c>
      <c r="E784" s="81" t="s">
        <v>3675</v>
      </c>
      <c r="F784" s="82">
        <v>-486857</v>
      </c>
    </row>
    <row r="785" spans="1:6" x14ac:dyDescent="0.25">
      <c r="A785" s="81">
        <v>5</v>
      </c>
      <c r="B785" s="81" t="s">
        <v>3674</v>
      </c>
      <c r="C785" s="81">
        <v>5</v>
      </c>
      <c r="D785" s="81" t="s">
        <v>3674</v>
      </c>
      <c r="E785" s="81" t="s">
        <v>3676</v>
      </c>
      <c r="F785" s="82">
        <v>-187911</v>
      </c>
    </row>
    <row r="786" spans="1:6" x14ac:dyDescent="0.25">
      <c r="A786" s="81">
        <v>5</v>
      </c>
      <c r="B786" s="81" t="s">
        <v>3674</v>
      </c>
      <c r="C786" s="81">
        <v>5</v>
      </c>
      <c r="D786" s="81" t="s">
        <v>3674</v>
      </c>
      <c r="E786" s="81" t="s">
        <v>3677</v>
      </c>
      <c r="F786" s="82">
        <v>-313185</v>
      </c>
    </row>
    <row r="787" spans="1:6" x14ac:dyDescent="0.25">
      <c r="A787" s="81">
        <v>5</v>
      </c>
      <c r="B787" s="81" t="s">
        <v>3674</v>
      </c>
      <c r="C787" s="81">
        <v>5</v>
      </c>
      <c r="D787" s="81" t="s">
        <v>3674</v>
      </c>
      <c r="E787" s="81" t="s">
        <v>3678</v>
      </c>
      <c r="F787" s="82">
        <v>-375822</v>
      </c>
    </row>
    <row r="788" spans="1:6" x14ac:dyDescent="0.25">
      <c r="A788" s="81">
        <v>5</v>
      </c>
      <c r="B788" s="81" t="s">
        <v>3674</v>
      </c>
      <c r="C788" s="81">
        <v>5</v>
      </c>
      <c r="D788" s="81" t="s">
        <v>3674</v>
      </c>
      <c r="E788" s="81" t="s">
        <v>3679</v>
      </c>
      <c r="F788" s="82">
        <v>-375822</v>
      </c>
    </row>
    <row r="789" spans="1:6" x14ac:dyDescent="0.25">
      <c r="A789" s="81">
        <v>5</v>
      </c>
      <c r="B789" s="81" t="s">
        <v>3674</v>
      </c>
      <c r="C789" s="81">
        <v>5</v>
      </c>
      <c r="D789" s="81" t="s">
        <v>3674</v>
      </c>
      <c r="E789" s="81" t="s">
        <v>3680</v>
      </c>
      <c r="F789" s="82">
        <v>-62637</v>
      </c>
    </row>
    <row r="790" spans="1:6" x14ac:dyDescent="0.25">
      <c r="A790" s="81">
        <v>5</v>
      </c>
      <c r="B790" s="81" t="s">
        <v>3674</v>
      </c>
      <c r="C790" s="81">
        <v>5</v>
      </c>
      <c r="D790" s="81" t="s">
        <v>3674</v>
      </c>
      <c r="E790" s="81" t="s">
        <v>3681</v>
      </c>
      <c r="F790" s="82">
        <v>-313185</v>
      </c>
    </row>
    <row r="791" spans="1:6" x14ac:dyDescent="0.25">
      <c r="A791" s="81">
        <v>5</v>
      </c>
      <c r="B791" s="81" t="s">
        <v>3674</v>
      </c>
      <c r="C791" s="81">
        <v>5</v>
      </c>
      <c r="D791" s="81" t="s">
        <v>3674</v>
      </c>
      <c r="E791" s="81" t="s">
        <v>3682</v>
      </c>
      <c r="F791" s="82">
        <v>-187911</v>
      </c>
    </row>
    <row r="792" spans="1:6" x14ac:dyDescent="0.25">
      <c r="A792" s="81">
        <v>5</v>
      </c>
      <c r="B792" s="81" t="s">
        <v>3674</v>
      </c>
      <c r="C792" s="81">
        <v>5</v>
      </c>
      <c r="D792" s="81" t="s">
        <v>3674</v>
      </c>
      <c r="E792" s="81" t="s">
        <v>3683</v>
      </c>
      <c r="F792" s="82">
        <v>-250548</v>
      </c>
    </row>
    <row r="793" spans="1:6" x14ac:dyDescent="0.25">
      <c r="A793" s="81">
        <v>5</v>
      </c>
      <c r="B793" s="81" t="s">
        <v>3674</v>
      </c>
      <c r="C793" s="81">
        <v>5</v>
      </c>
      <c r="D793" s="81" t="s">
        <v>3674</v>
      </c>
      <c r="E793" s="81" t="s">
        <v>3684</v>
      </c>
      <c r="F793" s="82">
        <v>-250548</v>
      </c>
    </row>
    <row r="794" spans="1:6" x14ac:dyDescent="0.25">
      <c r="A794" s="81">
        <v>5</v>
      </c>
      <c r="B794" s="81" t="s">
        <v>3674</v>
      </c>
      <c r="C794" s="81">
        <v>5</v>
      </c>
      <c r="D794" s="81" t="s">
        <v>3674</v>
      </c>
      <c r="E794" s="81" t="s">
        <v>3685</v>
      </c>
      <c r="F794" s="82">
        <v>-125274</v>
      </c>
    </row>
    <row r="795" spans="1:6" x14ac:dyDescent="0.25">
      <c r="A795" s="81">
        <v>5</v>
      </c>
      <c r="B795" s="81" t="s">
        <v>3674</v>
      </c>
      <c r="C795" s="81">
        <v>5</v>
      </c>
      <c r="D795" s="81" t="s">
        <v>3674</v>
      </c>
      <c r="E795" s="81" t="s">
        <v>3686</v>
      </c>
      <c r="F795" s="82">
        <v>-689007</v>
      </c>
    </row>
    <row r="796" spans="1:6" x14ac:dyDescent="0.25">
      <c r="A796" s="81">
        <v>5</v>
      </c>
      <c r="B796" s="81" t="s">
        <v>3674</v>
      </c>
      <c r="C796" s="81">
        <v>5</v>
      </c>
      <c r="D796" s="81" t="s">
        <v>3674</v>
      </c>
      <c r="E796" s="81" t="s">
        <v>3687</v>
      </c>
      <c r="F796" s="82">
        <v>-313185</v>
      </c>
    </row>
    <row r="797" spans="1:6" x14ac:dyDescent="0.25">
      <c r="A797" s="81">
        <v>5</v>
      </c>
      <c r="B797" s="81" t="s">
        <v>3674</v>
      </c>
      <c r="C797" s="81">
        <v>5</v>
      </c>
      <c r="D797" s="81" t="s">
        <v>3674</v>
      </c>
      <c r="E797" s="81" t="s">
        <v>3688</v>
      </c>
      <c r="F797" s="82">
        <v>-62637</v>
      </c>
    </row>
  </sheetData>
  <autoFilter ref="A3:I363">
    <sortState ref="A4:I363">
      <sortCondition ref="B3:B363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7"/>
  <sheetViews>
    <sheetView topLeftCell="D1" workbookViewId="0">
      <selection activeCell="P9" sqref="P9"/>
    </sheetView>
  </sheetViews>
  <sheetFormatPr defaultRowHeight="15" x14ac:dyDescent="0.25"/>
  <cols>
    <col min="1" max="1" width="4.5703125" customWidth="1"/>
    <col min="2" max="4" width="11.140625" customWidth="1"/>
    <col min="5" max="5" width="55.42578125" customWidth="1"/>
    <col min="6" max="6" width="50.7109375" customWidth="1"/>
    <col min="7" max="7" width="13" customWidth="1"/>
    <col min="8" max="11" width="15.42578125" customWidth="1"/>
  </cols>
  <sheetData>
    <row r="2" spans="1:16" ht="18.75" x14ac:dyDescent="0.3">
      <c r="A2" s="166" t="s">
        <v>26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09"/>
    </row>
    <row r="3" spans="1:16" x14ac:dyDescent="0.25">
      <c r="A3" s="167" t="s">
        <v>3734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10"/>
    </row>
    <row r="4" spans="1:16" x14ac:dyDescent="0.25">
      <c r="A4" s="108"/>
      <c r="B4" s="108"/>
      <c r="C4" s="108"/>
      <c r="D4" s="108"/>
      <c r="E4" s="108"/>
      <c r="F4" s="108"/>
      <c r="G4" s="108"/>
      <c r="H4" s="121">
        <f>+SUBTOTAL(9,H6:H37)</f>
        <v>13553275</v>
      </c>
      <c r="I4" s="121">
        <f t="shared" ref="I4:K4" si="0">+SUBTOTAL(9,I6:I37)</f>
        <v>0</v>
      </c>
      <c r="J4" s="121">
        <f t="shared" si="0"/>
        <v>1057921</v>
      </c>
      <c r="K4" s="121">
        <f t="shared" si="0"/>
        <v>14611196</v>
      </c>
      <c r="L4" s="110"/>
    </row>
    <row r="5" spans="1:16" ht="21" x14ac:dyDescent="0.25">
      <c r="A5" s="1"/>
      <c r="B5" s="106" t="s">
        <v>28</v>
      </c>
      <c r="C5" s="105" t="s">
        <v>29</v>
      </c>
      <c r="D5" s="105" t="s">
        <v>30</v>
      </c>
      <c r="E5" s="105" t="s">
        <v>31</v>
      </c>
      <c r="F5" s="105" t="s">
        <v>32</v>
      </c>
      <c r="G5" s="105" t="s">
        <v>33</v>
      </c>
      <c r="H5" s="107" t="s">
        <v>34</v>
      </c>
      <c r="I5" s="105" t="s">
        <v>35</v>
      </c>
      <c r="J5" s="107" t="s">
        <v>36</v>
      </c>
      <c r="K5" s="107" t="s">
        <v>37</v>
      </c>
      <c r="L5" s="1"/>
    </row>
    <row r="6" spans="1:16" x14ac:dyDescent="0.25">
      <c r="A6" s="1"/>
      <c r="B6" s="65">
        <v>45108</v>
      </c>
      <c r="C6" s="64" t="s">
        <v>3735</v>
      </c>
      <c r="D6" s="64" t="s">
        <v>39</v>
      </c>
      <c r="E6" s="64" t="s">
        <v>3736</v>
      </c>
      <c r="F6" s="64" t="s">
        <v>41</v>
      </c>
      <c r="G6" s="64" t="s">
        <v>42</v>
      </c>
      <c r="H6" s="63">
        <v>572810</v>
      </c>
      <c r="I6" s="62" t="s">
        <v>3737</v>
      </c>
      <c r="J6" s="63">
        <v>45825</v>
      </c>
      <c r="K6" s="63">
        <v>618635</v>
      </c>
      <c r="L6" s="1">
        <f>+C6*1</f>
        <v>39247</v>
      </c>
      <c r="M6">
        <f>+VLOOKUP(L6,'CTTT T9'!I$3:J$25,2,0)</f>
        <v>618635</v>
      </c>
      <c r="N6" s="40">
        <f>+M6-K6</f>
        <v>0</v>
      </c>
      <c r="O6" t="s">
        <v>4054</v>
      </c>
    </row>
    <row r="7" spans="1:16" x14ac:dyDescent="0.25">
      <c r="A7" s="1"/>
      <c r="B7" s="65">
        <v>45110</v>
      </c>
      <c r="C7" s="64" t="s">
        <v>3738</v>
      </c>
      <c r="D7" s="64" t="s">
        <v>39</v>
      </c>
      <c r="E7" s="64" t="s">
        <v>3739</v>
      </c>
      <c r="F7" s="64" t="s">
        <v>474</v>
      </c>
      <c r="G7" s="64" t="s">
        <v>475</v>
      </c>
      <c r="H7" s="63">
        <v>1078232</v>
      </c>
      <c r="I7" s="62" t="s">
        <v>3737</v>
      </c>
      <c r="J7" s="63">
        <v>86259</v>
      </c>
      <c r="K7" s="63">
        <v>1164491</v>
      </c>
      <c r="L7" s="1">
        <f t="shared" ref="L7:L29" si="1">+C7*1</f>
        <v>39304</v>
      </c>
      <c r="M7">
        <f>+VLOOKUP(L7,'CTTT T9'!I$3:J$25,2,0)</f>
        <v>1164491</v>
      </c>
      <c r="N7" s="40">
        <f t="shared" ref="N7:N30" si="2">+M7-K7</f>
        <v>0</v>
      </c>
      <c r="O7" t="s">
        <v>4054</v>
      </c>
    </row>
    <row r="8" spans="1:16" x14ac:dyDescent="0.25">
      <c r="A8" s="1"/>
      <c r="B8" s="65">
        <v>45110</v>
      </c>
      <c r="C8" s="64" t="s">
        <v>3740</v>
      </c>
      <c r="D8" s="64" t="s">
        <v>39</v>
      </c>
      <c r="E8" s="64" t="s">
        <v>3741</v>
      </c>
      <c r="F8" s="64" t="s">
        <v>474</v>
      </c>
      <c r="G8" s="64" t="s">
        <v>475</v>
      </c>
      <c r="H8" s="63">
        <v>1221252</v>
      </c>
      <c r="I8" s="62" t="s">
        <v>3737</v>
      </c>
      <c r="J8" s="63">
        <v>97700</v>
      </c>
      <c r="K8" s="63">
        <v>1318952</v>
      </c>
      <c r="L8" s="1">
        <f t="shared" si="1"/>
        <v>39305</v>
      </c>
      <c r="M8">
        <f>+VLOOKUP(L8,'CTTT T9'!I$3:J$25,2,0)</f>
        <v>1318952</v>
      </c>
      <c r="N8" s="40">
        <f t="shared" si="2"/>
        <v>0</v>
      </c>
      <c r="O8" t="s">
        <v>4054</v>
      </c>
    </row>
    <row r="9" spans="1:16" x14ac:dyDescent="0.25">
      <c r="A9" s="1"/>
      <c r="B9" s="65">
        <v>45113</v>
      </c>
      <c r="C9" s="64" t="s">
        <v>3742</v>
      </c>
      <c r="D9" s="64" t="s">
        <v>39</v>
      </c>
      <c r="E9" s="64" t="s">
        <v>3743</v>
      </c>
      <c r="F9" s="64" t="s">
        <v>41</v>
      </c>
      <c r="G9" s="64" t="s">
        <v>42</v>
      </c>
      <c r="H9" s="63">
        <v>539116</v>
      </c>
      <c r="I9" s="62" t="s">
        <v>3737</v>
      </c>
      <c r="J9" s="63">
        <v>43129</v>
      </c>
      <c r="K9" s="63">
        <v>582245</v>
      </c>
      <c r="L9" s="1">
        <f t="shared" si="1"/>
        <v>39667</v>
      </c>
      <c r="N9" s="40"/>
      <c r="P9" t="s">
        <v>4070</v>
      </c>
    </row>
    <row r="10" spans="1:16" x14ac:dyDescent="0.25">
      <c r="A10" s="1"/>
      <c r="B10" s="65">
        <v>45118</v>
      </c>
      <c r="C10" s="64" t="s">
        <v>3744</v>
      </c>
      <c r="D10" s="64" t="s">
        <v>39</v>
      </c>
      <c r="E10" s="64" t="s">
        <v>3745</v>
      </c>
      <c r="F10" s="64" t="s">
        <v>41</v>
      </c>
      <c r="G10" s="64" t="s">
        <v>42</v>
      </c>
      <c r="H10" s="63">
        <v>418072</v>
      </c>
      <c r="I10" s="62" t="s">
        <v>3737</v>
      </c>
      <c r="J10" s="63">
        <v>33446</v>
      </c>
      <c r="K10" s="63">
        <v>451518</v>
      </c>
      <c r="L10" s="1">
        <f t="shared" si="1"/>
        <v>40974</v>
      </c>
      <c r="M10">
        <f>+VLOOKUP(L10,'CTTT T9'!I$3:J$25,2,0)</f>
        <v>451518</v>
      </c>
      <c r="N10" s="40">
        <f t="shared" si="2"/>
        <v>0</v>
      </c>
      <c r="O10" t="s">
        <v>4054</v>
      </c>
    </row>
    <row r="11" spans="1:16" x14ac:dyDescent="0.25">
      <c r="A11" s="1"/>
      <c r="B11" s="65">
        <v>45118</v>
      </c>
      <c r="C11" s="64" t="s">
        <v>3746</v>
      </c>
      <c r="D11" s="64" t="s">
        <v>39</v>
      </c>
      <c r="E11" s="64" t="s">
        <v>3747</v>
      </c>
      <c r="F11" s="64" t="s">
        <v>41</v>
      </c>
      <c r="G11" s="64" t="s">
        <v>42</v>
      </c>
      <c r="H11" s="63">
        <v>165040</v>
      </c>
      <c r="I11" s="62" t="s">
        <v>3737</v>
      </c>
      <c r="J11" s="63">
        <v>13203</v>
      </c>
      <c r="K11" s="63">
        <v>178243</v>
      </c>
      <c r="L11" s="1">
        <f t="shared" si="1"/>
        <v>41000</v>
      </c>
      <c r="M11">
        <f>+VLOOKUP(L11,'CTTT T9'!I$3:J$25,2,0)</f>
        <v>178243</v>
      </c>
      <c r="N11" s="40">
        <f t="shared" si="2"/>
        <v>0</v>
      </c>
      <c r="O11" t="s">
        <v>4054</v>
      </c>
    </row>
    <row r="12" spans="1:16" x14ac:dyDescent="0.25">
      <c r="A12" s="1"/>
      <c r="B12" s="65">
        <v>45121</v>
      </c>
      <c r="C12" s="64" t="s">
        <v>3748</v>
      </c>
      <c r="D12" s="64" t="s">
        <v>39</v>
      </c>
      <c r="E12" s="64" t="s">
        <v>3749</v>
      </c>
      <c r="F12" s="64" t="s">
        <v>41</v>
      </c>
      <c r="G12" s="64" t="s">
        <v>42</v>
      </c>
      <c r="H12" s="63">
        <v>508855</v>
      </c>
      <c r="I12" s="62" t="s">
        <v>3737</v>
      </c>
      <c r="J12" s="63">
        <v>40708</v>
      </c>
      <c r="K12" s="63">
        <v>549563</v>
      </c>
      <c r="L12" s="1">
        <f t="shared" si="1"/>
        <v>42109</v>
      </c>
      <c r="M12">
        <f>+VLOOKUP(L12,'CTTT T9'!I$3:J$25,2,0)</f>
        <v>549563</v>
      </c>
      <c r="N12" s="40">
        <f t="shared" si="2"/>
        <v>0</v>
      </c>
      <c r="O12" t="s">
        <v>4054</v>
      </c>
    </row>
    <row r="13" spans="1:16" x14ac:dyDescent="0.25">
      <c r="A13" s="1"/>
      <c r="B13" s="65">
        <v>45121</v>
      </c>
      <c r="C13" s="64" t="s">
        <v>3750</v>
      </c>
      <c r="D13" s="64" t="s">
        <v>39</v>
      </c>
      <c r="E13" s="64" t="s">
        <v>3751</v>
      </c>
      <c r="F13" s="64" t="s">
        <v>474</v>
      </c>
      <c r="G13" s="64" t="s">
        <v>475</v>
      </c>
      <c r="H13" s="63">
        <v>935190</v>
      </c>
      <c r="I13" s="62" t="s">
        <v>3737</v>
      </c>
      <c r="J13" s="63">
        <v>74815</v>
      </c>
      <c r="K13" s="63">
        <v>1010005</v>
      </c>
      <c r="L13" s="1">
        <f t="shared" si="1"/>
        <v>42124</v>
      </c>
      <c r="M13">
        <f>+VLOOKUP(L13,'CTTT T9'!I$3:J$25,2,0)</f>
        <v>1010005</v>
      </c>
      <c r="N13" s="40">
        <f t="shared" si="2"/>
        <v>0</v>
      </c>
      <c r="O13" t="s">
        <v>4054</v>
      </c>
    </row>
    <row r="14" spans="1:16" x14ac:dyDescent="0.25">
      <c r="A14" s="1"/>
      <c r="B14" s="65">
        <v>45121</v>
      </c>
      <c r="C14" s="64" t="s">
        <v>3752</v>
      </c>
      <c r="D14" s="64" t="s">
        <v>39</v>
      </c>
      <c r="E14" s="64" t="s">
        <v>3753</v>
      </c>
      <c r="F14" s="64" t="s">
        <v>41</v>
      </c>
      <c r="G14" s="64" t="s">
        <v>42</v>
      </c>
      <c r="H14" s="63">
        <v>539116</v>
      </c>
      <c r="I14" s="62" t="s">
        <v>3737</v>
      </c>
      <c r="J14" s="63">
        <v>43129</v>
      </c>
      <c r="K14" s="63">
        <v>582245</v>
      </c>
      <c r="L14" s="1">
        <f t="shared" si="1"/>
        <v>42126</v>
      </c>
      <c r="M14">
        <f>+VLOOKUP(L14,'CTTT T9'!I$3:J$25,2,0)</f>
        <v>582245</v>
      </c>
      <c r="N14" s="40">
        <f t="shared" si="2"/>
        <v>0</v>
      </c>
      <c r="O14" t="s">
        <v>4054</v>
      </c>
    </row>
    <row r="15" spans="1:16" x14ac:dyDescent="0.25">
      <c r="A15" s="1"/>
      <c r="B15" s="65">
        <v>45125</v>
      </c>
      <c r="C15" s="64" t="s">
        <v>3754</v>
      </c>
      <c r="D15" s="64" t="s">
        <v>39</v>
      </c>
      <c r="E15" s="64" t="s">
        <v>3755</v>
      </c>
      <c r="F15" s="64" t="s">
        <v>41</v>
      </c>
      <c r="G15" s="64" t="s">
        <v>42</v>
      </c>
      <c r="H15" s="63">
        <v>418072</v>
      </c>
      <c r="I15" s="62" t="s">
        <v>3737</v>
      </c>
      <c r="J15" s="63">
        <v>33446</v>
      </c>
      <c r="K15" s="63">
        <v>451518</v>
      </c>
      <c r="L15" s="1">
        <f t="shared" si="1"/>
        <v>42320</v>
      </c>
      <c r="M15">
        <f>+VLOOKUP(L15,'CTTT T9'!I$3:J$25,2,0)</f>
        <v>451518</v>
      </c>
      <c r="N15" s="40">
        <f t="shared" si="2"/>
        <v>0</v>
      </c>
      <c r="O15" t="s">
        <v>4054</v>
      </c>
    </row>
    <row r="16" spans="1:16" x14ac:dyDescent="0.25">
      <c r="A16" s="1"/>
      <c r="B16" s="65">
        <v>45125</v>
      </c>
      <c r="C16" s="64" t="s">
        <v>3756</v>
      </c>
      <c r="D16" s="64" t="s">
        <v>39</v>
      </c>
      <c r="E16" s="64" t="s">
        <v>3757</v>
      </c>
      <c r="F16" s="64" t="s">
        <v>41</v>
      </c>
      <c r="G16" s="64" t="s">
        <v>42</v>
      </c>
      <c r="H16" s="63">
        <v>539116</v>
      </c>
      <c r="I16" s="62" t="s">
        <v>3737</v>
      </c>
      <c r="J16" s="63">
        <v>43129</v>
      </c>
      <c r="K16" s="63">
        <v>582245</v>
      </c>
      <c r="L16" s="1">
        <f t="shared" si="1"/>
        <v>42335</v>
      </c>
      <c r="M16">
        <f>+VLOOKUP(L16,'CTTT T9'!I$3:J$25,2,0)</f>
        <v>582245</v>
      </c>
      <c r="N16" s="40">
        <f t="shared" si="2"/>
        <v>0</v>
      </c>
      <c r="O16" t="s">
        <v>4054</v>
      </c>
    </row>
    <row r="17" spans="1:15" x14ac:dyDescent="0.25">
      <c r="A17" s="1"/>
      <c r="B17" s="65">
        <v>45125</v>
      </c>
      <c r="C17" s="64" t="s">
        <v>3758</v>
      </c>
      <c r="D17" s="64" t="s">
        <v>39</v>
      </c>
      <c r="E17" s="64" t="s">
        <v>3759</v>
      </c>
      <c r="F17" s="64" t="s">
        <v>41</v>
      </c>
      <c r="G17" s="64" t="s">
        <v>42</v>
      </c>
      <c r="H17" s="63">
        <v>418072</v>
      </c>
      <c r="I17" s="62" t="s">
        <v>3737</v>
      </c>
      <c r="J17" s="63">
        <v>33446</v>
      </c>
      <c r="K17" s="63">
        <v>451518</v>
      </c>
      <c r="L17" s="1">
        <f t="shared" si="1"/>
        <v>42345</v>
      </c>
      <c r="M17">
        <f>+VLOOKUP(L17,'CTTT T9'!I$3:J$25,2,0)</f>
        <v>451518</v>
      </c>
      <c r="N17" s="40">
        <f t="shared" si="2"/>
        <v>0</v>
      </c>
      <c r="O17" t="s">
        <v>4054</v>
      </c>
    </row>
    <row r="18" spans="1:15" x14ac:dyDescent="0.25">
      <c r="A18" s="1"/>
      <c r="B18" s="65">
        <v>45126</v>
      </c>
      <c r="C18" s="64" t="s">
        <v>3760</v>
      </c>
      <c r="D18" s="64" t="s">
        <v>39</v>
      </c>
      <c r="E18" s="64" t="s">
        <v>3761</v>
      </c>
      <c r="F18" s="64" t="s">
        <v>41</v>
      </c>
      <c r="G18" s="64" t="s">
        <v>42</v>
      </c>
      <c r="H18" s="63">
        <v>478594</v>
      </c>
      <c r="I18" s="62" t="s">
        <v>3737</v>
      </c>
      <c r="J18" s="63">
        <v>38288</v>
      </c>
      <c r="K18" s="63">
        <v>516882</v>
      </c>
      <c r="L18" s="1">
        <f t="shared" si="1"/>
        <v>42394</v>
      </c>
      <c r="M18">
        <f>+VLOOKUP(L18,'CTTT T9'!I$3:J$25,2,0)</f>
        <v>516882</v>
      </c>
      <c r="N18" s="40">
        <f t="shared" si="2"/>
        <v>0</v>
      </c>
      <c r="O18" t="s">
        <v>4054</v>
      </c>
    </row>
    <row r="19" spans="1:15" x14ac:dyDescent="0.25">
      <c r="A19" s="1"/>
      <c r="B19" s="65">
        <v>45126</v>
      </c>
      <c r="C19" s="64" t="s">
        <v>3762</v>
      </c>
      <c r="D19" s="64" t="s">
        <v>39</v>
      </c>
      <c r="E19" s="64" t="s">
        <v>3763</v>
      </c>
      <c r="F19" s="64" t="s">
        <v>41</v>
      </c>
      <c r="G19" s="64" t="s">
        <v>42</v>
      </c>
      <c r="H19" s="63">
        <v>673895</v>
      </c>
      <c r="I19" s="62" t="s">
        <v>3737</v>
      </c>
      <c r="J19" s="63">
        <v>53912</v>
      </c>
      <c r="K19" s="63">
        <v>727807</v>
      </c>
      <c r="L19" s="1">
        <f t="shared" si="1"/>
        <v>42395</v>
      </c>
      <c r="M19">
        <f>+VLOOKUP(L19,'CTTT T9'!I$3:J$25,2,0)</f>
        <v>727807</v>
      </c>
      <c r="N19" s="40">
        <f t="shared" si="2"/>
        <v>0</v>
      </c>
      <c r="O19" t="s">
        <v>4054</v>
      </c>
    </row>
    <row r="20" spans="1:15" x14ac:dyDescent="0.25">
      <c r="A20" s="1"/>
      <c r="B20" s="65">
        <v>45126</v>
      </c>
      <c r="C20" s="64" t="s">
        <v>3764</v>
      </c>
      <c r="D20" s="64" t="s">
        <v>39</v>
      </c>
      <c r="E20" s="64" t="s">
        <v>3765</v>
      </c>
      <c r="F20" s="64" t="s">
        <v>41</v>
      </c>
      <c r="G20" s="64" t="s">
        <v>42</v>
      </c>
      <c r="H20" s="63">
        <v>808674</v>
      </c>
      <c r="I20" s="62" t="s">
        <v>3737</v>
      </c>
      <c r="J20" s="63">
        <v>64694</v>
      </c>
      <c r="K20" s="63">
        <v>873368</v>
      </c>
      <c r="L20" s="1">
        <f t="shared" si="1"/>
        <v>42446</v>
      </c>
      <c r="M20">
        <f>+VLOOKUP(L20,'CTTT T9'!I$3:J$25,2,0)</f>
        <v>873368</v>
      </c>
      <c r="N20" s="40">
        <f t="shared" si="2"/>
        <v>0</v>
      </c>
      <c r="O20" t="s">
        <v>4054</v>
      </c>
    </row>
    <row r="21" spans="1:15" x14ac:dyDescent="0.25">
      <c r="A21" s="1"/>
      <c r="B21" s="65">
        <v>45127</v>
      </c>
      <c r="C21" s="64" t="s">
        <v>3766</v>
      </c>
      <c r="D21" s="64" t="s">
        <v>39</v>
      </c>
      <c r="E21" s="64" t="s">
        <v>3767</v>
      </c>
      <c r="F21" s="64" t="s">
        <v>41</v>
      </c>
      <c r="G21" s="64" t="s">
        <v>42</v>
      </c>
      <c r="H21" s="63">
        <v>673895</v>
      </c>
      <c r="I21" s="62" t="s">
        <v>3737</v>
      </c>
      <c r="J21" s="63">
        <v>53912</v>
      </c>
      <c r="K21" s="63">
        <v>727807</v>
      </c>
      <c r="L21" s="1">
        <f t="shared" si="1"/>
        <v>42501</v>
      </c>
      <c r="M21">
        <f>+VLOOKUP(L21,'CTTT T9'!I$3:J$25,2,0)</f>
        <v>727807</v>
      </c>
      <c r="N21" s="40">
        <f t="shared" si="2"/>
        <v>0</v>
      </c>
      <c r="O21" t="s">
        <v>4054</v>
      </c>
    </row>
    <row r="22" spans="1:15" x14ac:dyDescent="0.25">
      <c r="A22" s="1"/>
      <c r="B22" s="65">
        <v>45127</v>
      </c>
      <c r="C22" s="64" t="s">
        <v>3768</v>
      </c>
      <c r="D22" s="64" t="s">
        <v>39</v>
      </c>
      <c r="E22" s="64" t="s">
        <v>3769</v>
      </c>
      <c r="F22" s="64" t="s">
        <v>41</v>
      </c>
      <c r="G22" s="64" t="s">
        <v>42</v>
      </c>
      <c r="H22" s="63">
        <v>673895</v>
      </c>
      <c r="I22" s="62" t="s">
        <v>3737</v>
      </c>
      <c r="J22" s="63">
        <v>53912</v>
      </c>
      <c r="K22" s="63">
        <v>727807</v>
      </c>
      <c r="L22" s="1">
        <f t="shared" si="1"/>
        <v>42502</v>
      </c>
      <c r="M22">
        <f>+VLOOKUP(L22,'CTTT T9'!I$3:J$25,2,0)</f>
        <v>727807</v>
      </c>
      <c r="N22" s="40">
        <f t="shared" si="2"/>
        <v>0</v>
      </c>
      <c r="O22" t="s">
        <v>4054</v>
      </c>
    </row>
    <row r="23" spans="1:15" x14ac:dyDescent="0.25">
      <c r="A23" s="1"/>
      <c r="B23" s="65">
        <v>45128</v>
      </c>
      <c r="C23" s="64" t="s">
        <v>3774</v>
      </c>
      <c r="D23" s="64" t="s">
        <v>39</v>
      </c>
      <c r="E23" s="64" t="s">
        <v>3775</v>
      </c>
      <c r="F23" s="64" t="s">
        <v>41</v>
      </c>
      <c r="G23" s="64" t="s">
        <v>42</v>
      </c>
      <c r="H23" s="63">
        <v>539116</v>
      </c>
      <c r="I23" s="62" t="s">
        <v>3737</v>
      </c>
      <c r="J23" s="63">
        <v>43129</v>
      </c>
      <c r="K23" s="63">
        <v>582245</v>
      </c>
      <c r="L23" s="1">
        <f t="shared" si="1"/>
        <v>43610</v>
      </c>
      <c r="M23">
        <f>+VLOOKUP(L23,'CTTT T9'!I$3:J$25,2,0)</f>
        <v>582245</v>
      </c>
      <c r="N23" s="40">
        <f t="shared" si="2"/>
        <v>0</v>
      </c>
      <c r="O23" t="s">
        <v>4054</v>
      </c>
    </row>
    <row r="24" spans="1:15" x14ac:dyDescent="0.25">
      <c r="A24" s="1"/>
      <c r="B24" s="65">
        <v>45128</v>
      </c>
      <c r="C24" s="64" t="s">
        <v>3776</v>
      </c>
      <c r="D24" s="64" t="s">
        <v>39</v>
      </c>
      <c r="E24" s="64" t="s">
        <v>3777</v>
      </c>
      <c r="F24" s="64" t="s">
        <v>378</v>
      </c>
      <c r="G24" s="64" t="s">
        <v>379</v>
      </c>
      <c r="H24" s="63">
        <v>539116</v>
      </c>
      <c r="I24" s="62" t="s">
        <v>3737</v>
      </c>
      <c r="J24" s="63">
        <v>43129</v>
      </c>
      <c r="K24" s="63">
        <v>582245</v>
      </c>
      <c r="L24" s="1">
        <f t="shared" si="1"/>
        <v>43616</v>
      </c>
      <c r="M24">
        <f>+VLOOKUP(L24,'CTTT T9'!I$3:J$25,2,0)</f>
        <v>582245</v>
      </c>
      <c r="N24" s="40">
        <f t="shared" si="2"/>
        <v>0</v>
      </c>
      <c r="O24" t="s">
        <v>4054</v>
      </c>
    </row>
    <row r="25" spans="1:15" x14ac:dyDescent="0.25">
      <c r="A25" s="1"/>
      <c r="B25" s="65">
        <v>45128</v>
      </c>
      <c r="C25" s="64" t="s">
        <v>3778</v>
      </c>
      <c r="D25" s="64" t="s">
        <v>39</v>
      </c>
      <c r="E25" s="64" t="s">
        <v>3779</v>
      </c>
      <c r="F25" s="64" t="s">
        <v>41</v>
      </c>
      <c r="G25" s="64" t="s">
        <v>42</v>
      </c>
      <c r="H25" s="63">
        <v>734417</v>
      </c>
      <c r="I25" s="62" t="s">
        <v>3737</v>
      </c>
      <c r="J25" s="63">
        <v>58753</v>
      </c>
      <c r="K25" s="63">
        <v>793170</v>
      </c>
      <c r="L25" s="1">
        <f t="shared" si="1"/>
        <v>43629</v>
      </c>
      <c r="M25">
        <f>+VLOOKUP(L25,'CTTT T9'!I$3:J$25,2,0)</f>
        <v>793170</v>
      </c>
      <c r="N25" s="40">
        <f t="shared" si="2"/>
        <v>0</v>
      </c>
      <c r="O25" t="s">
        <v>4054</v>
      </c>
    </row>
    <row r="26" spans="1:15" x14ac:dyDescent="0.25">
      <c r="A26" s="1"/>
      <c r="B26" s="65">
        <v>45128</v>
      </c>
      <c r="C26" s="64" t="s">
        <v>3780</v>
      </c>
      <c r="D26" s="64" t="s">
        <v>39</v>
      </c>
      <c r="E26" s="64" t="s">
        <v>3781</v>
      </c>
      <c r="F26" s="64" t="s">
        <v>41</v>
      </c>
      <c r="G26" s="64" t="s">
        <v>42</v>
      </c>
      <c r="H26" s="63">
        <v>673895</v>
      </c>
      <c r="I26" s="62" t="s">
        <v>3737</v>
      </c>
      <c r="J26" s="63">
        <v>53912</v>
      </c>
      <c r="K26" s="63">
        <v>727807</v>
      </c>
      <c r="L26" s="1">
        <f t="shared" si="1"/>
        <v>43635</v>
      </c>
      <c r="M26">
        <f>+VLOOKUP(L26,'CTTT T9'!I$3:J$25,2,0)</f>
        <v>727807</v>
      </c>
      <c r="N26" s="40">
        <f t="shared" si="2"/>
        <v>0</v>
      </c>
      <c r="O26" t="s">
        <v>4054</v>
      </c>
    </row>
    <row r="27" spans="1:15" x14ac:dyDescent="0.25">
      <c r="A27" s="1"/>
      <c r="B27" s="65">
        <v>45129</v>
      </c>
      <c r="C27" s="64" t="s">
        <v>3782</v>
      </c>
      <c r="D27" s="64" t="s">
        <v>39</v>
      </c>
      <c r="E27" s="64" t="s">
        <v>3783</v>
      </c>
      <c r="F27" s="64" t="s">
        <v>120</v>
      </c>
      <c r="G27" s="64" t="s">
        <v>121</v>
      </c>
      <c r="H27" s="63">
        <v>673895</v>
      </c>
      <c r="I27" s="62" t="s">
        <v>3737</v>
      </c>
      <c r="J27" s="63">
        <v>53912</v>
      </c>
      <c r="K27" s="63">
        <v>727807</v>
      </c>
      <c r="L27" s="1">
        <f t="shared" si="1"/>
        <v>43768</v>
      </c>
      <c r="M27">
        <f>+VLOOKUP(L27,'CTTT T9'!I$3:J$25,2,0)</f>
        <v>727807</v>
      </c>
      <c r="N27" s="40">
        <f t="shared" si="2"/>
        <v>0</v>
      </c>
      <c r="O27" t="s">
        <v>4054</v>
      </c>
    </row>
    <row r="28" spans="1:15" x14ac:dyDescent="0.25">
      <c r="A28" s="1"/>
      <c r="B28" s="65">
        <v>45131</v>
      </c>
      <c r="C28" s="64" t="s">
        <v>3785</v>
      </c>
      <c r="D28" s="64" t="s">
        <v>39</v>
      </c>
      <c r="E28" s="64" t="s">
        <v>3786</v>
      </c>
      <c r="F28" s="64" t="s">
        <v>41</v>
      </c>
      <c r="G28" s="64" t="s">
        <v>42</v>
      </c>
      <c r="H28" s="63">
        <v>508855</v>
      </c>
      <c r="I28" s="62" t="s">
        <v>3737</v>
      </c>
      <c r="J28" s="63">
        <v>40708</v>
      </c>
      <c r="K28" s="63">
        <v>549563</v>
      </c>
      <c r="L28" s="1">
        <f t="shared" si="1"/>
        <v>43834</v>
      </c>
      <c r="M28">
        <f>+VLOOKUP(L28,'CTTT T9'!I$3:J$25,2,0)</f>
        <v>549563</v>
      </c>
      <c r="N28" s="40">
        <f t="shared" si="2"/>
        <v>0</v>
      </c>
      <c r="O28" t="s">
        <v>4054</v>
      </c>
    </row>
    <row r="29" spans="1:15" x14ac:dyDescent="0.25">
      <c r="A29" s="1"/>
      <c r="B29" s="65">
        <v>45132</v>
      </c>
      <c r="C29" s="64" t="s">
        <v>3787</v>
      </c>
      <c r="D29" s="64" t="s">
        <v>39</v>
      </c>
      <c r="E29" s="64" t="s">
        <v>3788</v>
      </c>
      <c r="F29" s="64" t="s">
        <v>41</v>
      </c>
      <c r="G29" s="64" t="s">
        <v>42</v>
      </c>
      <c r="H29" s="63">
        <v>539116</v>
      </c>
      <c r="I29" s="62" t="s">
        <v>3737</v>
      </c>
      <c r="J29" s="63">
        <v>43129</v>
      </c>
      <c r="K29" s="63">
        <v>582245</v>
      </c>
      <c r="L29" s="1">
        <f t="shared" si="1"/>
        <v>43924</v>
      </c>
      <c r="M29">
        <f>+VLOOKUP(L29,'CTTT T9'!I$3:J$25,2,0)</f>
        <v>582245</v>
      </c>
      <c r="N29" s="40">
        <f t="shared" si="2"/>
        <v>0</v>
      </c>
      <c r="O29" t="s">
        <v>4054</v>
      </c>
    </row>
    <row r="30" spans="1:15" x14ac:dyDescent="0.25">
      <c r="B30" s="65">
        <v>45128</v>
      </c>
      <c r="C30" s="64" t="s">
        <v>3770</v>
      </c>
      <c r="D30" s="64" t="s">
        <v>1249</v>
      </c>
      <c r="E30" s="64" t="s">
        <v>3932</v>
      </c>
      <c r="F30" s="64" t="s">
        <v>474</v>
      </c>
      <c r="G30" s="64" t="s">
        <v>475</v>
      </c>
      <c r="H30" s="63">
        <v>-52259</v>
      </c>
      <c r="I30" s="62" t="s">
        <v>43</v>
      </c>
      <c r="J30" s="63">
        <v>-5226</v>
      </c>
      <c r="K30" s="63">
        <v>-57485</v>
      </c>
      <c r="L30" s="1" t="str">
        <f>+RIGHT(E30,20)</f>
        <v>RRS20230710652CT5005</v>
      </c>
      <c r="M30">
        <f>+VLOOKUP(L30,'CTTT T8'!H$56:I$65,2,0)</f>
        <v>-57485</v>
      </c>
      <c r="N30" s="40">
        <f t="shared" si="2"/>
        <v>0</v>
      </c>
      <c r="O30" t="s">
        <v>3982</v>
      </c>
    </row>
    <row r="31" spans="1:15" x14ac:dyDescent="0.25">
      <c r="B31" s="65">
        <v>45128</v>
      </c>
      <c r="C31" s="64" t="s">
        <v>3771</v>
      </c>
      <c r="D31" s="64" t="s">
        <v>1249</v>
      </c>
      <c r="E31" s="64" t="s">
        <v>3933</v>
      </c>
      <c r="F31" s="64" t="s">
        <v>474</v>
      </c>
      <c r="G31" s="64" t="s">
        <v>475</v>
      </c>
      <c r="H31" s="63">
        <v>-247560</v>
      </c>
      <c r="I31" s="62" t="s">
        <v>43</v>
      </c>
      <c r="J31" s="63">
        <v>-24756</v>
      </c>
      <c r="K31" s="63">
        <v>-272316</v>
      </c>
      <c r="L31" s="1" t="str">
        <f t="shared" ref="L31:L37" si="3">+RIGHT(E31,20)</f>
        <v>RRS20230704243CT5015</v>
      </c>
      <c r="M31">
        <f>+VLOOKUP(L31,'CTTT T8'!H$56:I$65,2,0)</f>
        <v>-272316</v>
      </c>
      <c r="N31" s="40">
        <f t="shared" ref="N31:N37" si="4">+M31-K31</f>
        <v>0</v>
      </c>
      <c r="O31" t="s">
        <v>3982</v>
      </c>
    </row>
    <row r="32" spans="1:15" x14ac:dyDescent="0.25">
      <c r="B32" s="65">
        <v>45128</v>
      </c>
      <c r="C32" s="64" t="s">
        <v>3772</v>
      </c>
      <c r="D32" s="64" t="s">
        <v>1249</v>
      </c>
      <c r="E32" s="64" t="s">
        <v>3934</v>
      </c>
      <c r="F32" s="64" t="s">
        <v>474</v>
      </c>
      <c r="G32" s="64" t="s">
        <v>475</v>
      </c>
      <c r="H32" s="63">
        <v>-69025</v>
      </c>
      <c r="I32" s="62" t="s">
        <v>43</v>
      </c>
      <c r="J32" s="63">
        <v>-6903</v>
      </c>
      <c r="K32" s="63">
        <v>-75928</v>
      </c>
      <c r="L32" s="1" t="str">
        <f t="shared" si="3"/>
        <v>RRS20230710653CT5004</v>
      </c>
      <c r="M32">
        <f>+VLOOKUP(L32,'CTTT T8'!H$56:I$65,2,0)</f>
        <v>-75928</v>
      </c>
      <c r="N32" s="40">
        <f t="shared" si="4"/>
        <v>0</v>
      </c>
      <c r="O32" t="s">
        <v>3982</v>
      </c>
    </row>
    <row r="33" spans="2:15" x14ac:dyDescent="0.25">
      <c r="B33" s="65">
        <v>45128</v>
      </c>
      <c r="C33" s="64" t="s">
        <v>3773</v>
      </c>
      <c r="D33" s="64" t="s">
        <v>567</v>
      </c>
      <c r="E33" s="64" t="s">
        <v>3935</v>
      </c>
      <c r="F33" s="64" t="s">
        <v>41</v>
      </c>
      <c r="G33" s="64" t="s">
        <v>42</v>
      </c>
      <c r="H33" s="63">
        <v>-375822</v>
      </c>
      <c r="I33" s="62" t="s">
        <v>43</v>
      </c>
      <c r="J33" s="63">
        <v>-37582</v>
      </c>
      <c r="K33" s="63">
        <v>-413404</v>
      </c>
      <c r="L33" s="1" t="str">
        <f t="shared" si="3"/>
        <v>RRS20230706438SG0050</v>
      </c>
      <c r="M33">
        <f>+VLOOKUP(L33,'CTTT T8'!H$56:I$65,2,0)</f>
        <v>-413404</v>
      </c>
      <c r="N33" s="40">
        <f t="shared" si="4"/>
        <v>0</v>
      </c>
      <c r="O33" t="s">
        <v>3982</v>
      </c>
    </row>
    <row r="34" spans="2:15" x14ac:dyDescent="0.25">
      <c r="B34" s="65">
        <v>45131</v>
      </c>
      <c r="C34" s="64" t="s">
        <v>3784</v>
      </c>
      <c r="D34" s="64" t="s">
        <v>1249</v>
      </c>
      <c r="E34" s="64" t="s">
        <v>3936</v>
      </c>
      <c r="F34" s="64" t="s">
        <v>474</v>
      </c>
      <c r="G34" s="64" t="s">
        <v>475</v>
      </c>
      <c r="H34" s="63">
        <v>-82520</v>
      </c>
      <c r="I34" s="62" t="s">
        <v>43</v>
      </c>
      <c r="J34" s="63">
        <v>-8252</v>
      </c>
      <c r="K34" s="63">
        <v>-90772</v>
      </c>
      <c r="L34" s="1" t="str">
        <f t="shared" si="3"/>
        <v>RRS20230714931CT5004</v>
      </c>
      <c r="M34">
        <f>+VLOOKUP(L34,'CTTT T8'!H$56:I$65,2,0)</f>
        <v>-90772</v>
      </c>
      <c r="N34" s="40">
        <f t="shared" si="4"/>
        <v>0</v>
      </c>
      <c r="O34" t="s">
        <v>3982</v>
      </c>
    </row>
    <row r="35" spans="2:15" x14ac:dyDescent="0.25">
      <c r="B35" s="65">
        <v>45133</v>
      </c>
      <c r="C35" s="64" t="s">
        <v>3789</v>
      </c>
      <c r="D35" s="64" t="s">
        <v>567</v>
      </c>
      <c r="E35" s="64" t="s">
        <v>3937</v>
      </c>
      <c r="F35" s="64" t="s">
        <v>41</v>
      </c>
      <c r="G35" s="64" t="s">
        <v>42</v>
      </c>
      <c r="H35" s="63">
        <v>-250548</v>
      </c>
      <c r="I35" s="62" t="s">
        <v>43</v>
      </c>
      <c r="J35" s="63">
        <v>-25055</v>
      </c>
      <c r="K35" s="63">
        <v>-275603</v>
      </c>
      <c r="L35" s="1" t="str">
        <f t="shared" si="3"/>
        <v>RRS20230718176SG0400</v>
      </c>
      <c r="M35">
        <f>+VLOOKUP(L35,'CTTT T8'!H$56:I$65,2,0)</f>
        <v>-275603</v>
      </c>
      <c r="N35" s="40">
        <f t="shared" si="4"/>
        <v>0</v>
      </c>
      <c r="O35" t="s">
        <v>3982</v>
      </c>
    </row>
    <row r="36" spans="2:15" x14ac:dyDescent="0.25">
      <c r="B36" s="114">
        <v>45138</v>
      </c>
      <c r="C36" s="111" t="s">
        <v>3790</v>
      </c>
      <c r="D36" s="64" t="s">
        <v>1249</v>
      </c>
      <c r="E36" s="113" t="s">
        <v>3792</v>
      </c>
      <c r="F36" s="64" t="s">
        <v>474</v>
      </c>
      <c r="G36" s="64" t="s">
        <v>475</v>
      </c>
      <c r="H36" s="112">
        <v>-52259</v>
      </c>
      <c r="I36" s="62" t="s">
        <v>43</v>
      </c>
      <c r="J36" s="112">
        <v>-5226</v>
      </c>
      <c r="K36" s="112">
        <v>-57485</v>
      </c>
      <c r="L36" s="1" t="str">
        <f t="shared" si="3"/>
        <v>RRS20230720291CT5006</v>
      </c>
      <c r="M36">
        <v>-57485</v>
      </c>
      <c r="N36" s="40">
        <f t="shared" si="4"/>
        <v>0</v>
      </c>
      <c r="O36" t="s">
        <v>4054</v>
      </c>
    </row>
    <row r="37" spans="2:15" x14ac:dyDescent="0.25">
      <c r="B37" s="114">
        <v>45138</v>
      </c>
      <c r="C37" s="111" t="s">
        <v>3791</v>
      </c>
      <c r="D37" s="64" t="s">
        <v>1249</v>
      </c>
      <c r="E37" s="113" t="s">
        <v>3793</v>
      </c>
      <c r="F37" s="64" t="s">
        <v>474</v>
      </c>
      <c r="G37" s="64" t="s">
        <v>475</v>
      </c>
      <c r="H37" s="112">
        <v>-187038</v>
      </c>
      <c r="I37" s="62" t="s">
        <v>43</v>
      </c>
      <c r="J37" s="112">
        <v>-18704</v>
      </c>
      <c r="K37" s="112">
        <v>-205742</v>
      </c>
      <c r="L37" s="1" t="str">
        <f t="shared" si="3"/>
        <v>RRS20230726483CT5001</v>
      </c>
      <c r="M37">
        <v>-205742</v>
      </c>
      <c r="N37" s="40">
        <f t="shared" si="4"/>
        <v>0</v>
      </c>
      <c r="O37" t="s">
        <v>4054</v>
      </c>
    </row>
  </sheetData>
  <autoFilter ref="A5:P37"/>
  <mergeCells count="2">
    <mergeCell ref="A2:K2"/>
    <mergeCell ref="A3:K3"/>
  </mergeCells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opLeftCell="A56" workbookViewId="0">
      <selection activeCell="K51" sqref="K51:K55"/>
    </sheetView>
  </sheetViews>
  <sheetFormatPr defaultRowHeight="15" x14ac:dyDescent="0.25"/>
  <cols>
    <col min="3" max="3" width="20.7109375" style="120" customWidth="1"/>
    <col min="4" max="4" width="12.42578125" customWidth="1"/>
    <col min="5" max="5" width="17.7109375" customWidth="1"/>
    <col min="7" max="7" width="24" customWidth="1"/>
    <col min="8" max="8" width="25.42578125" customWidth="1"/>
  </cols>
  <sheetData>
    <row r="1" spans="1:11" ht="25.5" x14ac:dyDescent="0.25">
      <c r="A1" s="168" t="s">
        <v>1566</v>
      </c>
      <c r="B1" s="115" t="s">
        <v>1567</v>
      </c>
      <c r="C1" s="115" t="s">
        <v>1568</v>
      </c>
      <c r="D1" s="115" t="s">
        <v>1569</v>
      </c>
      <c r="E1" s="115" t="s">
        <v>1570</v>
      </c>
      <c r="F1" s="115" t="s">
        <v>1571</v>
      </c>
      <c r="G1" s="115" t="s">
        <v>2</v>
      </c>
    </row>
    <row r="2" spans="1:11" ht="25.5" x14ac:dyDescent="0.25">
      <c r="A2" s="169"/>
      <c r="B2" s="116" t="s">
        <v>3794</v>
      </c>
      <c r="C2" s="116" t="s">
        <v>3795</v>
      </c>
      <c r="D2" s="116" t="s">
        <v>3796</v>
      </c>
      <c r="E2" s="116" t="s">
        <v>3797</v>
      </c>
      <c r="F2" s="116" t="s">
        <v>3798</v>
      </c>
      <c r="G2" s="116" t="s">
        <v>3799</v>
      </c>
    </row>
    <row r="3" spans="1:11" ht="51" x14ac:dyDescent="0.25">
      <c r="A3" s="117" t="s">
        <v>3800</v>
      </c>
      <c r="B3" s="118" t="s">
        <v>1573</v>
      </c>
      <c r="C3" s="118" t="s">
        <v>1574</v>
      </c>
      <c r="D3" s="118" t="s">
        <v>1575</v>
      </c>
      <c r="E3" s="118" t="s">
        <v>1576</v>
      </c>
      <c r="F3" s="119">
        <v>532367</v>
      </c>
      <c r="G3" s="118" t="s">
        <v>3801</v>
      </c>
      <c r="H3">
        <v>32852</v>
      </c>
      <c r="J3">
        <f t="shared" ref="J3:J6" si="0">+H3*1</f>
        <v>32852</v>
      </c>
      <c r="K3" s="75">
        <f t="shared" ref="K3:K34" si="1">+F3</f>
        <v>532367</v>
      </c>
    </row>
    <row r="4" spans="1:11" ht="51" x14ac:dyDescent="0.25">
      <c r="A4" s="117" t="s">
        <v>3802</v>
      </c>
      <c r="B4" s="118" t="s">
        <v>1573</v>
      </c>
      <c r="C4" s="118" t="s">
        <v>1574</v>
      </c>
      <c r="D4" s="118" t="s">
        <v>1575</v>
      </c>
      <c r="E4" s="118" t="s">
        <v>1576</v>
      </c>
      <c r="F4" s="119">
        <v>504073</v>
      </c>
      <c r="G4" s="118" t="s">
        <v>3803</v>
      </c>
      <c r="H4">
        <v>33003</v>
      </c>
      <c r="J4">
        <f t="shared" si="0"/>
        <v>33003</v>
      </c>
      <c r="K4" s="75">
        <f t="shared" si="1"/>
        <v>504073</v>
      </c>
    </row>
    <row r="5" spans="1:11" ht="51" x14ac:dyDescent="0.25">
      <c r="A5" s="117" t="s">
        <v>3804</v>
      </c>
      <c r="B5" s="118" t="s">
        <v>1573</v>
      </c>
      <c r="C5" s="118" t="s">
        <v>1574</v>
      </c>
      <c r="D5" s="118" t="s">
        <v>1575</v>
      </c>
      <c r="E5" s="118" t="s">
        <v>1576</v>
      </c>
      <c r="F5" s="119">
        <v>390896</v>
      </c>
      <c r="G5" s="118" t="s">
        <v>3805</v>
      </c>
      <c r="H5">
        <v>33028</v>
      </c>
      <c r="J5">
        <f t="shared" si="0"/>
        <v>33028</v>
      </c>
      <c r="K5" s="75">
        <f t="shared" si="1"/>
        <v>390896</v>
      </c>
    </row>
    <row r="6" spans="1:11" ht="51" x14ac:dyDescent="0.25">
      <c r="A6" s="117" t="s">
        <v>3806</v>
      </c>
      <c r="B6" s="118" t="s">
        <v>1573</v>
      </c>
      <c r="C6" s="118" t="s">
        <v>1574</v>
      </c>
      <c r="D6" s="118" t="s">
        <v>1575</v>
      </c>
      <c r="E6" s="118" t="s">
        <v>1576</v>
      </c>
      <c r="F6" s="119">
        <v>756109</v>
      </c>
      <c r="G6" s="118" t="s">
        <v>3807</v>
      </c>
      <c r="H6">
        <v>33031</v>
      </c>
      <c r="J6">
        <f t="shared" si="0"/>
        <v>33031</v>
      </c>
      <c r="K6" s="75">
        <f t="shared" si="1"/>
        <v>756109</v>
      </c>
    </row>
    <row r="7" spans="1:11" ht="51" x14ac:dyDescent="0.25">
      <c r="A7" s="117" t="s">
        <v>3808</v>
      </c>
      <c r="B7" s="118" t="s">
        <v>1573</v>
      </c>
      <c r="C7" s="118" t="s">
        <v>1574</v>
      </c>
      <c r="D7" s="118" t="s">
        <v>1575</v>
      </c>
      <c r="E7" s="118" t="s">
        <v>1576</v>
      </c>
      <c r="F7" s="119">
        <v>756109</v>
      </c>
      <c r="G7" s="118" t="s">
        <v>3809</v>
      </c>
      <c r="H7" t="s">
        <v>3938</v>
      </c>
      <c r="J7">
        <f>+H7*1</f>
        <v>33165</v>
      </c>
      <c r="K7" s="75">
        <f t="shared" si="1"/>
        <v>756109</v>
      </c>
    </row>
    <row r="8" spans="1:11" ht="51" x14ac:dyDescent="0.25">
      <c r="A8" s="117" t="s">
        <v>3810</v>
      </c>
      <c r="B8" s="118" t="s">
        <v>1573</v>
      </c>
      <c r="C8" s="118" t="s">
        <v>1574</v>
      </c>
      <c r="D8" s="118" t="s">
        <v>1575</v>
      </c>
      <c r="E8" s="118" t="s">
        <v>1576</v>
      </c>
      <c r="F8" s="119">
        <v>720089</v>
      </c>
      <c r="G8" s="118" t="s">
        <v>3811</v>
      </c>
      <c r="H8" t="s">
        <v>3939</v>
      </c>
      <c r="J8">
        <f t="shared" ref="J8:J50" si="2">+H8*1</f>
        <v>33166</v>
      </c>
      <c r="K8" s="75">
        <f t="shared" si="1"/>
        <v>720089</v>
      </c>
    </row>
    <row r="9" spans="1:11" ht="51" x14ac:dyDescent="0.25">
      <c r="A9" s="117" t="s">
        <v>3812</v>
      </c>
      <c r="B9" s="118" t="s">
        <v>1573</v>
      </c>
      <c r="C9" s="118" t="s">
        <v>1574</v>
      </c>
      <c r="D9" s="118" t="s">
        <v>1575</v>
      </c>
      <c r="E9" s="118" t="s">
        <v>1576</v>
      </c>
      <c r="F9" s="119">
        <v>642932</v>
      </c>
      <c r="G9" s="118" t="s">
        <v>3813</v>
      </c>
      <c r="H9" t="s">
        <v>3940</v>
      </c>
      <c r="J9">
        <f t="shared" si="2"/>
        <v>33167</v>
      </c>
      <c r="K9" s="75">
        <f t="shared" si="1"/>
        <v>642932</v>
      </c>
    </row>
    <row r="10" spans="1:11" ht="51" x14ac:dyDescent="0.25">
      <c r="A10" s="117" t="s">
        <v>3814</v>
      </c>
      <c r="B10" s="118" t="s">
        <v>1573</v>
      </c>
      <c r="C10" s="118" t="s">
        <v>1574</v>
      </c>
      <c r="D10" s="118" t="s">
        <v>1575</v>
      </c>
      <c r="E10" s="118" t="s">
        <v>1576</v>
      </c>
      <c r="F10" s="119">
        <v>504073</v>
      </c>
      <c r="G10" s="118" t="s">
        <v>3815</v>
      </c>
      <c r="H10" t="s">
        <v>3941</v>
      </c>
      <c r="J10">
        <f t="shared" si="2"/>
        <v>33237</v>
      </c>
      <c r="K10" s="75">
        <f t="shared" si="1"/>
        <v>504073</v>
      </c>
    </row>
    <row r="11" spans="1:11" ht="51" x14ac:dyDescent="0.25">
      <c r="A11" s="117" t="s">
        <v>3816</v>
      </c>
      <c r="B11" s="118" t="s">
        <v>1573</v>
      </c>
      <c r="C11" s="118" t="s">
        <v>1574</v>
      </c>
      <c r="D11" s="118" t="s">
        <v>1575</v>
      </c>
      <c r="E11" s="118" t="s">
        <v>1576</v>
      </c>
      <c r="F11" s="119">
        <v>488620</v>
      </c>
      <c r="G11" s="118" t="s">
        <v>3817</v>
      </c>
      <c r="H11" t="s">
        <v>3942</v>
      </c>
      <c r="J11">
        <f t="shared" si="2"/>
        <v>33238</v>
      </c>
      <c r="K11" s="75">
        <f t="shared" si="1"/>
        <v>488620</v>
      </c>
    </row>
    <row r="12" spans="1:11" ht="51" x14ac:dyDescent="0.25">
      <c r="A12" s="117" t="s">
        <v>3818</v>
      </c>
      <c r="B12" s="118" t="s">
        <v>1573</v>
      </c>
      <c r="C12" s="118" t="s">
        <v>1574</v>
      </c>
      <c r="D12" s="118" t="s">
        <v>1575</v>
      </c>
      <c r="E12" s="118" t="s">
        <v>1576</v>
      </c>
      <c r="F12" s="119">
        <v>630091</v>
      </c>
      <c r="G12" s="118" t="s">
        <v>3819</v>
      </c>
      <c r="H12" t="s">
        <v>3943</v>
      </c>
      <c r="J12">
        <f t="shared" si="2"/>
        <v>33243</v>
      </c>
      <c r="K12" s="75">
        <f t="shared" si="1"/>
        <v>630091</v>
      </c>
    </row>
    <row r="13" spans="1:11" ht="51" x14ac:dyDescent="0.25">
      <c r="A13" s="117" t="s">
        <v>3820</v>
      </c>
      <c r="B13" s="118" t="s">
        <v>1573</v>
      </c>
      <c r="C13" s="118" t="s">
        <v>1574</v>
      </c>
      <c r="D13" s="118" t="s">
        <v>1575</v>
      </c>
      <c r="E13" s="118" t="s">
        <v>1576</v>
      </c>
      <c r="F13" s="119">
        <v>413404</v>
      </c>
      <c r="G13" s="118" t="s">
        <v>3821</v>
      </c>
      <c r="H13" t="s">
        <v>3944</v>
      </c>
      <c r="J13">
        <f t="shared" si="2"/>
        <v>25747</v>
      </c>
      <c r="K13" s="75">
        <f t="shared" si="1"/>
        <v>413404</v>
      </c>
    </row>
    <row r="14" spans="1:11" ht="51" x14ac:dyDescent="0.25">
      <c r="A14" s="117" t="s">
        <v>3822</v>
      </c>
      <c r="B14" s="118" t="s">
        <v>1573</v>
      </c>
      <c r="C14" s="118" t="s">
        <v>1574</v>
      </c>
      <c r="D14" s="118" t="s">
        <v>1575</v>
      </c>
      <c r="E14" s="118" t="s">
        <v>1576</v>
      </c>
      <c r="F14" s="119">
        <v>559741</v>
      </c>
      <c r="G14" s="118" t="s">
        <v>3823</v>
      </c>
      <c r="H14" t="s">
        <v>3945</v>
      </c>
      <c r="J14">
        <f t="shared" si="2"/>
        <v>25912</v>
      </c>
      <c r="K14" s="75">
        <f t="shared" si="1"/>
        <v>559741</v>
      </c>
    </row>
    <row r="15" spans="1:11" ht="51" x14ac:dyDescent="0.25">
      <c r="A15" s="117" t="s">
        <v>3824</v>
      </c>
      <c r="B15" s="118" t="s">
        <v>1573</v>
      </c>
      <c r="C15" s="118" t="s">
        <v>1574</v>
      </c>
      <c r="D15" s="118" t="s">
        <v>1575</v>
      </c>
      <c r="E15" s="118" t="s">
        <v>1576</v>
      </c>
      <c r="F15" s="119">
        <v>413404</v>
      </c>
      <c r="G15" s="118" t="s">
        <v>3825</v>
      </c>
      <c r="H15" t="s">
        <v>3946</v>
      </c>
      <c r="J15">
        <f t="shared" si="2"/>
        <v>25913</v>
      </c>
      <c r="K15" s="75">
        <f t="shared" si="1"/>
        <v>413404</v>
      </c>
    </row>
    <row r="16" spans="1:11" ht="51" x14ac:dyDescent="0.25">
      <c r="A16" s="117" t="s">
        <v>3826</v>
      </c>
      <c r="B16" s="118" t="s">
        <v>1573</v>
      </c>
      <c r="C16" s="118" t="s">
        <v>1574</v>
      </c>
      <c r="D16" s="118" t="s">
        <v>1575</v>
      </c>
      <c r="E16" s="118" t="s">
        <v>1576</v>
      </c>
      <c r="F16" s="119">
        <v>413404</v>
      </c>
      <c r="G16" s="118" t="s">
        <v>3827</v>
      </c>
      <c r="H16" t="s">
        <v>3947</v>
      </c>
      <c r="J16">
        <f t="shared" si="2"/>
        <v>25916</v>
      </c>
      <c r="K16" s="75">
        <f t="shared" si="1"/>
        <v>413404</v>
      </c>
    </row>
    <row r="17" spans="1:11" ht="51" x14ac:dyDescent="0.25">
      <c r="A17" s="117" t="s">
        <v>3828</v>
      </c>
      <c r="B17" s="118" t="s">
        <v>1573</v>
      </c>
      <c r="C17" s="118" t="s">
        <v>1574</v>
      </c>
      <c r="D17" s="118" t="s">
        <v>1575</v>
      </c>
      <c r="E17" s="118" t="s">
        <v>1576</v>
      </c>
      <c r="F17" s="119">
        <v>413404</v>
      </c>
      <c r="G17" s="118" t="s">
        <v>3829</v>
      </c>
      <c r="H17" t="s">
        <v>3948</v>
      </c>
      <c r="J17">
        <f t="shared" si="2"/>
        <v>25917</v>
      </c>
      <c r="K17" s="75">
        <f t="shared" si="1"/>
        <v>413404</v>
      </c>
    </row>
    <row r="18" spans="1:11" ht="51" x14ac:dyDescent="0.25">
      <c r="A18" s="117" t="s">
        <v>3830</v>
      </c>
      <c r="B18" s="118" t="s">
        <v>1573</v>
      </c>
      <c r="C18" s="118" t="s">
        <v>1574</v>
      </c>
      <c r="D18" s="118" t="s">
        <v>1575</v>
      </c>
      <c r="E18" s="118" t="s">
        <v>1576</v>
      </c>
      <c r="F18" s="119">
        <v>413404</v>
      </c>
      <c r="G18" s="118" t="s">
        <v>3831</v>
      </c>
      <c r="H18" t="s">
        <v>3949</v>
      </c>
      <c r="J18">
        <f t="shared" si="2"/>
        <v>25918</v>
      </c>
      <c r="K18" s="75">
        <f t="shared" si="1"/>
        <v>413404</v>
      </c>
    </row>
    <row r="19" spans="1:11" ht="51" x14ac:dyDescent="0.25">
      <c r="A19" s="117" t="s">
        <v>3832</v>
      </c>
      <c r="B19" s="118" t="s">
        <v>1573</v>
      </c>
      <c r="C19" s="118" t="s">
        <v>1574</v>
      </c>
      <c r="D19" s="118" t="s">
        <v>1575</v>
      </c>
      <c r="E19" s="118" t="s">
        <v>1576</v>
      </c>
      <c r="F19" s="119">
        <v>413404</v>
      </c>
      <c r="G19" s="118" t="s">
        <v>3833</v>
      </c>
      <c r="H19" t="s">
        <v>3950</v>
      </c>
      <c r="J19">
        <f t="shared" si="2"/>
        <v>25949</v>
      </c>
      <c r="K19" s="75">
        <f t="shared" si="1"/>
        <v>413404</v>
      </c>
    </row>
    <row r="20" spans="1:11" ht="51" x14ac:dyDescent="0.25">
      <c r="A20" s="117" t="s">
        <v>3834</v>
      </c>
      <c r="B20" s="118" t="s">
        <v>1573</v>
      </c>
      <c r="C20" s="118" t="s">
        <v>1574</v>
      </c>
      <c r="D20" s="118" t="s">
        <v>1575</v>
      </c>
      <c r="E20" s="118" t="s">
        <v>1576</v>
      </c>
      <c r="F20" s="119">
        <v>413404</v>
      </c>
      <c r="G20" s="118" t="s">
        <v>3835</v>
      </c>
      <c r="H20" t="s">
        <v>3951</v>
      </c>
      <c r="J20">
        <f t="shared" si="2"/>
        <v>25957</v>
      </c>
      <c r="K20" s="75">
        <f t="shared" si="1"/>
        <v>413404</v>
      </c>
    </row>
    <row r="21" spans="1:11" ht="51" x14ac:dyDescent="0.25">
      <c r="A21" s="117" t="s">
        <v>3836</v>
      </c>
      <c r="B21" s="118" t="s">
        <v>1573</v>
      </c>
      <c r="C21" s="118" t="s">
        <v>1574</v>
      </c>
      <c r="D21" s="118" t="s">
        <v>1575</v>
      </c>
      <c r="E21" s="118" t="s">
        <v>1576</v>
      </c>
      <c r="F21" s="119">
        <v>551206</v>
      </c>
      <c r="G21" s="118" t="s">
        <v>3837</v>
      </c>
      <c r="H21" t="s">
        <v>3952</v>
      </c>
      <c r="J21">
        <f t="shared" si="2"/>
        <v>28379</v>
      </c>
      <c r="K21" s="75">
        <f t="shared" si="1"/>
        <v>551206</v>
      </c>
    </row>
    <row r="22" spans="1:11" ht="51" x14ac:dyDescent="0.25">
      <c r="A22" s="117" t="s">
        <v>3838</v>
      </c>
      <c r="B22" s="118" t="s">
        <v>1573</v>
      </c>
      <c r="C22" s="118" t="s">
        <v>1574</v>
      </c>
      <c r="D22" s="118" t="s">
        <v>1575</v>
      </c>
      <c r="E22" s="118" t="s">
        <v>1576</v>
      </c>
      <c r="F22" s="119">
        <v>516958</v>
      </c>
      <c r="G22" s="118" t="s">
        <v>3839</v>
      </c>
      <c r="H22" t="s">
        <v>3953</v>
      </c>
      <c r="J22">
        <f t="shared" si="2"/>
        <v>28380</v>
      </c>
      <c r="K22" s="75">
        <f t="shared" si="1"/>
        <v>516958</v>
      </c>
    </row>
    <row r="23" spans="1:11" ht="51" x14ac:dyDescent="0.25">
      <c r="A23" s="117" t="s">
        <v>3840</v>
      </c>
      <c r="B23" s="118" t="s">
        <v>1573</v>
      </c>
      <c r="C23" s="118" t="s">
        <v>1574</v>
      </c>
      <c r="D23" s="118" t="s">
        <v>1575</v>
      </c>
      <c r="E23" s="118" t="s">
        <v>1576</v>
      </c>
      <c r="F23" s="119">
        <v>551206</v>
      </c>
      <c r="G23" s="118" t="s">
        <v>3841</v>
      </c>
      <c r="H23" t="s">
        <v>3954</v>
      </c>
      <c r="J23">
        <f t="shared" si="2"/>
        <v>28381</v>
      </c>
      <c r="K23" s="75">
        <f t="shared" si="1"/>
        <v>551206</v>
      </c>
    </row>
    <row r="24" spans="1:11" ht="51" x14ac:dyDescent="0.25">
      <c r="A24" s="117" t="s">
        <v>3842</v>
      </c>
      <c r="B24" s="118" t="s">
        <v>1573</v>
      </c>
      <c r="C24" s="118" t="s">
        <v>1574</v>
      </c>
      <c r="D24" s="118" t="s">
        <v>1575</v>
      </c>
      <c r="E24" s="118" t="s">
        <v>1576</v>
      </c>
      <c r="F24" s="119">
        <v>766443</v>
      </c>
      <c r="G24" s="118" t="s">
        <v>3843</v>
      </c>
      <c r="H24" t="s">
        <v>3955</v>
      </c>
      <c r="J24">
        <f t="shared" si="2"/>
        <v>28382</v>
      </c>
      <c r="K24" s="75">
        <f t="shared" si="1"/>
        <v>766443</v>
      </c>
    </row>
    <row r="25" spans="1:11" ht="51" x14ac:dyDescent="0.25">
      <c r="A25" s="117" t="s">
        <v>3844</v>
      </c>
      <c r="B25" s="118" t="s">
        <v>1573</v>
      </c>
      <c r="C25" s="118" t="s">
        <v>1574</v>
      </c>
      <c r="D25" s="118" t="s">
        <v>1575</v>
      </c>
      <c r="E25" s="118" t="s">
        <v>1576</v>
      </c>
      <c r="F25" s="119">
        <v>615859</v>
      </c>
      <c r="G25" s="118" t="s">
        <v>3845</v>
      </c>
      <c r="H25" t="s">
        <v>3956</v>
      </c>
      <c r="J25">
        <f t="shared" si="2"/>
        <v>28396</v>
      </c>
      <c r="K25" s="75">
        <f t="shared" si="1"/>
        <v>615859</v>
      </c>
    </row>
    <row r="26" spans="1:11" ht="51" x14ac:dyDescent="0.25">
      <c r="A26" s="117" t="s">
        <v>3846</v>
      </c>
      <c r="B26" s="118" t="s">
        <v>1573</v>
      </c>
      <c r="C26" s="118" t="s">
        <v>1574</v>
      </c>
      <c r="D26" s="118" t="s">
        <v>1575</v>
      </c>
      <c r="E26" s="118" t="s">
        <v>1576</v>
      </c>
      <c r="F26" s="119">
        <v>559741</v>
      </c>
      <c r="G26" s="118" t="s">
        <v>3847</v>
      </c>
      <c r="H26" t="s">
        <v>3957</v>
      </c>
      <c r="J26">
        <f t="shared" si="2"/>
        <v>28397</v>
      </c>
      <c r="K26" s="75">
        <f t="shared" si="1"/>
        <v>559741</v>
      </c>
    </row>
    <row r="27" spans="1:11" ht="51" x14ac:dyDescent="0.25">
      <c r="A27" s="117" t="s">
        <v>3848</v>
      </c>
      <c r="B27" s="118" t="s">
        <v>1573</v>
      </c>
      <c r="C27" s="118" t="s">
        <v>1574</v>
      </c>
      <c r="D27" s="118" t="s">
        <v>1575</v>
      </c>
      <c r="E27" s="118" t="s">
        <v>1576</v>
      </c>
      <c r="F27" s="119">
        <v>2148555</v>
      </c>
      <c r="G27" s="118" t="s">
        <v>3849</v>
      </c>
      <c r="H27" t="s">
        <v>3958</v>
      </c>
      <c r="J27">
        <f t="shared" si="2"/>
        <v>28398</v>
      </c>
      <c r="K27" s="75">
        <f t="shared" si="1"/>
        <v>2148555</v>
      </c>
    </row>
    <row r="28" spans="1:11" ht="51" x14ac:dyDescent="0.25">
      <c r="A28" s="117" t="s">
        <v>3850</v>
      </c>
      <c r="B28" s="118" t="s">
        <v>1573</v>
      </c>
      <c r="C28" s="118" t="s">
        <v>1574</v>
      </c>
      <c r="D28" s="118" t="s">
        <v>1575</v>
      </c>
      <c r="E28" s="118" t="s">
        <v>1576</v>
      </c>
      <c r="F28" s="119">
        <v>1482569</v>
      </c>
      <c r="G28" s="118" t="s">
        <v>3851</v>
      </c>
      <c r="H28" t="s">
        <v>3959</v>
      </c>
      <c r="J28">
        <f t="shared" si="2"/>
        <v>28399</v>
      </c>
      <c r="K28" s="75">
        <f t="shared" si="1"/>
        <v>1482569</v>
      </c>
    </row>
    <row r="29" spans="1:11" ht="51" x14ac:dyDescent="0.25">
      <c r="A29" s="117" t="s">
        <v>3852</v>
      </c>
      <c r="B29" s="118" t="s">
        <v>1573</v>
      </c>
      <c r="C29" s="118" t="s">
        <v>1574</v>
      </c>
      <c r="D29" s="118" t="s">
        <v>1575</v>
      </c>
      <c r="E29" s="118" t="s">
        <v>1576</v>
      </c>
      <c r="F29" s="119">
        <v>1085788</v>
      </c>
      <c r="G29" s="118" t="s">
        <v>3853</v>
      </c>
      <c r="H29" t="s">
        <v>3960</v>
      </c>
      <c r="J29">
        <f t="shared" si="2"/>
        <v>28401</v>
      </c>
      <c r="K29" s="75">
        <f t="shared" si="1"/>
        <v>1085788</v>
      </c>
    </row>
    <row r="30" spans="1:11" ht="51" x14ac:dyDescent="0.25">
      <c r="A30" s="117" t="s">
        <v>3854</v>
      </c>
      <c r="B30" s="118" t="s">
        <v>1573</v>
      </c>
      <c r="C30" s="118" t="s">
        <v>1574</v>
      </c>
      <c r="D30" s="118" t="s">
        <v>1575</v>
      </c>
      <c r="E30" s="118" t="s">
        <v>1576</v>
      </c>
      <c r="F30" s="119">
        <v>504073</v>
      </c>
      <c r="G30" s="118" t="s">
        <v>3855</v>
      </c>
      <c r="H30" t="s">
        <v>3961</v>
      </c>
      <c r="J30">
        <f t="shared" si="2"/>
        <v>34663</v>
      </c>
      <c r="K30" s="75">
        <f t="shared" si="1"/>
        <v>504073</v>
      </c>
    </row>
    <row r="31" spans="1:11" ht="51" x14ac:dyDescent="0.25">
      <c r="A31" s="117" t="s">
        <v>3856</v>
      </c>
      <c r="B31" s="118" t="s">
        <v>1573</v>
      </c>
      <c r="C31" s="118" t="s">
        <v>1574</v>
      </c>
      <c r="D31" s="118" t="s">
        <v>1575</v>
      </c>
      <c r="E31" s="118" t="s">
        <v>1576</v>
      </c>
      <c r="F31" s="119">
        <v>390896</v>
      </c>
      <c r="G31" s="118" t="s">
        <v>3857</v>
      </c>
      <c r="H31" t="s">
        <v>3962</v>
      </c>
      <c r="J31">
        <f t="shared" si="2"/>
        <v>34677</v>
      </c>
      <c r="K31" s="75">
        <f t="shared" si="1"/>
        <v>390896</v>
      </c>
    </row>
    <row r="32" spans="1:11" ht="51" x14ac:dyDescent="0.25">
      <c r="A32" s="117" t="s">
        <v>3858</v>
      </c>
      <c r="B32" s="118" t="s">
        <v>1573</v>
      </c>
      <c r="C32" s="118" t="s">
        <v>1574</v>
      </c>
      <c r="D32" s="118" t="s">
        <v>1575</v>
      </c>
      <c r="E32" s="118" t="s">
        <v>1576</v>
      </c>
      <c r="F32" s="119">
        <v>475779</v>
      </c>
      <c r="G32" s="118" t="s">
        <v>3859</v>
      </c>
      <c r="H32" t="s">
        <v>3963</v>
      </c>
      <c r="J32">
        <f t="shared" si="2"/>
        <v>34678</v>
      </c>
      <c r="K32" s="75">
        <f t="shared" si="1"/>
        <v>475779</v>
      </c>
    </row>
    <row r="33" spans="1:11" ht="51" x14ac:dyDescent="0.25">
      <c r="A33" s="117" t="s">
        <v>3860</v>
      </c>
      <c r="B33" s="118" t="s">
        <v>1573</v>
      </c>
      <c r="C33" s="118" t="s">
        <v>1574</v>
      </c>
      <c r="D33" s="118" t="s">
        <v>1575</v>
      </c>
      <c r="E33" s="118" t="s">
        <v>1576</v>
      </c>
      <c r="F33" s="119">
        <v>1162458</v>
      </c>
      <c r="G33" s="118" t="s">
        <v>3861</v>
      </c>
      <c r="H33" t="s">
        <v>3964</v>
      </c>
      <c r="J33">
        <f t="shared" si="2"/>
        <v>34706</v>
      </c>
      <c r="K33" s="75">
        <f t="shared" si="1"/>
        <v>1162458</v>
      </c>
    </row>
    <row r="34" spans="1:11" ht="51" x14ac:dyDescent="0.25">
      <c r="A34" s="117" t="s">
        <v>3862</v>
      </c>
      <c r="B34" s="118" t="s">
        <v>1573</v>
      </c>
      <c r="C34" s="118" t="s">
        <v>1574</v>
      </c>
      <c r="D34" s="118" t="s">
        <v>1575</v>
      </c>
      <c r="E34" s="118" t="s">
        <v>1576</v>
      </c>
      <c r="F34" s="119">
        <v>475779</v>
      </c>
      <c r="G34" s="118" t="s">
        <v>3863</v>
      </c>
      <c r="H34" t="s">
        <v>3965</v>
      </c>
      <c r="J34">
        <f t="shared" si="2"/>
        <v>34750</v>
      </c>
      <c r="K34" s="75">
        <f t="shared" si="1"/>
        <v>475779</v>
      </c>
    </row>
    <row r="35" spans="1:11" ht="51" x14ac:dyDescent="0.25">
      <c r="A35" s="117" t="s">
        <v>3864</v>
      </c>
      <c r="B35" s="118" t="s">
        <v>1573</v>
      </c>
      <c r="C35" s="118" t="s">
        <v>1574</v>
      </c>
      <c r="D35" s="118" t="s">
        <v>1575</v>
      </c>
      <c r="E35" s="118" t="s">
        <v>1576</v>
      </c>
      <c r="F35" s="119">
        <v>475779</v>
      </c>
      <c r="G35" s="118" t="s">
        <v>3865</v>
      </c>
      <c r="H35" t="s">
        <v>3966</v>
      </c>
      <c r="J35">
        <f t="shared" si="2"/>
        <v>35809</v>
      </c>
      <c r="K35" s="75">
        <f t="shared" ref="K35:K55" si="3">+F35</f>
        <v>475779</v>
      </c>
    </row>
    <row r="36" spans="1:11" ht="51" x14ac:dyDescent="0.25">
      <c r="A36" s="117" t="s">
        <v>3866</v>
      </c>
      <c r="B36" s="118" t="s">
        <v>1573</v>
      </c>
      <c r="C36" s="118" t="s">
        <v>1574</v>
      </c>
      <c r="D36" s="118" t="s">
        <v>1575</v>
      </c>
      <c r="E36" s="118" t="s">
        <v>1576</v>
      </c>
      <c r="F36" s="119">
        <v>930989</v>
      </c>
      <c r="G36" s="118" t="s">
        <v>3867</v>
      </c>
      <c r="H36" t="s">
        <v>3967</v>
      </c>
      <c r="J36">
        <f t="shared" si="2"/>
        <v>35859</v>
      </c>
      <c r="K36" s="75">
        <f t="shared" si="3"/>
        <v>930989</v>
      </c>
    </row>
    <row r="37" spans="1:11" ht="51" x14ac:dyDescent="0.25">
      <c r="A37" s="117" t="s">
        <v>3868</v>
      </c>
      <c r="B37" s="118" t="s">
        <v>1573</v>
      </c>
      <c r="C37" s="118" t="s">
        <v>1574</v>
      </c>
      <c r="D37" s="118" t="s">
        <v>1575</v>
      </c>
      <c r="E37" s="118" t="s">
        <v>1576</v>
      </c>
      <c r="F37" s="119">
        <v>504073</v>
      </c>
      <c r="G37" s="118" t="s">
        <v>3869</v>
      </c>
      <c r="H37" t="s">
        <v>3968</v>
      </c>
      <c r="J37">
        <f t="shared" si="2"/>
        <v>36282</v>
      </c>
      <c r="K37" s="75">
        <f t="shared" si="3"/>
        <v>504073</v>
      </c>
    </row>
    <row r="38" spans="1:11" ht="51" x14ac:dyDescent="0.25">
      <c r="A38" s="117" t="s">
        <v>3870</v>
      </c>
      <c r="B38" s="118" t="s">
        <v>1573</v>
      </c>
      <c r="C38" s="118" t="s">
        <v>1574</v>
      </c>
      <c r="D38" s="118" t="s">
        <v>1575</v>
      </c>
      <c r="E38" s="118" t="s">
        <v>1576</v>
      </c>
      <c r="F38" s="119">
        <v>532367</v>
      </c>
      <c r="G38" s="118" t="s">
        <v>3871</v>
      </c>
      <c r="H38" t="s">
        <v>3969</v>
      </c>
      <c r="J38">
        <f t="shared" si="2"/>
        <v>36290</v>
      </c>
      <c r="K38" s="75">
        <f t="shared" si="3"/>
        <v>532367</v>
      </c>
    </row>
    <row r="39" spans="1:11" ht="51" x14ac:dyDescent="0.25">
      <c r="A39" s="117" t="s">
        <v>3872</v>
      </c>
      <c r="B39" s="118" t="s">
        <v>1573</v>
      </c>
      <c r="C39" s="118" t="s">
        <v>1574</v>
      </c>
      <c r="D39" s="118" t="s">
        <v>1575</v>
      </c>
      <c r="E39" s="118" t="s">
        <v>1576</v>
      </c>
      <c r="F39" s="119">
        <v>447484</v>
      </c>
      <c r="G39" s="118" t="s">
        <v>3873</v>
      </c>
      <c r="H39" t="s">
        <v>3970</v>
      </c>
      <c r="J39">
        <f t="shared" si="2"/>
        <v>36293</v>
      </c>
      <c r="K39" s="75">
        <f t="shared" si="3"/>
        <v>447484</v>
      </c>
    </row>
    <row r="40" spans="1:11" ht="51" x14ac:dyDescent="0.25">
      <c r="A40" s="117" t="s">
        <v>3874</v>
      </c>
      <c r="B40" s="118" t="s">
        <v>1573</v>
      </c>
      <c r="C40" s="118" t="s">
        <v>1574</v>
      </c>
      <c r="D40" s="118" t="s">
        <v>1575</v>
      </c>
      <c r="E40" s="118" t="s">
        <v>1576</v>
      </c>
      <c r="F40" s="119">
        <v>390896</v>
      </c>
      <c r="G40" s="118" t="s">
        <v>3875</v>
      </c>
      <c r="H40" t="s">
        <v>3971</v>
      </c>
      <c r="J40">
        <f t="shared" si="2"/>
        <v>36306</v>
      </c>
      <c r="K40" s="75">
        <f t="shared" si="3"/>
        <v>390896</v>
      </c>
    </row>
    <row r="41" spans="1:11" ht="51" x14ac:dyDescent="0.25">
      <c r="A41" s="117" t="s">
        <v>3876</v>
      </c>
      <c r="B41" s="118" t="s">
        <v>1573</v>
      </c>
      <c r="C41" s="118" t="s">
        <v>1574</v>
      </c>
      <c r="D41" s="118" t="s">
        <v>1575</v>
      </c>
      <c r="E41" s="118" t="s">
        <v>1576</v>
      </c>
      <c r="F41" s="119">
        <v>658385</v>
      </c>
      <c r="G41" s="118" t="s">
        <v>3877</v>
      </c>
      <c r="H41" t="s">
        <v>3972</v>
      </c>
      <c r="J41">
        <f t="shared" si="2"/>
        <v>36380</v>
      </c>
      <c r="K41" s="75">
        <f t="shared" si="3"/>
        <v>658385</v>
      </c>
    </row>
    <row r="42" spans="1:11" ht="51" x14ac:dyDescent="0.25">
      <c r="A42" s="117" t="s">
        <v>3878</v>
      </c>
      <c r="B42" s="118" t="s">
        <v>1573</v>
      </c>
      <c r="C42" s="118" t="s">
        <v>1574</v>
      </c>
      <c r="D42" s="118" t="s">
        <v>1575</v>
      </c>
      <c r="E42" s="118" t="s">
        <v>1576</v>
      </c>
      <c r="F42" s="119">
        <v>390896</v>
      </c>
      <c r="G42" s="118" t="s">
        <v>3879</v>
      </c>
      <c r="H42" t="s">
        <v>3973</v>
      </c>
      <c r="J42">
        <f t="shared" si="2"/>
        <v>37603</v>
      </c>
      <c r="K42" s="75">
        <f t="shared" si="3"/>
        <v>390896</v>
      </c>
    </row>
    <row r="43" spans="1:11" ht="51" x14ac:dyDescent="0.25">
      <c r="A43" s="117" t="s">
        <v>3880</v>
      </c>
      <c r="B43" s="118" t="s">
        <v>1573</v>
      </c>
      <c r="C43" s="118" t="s">
        <v>1574</v>
      </c>
      <c r="D43" s="118" t="s">
        <v>1575</v>
      </c>
      <c r="E43" s="118" t="s">
        <v>1576</v>
      </c>
      <c r="F43" s="119">
        <v>532367</v>
      </c>
      <c r="G43" s="118" t="s">
        <v>3881</v>
      </c>
      <c r="H43" t="s">
        <v>3974</v>
      </c>
      <c r="J43">
        <f t="shared" si="2"/>
        <v>37771</v>
      </c>
      <c r="K43" s="75">
        <f t="shared" si="3"/>
        <v>532367</v>
      </c>
    </row>
    <row r="44" spans="1:11" ht="51" x14ac:dyDescent="0.25">
      <c r="A44" s="117" t="s">
        <v>3882</v>
      </c>
      <c r="B44" s="118" t="s">
        <v>1573</v>
      </c>
      <c r="C44" s="118" t="s">
        <v>1574</v>
      </c>
      <c r="D44" s="118" t="s">
        <v>1575</v>
      </c>
      <c r="E44" s="118" t="s">
        <v>1576</v>
      </c>
      <c r="F44" s="119">
        <v>1260182</v>
      </c>
      <c r="G44" s="118" t="s">
        <v>3883</v>
      </c>
      <c r="H44" t="s">
        <v>3975</v>
      </c>
      <c r="J44">
        <f t="shared" si="2"/>
        <v>37799</v>
      </c>
      <c r="K44" s="75">
        <f t="shared" si="3"/>
        <v>1260182</v>
      </c>
    </row>
    <row r="45" spans="1:11" ht="51" x14ac:dyDescent="0.25">
      <c r="A45" s="117" t="s">
        <v>3884</v>
      </c>
      <c r="B45" s="118" t="s">
        <v>1573</v>
      </c>
      <c r="C45" s="118" t="s">
        <v>1574</v>
      </c>
      <c r="D45" s="118" t="s">
        <v>1575</v>
      </c>
      <c r="E45" s="118" t="s">
        <v>1576</v>
      </c>
      <c r="F45" s="119">
        <v>1015872</v>
      </c>
      <c r="G45" s="118" t="s">
        <v>3885</v>
      </c>
      <c r="H45" t="s">
        <v>3976</v>
      </c>
      <c r="J45">
        <f t="shared" si="2"/>
        <v>37800</v>
      </c>
      <c r="K45" s="75">
        <f t="shared" si="3"/>
        <v>1015872</v>
      </c>
    </row>
    <row r="46" spans="1:11" ht="51" x14ac:dyDescent="0.25">
      <c r="A46" s="117" t="s">
        <v>3886</v>
      </c>
      <c r="B46" s="118" t="s">
        <v>1573</v>
      </c>
      <c r="C46" s="118" t="s">
        <v>1574</v>
      </c>
      <c r="D46" s="118" t="s">
        <v>1575</v>
      </c>
      <c r="E46" s="118" t="s">
        <v>1576</v>
      </c>
      <c r="F46" s="119">
        <v>532367</v>
      </c>
      <c r="G46" s="118" t="s">
        <v>3887</v>
      </c>
      <c r="H46" t="s">
        <v>3977</v>
      </c>
      <c r="J46">
        <f t="shared" si="2"/>
        <v>37804</v>
      </c>
      <c r="K46" s="75">
        <f t="shared" si="3"/>
        <v>532367</v>
      </c>
    </row>
    <row r="47" spans="1:11" ht="51" x14ac:dyDescent="0.25">
      <c r="A47" s="117" t="s">
        <v>3888</v>
      </c>
      <c r="B47" s="118" t="s">
        <v>1573</v>
      </c>
      <c r="C47" s="118" t="s">
        <v>1574</v>
      </c>
      <c r="D47" s="118" t="s">
        <v>1575</v>
      </c>
      <c r="E47" s="118" t="s">
        <v>1576</v>
      </c>
      <c r="F47" s="119">
        <v>475779</v>
      </c>
      <c r="G47" s="118" t="s">
        <v>3889</v>
      </c>
      <c r="H47" t="s">
        <v>3978</v>
      </c>
      <c r="J47">
        <f t="shared" si="2"/>
        <v>37844</v>
      </c>
      <c r="K47" s="75">
        <f t="shared" si="3"/>
        <v>475779</v>
      </c>
    </row>
    <row r="48" spans="1:11" ht="51" x14ac:dyDescent="0.25">
      <c r="A48" s="117" t="s">
        <v>3890</v>
      </c>
      <c r="B48" s="118" t="s">
        <v>1573</v>
      </c>
      <c r="C48" s="118" t="s">
        <v>1574</v>
      </c>
      <c r="D48" s="118" t="s">
        <v>1575</v>
      </c>
      <c r="E48" s="118" t="s">
        <v>1576</v>
      </c>
      <c r="F48" s="119">
        <v>630091</v>
      </c>
      <c r="G48" s="118" t="s">
        <v>3891</v>
      </c>
      <c r="H48" t="s">
        <v>3979</v>
      </c>
      <c r="J48">
        <f t="shared" si="2"/>
        <v>37878</v>
      </c>
      <c r="K48" s="75">
        <f t="shared" si="3"/>
        <v>630091</v>
      </c>
    </row>
    <row r="49" spans="1:11" ht="51" x14ac:dyDescent="0.25">
      <c r="A49" s="117" t="s">
        <v>3892</v>
      </c>
      <c r="B49" s="118" t="s">
        <v>1573</v>
      </c>
      <c r="C49" s="118" t="s">
        <v>1574</v>
      </c>
      <c r="D49" s="118" t="s">
        <v>1575</v>
      </c>
      <c r="E49" s="118" t="s">
        <v>1576</v>
      </c>
      <c r="F49" s="119">
        <v>488620</v>
      </c>
      <c r="G49" s="118" t="s">
        <v>3893</v>
      </c>
      <c r="H49" t="s">
        <v>3980</v>
      </c>
      <c r="J49">
        <f t="shared" si="2"/>
        <v>37927</v>
      </c>
      <c r="K49" s="75">
        <f t="shared" si="3"/>
        <v>488620</v>
      </c>
    </row>
    <row r="50" spans="1:11" ht="51" x14ac:dyDescent="0.25">
      <c r="A50" s="117" t="s">
        <v>3894</v>
      </c>
      <c r="B50" s="118" t="s">
        <v>1573</v>
      </c>
      <c r="C50" s="118" t="s">
        <v>1574</v>
      </c>
      <c r="D50" s="118" t="s">
        <v>1575</v>
      </c>
      <c r="E50" s="118" t="s">
        <v>1576</v>
      </c>
      <c r="F50" s="119">
        <v>1162458</v>
      </c>
      <c r="G50" s="118" t="s">
        <v>3895</v>
      </c>
      <c r="H50" t="s">
        <v>3981</v>
      </c>
      <c r="J50">
        <f t="shared" si="2"/>
        <v>37965</v>
      </c>
      <c r="K50" s="75">
        <f t="shared" si="3"/>
        <v>1162458</v>
      </c>
    </row>
    <row r="51" spans="1:11" ht="76.5" x14ac:dyDescent="0.25">
      <c r="A51" s="117" t="s">
        <v>3896</v>
      </c>
      <c r="B51" s="118" t="s">
        <v>1573</v>
      </c>
      <c r="C51" s="118" t="s">
        <v>1574</v>
      </c>
      <c r="D51" s="118" t="s">
        <v>1575</v>
      </c>
      <c r="E51" s="118" t="s">
        <v>1576</v>
      </c>
      <c r="F51" s="119">
        <v>-64485</v>
      </c>
      <c r="G51" s="118" t="s">
        <v>3897</v>
      </c>
      <c r="K51" s="75">
        <f t="shared" si="3"/>
        <v>-64485</v>
      </c>
    </row>
    <row r="52" spans="1:11" ht="63.75" x14ac:dyDescent="0.25">
      <c r="A52" s="117" t="s">
        <v>3898</v>
      </c>
      <c r="B52" s="118" t="s">
        <v>1573</v>
      </c>
      <c r="C52" s="118" t="s">
        <v>1574</v>
      </c>
      <c r="D52" s="118" t="s">
        <v>1575</v>
      </c>
      <c r="E52" s="118" t="s">
        <v>1576</v>
      </c>
      <c r="F52" s="119">
        <v>-64485</v>
      </c>
      <c r="G52" s="118" t="s">
        <v>3899</v>
      </c>
      <c r="K52" s="75">
        <f t="shared" si="3"/>
        <v>-64485</v>
      </c>
    </row>
    <row r="53" spans="1:11" ht="63.75" x14ac:dyDescent="0.25">
      <c r="A53" s="117" t="s">
        <v>3900</v>
      </c>
      <c r="B53" s="118" t="s">
        <v>1573</v>
      </c>
      <c r="C53" s="118" t="s">
        <v>1574</v>
      </c>
      <c r="D53" s="118" t="s">
        <v>1575</v>
      </c>
      <c r="E53" s="118" t="s">
        <v>1576</v>
      </c>
      <c r="F53" s="119">
        <v>-32243</v>
      </c>
      <c r="G53" s="118" t="s">
        <v>3901</v>
      </c>
      <c r="K53" s="75">
        <f t="shared" si="3"/>
        <v>-32243</v>
      </c>
    </row>
    <row r="54" spans="1:11" ht="63.75" x14ac:dyDescent="0.25">
      <c r="A54" s="117" t="s">
        <v>3902</v>
      </c>
      <c r="B54" s="118" t="s">
        <v>1573</v>
      </c>
      <c r="C54" s="118" t="s">
        <v>1574</v>
      </c>
      <c r="D54" s="118" t="s">
        <v>1575</v>
      </c>
      <c r="E54" s="118" t="s">
        <v>1576</v>
      </c>
      <c r="F54" s="119">
        <v>-64485</v>
      </c>
      <c r="G54" s="118" t="s">
        <v>3903</v>
      </c>
      <c r="K54" s="75">
        <f t="shared" si="3"/>
        <v>-64485</v>
      </c>
    </row>
    <row r="55" spans="1:11" ht="63.75" x14ac:dyDescent="0.25">
      <c r="A55" s="117" t="s">
        <v>3904</v>
      </c>
      <c r="B55" s="118" t="s">
        <v>1573</v>
      </c>
      <c r="C55" s="118" t="s">
        <v>1574</v>
      </c>
      <c r="D55" s="118" t="s">
        <v>1575</v>
      </c>
      <c r="E55" s="118" t="s">
        <v>1576</v>
      </c>
      <c r="F55" s="119">
        <v>-64485</v>
      </c>
      <c r="G55" s="118" t="s">
        <v>3905</v>
      </c>
      <c r="K55" s="75">
        <f t="shared" si="3"/>
        <v>-64485</v>
      </c>
    </row>
    <row r="56" spans="1:11" ht="63.75" x14ac:dyDescent="0.25">
      <c r="A56" s="117" t="s">
        <v>3906</v>
      </c>
      <c r="B56" s="118" t="s">
        <v>1573</v>
      </c>
      <c r="C56" s="118" t="s">
        <v>1574</v>
      </c>
      <c r="D56" s="118" t="s">
        <v>1575</v>
      </c>
      <c r="E56" s="118" t="s">
        <v>1576</v>
      </c>
      <c r="F56" s="119">
        <v>-181544</v>
      </c>
      <c r="G56" s="118" t="s">
        <v>3907</v>
      </c>
      <c r="H56" t="s">
        <v>3334</v>
      </c>
      <c r="I56" s="75">
        <f t="shared" ref="I56:I65" si="4">+F56</f>
        <v>-181544</v>
      </c>
    </row>
    <row r="57" spans="1:11" ht="51" x14ac:dyDescent="0.25">
      <c r="A57" s="117" t="s">
        <v>3908</v>
      </c>
      <c r="B57" s="118" t="s">
        <v>1573</v>
      </c>
      <c r="C57" s="118" t="s">
        <v>1574</v>
      </c>
      <c r="D57" s="118" t="s">
        <v>1575</v>
      </c>
      <c r="E57" s="118" t="s">
        <v>1576</v>
      </c>
      <c r="F57" s="119">
        <v>-68901</v>
      </c>
      <c r="G57" s="118" t="s">
        <v>3909</v>
      </c>
      <c r="H57" t="s">
        <v>3336</v>
      </c>
      <c r="I57" s="75">
        <f t="shared" si="4"/>
        <v>-68901</v>
      </c>
    </row>
    <row r="58" spans="1:11" ht="51" x14ac:dyDescent="0.25">
      <c r="A58" s="117" t="s">
        <v>3910</v>
      </c>
      <c r="B58" s="118" t="s">
        <v>1573</v>
      </c>
      <c r="C58" s="118" t="s">
        <v>1574</v>
      </c>
      <c r="D58" s="118" t="s">
        <v>1575</v>
      </c>
      <c r="E58" s="118" t="s">
        <v>1576</v>
      </c>
      <c r="F58" s="119">
        <v>-344504</v>
      </c>
      <c r="G58" s="118" t="s">
        <v>3911</v>
      </c>
      <c r="H58" t="s">
        <v>3337</v>
      </c>
      <c r="I58" s="75">
        <f t="shared" si="4"/>
        <v>-344504</v>
      </c>
    </row>
    <row r="59" spans="1:11" ht="63.75" x14ac:dyDescent="0.25">
      <c r="A59" s="117" t="s">
        <v>3912</v>
      </c>
      <c r="B59" s="118" t="s">
        <v>1573</v>
      </c>
      <c r="C59" s="118" t="s">
        <v>1574</v>
      </c>
      <c r="D59" s="118" t="s">
        <v>1575</v>
      </c>
      <c r="E59" s="118" t="s">
        <v>1576</v>
      </c>
      <c r="F59" s="119">
        <v>-90772</v>
      </c>
      <c r="G59" s="118" t="s">
        <v>3913</v>
      </c>
      <c r="H59" t="s">
        <v>3335</v>
      </c>
      <c r="I59" s="75">
        <f t="shared" si="4"/>
        <v>-90772</v>
      </c>
    </row>
    <row r="60" spans="1:11" ht="63.75" x14ac:dyDescent="0.25">
      <c r="A60" s="117" t="s">
        <v>3914</v>
      </c>
      <c r="B60" s="118" t="s">
        <v>1573</v>
      </c>
      <c r="C60" s="118" t="s">
        <v>1574</v>
      </c>
      <c r="D60" s="118" t="s">
        <v>1575</v>
      </c>
      <c r="E60" s="118" t="s">
        <v>1576</v>
      </c>
      <c r="F60" s="119">
        <v>-272316</v>
      </c>
      <c r="G60" s="118" t="s">
        <v>3915</v>
      </c>
      <c r="H60" t="s">
        <v>3926</v>
      </c>
      <c r="I60" s="75">
        <f t="shared" si="4"/>
        <v>-272316</v>
      </c>
    </row>
    <row r="61" spans="1:11" ht="51" x14ac:dyDescent="0.25">
      <c r="A61" s="117" t="s">
        <v>3916</v>
      </c>
      <c r="B61" s="118" t="s">
        <v>1573</v>
      </c>
      <c r="C61" s="118" t="s">
        <v>1574</v>
      </c>
      <c r="D61" s="118" t="s">
        <v>1575</v>
      </c>
      <c r="E61" s="118" t="s">
        <v>1576</v>
      </c>
      <c r="F61" s="119">
        <v>-413404</v>
      </c>
      <c r="G61" s="118" t="s">
        <v>3917</v>
      </c>
      <c r="H61" t="s">
        <v>3927</v>
      </c>
      <c r="I61" s="75">
        <f t="shared" si="4"/>
        <v>-413404</v>
      </c>
    </row>
    <row r="62" spans="1:11" ht="63.75" x14ac:dyDescent="0.25">
      <c r="A62" s="117" t="s">
        <v>3918</v>
      </c>
      <c r="B62" s="118" t="s">
        <v>1573</v>
      </c>
      <c r="C62" s="118" t="s">
        <v>1574</v>
      </c>
      <c r="D62" s="118" t="s">
        <v>1575</v>
      </c>
      <c r="E62" s="118" t="s">
        <v>1576</v>
      </c>
      <c r="F62" s="119">
        <v>-57485</v>
      </c>
      <c r="G62" s="118" t="s">
        <v>3919</v>
      </c>
      <c r="H62" t="s">
        <v>3928</v>
      </c>
      <c r="I62" s="75">
        <f t="shared" si="4"/>
        <v>-57485</v>
      </c>
    </row>
    <row r="63" spans="1:11" ht="63.75" x14ac:dyDescent="0.25">
      <c r="A63" s="117" t="s">
        <v>3920</v>
      </c>
      <c r="B63" s="118" t="s">
        <v>1573</v>
      </c>
      <c r="C63" s="118" t="s">
        <v>1574</v>
      </c>
      <c r="D63" s="118" t="s">
        <v>1575</v>
      </c>
      <c r="E63" s="118" t="s">
        <v>1576</v>
      </c>
      <c r="F63" s="119">
        <v>-75928</v>
      </c>
      <c r="G63" s="118" t="s">
        <v>3921</v>
      </c>
      <c r="H63" t="s">
        <v>3929</v>
      </c>
      <c r="I63" s="75">
        <f t="shared" si="4"/>
        <v>-75928</v>
      </c>
    </row>
    <row r="64" spans="1:11" ht="63.75" x14ac:dyDescent="0.25">
      <c r="A64" s="117" t="s">
        <v>3922</v>
      </c>
      <c r="B64" s="118" t="s">
        <v>1573</v>
      </c>
      <c r="C64" s="118" t="s">
        <v>1574</v>
      </c>
      <c r="D64" s="118" t="s">
        <v>1575</v>
      </c>
      <c r="E64" s="118" t="s">
        <v>1576</v>
      </c>
      <c r="F64" s="119">
        <v>-90772</v>
      </c>
      <c r="G64" s="118" t="s">
        <v>3923</v>
      </c>
      <c r="H64" t="s">
        <v>3930</v>
      </c>
      <c r="I64" s="75">
        <f t="shared" si="4"/>
        <v>-90772</v>
      </c>
    </row>
    <row r="65" spans="1:9" ht="51" x14ac:dyDescent="0.25">
      <c r="A65" s="117" t="s">
        <v>3924</v>
      </c>
      <c r="B65" s="118" t="s">
        <v>1573</v>
      </c>
      <c r="C65" s="118" t="s">
        <v>1574</v>
      </c>
      <c r="D65" s="118" t="s">
        <v>1575</v>
      </c>
      <c r="E65" s="118" t="s">
        <v>1576</v>
      </c>
      <c r="F65" s="119">
        <v>-275603</v>
      </c>
      <c r="G65" s="118" t="s">
        <v>3925</v>
      </c>
      <c r="H65" t="s">
        <v>3931</v>
      </c>
      <c r="I65" s="75">
        <f t="shared" si="4"/>
        <v>-275603</v>
      </c>
    </row>
  </sheetData>
  <autoFilter ref="A2:H65"/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Công nợ</vt:lpstr>
      <vt:lpstr>T2,3,4</vt:lpstr>
      <vt:lpstr>T5</vt:lpstr>
      <vt:lpstr>CTTT T6</vt:lpstr>
      <vt:lpstr>T6</vt:lpstr>
      <vt:lpstr>CTTT T7</vt:lpstr>
      <vt:lpstr>Sheet6</vt:lpstr>
      <vt:lpstr>T7</vt:lpstr>
      <vt:lpstr>CTTT T8</vt:lpstr>
      <vt:lpstr>T8</vt:lpstr>
      <vt:lpstr>CTTT T9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2023-07-11T10:02:07Z</cp:lastPrinted>
  <dcterms:created xsi:type="dcterms:W3CDTF">2023-05-23T06:49:28Z</dcterms:created>
  <dcterms:modified xsi:type="dcterms:W3CDTF">2024-01-16T07:00:32Z</dcterms:modified>
</cp:coreProperties>
</file>