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227"/>
  <workbookPr/>
  <mc:AlternateContent xmlns:mc="http://schemas.openxmlformats.org/markup-compatibility/2006">
    <mc:Choice Requires="x15">
      <x15ac:absPath xmlns:x15ac="http://schemas.microsoft.com/office/spreadsheetml/2010/11/ac" url="C:\Users\Admin\Desktop\ngoclam\Coop\đã hoàn thành\"/>
    </mc:Choice>
  </mc:AlternateContent>
  <xr:revisionPtr revIDLastSave="0" documentId="13_ncr:1_{78964314-6A1E-430A-AADC-8DFAC6E54CB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Mã KH" sheetId="10" r:id="rId1"/>
    <sheet name="Bảng kê Q1" sheetId="3" r:id="rId2"/>
    <sheet name="Hàng tra" sheetId="12" r:id="rId3"/>
    <sheet name="18.02.23" sheetId="11" r:id="rId4"/>
    <sheet name="Sheet1" sheetId="14" r:id="rId5"/>
  </sheets>
  <externalReferences>
    <externalReference r:id="rId6"/>
  </externalReferences>
  <definedNames>
    <definedName name="_xlnm._FilterDatabase" localSheetId="3" hidden="1">'18.02.23'!$A$8:$Q$749</definedName>
    <definedName name="_xlnm._FilterDatabase" localSheetId="1" hidden="1">'Bảng kê Q1'!$A$3:$V$2605</definedName>
    <definedName name="_xlnm._FilterDatabase" localSheetId="2" hidden="1">'Hàng tra'!$A$2:$M$522</definedName>
  </definedNames>
  <calcPr calcId="181029"/>
</workbook>
</file>

<file path=xl/calcChain.xml><?xml version="1.0" encoding="utf-8"?>
<calcChain xmlns="http://schemas.openxmlformats.org/spreadsheetml/2006/main">
  <c r="Q347" i="11" l="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431" i="11"/>
  <c r="Q432" i="11"/>
  <c r="Q441" i="11"/>
  <c r="Q448" i="11"/>
  <c r="Q449" i="11"/>
  <c r="Q486" i="11"/>
  <c r="Q487" i="11"/>
  <c r="Q491" i="11"/>
  <c r="Q499" i="11"/>
  <c r="Q500" i="11"/>
  <c r="Q513" i="11"/>
  <c r="K523" i="12"/>
  <c r="K522" i="12"/>
  <c r="K521" i="12"/>
  <c r="Q4" i="11"/>
  <c r="P4" i="3"/>
  <c r="Q10" i="11"/>
  <c r="Q11" i="11"/>
  <c r="Q12" i="11"/>
  <c r="Q13" i="11"/>
  <c r="Q14" i="11"/>
  <c r="Q15" i="11"/>
  <c r="Q16" i="11"/>
  <c r="Q17" i="11"/>
  <c r="Q18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31" i="11"/>
  <c r="Q32" i="11"/>
  <c r="Q33" i="11"/>
  <c r="Q34" i="11"/>
  <c r="Q35" i="11"/>
  <c r="Q36" i="11"/>
  <c r="Q37" i="11"/>
  <c r="Q38" i="11"/>
  <c r="Q39" i="11"/>
  <c r="Q40" i="11"/>
  <c r="Q41" i="11"/>
  <c r="Q42" i="11"/>
  <c r="Q43" i="11"/>
  <c r="Q44" i="11"/>
  <c r="Q45" i="11"/>
  <c r="Q46" i="11"/>
  <c r="Q47" i="11"/>
  <c r="Q48" i="11"/>
  <c r="Q49" i="11"/>
  <c r="Q50" i="11"/>
  <c r="Q51" i="11"/>
  <c r="Q52" i="11"/>
  <c r="Q53" i="11"/>
  <c r="Q54" i="11"/>
  <c r="Q55" i="11"/>
  <c r="Q56" i="11"/>
  <c r="Q57" i="11"/>
  <c r="Q58" i="11"/>
  <c r="Q59" i="11"/>
  <c r="Q60" i="11"/>
  <c r="Q61" i="11"/>
  <c r="Q62" i="11"/>
  <c r="Q63" i="11"/>
  <c r="Q64" i="11"/>
  <c r="Q65" i="11"/>
  <c r="Q66" i="11"/>
  <c r="Q67" i="11"/>
  <c r="Q68" i="11"/>
  <c r="Q69" i="11"/>
  <c r="Q70" i="11"/>
  <c r="Q71" i="11"/>
  <c r="Q72" i="11"/>
  <c r="Q73" i="11"/>
  <c r="Q74" i="11"/>
  <c r="Q75" i="11"/>
  <c r="Q76" i="11"/>
  <c r="Q77" i="11"/>
  <c r="Q78" i="11"/>
  <c r="Q79" i="11"/>
  <c r="Q80" i="11"/>
  <c r="Q81" i="11"/>
  <c r="Q82" i="11"/>
  <c r="Q83" i="11"/>
  <c r="Q84" i="11"/>
  <c r="Q85" i="11"/>
  <c r="Q86" i="11"/>
  <c r="Q87" i="11"/>
  <c r="Q88" i="11"/>
  <c r="Q89" i="11"/>
  <c r="Q90" i="11"/>
  <c r="Q91" i="11"/>
  <c r="Q92" i="11"/>
  <c r="Q93" i="11"/>
  <c r="Q94" i="11"/>
  <c r="Q95" i="11"/>
  <c r="Q96" i="11"/>
  <c r="Q97" i="11"/>
  <c r="Q98" i="11"/>
  <c r="Q99" i="11"/>
  <c r="Q100" i="11"/>
  <c r="Q101" i="11"/>
  <c r="Q102" i="11"/>
  <c r="Q103" i="11"/>
  <c r="Q104" i="11"/>
  <c r="Q105" i="11"/>
  <c r="Q106" i="11"/>
  <c r="Q107" i="11"/>
  <c r="Q108" i="11"/>
  <c r="Q109" i="11"/>
  <c r="Q110" i="11"/>
  <c r="Q111" i="11"/>
  <c r="Q112" i="11"/>
  <c r="Q113" i="11"/>
  <c r="Q114" i="11"/>
  <c r="Q115" i="11"/>
  <c r="Q116" i="11"/>
  <c r="Q117" i="11"/>
  <c r="Q118" i="11"/>
  <c r="Q119" i="11"/>
  <c r="Q120" i="11"/>
  <c r="Q121" i="11"/>
  <c r="Q122" i="11"/>
  <c r="Q123" i="11"/>
  <c r="Q124" i="11"/>
  <c r="Q125" i="11"/>
  <c r="Q126" i="11"/>
  <c r="Q127" i="11"/>
  <c r="Q128" i="11"/>
  <c r="Q129" i="11"/>
  <c r="Q130" i="11"/>
  <c r="Q131" i="11"/>
  <c r="Q132" i="11"/>
  <c r="Q133" i="11"/>
  <c r="Q134" i="11"/>
  <c r="Q135" i="11"/>
  <c r="Q136" i="11"/>
  <c r="Q137" i="11"/>
  <c r="Q138" i="11"/>
  <c r="Q139" i="11"/>
  <c r="Q140" i="11"/>
  <c r="Q141" i="11"/>
  <c r="Q142" i="11"/>
  <c r="Q143" i="11"/>
  <c r="Q144" i="11"/>
  <c r="Q145" i="11"/>
  <c r="Q146" i="11"/>
  <c r="Q147" i="11"/>
  <c r="Q148" i="11"/>
  <c r="Q149" i="11"/>
  <c r="Q150" i="11"/>
  <c r="Q151" i="11"/>
  <c r="Q152" i="11"/>
  <c r="Q153" i="11"/>
  <c r="Q154" i="11"/>
  <c r="Q155" i="11"/>
  <c r="Q156" i="11"/>
  <c r="Q157" i="11"/>
  <c r="Q158" i="11"/>
  <c r="Q159" i="11"/>
  <c r="Q160" i="11"/>
  <c r="Q161" i="11"/>
  <c r="Q162" i="11"/>
  <c r="Q163" i="11"/>
  <c r="Q164" i="11"/>
  <c r="Q165" i="11"/>
  <c r="Q166" i="11"/>
  <c r="Q167" i="11"/>
  <c r="Q168" i="11"/>
  <c r="Q169" i="11"/>
  <c r="Q170" i="11"/>
  <c r="Q171" i="11"/>
  <c r="Q172" i="11"/>
  <c r="Q173" i="11"/>
  <c r="Q174" i="11"/>
  <c r="Q175" i="11"/>
  <c r="Q176" i="11"/>
  <c r="Q177" i="11"/>
  <c r="Q178" i="11"/>
  <c r="Q179" i="11"/>
  <c r="Q180" i="11"/>
  <c r="Q181" i="11"/>
  <c r="Q182" i="11"/>
  <c r="Q183" i="11"/>
  <c r="Q184" i="11"/>
  <c r="Q185" i="11"/>
  <c r="Q186" i="11"/>
  <c r="Q187" i="11"/>
  <c r="Q188" i="11"/>
  <c r="Q189" i="11"/>
  <c r="Q190" i="11"/>
  <c r="Q191" i="11"/>
  <c r="Q192" i="11"/>
  <c r="Q193" i="11"/>
  <c r="Q194" i="11"/>
  <c r="Q195" i="11"/>
  <c r="Q196" i="11"/>
  <c r="Q197" i="11"/>
  <c r="Q198" i="11"/>
  <c r="Q199" i="11"/>
  <c r="Q200" i="11"/>
  <c r="Q201" i="11"/>
  <c r="Q202" i="11"/>
  <c r="Q203" i="11"/>
  <c r="Q204" i="11"/>
  <c r="Q205" i="11"/>
  <c r="Q206" i="11"/>
  <c r="Q207" i="11"/>
  <c r="Q208" i="11"/>
  <c r="Q209" i="11"/>
  <c r="Q210" i="11"/>
  <c r="Q211" i="11"/>
  <c r="Q212" i="11"/>
  <c r="Q213" i="11"/>
  <c r="Q214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3" i="11"/>
  <c r="Q434" i="11"/>
  <c r="Q435" i="11"/>
  <c r="Q436" i="11"/>
  <c r="Q437" i="11"/>
  <c r="Q438" i="11"/>
  <c r="Q439" i="11"/>
  <c r="Q440" i="11"/>
  <c r="Q442" i="11"/>
  <c r="Q443" i="11"/>
  <c r="Q444" i="11"/>
  <c r="Q445" i="11"/>
  <c r="Q446" i="11"/>
  <c r="Q447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8" i="11"/>
  <c r="Q489" i="11"/>
  <c r="Q490" i="11"/>
  <c r="Q492" i="11"/>
  <c r="Q493" i="11"/>
  <c r="Q494" i="11"/>
  <c r="Q495" i="11"/>
  <c r="Q496" i="11"/>
  <c r="Q497" i="11"/>
  <c r="Q498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9" i="11"/>
  <c r="M343" i="12"/>
  <c r="M345" i="12"/>
  <c r="M346" i="12"/>
  <c r="M347" i="12"/>
  <c r="M349" i="12"/>
  <c r="M358" i="12"/>
  <c r="M360" i="12"/>
  <c r="M376" i="12"/>
  <c r="M378" i="12"/>
  <c r="M382" i="12"/>
  <c r="L245" i="12"/>
  <c r="K90" i="12"/>
  <c r="K9" i="12"/>
  <c r="L4" i="12"/>
  <c r="M4" i="12" s="1"/>
  <c r="L5" i="12"/>
  <c r="M5" i="12" s="1"/>
  <c r="L6" i="12"/>
  <c r="M6" i="12" s="1"/>
  <c r="L7" i="12"/>
  <c r="M7" i="12" s="1"/>
  <c r="L8" i="12"/>
  <c r="M8" i="12" s="1"/>
  <c r="L10" i="12"/>
  <c r="M10" i="12" s="1"/>
  <c r="L11" i="12"/>
  <c r="M11" i="12" s="1"/>
  <c r="L12" i="12"/>
  <c r="M12" i="12" s="1"/>
  <c r="L13" i="12"/>
  <c r="M13" i="12" s="1"/>
  <c r="L14" i="12"/>
  <c r="M14" i="12" s="1"/>
  <c r="L17" i="12"/>
  <c r="M17" i="12" s="1"/>
  <c r="L18" i="12"/>
  <c r="M18" i="12" s="1"/>
  <c r="L19" i="12"/>
  <c r="M19" i="12" s="1"/>
  <c r="L20" i="12"/>
  <c r="M20" i="12" s="1"/>
  <c r="L21" i="12"/>
  <c r="M21" i="12" s="1"/>
  <c r="L22" i="12"/>
  <c r="M22" i="12" s="1"/>
  <c r="L23" i="12"/>
  <c r="M23" i="12" s="1"/>
  <c r="L25" i="12"/>
  <c r="M25" i="12" s="1"/>
  <c r="L26" i="12"/>
  <c r="M26" i="12" s="1"/>
  <c r="L27" i="12"/>
  <c r="M27" i="12" s="1"/>
  <c r="L28" i="12"/>
  <c r="M28" i="12" s="1"/>
  <c r="L29" i="12"/>
  <c r="M29" i="12" s="1"/>
  <c r="L30" i="12"/>
  <c r="M30" i="12" s="1"/>
  <c r="M31" i="12"/>
  <c r="L32" i="12"/>
  <c r="M32" i="12" s="1"/>
  <c r="L33" i="12"/>
  <c r="M33" i="12" s="1"/>
  <c r="L34" i="12"/>
  <c r="M34" i="12" s="1"/>
  <c r="L35" i="12"/>
  <c r="M35" i="12" s="1"/>
  <c r="L36" i="12"/>
  <c r="M36" i="12" s="1"/>
  <c r="M37" i="12"/>
  <c r="L38" i="12"/>
  <c r="M38" i="12" s="1"/>
  <c r="L39" i="12"/>
  <c r="M39" i="12" s="1"/>
  <c r="L40" i="12"/>
  <c r="M40" i="12" s="1"/>
  <c r="L41" i="12"/>
  <c r="M41" i="12" s="1"/>
  <c r="L42" i="12"/>
  <c r="M42" i="12" s="1"/>
  <c r="L43" i="12"/>
  <c r="M43" i="12" s="1"/>
  <c r="L44" i="12"/>
  <c r="M44" i="12" s="1"/>
  <c r="L45" i="12"/>
  <c r="M45" i="12" s="1"/>
  <c r="L46" i="12"/>
  <c r="M46" i="12" s="1"/>
  <c r="L47" i="12"/>
  <c r="M47" i="12" s="1"/>
  <c r="L49" i="12"/>
  <c r="M49" i="12" s="1"/>
  <c r="L50" i="12"/>
  <c r="M50" i="12" s="1"/>
  <c r="L54" i="12"/>
  <c r="M54" i="12" s="1"/>
  <c r="L55" i="12"/>
  <c r="M55" i="12" s="1"/>
  <c r="L56" i="12"/>
  <c r="M56" i="12" s="1"/>
  <c r="L57" i="12"/>
  <c r="M57" i="12" s="1"/>
  <c r="L59" i="12"/>
  <c r="M59" i="12" s="1"/>
  <c r="L60" i="12"/>
  <c r="M60" i="12" s="1"/>
  <c r="L61" i="12"/>
  <c r="M61" i="12" s="1"/>
  <c r="L64" i="12"/>
  <c r="M64" i="12" s="1"/>
  <c r="L65" i="12"/>
  <c r="M65" i="12" s="1"/>
  <c r="L66" i="12"/>
  <c r="M66" i="12" s="1"/>
  <c r="M67" i="12"/>
  <c r="L68" i="12"/>
  <c r="M68" i="12" s="1"/>
  <c r="L71" i="12"/>
  <c r="M71" i="12" s="1"/>
  <c r="L73" i="12"/>
  <c r="M73" i="12" s="1"/>
  <c r="L74" i="12"/>
  <c r="M74" i="12" s="1"/>
  <c r="L75" i="12"/>
  <c r="M75" i="12" s="1"/>
  <c r="L76" i="12"/>
  <c r="M76" i="12" s="1"/>
  <c r="L77" i="12"/>
  <c r="M77" i="12" s="1"/>
  <c r="L78" i="12"/>
  <c r="M78" i="12" s="1"/>
  <c r="L79" i="12"/>
  <c r="M79" i="12" s="1"/>
  <c r="L80" i="12"/>
  <c r="M80" i="12" s="1"/>
  <c r="L81" i="12"/>
  <c r="M81" i="12" s="1"/>
  <c r="L82" i="12"/>
  <c r="M82" i="12" s="1"/>
  <c r="L84" i="12"/>
  <c r="M84" i="12" s="1"/>
  <c r="L86" i="12"/>
  <c r="M86" i="12" s="1"/>
  <c r="L87" i="12"/>
  <c r="M87" i="12" s="1"/>
  <c r="L88" i="12"/>
  <c r="M88" i="12" s="1"/>
  <c r="L89" i="12"/>
  <c r="M89" i="12" s="1"/>
  <c r="L91" i="12"/>
  <c r="M91" i="12" s="1"/>
  <c r="L92" i="12"/>
  <c r="M92" i="12" s="1"/>
  <c r="L93" i="12"/>
  <c r="M93" i="12" s="1"/>
  <c r="L94" i="12"/>
  <c r="M94" i="12" s="1"/>
  <c r="L97" i="12"/>
  <c r="M97" i="12" s="1"/>
  <c r="L98" i="12"/>
  <c r="M98" i="12" s="1"/>
  <c r="L99" i="12"/>
  <c r="M99" i="12" s="1"/>
  <c r="L100" i="12"/>
  <c r="M100" i="12" s="1"/>
  <c r="L101" i="12"/>
  <c r="M101" i="12" s="1"/>
  <c r="L102" i="12"/>
  <c r="M102" i="12" s="1"/>
  <c r="L103" i="12"/>
  <c r="M103" i="12" s="1"/>
  <c r="L104" i="12"/>
  <c r="M104" i="12" s="1"/>
  <c r="L105" i="12"/>
  <c r="M105" i="12" s="1"/>
  <c r="L107" i="12"/>
  <c r="M107" i="12" s="1"/>
  <c r="L108" i="12"/>
  <c r="M108" i="12" s="1"/>
  <c r="L109" i="12"/>
  <c r="M109" i="12" s="1"/>
  <c r="L110" i="12"/>
  <c r="M110" i="12" s="1"/>
  <c r="L111" i="12"/>
  <c r="M111" i="12" s="1"/>
  <c r="L112" i="12"/>
  <c r="M112" i="12" s="1"/>
  <c r="L113" i="12"/>
  <c r="M113" i="12" s="1"/>
  <c r="L114" i="12"/>
  <c r="M114" i="12" s="1"/>
  <c r="L115" i="12"/>
  <c r="M115" i="12" s="1"/>
  <c r="L116" i="12"/>
  <c r="M116" i="12" s="1"/>
  <c r="L117" i="12"/>
  <c r="M117" i="12" s="1"/>
  <c r="L118" i="12"/>
  <c r="M118" i="12" s="1"/>
  <c r="L119" i="12"/>
  <c r="M119" i="12" s="1"/>
  <c r="L120" i="12"/>
  <c r="M120" i="12" s="1"/>
  <c r="L121" i="12"/>
  <c r="M121" i="12" s="1"/>
  <c r="L122" i="12"/>
  <c r="M122" i="12" s="1"/>
  <c r="L123" i="12"/>
  <c r="M123" i="12" s="1"/>
  <c r="L124" i="12"/>
  <c r="M124" i="12" s="1"/>
  <c r="L125" i="12"/>
  <c r="M125" i="12" s="1"/>
  <c r="L126" i="12"/>
  <c r="M126" i="12" s="1"/>
  <c r="L127" i="12"/>
  <c r="M127" i="12" s="1"/>
  <c r="L128" i="12"/>
  <c r="M128" i="12" s="1"/>
  <c r="L129" i="12"/>
  <c r="M129" i="12" s="1"/>
  <c r="L130" i="12"/>
  <c r="M130" i="12" s="1"/>
  <c r="L131" i="12"/>
  <c r="M131" i="12" s="1"/>
  <c r="L132" i="12"/>
  <c r="M132" i="12" s="1"/>
  <c r="L133" i="12"/>
  <c r="M133" i="12" s="1"/>
  <c r="L134" i="12"/>
  <c r="M134" i="12" s="1"/>
  <c r="L135" i="12"/>
  <c r="M135" i="12" s="1"/>
  <c r="L136" i="12"/>
  <c r="M136" i="12" s="1"/>
  <c r="L137" i="12"/>
  <c r="M137" i="12" s="1"/>
  <c r="L138" i="12"/>
  <c r="M138" i="12" s="1"/>
  <c r="L139" i="12"/>
  <c r="M139" i="12" s="1"/>
  <c r="L140" i="12"/>
  <c r="M140" i="12" s="1"/>
  <c r="L141" i="12"/>
  <c r="M141" i="12" s="1"/>
  <c r="L142" i="12"/>
  <c r="M142" i="12" s="1"/>
  <c r="L143" i="12"/>
  <c r="M143" i="12" s="1"/>
  <c r="L144" i="12"/>
  <c r="M144" i="12" s="1"/>
  <c r="L145" i="12"/>
  <c r="M145" i="12" s="1"/>
  <c r="L146" i="12"/>
  <c r="M146" i="12" s="1"/>
  <c r="L147" i="12"/>
  <c r="M147" i="12" s="1"/>
  <c r="L148" i="12"/>
  <c r="M148" i="12" s="1"/>
  <c r="L149" i="12"/>
  <c r="M149" i="12" s="1"/>
  <c r="L150" i="12"/>
  <c r="M150" i="12" s="1"/>
  <c r="L151" i="12"/>
  <c r="M151" i="12" s="1"/>
  <c r="L152" i="12"/>
  <c r="M152" i="12" s="1"/>
  <c r="L153" i="12"/>
  <c r="M153" i="12" s="1"/>
  <c r="L154" i="12"/>
  <c r="M154" i="12" s="1"/>
  <c r="L155" i="12"/>
  <c r="M155" i="12" s="1"/>
  <c r="L156" i="12"/>
  <c r="M156" i="12" s="1"/>
  <c r="L158" i="12"/>
  <c r="M158" i="12" s="1"/>
  <c r="L160" i="12"/>
  <c r="M160" i="12" s="1"/>
  <c r="L161" i="12"/>
  <c r="M161" i="12" s="1"/>
  <c r="L162" i="12"/>
  <c r="M162" i="12" s="1"/>
  <c r="L163" i="12"/>
  <c r="M163" i="12" s="1"/>
  <c r="L164" i="12"/>
  <c r="M164" i="12" s="1"/>
  <c r="L165" i="12"/>
  <c r="M165" i="12" s="1"/>
  <c r="L166" i="12"/>
  <c r="M166" i="12" s="1"/>
  <c r="L167" i="12"/>
  <c r="M167" i="12" s="1"/>
  <c r="L168" i="12"/>
  <c r="M168" i="12" s="1"/>
  <c r="L169" i="12"/>
  <c r="M169" i="12" s="1"/>
  <c r="L170" i="12"/>
  <c r="M170" i="12" s="1"/>
  <c r="L171" i="12"/>
  <c r="M171" i="12" s="1"/>
  <c r="L172" i="12"/>
  <c r="M172" i="12" s="1"/>
  <c r="L173" i="12"/>
  <c r="M173" i="12" s="1"/>
  <c r="L174" i="12"/>
  <c r="M174" i="12" s="1"/>
  <c r="L175" i="12"/>
  <c r="M175" i="12" s="1"/>
  <c r="L176" i="12"/>
  <c r="M176" i="12" s="1"/>
  <c r="L177" i="12"/>
  <c r="M177" i="12" s="1"/>
  <c r="L178" i="12"/>
  <c r="M178" i="12" s="1"/>
  <c r="L179" i="12"/>
  <c r="M179" i="12" s="1"/>
  <c r="L180" i="12"/>
  <c r="M180" i="12" s="1"/>
  <c r="L181" i="12"/>
  <c r="M181" i="12" s="1"/>
  <c r="L184" i="12"/>
  <c r="M184" i="12" s="1"/>
  <c r="L186" i="12"/>
  <c r="M186" i="12" s="1"/>
  <c r="L192" i="12"/>
  <c r="M192" i="12" s="1"/>
  <c r="L193" i="12"/>
  <c r="M193" i="12" s="1"/>
  <c r="L196" i="12"/>
  <c r="M196" i="12" s="1"/>
  <c r="L197" i="12"/>
  <c r="M197" i="12" s="1"/>
  <c r="L198" i="12"/>
  <c r="M198" i="12" s="1"/>
  <c r="L199" i="12"/>
  <c r="M199" i="12" s="1"/>
  <c r="L202" i="12"/>
  <c r="M202" i="12" s="1"/>
  <c r="L203" i="12"/>
  <c r="M203" i="12" s="1"/>
  <c r="L204" i="12"/>
  <c r="M204" i="12" s="1"/>
  <c r="L207" i="12"/>
  <c r="M207" i="12" s="1"/>
  <c r="L208" i="12"/>
  <c r="M208" i="12" s="1"/>
  <c r="L209" i="12"/>
  <c r="M209" i="12" s="1"/>
  <c r="L210" i="12"/>
  <c r="M210" i="12" s="1"/>
  <c r="L211" i="12"/>
  <c r="M211" i="12" s="1"/>
  <c r="L212" i="12"/>
  <c r="M212" i="12" s="1"/>
  <c r="L213" i="12"/>
  <c r="M213" i="12" s="1"/>
  <c r="L214" i="12"/>
  <c r="M214" i="12" s="1"/>
  <c r="L216" i="12"/>
  <c r="M216" i="12" s="1"/>
  <c r="L218" i="12"/>
  <c r="M218" i="12" s="1"/>
  <c r="L219" i="12"/>
  <c r="M219" i="12" s="1"/>
  <c r="L220" i="12"/>
  <c r="M220" i="12" s="1"/>
  <c r="L221" i="12"/>
  <c r="M221" i="12" s="1"/>
  <c r="L222" i="12"/>
  <c r="M222" i="12" s="1"/>
  <c r="L223" i="12"/>
  <c r="M223" i="12" s="1"/>
  <c r="L224" i="12"/>
  <c r="M224" i="12" s="1"/>
  <c r="L225" i="12"/>
  <c r="M225" i="12" s="1"/>
  <c r="L227" i="12"/>
  <c r="M227" i="12" s="1"/>
  <c r="L228" i="12"/>
  <c r="M228" i="12" s="1"/>
  <c r="L229" i="12"/>
  <c r="M229" i="12" s="1"/>
  <c r="L230" i="12"/>
  <c r="M230" i="12" s="1"/>
  <c r="L231" i="12"/>
  <c r="M231" i="12" s="1"/>
  <c r="L232" i="12"/>
  <c r="M232" i="12" s="1"/>
  <c r="L233" i="12"/>
  <c r="M233" i="12" s="1"/>
  <c r="L234" i="12"/>
  <c r="M234" i="12" s="1"/>
  <c r="L235" i="12"/>
  <c r="M235" i="12" s="1"/>
  <c r="L236" i="12"/>
  <c r="M236" i="12" s="1"/>
  <c r="L237" i="12"/>
  <c r="M237" i="12" s="1"/>
  <c r="L238" i="12"/>
  <c r="M238" i="12" s="1"/>
  <c r="L239" i="12"/>
  <c r="M239" i="12" s="1"/>
  <c r="L240" i="12"/>
  <c r="M240" i="12" s="1"/>
  <c r="L241" i="12"/>
  <c r="M241" i="12" s="1"/>
  <c r="L242" i="12"/>
  <c r="M242" i="12" s="1"/>
  <c r="L243" i="12"/>
  <c r="M243" i="12" s="1"/>
  <c r="L244" i="12"/>
  <c r="M244" i="12" s="1"/>
  <c r="L248" i="12"/>
  <c r="M248" i="12" s="1"/>
  <c r="L249" i="12"/>
  <c r="M249" i="12" s="1"/>
  <c r="L250" i="12"/>
  <c r="M250" i="12" s="1"/>
  <c r="L251" i="12"/>
  <c r="M251" i="12" s="1"/>
  <c r="L252" i="12"/>
  <c r="M252" i="12" s="1"/>
  <c r="L253" i="12"/>
  <c r="M253" i="12" s="1"/>
  <c r="L254" i="12"/>
  <c r="M254" i="12" s="1"/>
  <c r="L255" i="12"/>
  <c r="M255" i="12" s="1"/>
  <c r="L256" i="12"/>
  <c r="M256" i="12" s="1"/>
  <c r="L259" i="12"/>
  <c r="M259" i="12" s="1"/>
  <c r="L260" i="12"/>
  <c r="M260" i="12" s="1"/>
  <c r="L261" i="12"/>
  <c r="M261" i="12" s="1"/>
  <c r="L262" i="12"/>
  <c r="M262" i="12" s="1"/>
  <c r="L263" i="12"/>
  <c r="M263" i="12" s="1"/>
  <c r="L264" i="12"/>
  <c r="M264" i="12" s="1"/>
  <c r="L266" i="12"/>
  <c r="M266" i="12" s="1"/>
  <c r="L267" i="12"/>
  <c r="M267" i="12" s="1"/>
  <c r="L268" i="12"/>
  <c r="M268" i="12" s="1"/>
  <c r="L269" i="12"/>
  <c r="M269" i="12" s="1"/>
  <c r="L270" i="12"/>
  <c r="M270" i="12" s="1"/>
  <c r="L271" i="12"/>
  <c r="M271" i="12" s="1"/>
  <c r="L272" i="12"/>
  <c r="M272" i="12" s="1"/>
  <c r="L273" i="12"/>
  <c r="M273" i="12" s="1"/>
  <c r="L274" i="12"/>
  <c r="M274" i="12" s="1"/>
  <c r="L275" i="12"/>
  <c r="M275" i="12" s="1"/>
  <c r="L276" i="12"/>
  <c r="M276" i="12" s="1"/>
  <c r="L277" i="12"/>
  <c r="M277" i="12" s="1"/>
  <c r="L278" i="12"/>
  <c r="M278" i="12" s="1"/>
  <c r="L279" i="12"/>
  <c r="M279" i="12" s="1"/>
  <c r="L280" i="12"/>
  <c r="M280" i="12" s="1"/>
  <c r="L281" i="12"/>
  <c r="M281" i="12" s="1"/>
  <c r="L282" i="12"/>
  <c r="M282" i="12" s="1"/>
  <c r="L283" i="12"/>
  <c r="M283" i="12" s="1"/>
  <c r="L284" i="12"/>
  <c r="M284" i="12" s="1"/>
  <c r="L285" i="12"/>
  <c r="M285" i="12" s="1"/>
  <c r="L286" i="12"/>
  <c r="M286" i="12" s="1"/>
  <c r="L287" i="12"/>
  <c r="M287" i="12" s="1"/>
  <c r="L288" i="12"/>
  <c r="M288" i="12" s="1"/>
  <c r="L289" i="12"/>
  <c r="M289" i="12" s="1"/>
  <c r="L290" i="12"/>
  <c r="M290" i="12" s="1"/>
  <c r="L291" i="12"/>
  <c r="M291" i="12" s="1"/>
  <c r="L292" i="12"/>
  <c r="M292" i="12" s="1"/>
  <c r="L293" i="12"/>
  <c r="M293" i="12" s="1"/>
  <c r="L294" i="12"/>
  <c r="M294" i="12" s="1"/>
  <c r="L295" i="12"/>
  <c r="M295" i="12" s="1"/>
  <c r="L297" i="12"/>
  <c r="M297" i="12" s="1"/>
  <c r="L298" i="12"/>
  <c r="M298" i="12" s="1"/>
  <c r="L299" i="12"/>
  <c r="M299" i="12" s="1"/>
  <c r="L300" i="12"/>
  <c r="M300" i="12" s="1"/>
  <c r="L301" i="12"/>
  <c r="M301" i="12" s="1"/>
  <c r="L304" i="12"/>
  <c r="M304" i="12" s="1"/>
  <c r="L305" i="12"/>
  <c r="M305" i="12" s="1"/>
  <c r="L306" i="12"/>
  <c r="M306" i="12" s="1"/>
  <c r="L307" i="12"/>
  <c r="M307" i="12" s="1"/>
  <c r="L308" i="12"/>
  <c r="M308" i="12" s="1"/>
  <c r="L309" i="12"/>
  <c r="M309" i="12" s="1"/>
  <c r="L310" i="12"/>
  <c r="M310" i="12" s="1"/>
  <c r="L311" i="12"/>
  <c r="M311" i="12" s="1"/>
  <c r="L312" i="12"/>
  <c r="M312" i="12" s="1"/>
  <c r="L313" i="12"/>
  <c r="M313" i="12" s="1"/>
  <c r="L314" i="12"/>
  <c r="M314" i="12" s="1"/>
  <c r="L315" i="12"/>
  <c r="M315" i="12" s="1"/>
  <c r="L316" i="12"/>
  <c r="M316" i="12" s="1"/>
  <c r="L317" i="12"/>
  <c r="M317" i="12" s="1"/>
  <c r="L318" i="12"/>
  <c r="M318" i="12" s="1"/>
  <c r="L319" i="12"/>
  <c r="M319" i="12" s="1"/>
  <c r="L320" i="12"/>
  <c r="M320" i="12" s="1"/>
  <c r="L321" i="12"/>
  <c r="M321" i="12" s="1"/>
  <c r="L322" i="12"/>
  <c r="M322" i="12" s="1"/>
  <c r="L323" i="12"/>
  <c r="M323" i="12" s="1"/>
  <c r="L324" i="12"/>
  <c r="M324" i="12" s="1"/>
  <c r="L325" i="12"/>
  <c r="M325" i="12" s="1"/>
  <c r="L326" i="12"/>
  <c r="M326" i="12" s="1"/>
  <c r="L327" i="12"/>
  <c r="M327" i="12" s="1"/>
  <c r="L328" i="12"/>
  <c r="M328" i="12" s="1"/>
  <c r="L330" i="12"/>
  <c r="M330" i="12" s="1"/>
  <c r="L331" i="12"/>
  <c r="M331" i="12" s="1"/>
  <c r="L332" i="12"/>
  <c r="M332" i="12" s="1"/>
  <c r="L333" i="12"/>
  <c r="M333" i="12" s="1"/>
  <c r="L334" i="12"/>
  <c r="M334" i="12" s="1"/>
  <c r="L335" i="12"/>
  <c r="M335" i="12" s="1"/>
  <c r="L336" i="12"/>
  <c r="M336" i="12" s="1"/>
  <c r="L337" i="12"/>
  <c r="M337" i="12" s="1"/>
  <c r="L338" i="12"/>
  <c r="M338" i="12" s="1"/>
  <c r="L339" i="12"/>
  <c r="M339" i="12" s="1"/>
  <c r="L340" i="12"/>
  <c r="M340" i="12" s="1"/>
  <c r="L348" i="12"/>
  <c r="M348" i="12" s="1"/>
  <c r="L350" i="12"/>
  <c r="M350" i="12" s="1"/>
  <c r="L351" i="12"/>
  <c r="M351" i="12" s="1"/>
  <c r="L352" i="12"/>
  <c r="M352" i="12" s="1"/>
  <c r="L353" i="12"/>
  <c r="M353" i="12" s="1"/>
  <c r="L354" i="12"/>
  <c r="M354" i="12" s="1"/>
  <c r="L355" i="12"/>
  <c r="M355" i="12" s="1"/>
  <c r="L356" i="12"/>
  <c r="M356" i="12" s="1"/>
  <c r="L359" i="12"/>
  <c r="M359" i="12" s="1"/>
  <c r="L361" i="12"/>
  <c r="M361" i="12" s="1"/>
  <c r="L362" i="12"/>
  <c r="M362" i="12" s="1"/>
  <c r="L363" i="12"/>
  <c r="M363" i="12" s="1"/>
  <c r="L364" i="12"/>
  <c r="M364" i="12" s="1"/>
  <c r="L365" i="12"/>
  <c r="M365" i="12" s="1"/>
  <c r="L366" i="12"/>
  <c r="M366" i="12" s="1"/>
  <c r="L367" i="12"/>
  <c r="M367" i="12" s="1"/>
  <c r="L368" i="12"/>
  <c r="M368" i="12" s="1"/>
  <c r="L369" i="12"/>
  <c r="M369" i="12" s="1"/>
  <c r="L370" i="12"/>
  <c r="M370" i="12" s="1"/>
  <c r="L371" i="12"/>
  <c r="M371" i="12" s="1"/>
  <c r="L372" i="12"/>
  <c r="M372" i="12" s="1"/>
  <c r="L373" i="12"/>
  <c r="M373" i="12" s="1"/>
  <c r="L374" i="12"/>
  <c r="M374" i="12" s="1"/>
  <c r="L375" i="12"/>
  <c r="M375" i="12" s="1"/>
  <c r="L379" i="12"/>
  <c r="M379" i="12" s="1"/>
  <c r="L380" i="12"/>
  <c r="M380" i="12" s="1"/>
  <c r="L381" i="12"/>
  <c r="M381" i="12" s="1"/>
  <c r="L383" i="12"/>
  <c r="M383" i="12" s="1"/>
  <c r="L384" i="12"/>
  <c r="M384" i="12" s="1"/>
  <c r="M385" i="12"/>
  <c r="L386" i="12"/>
  <c r="M386" i="12" s="1"/>
  <c r="L387" i="12"/>
  <c r="M387" i="12" s="1"/>
  <c r="L388" i="12"/>
  <c r="M388" i="12" s="1"/>
  <c r="M389" i="12"/>
  <c r="M390" i="12"/>
  <c r="L391" i="12"/>
  <c r="M391" i="12" s="1"/>
  <c r="L392" i="12"/>
  <c r="M392" i="12" s="1"/>
  <c r="L393" i="12"/>
  <c r="M393" i="12" s="1"/>
  <c r="M394" i="12"/>
  <c r="L395" i="12"/>
  <c r="M395" i="12" s="1"/>
  <c r="L396" i="12"/>
  <c r="M396" i="12" s="1"/>
  <c r="M397" i="12"/>
  <c r="L398" i="12"/>
  <c r="M398" i="12" s="1"/>
  <c r="M399" i="12"/>
  <c r="M400" i="12"/>
  <c r="L401" i="12"/>
  <c r="M401" i="12" s="1"/>
  <c r="L402" i="12"/>
  <c r="M402" i="12" s="1"/>
  <c r="L403" i="12"/>
  <c r="M403" i="12" s="1"/>
  <c r="L404" i="12"/>
  <c r="M404" i="12" s="1"/>
  <c r="L405" i="12"/>
  <c r="M405" i="12" s="1"/>
  <c r="L406" i="12"/>
  <c r="M406" i="12" s="1"/>
  <c r="M407" i="12"/>
  <c r="L408" i="12"/>
  <c r="M408" i="12" s="1"/>
  <c r="L409" i="12"/>
  <c r="M409" i="12" s="1"/>
  <c r="L410" i="12"/>
  <c r="M410" i="12" s="1"/>
  <c r="L411" i="12"/>
  <c r="M411" i="12" s="1"/>
  <c r="L412" i="12"/>
  <c r="M412" i="12" s="1"/>
  <c r="L413" i="12"/>
  <c r="M413" i="12" s="1"/>
  <c r="L414" i="12"/>
  <c r="M414" i="12" s="1"/>
  <c r="L415" i="12"/>
  <c r="M415" i="12" s="1"/>
  <c r="L416" i="12"/>
  <c r="M416" i="12" s="1"/>
  <c r="L417" i="12"/>
  <c r="M417" i="12" s="1"/>
  <c r="L418" i="12"/>
  <c r="M418" i="12" s="1"/>
  <c r="L419" i="12"/>
  <c r="M419" i="12" s="1"/>
  <c r="L420" i="12"/>
  <c r="M420" i="12" s="1"/>
  <c r="L421" i="12"/>
  <c r="M421" i="12" s="1"/>
  <c r="L422" i="12"/>
  <c r="M422" i="12" s="1"/>
  <c r="L423" i="12"/>
  <c r="M423" i="12" s="1"/>
  <c r="L424" i="12"/>
  <c r="M424" i="12" s="1"/>
  <c r="L425" i="12"/>
  <c r="M425" i="12" s="1"/>
  <c r="L426" i="12"/>
  <c r="M426" i="12" s="1"/>
  <c r="L427" i="12"/>
  <c r="M427" i="12" s="1"/>
  <c r="L428" i="12"/>
  <c r="M428" i="12" s="1"/>
  <c r="L429" i="12"/>
  <c r="M429" i="12" s="1"/>
  <c r="L430" i="12"/>
  <c r="M430" i="12" s="1"/>
  <c r="L431" i="12"/>
  <c r="M431" i="12" s="1"/>
  <c r="L432" i="12"/>
  <c r="M432" i="12" s="1"/>
  <c r="L433" i="12"/>
  <c r="M433" i="12" s="1"/>
  <c r="L434" i="12"/>
  <c r="M434" i="12" s="1"/>
  <c r="L435" i="12"/>
  <c r="M435" i="12" s="1"/>
  <c r="L436" i="12"/>
  <c r="M436" i="12" s="1"/>
  <c r="L437" i="12"/>
  <c r="M437" i="12" s="1"/>
  <c r="L438" i="12"/>
  <c r="M438" i="12" s="1"/>
  <c r="L439" i="12"/>
  <c r="M439" i="12" s="1"/>
  <c r="L440" i="12"/>
  <c r="M440" i="12" s="1"/>
  <c r="L441" i="12"/>
  <c r="M441" i="12" s="1"/>
  <c r="L442" i="12"/>
  <c r="M442" i="12" s="1"/>
  <c r="L443" i="12"/>
  <c r="M443" i="12" s="1"/>
  <c r="L444" i="12"/>
  <c r="M444" i="12" s="1"/>
  <c r="L445" i="12"/>
  <c r="M445" i="12" s="1"/>
  <c r="L446" i="12"/>
  <c r="M446" i="12" s="1"/>
  <c r="L447" i="12"/>
  <c r="M447" i="12" s="1"/>
  <c r="L448" i="12"/>
  <c r="M448" i="12" s="1"/>
  <c r="L449" i="12"/>
  <c r="M449" i="12" s="1"/>
  <c r="L450" i="12"/>
  <c r="M450" i="12" s="1"/>
  <c r="L451" i="12"/>
  <c r="M451" i="12" s="1"/>
  <c r="L452" i="12"/>
  <c r="M452" i="12" s="1"/>
  <c r="L453" i="12"/>
  <c r="M453" i="12" s="1"/>
  <c r="L454" i="12"/>
  <c r="M454" i="12" s="1"/>
  <c r="L455" i="12"/>
  <c r="M455" i="12" s="1"/>
  <c r="L456" i="12"/>
  <c r="M456" i="12" s="1"/>
  <c r="L457" i="12"/>
  <c r="M457" i="12" s="1"/>
  <c r="M458" i="12"/>
  <c r="M459" i="12"/>
  <c r="L460" i="12"/>
  <c r="M460" i="12" s="1"/>
  <c r="L461" i="12"/>
  <c r="M461" i="12" s="1"/>
  <c r="M462" i="12"/>
  <c r="L463" i="12"/>
  <c r="M463" i="12" s="1"/>
  <c r="L464" i="12"/>
  <c r="M464" i="12" s="1"/>
  <c r="L465" i="12"/>
  <c r="M465" i="12" s="1"/>
  <c r="L466" i="12"/>
  <c r="M466" i="12" s="1"/>
  <c r="L467" i="12"/>
  <c r="M467" i="12" s="1"/>
  <c r="L468" i="12"/>
  <c r="M468" i="12" s="1"/>
  <c r="L469" i="12"/>
  <c r="M469" i="12" s="1"/>
  <c r="L470" i="12"/>
  <c r="M470" i="12" s="1"/>
  <c r="M471" i="12"/>
  <c r="M472" i="12"/>
  <c r="L473" i="12"/>
  <c r="M473" i="12" s="1"/>
  <c r="L474" i="12"/>
  <c r="M474" i="12" s="1"/>
  <c r="M475" i="12"/>
  <c r="L476" i="12"/>
  <c r="M476" i="12" s="1"/>
  <c r="M477" i="12"/>
  <c r="L478" i="12"/>
  <c r="M478" i="12" s="1"/>
  <c r="L479" i="12"/>
  <c r="M479" i="12" s="1"/>
  <c r="L480" i="12"/>
  <c r="M480" i="12" s="1"/>
  <c r="L481" i="12"/>
  <c r="M481" i="12" s="1"/>
  <c r="L482" i="12"/>
  <c r="M482" i="12" s="1"/>
  <c r="L483" i="12"/>
  <c r="M483" i="12" s="1"/>
  <c r="L484" i="12"/>
  <c r="M484" i="12" s="1"/>
  <c r="L485" i="12"/>
  <c r="M485" i="12" s="1"/>
  <c r="L486" i="12"/>
  <c r="M486" i="12" s="1"/>
  <c r="L487" i="12"/>
  <c r="M487" i="12" s="1"/>
  <c r="L488" i="12"/>
  <c r="M488" i="12" s="1"/>
  <c r="L489" i="12"/>
  <c r="M489" i="12" s="1"/>
  <c r="L490" i="12"/>
  <c r="M490" i="12" s="1"/>
  <c r="M491" i="12"/>
  <c r="L492" i="12"/>
  <c r="M492" i="12" s="1"/>
  <c r="L493" i="12"/>
  <c r="M493" i="12" s="1"/>
  <c r="L494" i="12"/>
  <c r="M494" i="12" s="1"/>
  <c r="L495" i="12"/>
  <c r="M495" i="12" s="1"/>
  <c r="L496" i="12"/>
  <c r="M496" i="12" s="1"/>
  <c r="M497" i="12"/>
  <c r="L498" i="12"/>
  <c r="M498" i="12" s="1"/>
  <c r="L499" i="12"/>
  <c r="M499" i="12" s="1"/>
  <c r="L500" i="12"/>
  <c r="M500" i="12" s="1"/>
  <c r="L501" i="12"/>
  <c r="M501" i="12" s="1"/>
  <c r="M502" i="12"/>
  <c r="L503" i="12"/>
  <c r="M503" i="12" s="1"/>
  <c r="M504" i="12"/>
  <c r="L505" i="12"/>
  <c r="M505" i="12" s="1"/>
  <c r="M506" i="12"/>
  <c r="M507" i="12"/>
  <c r="L508" i="12"/>
  <c r="M508" i="12" s="1"/>
  <c r="L509" i="12"/>
  <c r="M509" i="12" s="1"/>
  <c r="L510" i="12"/>
  <c r="M510" i="12" s="1"/>
  <c r="L511" i="12"/>
  <c r="M511" i="12" s="1"/>
  <c r="M512" i="12"/>
  <c r="L513" i="12"/>
  <c r="M513" i="12" s="1"/>
  <c r="L514" i="12"/>
  <c r="M514" i="12" s="1"/>
  <c r="L517" i="12"/>
  <c r="M517" i="12" s="1"/>
  <c r="M518" i="12"/>
  <c r="M519" i="12"/>
  <c r="L520" i="12"/>
  <c r="L3" i="12"/>
  <c r="M3" i="12" s="1"/>
  <c r="K4" i="12"/>
  <c r="K5" i="12"/>
  <c r="K6" i="12"/>
  <c r="K7" i="12"/>
  <c r="K8" i="12"/>
  <c r="K10" i="12"/>
  <c r="K11" i="12"/>
  <c r="K12" i="12"/>
  <c r="K13" i="12"/>
  <c r="K14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K35" i="12"/>
  <c r="K36" i="12"/>
  <c r="K37" i="12"/>
  <c r="K38" i="12"/>
  <c r="K39" i="12"/>
  <c r="K40" i="12"/>
  <c r="K41" i="12"/>
  <c r="K42" i="12"/>
  <c r="K43" i="12"/>
  <c r="K44" i="12"/>
  <c r="K45" i="12"/>
  <c r="K46" i="12"/>
  <c r="K47" i="12"/>
  <c r="K48" i="12"/>
  <c r="K49" i="12"/>
  <c r="K50" i="12"/>
  <c r="K51" i="12"/>
  <c r="K52" i="12"/>
  <c r="K53" i="12"/>
  <c r="K54" i="12"/>
  <c r="K55" i="12"/>
  <c r="K56" i="12"/>
  <c r="K57" i="12"/>
  <c r="K58" i="12"/>
  <c r="K59" i="12"/>
  <c r="K60" i="12"/>
  <c r="K61" i="12"/>
  <c r="K62" i="12"/>
  <c r="K63" i="12"/>
  <c r="K64" i="12"/>
  <c r="K65" i="12"/>
  <c r="K66" i="12"/>
  <c r="K67" i="12"/>
  <c r="K68" i="12"/>
  <c r="K69" i="12"/>
  <c r="K70" i="12"/>
  <c r="K71" i="12"/>
  <c r="K72" i="12"/>
  <c r="K73" i="12"/>
  <c r="K74" i="12"/>
  <c r="K75" i="12"/>
  <c r="K76" i="12"/>
  <c r="K77" i="12"/>
  <c r="K78" i="12"/>
  <c r="K79" i="12"/>
  <c r="K80" i="12"/>
  <c r="K81" i="12"/>
  <c r="K82" i="12"/>
  <c r="K83" i="12"/>
  <c r="K84" i="12"/>
  <c r="K86" i="12"/>
  <c r="K87" i="12"/>
  <c r="K88" i="12"/>
  <c r="K89" i="12"/>
  <c r="K91" i="12"/>
  <c r="K92" i="12"/>
  <c r="K93" i="12"/>
  <c r="K94" i="12"/>
  <c r="K95" i="12"/>
  <c r="K96" i="12"/>
  <c r="K97" i="12"/>
  <c r="K98" i="12"/>
  <c r="K99" i="12"/>
  <c r="K100" i="12"/>
  <c r="K101" i="12"/>
  <c r="K102" i="12"/>
  <c r="K103" i="12"/>
  <c r="K104" i="12"/>
  <c r="K105" i="12"/>
  <c r="K106" i="12"/>
  <c r="K107" i="12"/>
  <c r="K108" i="12"/>
  <c r="K109" i="12"/>
  <c r="K110" i="12"/>
  <c r="K111" i="12"/>
  <c r="K112" i="12"/>
  <c r="K113" i="12"/>
  <c r="K114" i="12"/>
  <c r="K115" i="12"/>
  <c r="K116" i="12"/>
  <c r="K117" i="12"/>
  <c r="K118" i="12"/>
  <c r="K119" i="12"/>
  <c r="K120" i="12"/>
  <c r="K121" i="12"/>
  <c r="K122" i="12"/>
  <c r="K123" i="12"/>
  <c r="K124" i="12"/>
  <c r="K125" i="12"/>
  <c r="K126" i="12"/>
  <c r="K127" i="12"/>
  <c r="K128" i="12"/>
  <c r="K129" i="12"/>
  <c r="K130" i="12"/>
  <c r="K131" i="12"/>
  <c r="K132" i="12"/>
  <c r="K133" i="12"/>
  <c r="K134" i="12"/>
  <c r="K135" i="12"/>
  <c r="K136" i="12"/>
  <c r="K137" i="12"/>
  <c r="K138" i="12"/>
  <c r="K139" i="12"/>
  <c r="K140" i="12"/>
  <c r="K141" i="12"/>
  <c r="K142" i="12"/>
  <c r="K143" i="12"/>
  <c r="K144" i="12"/>
  <c r="K145" i="12"/>
  <c r="K146" i="12"/>
  <c r="K147" i="12"/>
  <c r="K148" i="12"/>
  <c r="K149" i="12"/>
  <c r="K150" i="12"/>
  <c r="K151" i="12"/>
  <c r="K152" i="12"/>
  <c r="K153" i="12"/>
  <c r="K154" i="12"/>
  <c r="K155" i="12"/>
  <c r="K156" i="12"/>
  <c r="K157" i="12"/>
  <c r="K158" i="12"/>
  <c r="K159" i="12"/>
  <c r="K160" i="12"/>
  <c r="K161" i="12"/>
  <c r="K162" i="12"/>
  <c r="K163" i="12"/>
  <c r="K164" i="12"/>
  <c r="K165" i="12"/>
  <c r="K166" i="12"/>
  <c r="K167" i="12"/>
  <c r="K168" i="12"/>
  <c r="K169" i="12"/>
  <c r="K170" i="12"/>
  <c r="K171" i="12"/>
  <c r="K172" i="12"/>
  <c r="K173" i="12"/>
  <c r="K174" i="12"/>
  <c r="K175" i="12"/>
  <c r="K176" i="12"/>
  <c r="K177" i="12"/>
  <c r="K178" i="12"/>
  <c r="K179" i="12"/>
  <c r="K180" i="12"/>
  <c r="K181" i="12"/>
  <c r="K182" i="12"/>
  <c r="K183" i="12"/>
  <c r="K184" i="12"/>
  <c r="K185" i="12"/>
  <c r="K186" i="12"/>
  <c r="K187" i="12"/>
  <c r="K188" i="12"/>
  <c r="K189" i="12"/>
  <c r="K190" i="12"/>
  <c r="K191" i="12"/>
  <c r="K192" i="12"/>
  <c r="K193" i="12"/>
  <c r="K194" i="12"/>
  <c r="K195" i="12"/>
  <c r="K196" i="12"/>
  <c r="K197" i="12"/>
  <c r="K198" i="12"/>
  <c r="K199" i="12"/>
  <c r="K200" i="12"/>
  <c r="K201" i="12"/>
  <c r="K202" i="12"/>
  <c r="K203" i="12"/>
  <c r="K204" i="12"/>
  <c r="K205" i="12"/>
  <c r="K206" i="12"/>
  <c r="K207" i="12"/>
  <c r="K208" i="12"/>
  <c r="K209" i="12"/>
  <c r="K210" i="12"/>
  <c r="K211" i="12"/>
  <c r="K212" i="12"/>
  <c r="K213" i="12"/>
  <c r="K214" i="12"/>
  <c r="K215" i="12"/>
  <c r="K216" i="12"/>
  <c r="K217" i="12"/>
  <c r="K218" i="12"/>
  <c r="K219" i="12"/>
  <c r="K220" i="12"/>
  <c r="K221" i="12"/>
  <c r="K222" i="12"/>
  <c r="K223" i="12"/>
  <c r="K224" i="12"/>
  <c r="K225" i="12"/>
  <c r="K226" i="12"/>
  <c r="K227" i="12"/>
  <c r="K228" i="12"/>
  <c r="K229" i="12"/>
  <c r="K230" i="12"/>
  <c r="K231" i="12"/>
  <c r="K232" i="12"/>
  <c r="K233" i="12"/>
  <c r="K234" i="12"/>
  <c r="K235" i="12"/>
  <c r="K236" i="12"/>
  <c r="K237" i="12"/>
  <c r="K238" i="12"/>
  <c r="K239" i="12"/>
  <c r="K240" i="12"/>
  <c r="K241" i="12"/>
  <c r="K242" i="12"/>
  <c r="K243" i="12"/>
  <c r="K244" i="12"/>
  <c r="K245" i="12"/>
  <c r="K246" i="12"/>
  <c r="K247" i="12"/>
  <c r="K248" i="12"/>
  <c r="K249" i="12"/>
  <c r="K250" i="12"/>
  <c r="K251" i="12"/>
  <c r="K252" i="12"/>
  <c r="K253" i="12"/>
  <c r="K254" i="12"/>
  <c r="K255" i="12"/>
  <c r="K256" i="12"/>
  <c r="K257" i="12"/>
  <c r="K258" i="12"/>
  <c r="K259" i="12"/>
  <c r="K260" i="12"/>
  <c r="K261" i="12"/>
  <c r="K262" i="12"/>
  <c r="K263" i="12"/>
  <c r="K264" i="12"/>
  <c r="K265" i="12"/>
  <c r="K266" i="12"/>
  <c r="K267" i="12"/>
  <c r="K268" i="12"/>
  <c r="K269" i="12"/>
  <c r="K270" i="12"/>
  <c r="K271" i="12"/>
  <c r="K272" i="12"/>
  <c r="K273" i="12"/>
  <c r="K274" i="12"/>
  <c r="K275" i="12"/>
  <c r="K276" i="12"/>
  <c r="K277" i="12"/>
  <c r="K278" i="12"/>
  <c r="K279" i="12"/>
  <c r="K280" i="12"/>
  <c r="K281" i="12"/>
  <c r="K282" i="12"/>
  <c r="K283" i="12"/>
  <c r="K284" i="12"/>
  <c r="K285" i="12"/>
  <c r="K286" i="12"/>
  <c r="K287" i="12"/>
  <c r="K288" i="12"/>
  <c r="K289" i="12"/>
  <c r="K290" i="12"/>
  <c r="K291" i="12"/>
  <c r="K292" i="12"/>
  <c r="K293" i="12"/>
  <c r="K294" i="12"/>
  <c r="K295" i="12"/>
  <c r="K296" i="12"/>
  <c r="K297" i="12"/>
  <c r="K298" i="12"/>
  <c r="K299" i="12"/>
  <c r="K300" i="12"/>
  <c r="K301" i="12"/>
  <c r="K302" i="12"/>
  <c r="K303" i="12"/>
  <c r="K304" i="12"/>
  <c r="K305" i="12"/>
  <c r="K306" i="12"/>
  <c r="K307" i="12"/>
  <c r="K308" i="12"/>
  <c r="K309" i="12"/>
  <c r="K310" i="12"/>
  <c r="K311" i="12"/>
  <c r="K312" i="12"/>
  <c r="K313" i="12"/>
  <c r="K314" i="12"/>
  <c r="K315" i="12"/>
  <c r="K316" i="12"/>
  <c r="K317" i="12"/>
  <c r="K318" i="12"/>
  <c r="K319" i="12"/>
  <c r="K320" i="12"/>
  <c r="K321" i="12"/>
  <c r="K322" i="12"/>
  <c r="K323" i="12"/>
  <c r="K324" i="12"/>
  <c r="K325" i="12"/>
  <c r="K326" i="12"/>
  <c r="K327" i="12"/>
  <c r="K328" i="12"/>
  <c r="K329" i="12"/>
  <c r="K330" i="12"/>
  <c r="K331" i="12"/>
  <c r="K332" i="12"/>
  <c r="K333" i="12"/>
  <c r="K334" i="12"/>
  <c r="K335" i="12"/>
  <c r="K336" i="12"/>
  <c r="K337" i="12"/>
  <c r="K338" i="12"/>
  <c r="K339" i="12"/>
  <c r="K340" i="12"/>
  <c r="K341" i="12"/>
  <c r="K342" i="12"/>
  <c r="K343" i="12"/>
  <c r="K344" i="12"/>
  <c r="K345" i="12"/>
  <c r="K346" i="12"/>
  <c r="K347" i="12"/>
  <c r="K348" i="12"/>
  <c r="K349" i="12"/>
  <c r="K350" i="12"/>
  <c r="K351" i="12"/>
  <c r="K352" i="12"/>
  <c r="K353" i="12"/>
  <c r="K354" i="12"/>
  <c r="K355" i="12"/>
  <c r="K356" i="12"/>
  <c r="K357" i="12"/>
  <c r="K358" i="12"/>
  <c r="K359" i="12"/>
  <c r="K360" i="12"/>
  <c r="K361" i="12"/>
  <c r="K362" i="12"/>
  <c r="K363" i="12"/>
  <c r="K364" i="12"/>
  <c r="K365" i="12"/>
  <c r="K366" i="12"/>
  <c r="K367" i="12"/>
  <c r="K368" i="12"/>
  <c r="K369" i="12"/>
  <c r="K370" i="12"/>
  <c r="K371" i="12"/>
  <c r="K372" i="12"/>
  <c r="K373" i="12"/>
  <c r="K374" i="12"/>
  <c r="K375" i="12"/>
  <c r="K376" i="12"/>
  <c r="K377" i="12"/>
  <c r="K378" i="12"/>
  <c r="K379" i="12"/>
  <c r="K380" i="12"/>
  <c r="K381" i="12"/>
  <c r="K382" i="12"/>
  <c r="K383" i="12"/>
  <c r="K384" i="12"/>
  <c r="K385" i="12"/>
  <c r="K386" i="12"/>
  <c r="K387" i="12"/>
  <c r="K388" i="12"/>
  <c r="K389" i="12"/>
  <c r="K390" i="12"/>
  <c r="K391" i="12"/>
  <c r="K392" i="12"/>
  <c r="K393" i="12"/>
  <c r="K394" i="12"/>
  <c r="K395" i="12"/>
  <c r="K396" i="12"/>
  <c r="K397" i="12"/>
  <c r="K398" i="12"/>
  <c r="K399" i="12"/>
  <c r="K400" i="12"/>
  <c r="K401" i="12"/>
  <c r="K402" i="12"/>
  <c r="K403" i="12"/>
  <c r="K404" i="12"/>
  <c r="K405" i="12"/>
  <c r="K406" i="12"/>
  <c r="K407" i="12"/>
  <c r="K408" i="12"/>
  <c r="K409" i="12"/>
  <c r="K410" i="12"/>
  <c r="K411" i="12"/>
  <c r="K412" i="12"/>
  <c r="K413" i="12"/>
  <c r="K414" i="12"/>
  <c r="K415" i="12"/>
  <c r="K416" i="12"/>
  <c r="K417" i="12"/>
  <c r="K418" i="12"/>
  <c r="K419" i="12"/>
  <c r="K420" i="12"/>
  <c r="K421" i="12"/>
  <c r="K422" i="12"/>
  <c r="K423" i="12"/>
  <c r="K424" i="12"/>
  <c r="K425" i="12"/>
  <c r="K426" i="12"/>
  <c r="K427" i="12"/>
  <c r="K428" i="12"/>
  <c r="K429" i="12"/>
  <c r="K430" i="12"/>
  <c r="K431" i="12"/>
  <c r="K432" i="12"/>
  <c r="K433" i="12"/>
  <c r="K434" i="12"/>
  <c r="K435" i="12"/>
  <c r="K436" i="12"/>
  <c r="K437" i="12"/>
  <c r="K438" i="12"/>
  <c r="K439" i="12"/>
  <c r="K440" i="12"/>
  <c r="K441" i="12"/>
  <c r="K442" i="12"/>
  <c r="K443" i="12"/>
  <c r="K444" i="12"/>
  <c r="K445" i="12"/>
  <c r="K446" i="12"/>
  <c r="K447" i="12"/>
  <c r="K448" i="12"/>
  <c r="K449" i="12"/>
  <c r="K450" i="12"/>
  <c r="K451" i="12"/>
  <c r="K452" i="12"/>
  <c r="K453" i="12"/>
  <c r="K454" i="12"/>
  <c r="K455" i="12"/>
  <c r="K456" i="12"/>
  <c r="K457" i="12"/>
  <c r="K458" i="12"/>
  <c r="K459" i="12"/>
  <c r="K460" i="12"/>
  <c r="K461" i="12"/>
  <c r="K462" i="12"/>
  <c r="K463" i="12"/>
  <c r="K464" i="12"/>
  <c r="K465" i="12"/>
  <c r="K466" i="12"/>
  <c r="K467" i="12"/>
  <c r="K468" i="12"/>
  <c r="K469" i="12"/>
  <c r="K470" i="12"/>
  <c r="K471" i="12"/>
  <c r="K472" i="12"/>
  <c r="K473" i="12"/>
  <c r="K474" i="12"/>
  <c r="K475" i="12"/>
  <c r="K476" i="12"/>
  <c r="K477" i="12"/>
  <c r="K478" i="12"/>
  <c r="K479" i="12"/>
  <c r="K480" i="12"/>
  <c r="K481" i="12"/>
  <c r="K482" i="12"/>
  <c r="K483" i="12"/>
  <c r="K484" i="12"/>
  <c r="K485" i="12"/>
  <c r="K486" i="12"/>
  <c r="K487" i="12"/>
  <c r="K488" i="12"/>
  <c r="K489" i="12"/>
  <c r="K490" i="12"/>
  <c r="K491" i="12"/>
  <c r="K492" i="12"/>
  <c r="K493" i="12"/>
  <c r="K494" i="12"/>
  <c r="K495" i="12"/>
  <c r="K496" i="12"/>
  <c r="K497" i="12"/>
  <c r="K498" i="12"/>
  <c r="K499" i="12"/>
  <c r="K500" i="12"/>
  <c r="K501" i="12"/>
  <c r="K502" i="12"/>
  <c r="K503" i="12"/>
  <c r="K504" i="12"/>
  <c r="K505" i="12"/>
  <c r="K506" i="12"/>
  <c r="K507" i="12"/>
  <c r="K508" i="12"/>
  <c r="K509" i="12"/>
  <c r="K510" i="12"/>
  <c r="K511" i="12"/>
  <c r="K512" i="12"/>
  <c r="K513" i="12"/>
  <c r="K514" i="12"/>
  <c r="K515" i="12"/>
  <c r="K516" i="12"/>
  <c r="K517" i="12"/>
  <c r="K518" i="12"/>
  <c r="K519" i="12"/>
  <c r="K520" i="12"/>
  <c r="K3" i="12"/>
  <c r="U5" i="3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U39" i="3"/>
  <c r="U40" i="3"/>
  <c r="U41" i="3"/>
  <c r="U42" i="3"/>
  <c r="U43" i="3"/>
  <c r="U44" i="3"/>
  <c r="U45" i="3"/>
  <c r="U46" i="3"/>
  <c r="U47" i="3"/>
  <c r="U48" i="3"/>
  <c r="U49" i="3"/>
  <c r="U50" i="3"/>
  <c r="U51" i="3"/>
  <c r="U52" i="3"/>
  <c r="U53" i="3"/>
  <c r="U54" i="3"/>
  <c r="U55" i="3"/>
  <c r="U56" i="3"/>
  <c r="U57" i="3"/>
  <c r="U58" i="3"/>
  <c r="U59" i="3"/>
  <c r="U60" i="3"/>
  <c r="U61" i="3"/>
  <c r="U62" i="3"/>
  <c r="U63" i="3"/>
  <c r="U64" i="3"/>
  <c r="U65" i="3"/>
  <c r="U66" i="3"/>
  <c r="U67" i="3"/>
  <c r="U68" i="3"/>
  <c r="U69" i="3"/>
  <c r="U70" i="3"/>
  <c r="U71" i="3"/>
  <c r="U72" i="3"/>
  <c r="U73" i="3"/>
  <c r="U74" i="3"/>
  <c r="U75" i="3"/>
  <c r="U76" i="3"/>
  <c r="U77" i="3"/>
  <c r="U78" i="3"/>
  <c r="U79" i="3"/>
  <c r="U80" i="3"/>
  <c r="U81" i="3"/>
  <c r="U82" i="3"/>
  <c r="U83" i="3"/>
  <c r="U84" i="3"/>
  <c r="U85" i="3"/>
  <c r="U86" i="3"/>
  <c r="U87" i="3"/>
  <c r="U88" i="3"/>
  <c r="U89" i="3"/>
  <c r="U90" i="3"/>
  <c r="U91" i="3"/>
  <c r="U92" i="3"/>
  <c r="U93" i="3"/>
  <c r="U94" i="3"/>
  <c r="U95" i="3"/>
  <c r="U96" i="3"/>
  <c r="U97" i="3"/>
  <c r="U98" i="3"/>
  <c r="U99" i="3"/>
  <c r="U100" i="3"/>
  <c r="U101" i="3"/>
  <c r="U102" i="3"/>
  <c r="U103" i="3"/>
  <c r="U104" i="3"/>
  <c r="U105" i="3"/>
  <c r="U106" i="3"/>
  <c r="U107" i="3"/>
  <c r="U108" i="3"/>
  <c r="U109" i="3"/>
  <c r="U110" i="3"/>
  <c r="U111" i="3"/>
  <c r="U112" i="3"/>
  <c r="U113" i="3"/>
  <c r="U114" i="3"/>
  <c r="U115" i="3"/>
  <c r="U116" i="3"/>
  <c r="U117" i="3"/>
  <c r="U118" i="3"/>
  <c r="U119" i="3"/>
  <c r="U120" i="3"/>
  <c r="U121" i="3"/>
  <c r="U122" i="3"/>
  <c r="U123" i="3"/>
  <c r="U124" i="3"/>
  <c r="U125" i="3"/>
  <c r="U126" i="3"/>
  <c r="U127" i="3"/>
  <c r="U128" i="3"/>
  <c r="U129" i="3"/>
  <c r="U130" i="3"/>
  <c r="U131" i="3"/>
  <c r="U132" i="3"/>
  <c r="U133" i="3"/>
  <c r="U134" i="3"/>
  <c r="U135" i="3"/>
  <c r="U136" i="3"/>
  <c r="U137" i="3"/>
  <c r="U138" i="3"/>
  <c r="U139" i="3"/>
  <c r="U140" i="3"/>
  <c r="U141" i="3"/>
  <c r="U142" i="3"/>
  <c r="U143" i="3"/>
  <c r="U144" i="3"/>
  <c r="U145" i="3"/>
  <c r="U146" i="3"/>
  <c r="U147" i="3"/>
  <c r="U148" i="3"/>
  <c r="U149" i="3"/>
  <c r="U150" i="3"/>
  <c r="U151" i="3"/>
  <c r="U152" i="3"/>
  <c r="U153" i="3"/>
  <c r="U154" i="3"/>
  <c r="U155" i="3"/>
  <c r="U156" i="3"/>
  <c r="U157" i="3"/>
  <c r="U158" i="3"/>
  <c r="U159" i="3"/>
  <c r="U160" i="3"/>
  <c r="U161" i="3"/>
  <c r="U162" i="3"/>
  <c r="U163" i="3"/>
  <c r="U164" i="3"/>
  <c r="U165" i="3"/>
  <c r="U166" i="3"/>
  <c r="U167" i="3"/>
  <c r="U168" i="3"/>
  <c r="U169" i="3"/>
  <c r="U170" i="3"/>
  <c r="U171" i="3"/>
  <c r="U172" i="3"/>
  <c r="U173" i="3"/>
  <c r="U174" i="3"/>
  <c r="U175" i="3"/>
  <c r="U176" i="3"/>
  <c r="U177" i="3"/>
  <c r="U178" i="3"/>
  <c r="U179" i="3"/>
  <c r="U180" i="3"/>
  <c r="U181" i="3"/>
  <c r="U182" i="3"/>
  <c r="U183" i="3"/>
  <c r="U184" i="3"/>
  <c r="U185" i="3"/>
  <c r="U186" i="3"/>
  <c r="U187" i="3"/>
  <c r="U188" i="3"/>
  <c r="U189" i="3"/>
  <c r="U190" i="3"/>
  <c r="U191" i="3"/>
  <c r="U192" i="3"/>
  <c r="U193" i="3"/>
  <c r="U194" i="3"/>
  <c r="U195" i="3"/>
  <c r="U196" i="3"/>
  <c r="U197" i="3"/>
  <c r="U198" i="3"/>
  <c r="U199" i="3"/>
  <c r="U200" i="3"/>
  <c r="U201" i="3"/>
  <c r="U202" i="3"/>
  <c r="U203" i="3"/>
  <c r="U204" i="3"/>
  <c r="U205" i="3"/>
  <c r="U206" i="3"/>
  <c r="U207" i="3"/>
  <c r="U208" i="3"/>
  <c r="U209" i="3"/>
  <c r="U210" i="3"/>
  <c r="U211" i="3"/>
  <c r="U212" i="3"/>
  <c r="U213" i="3"/>
  <c r="U214" i="3"/>
  <c r="U215" i="3"/>
  <c r="U216" i="3"/>
  <c r="U217" i="3"/>
  <c r="U218" i="3"/>
  <c r="U219" i="3"/>
  <c r="U220" i="3"/>
  <c r="U221" i="3"/>
  <c r="U222" i="3"/>
  <c r="U223" i="3"/>
  <c r="U224" i="3"/>
  <c r="U225" i="3"/>
  <c r="U226" i="3"/>
  <c r="U227" i="3"/>
  <c r="U228" i="3"/>
  <c r="U229" i="3"/>
  <c r="U230" i="3"/>
  <c r="U231" i="3"/>
  <c r="U232" i="3"/>
  <c r="U233" i="3"/>
  <c r="U234" i="3"/>
  <c r="U235" i="3"/>
  <c r="U236" i="3"/>
  <c r="U237" i="3"/>
  <c r="U238" i="3"/>
  <c r="U239" i="3"/>
  <c r="U240" i="3"/>
  <c r="U241" i="3"/>
  <c r="U242" i="3"/>
  <c r="U243" i="3"/>
  <c r="U244" i="3"/>
  <c r="U245" i="3"/>
  <c r="U246" i="3"/>
  <c r="U247" i="3"/>
  <c r="U248" i="3"/>
  <c r="U249" i="3"/>
  <c r="U250" i="3"/>
  <c r="U251" i="3"/>
  <c r="U252" i="3"/>
  <c r="U253" i="3"/>
  <c r="U254" i="3"/>
  <c r="U255" i="3"/>
  <c r="U256" i="3"/>
  <c r="U257" i="3"/>
  <c r="U258" i="3"/>
  <c r="U259" i="3"/>
  <c r="U260" i="3"/>
  <c r="U261" i="3"/>
  <c r="U262" i="3"/>
  <c r="U263" i="3"/>
  <c r="U264" i="3"/>
  <c r="U265" i="3"/>
  <c r="U266" i="3"/>
  <c r="U267" i="3"/>
  <c r="U268" i="3"/>
  <c r="U269" i="3"/>
  <c r="U270" i="3"/>
  <c r="U271" i="3"/>
  <c r="U272" i="3"/>
  <c r="U273" i="3"/>
  <c r="U274" i="3"/>
  <c r="U275" i="3"/>
  <c r="U276" i="3"/>
  <c r="U277" i="3"/>
  <c r="U278" i="3"/>
  <c r="U279" i="3"/>
  <c r="U280" i="3"/>
  <c r="U281" i="3"/>
  <c r="U282" i="3"/>
  <c r="U283" i="3"/>
  <c r="U284" i="3"/>
  <c r="U285" i="3"/>
  <c r="U286" i="3"/>
  <c r="U287" i="3"/>
  <c r="U288" i="3"/>
  <c r="U289" i="3"/>
  <c r="U290" i="3"/>
  <c r="U291" i="3"/>
  <c r="U292" i="3"/>
  <c r="U293" i="3"/>
  <c r="U294" i="3"/>
  <c r="U295" i="3"/>
  <c r="U296" i="3"/>
  <c r="U297" i="3"/>
  <c r="U298" i="3"/>
  <c r="U299" i="3"/>
  <c r="U300" i="3"/>
  <c r="U301" i="3"/>
  <c r="U302" i="3"/>
  <c r="U303" i="3"/>
  <c r="U304" i="3"/>
  <c r="U305" i="3"/>
  <c r="U306" i="3"/>
  <c r="U307" i="3"/>
  <c r="U308" i="3"/>
  <c r="U309" i="3"/>
  <c r="U310" i="3"/>
  <c r="U311" i="3"/>
  <c r="U312" i="3"/>
  <c r="U313" i="3"/>
  <c r="U314" i="3"/>
  <c r="U315" i="3"/>
  <c r="U316" i="3"/>
  <c r="U317" i="3"/>
  <c r="U318" i="3"/>
  <c r="U319" i="3"/>
  <c r="U320" i="3"/>
  <c r="U321" i="3"/>
  <c r="U322" i="3"/>
  <c r="U323" i="3"/>
  <c r="U324" i="3"/>
  <c r="U325" i="3"/>
  <c r="U326" i="3"/>
  <c r="U327" i="3"/>
  <c r="U328" i="3"/>
  <c r="U329" i="3"/>
  <c r="U330" i="3"/>
  <c r="U331" i="3"/>
  <c r="U332" i="3"/>
  <c r="U333" i="3"/>
  <c r="U334" i="3"/>
  <c r="U335" i="3"/>
  <c r="U336" i="3"/>
  <c r="U337" i="3"/>
  <c r="U338" i="3"/>
  <c r="U339" i="3"/>
  <c r="U340" i="3"/>
  <c r="U341" i="3"/>
  <c r="U342" i="3"/>
  <c r="U343" i="3"/>
  <c r="U344" i="3"/>
  <c r="U345" i="3"/>
  <c r="U346" i="3"/>
  <c r="U347" i="3"/>
  <c r="U348" i="3"/>
  <c r="U349" i="3"/>
  <c r="U350" i="3"/>
  <c r="U351" i="3"/>
  <c r="U352" i="3"/>
  <c r="U353" i="3"/>
  <c r="U354" i="3"/>
  <c r="U355" i="3"/>
  <c r="U356" i="3"/>
  <c r="U357" i="3"/>
  <c r="U358" i="3"/>
  <c r="U359" i="3"/>
  <c r="U360" i="3"/>
  <c r="U361" i="3"/>
  <c r="U362" i="3"/>
  <c r="U363" i="3"/>
  <c r="U364" i="3"/>
  <c r="U365" i="3"/>
  <c r="U366" i="3"/>
  <c r="U367" i="3"/>
  <c r="U368" i="3"/>
  <c r="U369" i="3"/>
  <c r="U370" i="3"/>
  <c r="U371" i="3"/>
  <c r="U372" i="3"/>
  <c r="U373" i="3"/>
  <c r="U374" i="3"/>
  <c r="U375" i="3"/>
  <c r="U376" i="3"/>
  <c r="U377" i="3"/>
  <c r="U378" i="3"/>
  <c r="U379" i="3"/>
  <c r="U380" i="3"/>
  <c r="U381" i="3"/>
  <c r="U382" i="3"/>
  <c r="U383" i="3"/>
  <c r="U384" i="3"/>
  <c r="U385" i="3"/>
  <c r="U386" i="3"/>
  <c r="U387" i="3"/>
  <c r="U388" i="3"/>
  <c r="U389" i="3"/>
  <c r="U390" i="3"/>
  <c r="U391" i="3"/>
  <c r="U392" i="3"/>
  <c r="U393" i="3"/>
  <c r="U394" i="3"/>
  <c r="U395" i="3"/>
  <c r="U396" i="3"/>
  <c r="U397" i="3"/>
  <c r="U398" i="3"/>
  <c r="U399" i="3"/>
  <c r="U400" i="3"/>
  <c r="U401" i="3"/>
  <c r="U402" i="3"/>
  <c r="U403" i="3"/>
  <c r="U404" i="3"/>
  <c r="U405" i="3"/>
  <c r="U406" i="3"/>
  <c r="U407" i="3"/>
  <c r="U408" i="3"/>
  <c r="U409" i="3"/>
  <c r="U410" i="3"/>
  <c r="U411" i="3"/>
  <c r="U412" i="3"/>
  <c r="U413" i="3"/>
  <c r="U414" i="3"/>
  <c r="U415" i="3"/>
  <c r="U416" i="3"/>
  <c r="U417" i="3"/>
  <c r="U418" i="3"/>
  <c r="U419" i="3"/>
  <c r="U420" i="3"/>
  <c r="U421" i="3"/>
  <c r="U422" i="3"/>
  <c r="U423" i="3"/>
  <c r="U424" i="3"/>
  <c r="U425" i="3"/>
  <c r="U426" i="3"/>
  <c r="U427" i="3"/>
  <c r="U428" i="3"/>
  <c r="U429" i="3"/>
  <c r="U430" i="3"/>
  <c r="U431" i="3"/>
  <c r="U432" i="3"/>
  <c r="U433" i="3"/>
  <c r="U434" i="3"/>
  <c r="U435" i="3"/>
  <c r="U436" i="3"/>
  <c r="U437" i="3"/>
  <c r="U438" i="3"/>
  <c r="U439" i="3"/>
  <c r="U440" i="3"/>
  <c r="U441" i="3"/>
  <c r="U442" i="3"/>
  <c r="U443" i="3"/>
  <c r="U444" i="3"/>
  <c r="U445" i="3"/>
  <c r="U446" i="3"/>
  <c r="U447" i="3"/>
  <c r="U448" i="3"/>
  <c r="U449" i="3"/>
  <c r="U450" i="3"/>
  <c r="U451" i="3"/>
  <c r="U452" i="3"/>
  <c r="U453" i="3"/>
  <c r="U454" i="3"/>
  <c r="U455" i="3"/>
  <c r="U456" i="3"/>
  <c r="U457" i="3"/>
  <c r="U458" i="3"/>
  <c r="U459" i="3"/>
  <c r="U460" i="3"/>
  <c r="U461" i="3"/>
  <c r="U462" i="3"/>
  <c r="U463" i="3"/>
  <c r="U464" i="3"/>
  <c r="U465" i="3"/>
  <c r="U466" i="3"/>
  <c r="U467" i="3"/>
  <c r="U468" i="3"/>
  <c r="U469" i="3"/>
  <c r="U470" i="3"/>
  <c r="U471" i="3"/>
  <c r="U472" i="3"/>
  <c r="U473" i="3"/>
  <c r="U474" i="3"/>
  <c r="U475" i="3"/>
  <c r="U476" i="3"/>
  <c r="U477" i="3"/>
  <c r="U478" i="3"/>
  <c r="U479" i="3"/>
  <c r="U480" i="3"/>
  <c r="U481" i="3"/>
  <c r="U482" i="3"/>
  <c r="U483" i="3"/>
  <c r="U484" i="3"/>
  <c r="U485" i="3"/>
  <c r="U486" i="3"/>
  <c r="U487" i="3"/>
  <c r="U488" i="3"/>
  <c r="U489" i="3"/>
  <c r="U490" i="3"/>
  <c r="U491" i="3"/>
  <c r="U492" i="3"/>
  <c r="U493" i="3"/>
  <c r="U494" i="3"/>
  <c r="U495" i="3"/>
  <c r="U496" i="3"/>
  <c r="U497" i="3"/>
  <c r="U498" i="3"/>
  <c r="U499" i="3"/>
  <c r="U500" i="3"/>
  <c r="U501" i="3"/>
  <c r="U502" i="3"/>
  <c r="U503" i="3"/>
  <c r="U504" i="3"/>
  <c r="U505" i="3"/>
  <c r="U506" i="3"/>
  <c r="U507" i="3"/>
  <c r="U508" i="3"/>
  <c r="U509" i="3"/>
  <c r="U510" i="3"/>
  <c r="U511" i="3"/>
  <c r="U512" i="3"/>
  <c r="U513" i="3"/>
  <c r="U514" i="3"/>
  <c r="U515" i="3"/>
  <c r="U516" i="3"/>
  <c r="U517" i="3"/>
  <c r="U518" i="3"/>
  <c r="U519" i="3"/>
  <c r="U520" i="3"/>
  <c r="U521" i="3"/>
  <c r="U522" i="3"/>
  <c r="U523" i="3"/>
  <c r="U524" i="3"/>
  <c r="U525" i="3"/>
  <c r="U526" i="3"/>
  <c r="U527" i="3"/>
  <c r="U528" i="3"/>
  <c r="U529" i="3"/>
  <c r="U530" i="3"/>
  <c r="U531" i="3"/>
  <c r="U532" i="3"/>
  <c r="U533" i="3"/>
  <c r="U534" i="3"/>
  <c r="U535" i="3"/>
  <c r="U536" i="3"/>
  <c r="U537" i="3"/>
  <c r="U538" i="3"/>
  <c r="U539" i="3"/>
  <c r="U540" i="3"/>
  <c r="U541" i="3"/>
  <c r="U542" i="3"/>
  <c r="U543" i="3"/>
  <c r="U544" i="3"/>
  <c r="U545" i="3"/>
  <c r="U546" i="3"/>
  <c r="U547" i="3"/>
  <c r="U548" i="3"/>
  <c r="U549" i="3"/>
  <c r="U550" i="3"/>
  <c r="U551" i="3"/>
  <c r="U552" i="3"/>
  <c r="U553" i="3"/>
  <c r="U554" i="3"/>
  <c r="U555" i="3"/>
  <c r="U556" i="3"/>
  <c r="U557" i="3"/>
  <c r="U558" i="3"/>
  <c r="U559" i="3"/>
  <c r="U560" i="3"/>
  <c r="U561" i="3"/>
  <c r="U562" i="3"/>
  <c r="U563" i="3"/>
  <c r="U564" i="3"/>
  <c r="U565" i="3"/>
  <c r="U566" i="3"/>
  <c r="U567" i="3"/>
  <c r="U568" i="3"/>
  <c r="U569" i="3"/>
  <c r="U570" i="3"/>
  <c r="U571" i="3"/>
  <c r="U572" i="3"/>
  <c r="U573" i="3"/>
  <c r="U574" i="3"/>
  <c r="U575" i="3"/>
  <c r="U576" i="3"/>
  <c r="U577" i="3"/>
  <c r="U578" i="3"/>
  <c r="U579" i="3"/>
  <c r="U580" i="3"/>
  <c r="U581" i="3"/>
  <c r="U582" i="3"/>
  <c r="U583" i="3"/>
  <c r="U584" i="3"/>
  <c r="U585" i="3"/>
  <c r="U586" i="3"/>
  <c r="U587" i="3"/>
  <c r="U588" i="3"/>
  <c r="U589" i="3"/>
  <c r="U590" i="3"/>
  <c r="U591" i="3"/>
  <c r="U592" i="3"/>
  <c r="U593" i="3"/>
  <c r="U594" i="3"/>
  <c r="U595" i="3"/>
  <c r="U596" i="3"/>
  <c r="U597" i="3"/>
  <c r="U598" i="3"/>
  <c r="U599" i="3"/>
  <c r="U600" i="3"/>
  <c r="U601" i="3"/>
  <c r="U602" i="3"/>
  <c r="U603" i="3"/>
  <c r="U604" i="3"/>
  <c r="U605" i="3"/>
  <c r="U606" i="3"/>
  <c r="U607" i="3"/>
  <c r="U608" i="3"/>
  <c r="U609" i="3"/>
  <c r="U610" i="3"/>
  <c r="U611" i="3"/>
  <c r="U612" i="3"/>
  <c r="U613" i="3"/>
  <c r="U614" i="3"/>
  <c r="U615" i="3"/>
  <c r="U616" i="3"/>
  <c r="U617" i="3"/>
  <c r="U618" i="3"/>
  <c r="U619" i="3"/>
  <c r="U620" i="3"/>
  <c r="U621" i="3"/>
  <c r="U622" i="3"/>
  <c r="U623" i="3"/>
  <c r="U624" i="3"/>
  <c r="U625" i="3"/>
  <c r="U626" i="3"/>
  <c r="U627" i="3"/>
  <c r="U628" i="3"/>
  <c r="U629" i="3"/>
  <c r="U630" i="3"/>
  <c r="U631" i="3"/>
  <c r="U632" i="3"/>
  <c r="U633" i="3"/>
  <c r="U634" i="3"/>
  <c r="U635" i="3"/>
  <c r="U636" i="3"/>
  <c r="U637" i="3"/>
  <c r="U638" i="3"/>
  <c r="U639" i="3"/>
  <c r="U640" i="3"/>
  <c r="U641" i="3"/>
  <c r="U642" i="3"/>
  <c r="U643" i="3"/>
  <c r="U644" i="3"/>
  <c r="U645" i="3"/>
  <c r="U646" i="3"/>
  <c r="U647" i="3"/>
  <c r="U648" i="3"/>
  <c r="U649" i="3"/>
  <c r="U650" i="3"/>
  <c r="U651" i="3"/>
  <c r="U652" i="3"/>
  <c r="U653" i="3"/>
  <c r="U654" i="3"/>
  <c r="U655" i="3"/>
  <c r="U656" i="3"/>
  <c r="U657" i="3"/>
  <c r="U658" i="3"/>
  <c r="U659" i="3"/>
  <c r="U660" i="3"/>
  <c r="U661" i="3"/>
  <c r="U662" i="3"/>
  <c r="U663" i="3"/>
  <c r="U664" i="3"/>
  <c r="U665" i="3"/>
  <c r="U666" i="3"/>
  <c r="U667" i="3"/>
  <c r="U668" i="3"/>
  <c r="U669" i="3"/>
  <c r="U670" i="3"/>
  <c r="U671" i="3"/>
  <c r="U672" i="3"/>
  <c r="U673" i="3"/>
  <c r="U674" i="3"/>
  <c r="U675" i="3"/>
  <c r="U676" i="3"/>
  <c r="U677" i="3"/>
  <c r="U678" i="3"/>
  <c r="U679" i="3"/>
  <c r="U680" i="3"/>
  <c r="U681" i="3"/>
  <c r="U682" i="3"/>
  <c r="U683" i="3"/>
  <c r="U684" i="3"/>
  <c r="U685" i="3"/>
  <c r="U686" i="3"/>
  <c r="U687" i="3"/>
  <c r="U688" i="3"/>
  <c r="U689" i="3"/>
  <c r="U690" i="3"/>
  <c r="U691" i="3"/>
  <c r="U692" i="3"/>
  <c r="U693" i="3"/>
  <c r="U694" i="3"/>
  <c r="U695" i="3"/>
  <c r="U696" i="3"/>
  <c r="U697" i="3"/>
  <c r="U698" i="3"/>
  <c r="U699" i="3"/>
  <c r="U700" i="3"/>
  <c r="U701" i="3"/>
  <c r="U702" i="3"/>
  <c r="U703" i="3"/>
  <c r="U704" i="3"/>
  <c r="U705" i="3"/>
  <c r="U706" i="3"/>
  <c r="U707" i="3"/>
  <c r="U708" i="3"/>
  <c r="U709" i="3"/>
  <c r="U710" i="3"/>
  <c r="U711" i="3"/>
  <c r="U712" i="3"/>
  <c r="U713" i="3"/>
  <c r="U714" i="3"/>
  <c r="U715" i="3"/>
  <c r="U716" i="3"/>
  <c r="U717" i="3"/>
  <c r="U718" i="3"/>
  <c r="U719" i="3"/>
  <c r="U720" i="3"/>
  <c r="U721" i="3"/>
  <c r="U722" i="3"/>
  <c r="U723" i="3"/>
  <c r="U724" i="3"/>
  <c r="U725" i="3"/>
  <c r="U726" i="3"/>
  <c r="U727" i="3"/>
  <c r="U728" i="3"/>
  <c r="U729" i="3"/>
  <c r="U730" i="3"/>
  <c r="U731" i="3"/>
  <c r="U732" i="3"/>
  <c r="U733" i="3"/>
  <c r="U734" i="3"/>
  <c r="U735" i="3"/>
  <c r="U736" i="3"/>
  <c r="U737" i="3"/>
  <c r="U738" i="3"/>
  <c r="U739" i="3"/>
  <c r="U740" i="3"/>
  <c r="U741" i="3"/>
  <c r="U742" i="3"/>
  <c r="U743" i="3"/>
  <c r="U744" i="3"/>
  <c r="U745" i="3"/>
  <c r="U746" i="3"/>
  <c r="U747" i="3"/>
  <c r="U748" i="3"/>
  <c r="U749" i="3"/>
  <c r="U750" i="3"/>
  <c r="U751" i="3"/>
  <c r="U752" i="3"/>
  <c r="U753" i="3"/>
  <c r="U754" i="3"/>
  <c r="U755" i="3"/>
  <c r="U756" i="3"/>
  <c r="U757" i="3"/>
  <c r="U758" i="3"/>
  <c r="U759" i="3"/>
  <c r="U760" i="3"/>
  <c r="U761" i="3"/>
  <c r="U762" i="3"/>
  <c r="U763" i="3"/>
  <c r="U764" i="3"/>
  <c r="U765" i="3"/>
  <c r="U766" i="3"/>
  <c r="U767" i="3"/>
  <c r="U768" i="3"/>
  <c r="U769" i="3"/>
  <c r="U770" i="3"/>
  <c r="U771" i="3"/>
  <c r="U772" i="3"/>
  <c r="U773" i="3"/>
  <c r="U774" i="3"/>
  <c r="U775" i="3"/>
  <c r="U776" i="3"/>
  <c r="U777" i="3"/>
  <c r="U778" i="3"/>
  <c r="U779" i="3"/>
  <c r="U780" i="3"/>
  <c r="U781" i="3"/>
  <c r="U782" i="3"/>
  <c r="U783" i="3"/>
  <c r="U784" i="3"/>
  <c r="U785" i="3"/>
  <c r="U786" i="3"/>
  <c r="U787" i="3"/>
  <c r="U788" i="3"/>
  <c r="U789" i="3"/>
  <c r="U790" i="3"/>
  <c r="U791" i="3"/>
  <c r="U792" i="3"/>
  <c r="U793" i="3"/>
  <c r="U794" i="3"/>
  <c r="U795" i="3"/>
  <c r="U796" i="3"/>
  <c r="U797" i="3"/>
  <c r="U798" i="3"/>
  <c r="U799" i="3"/>
  <c r="U800" i="3"/>
  <c r="U801" i="3"/>
  <c r="U802" i="3"/>
  <c r="U803" i="3"/>
  <c r="U804" i="3"/>
  <c r="U805" i="3"/>
  <c r="U806" i="3"/>
  <c r="U807" i="3"/>
  <c r="U808" i="3"/>
  <c r="U809" i="3"/>
  <c r="U810" i="3"/>
  <c r="U811" i="3"/>
  <c r="U812" i="3"/>
  <c r="U813" i="3"/>
  <c r="U814" i="3"/>
  <c r="U815" i="3"/>
  <c r="U816" i="3"/>
  <c r="U817" i="3"/>
  <c r="U818" i="3"/>
  <c r="U819" i="3"/>
  <c r="U820" i="3"/>
  <c r="U821" i="3"/>
  <c r="U822" i="3"/>
  <c r="U823" i="3"/>
  <c r="U824" i="3"/>
  <c r="U825" i="3"/>
  <c r="U826" i="3"/>
  <c r="U827" i="3"/>
  <c r="U828" i="3"/>
  <c r="U829" i="3"/>
  <c r="U830" i="3"/>
  <c r="U831" i="3"/>
  <c r="U832" i="3"/>
  <c r="U833" i="3"/>
  <c r="U834" i="3"/>
  <c r="U835" i="3"/>
  <c r="U836" i="3"/>
  <c r="U837" i="3"/>
  <c r="U838" i="3"/>
  <c r="U839" i="3"/>
  <c r="U840" i="3"/>
  <c r="U841" i="3"/>
  <c r="U842" i="3"/>
  <c r="U843" i="3"/>
  <c r="U844" i="3"/>
  <c r="U845" i="3"/>
  <c r="U846" i="3"/>
  <c r="U847" i="3"/>
  <c r="U848" i="3"/>
  <c r="U849" i="3"/>
  <c r="U850" i="3"/>
  <c r="U851" i="3"/>
  <c r="U852" i="3"/>
  <c r="U853" i="3"/>
  <c r="U854" i="3"/>
  <c r="U855" i="3"/>
  <c r="U856" i="3"/>
  <c r="U857" i="3"/>
  <c r="U858" i="3"/>
  <c r="U859" i="3"/>
  <c r="U860" i="3"/>
  <c r="U861" i="3"/>
  <c r="U862" i="3"/>
  <c r="U863" i="3"/>
  <c r="U864" i="3"/>
  <c r="U865" i="3"/>
  <c r="U866" i="3"/>
  <c r="U867" i="3"/>
  <c r="U868" i="3"/>
  <c r="U869" i="3"/>
  <c r="U870" i="3"/>
  <c r="U871" i="3"/>
  <c r="U872" i="3"/>
  <c r="U873" i="3"/>
  <c r="U874" i="3"/>
  <c r="U875" i="3"/>
  <c r="U876" i="3"/>
  <c r="U877" i="3"/>
  <c r="U878" i="3"/>
  <c r="U879" i="3"/>
  <c r="U880" i="3"/>
  <c r="U881" i="3"/>
  <c r="U882" i="3"/>
  <c r="U883" i="3"/>
  <c r="U884" i="3"/>
  <c r="U885" i="3"/>
  <c r="U886" i="3"/>
  <c r="U887" i="3"/>
  <c r="U888" i="3"/>
  <c r="U889" i="3"/>
  <c r="U890" i="3"/>
  <c r="U891" i="3"/>
  <c r="U892" i="3"/>
  <c r="U893" i="3"/>
  <c r="U894" i="3"/>
  <c r="U895" i="3"/>
  <c r="U896" i="3"/>
  <c r="U897" i="3"/>
  <c r="U898" i="3"/>
  <c r="U899" i="3"/>
  <c r="U900" i="3"/>
  <c r="U901" i="3"/>
  <c r="U902" i="3"/>
  <c r="U903" i="3"/>
  <c r="U904" i="3"/>
  <c r="U905" i="3"/>
  <c r="U906" i="3"/>
  <c r="U907" i="3"/>
  <c r="U908" i="3"/>
  <c r="U909" i="3"/>
  <c r="U910" i="3"/>
  <c r="U911" i="3"/>
  <c r="U912" i="3"/>
  <c r="U913" i="3"/>
  <c r="U914" i="3"/>
  <c r="U915" i="3"/>
  <c r="U916" i="3"/>
  <c r="U917" i="3"/>
  <c r="U918" i="3"/>
  <c r="U919" i="3"/>
  <c r="U920" i="3"/>
  <c r="U921" i="3"/>
  <c r="U922" i="3"/>
  <c r="U923" i="3"/>
  <c r="U924" i="3"/>
  <c r="U925" i="3"/>
  <c r="U926" i="3"/>
  <c r="U927" i="3"/>
  <c r="U928" i="3"/>
  <c r="U929" i="3"/>
  <c r="U930" i="3"/>
  <c r="U931" i="3"/>
  <c r="U932" i="3"/>
  <c r="U933" i="3"/>
  <c r="U934" i="3"/>
  <c r="U935" i="3"/>
  <c r="U936" i="3"/>
  <c r="U937" i="3"/>
  <c r="U938" i="3"/>
  <c r="U939" i="3"/>
  <c r="U940" i="3"/>
  <c r="U941" i="3"/>
  <c r="U942" i="3"/>
  <c r="U943" i="3"/>
  <c r="U944" i="3"/>
  <c r="U945" i="3"/>
  <c r="U946" i="3"/>
  <c r="U947" i="3"/>
  <c r="U948" i="3"/>
  <c r="U949" i="3"/>
  <c r="U950" i="3"/>
  <c r="U951" i="3"/>
  <c r="U952" i="3"/>
  <c r="U953" i="3"/>
  <c r="U954" i="3"/>
  <c r="U955" i="3"/>
  <c r="U956" i="3"/>
  <c r="U957" i="3"/>
  <c r="U958" i="3"/>
  <c r="U959" i="3"/>
  <c r="U960" i="3"/>
  <c r="U961" i="3"/>
  <c r="U962" i="3"/>
  <c r="U963" i="3"/>
  <c r="U964" i="3"/>
  <c r="U965" i="3"/>
  <c r="U966" i="3"/>
  <c r="U967" i="3"/>
  <c r="U968" i="3"/>
  <c r="U969" i="3"/>
  <c r="U970" i="3"/>
  <c r="U971" i="3"/>
  <c r="U972" i="3"/>
  <c r="U973" i="3"/>
  <c r="U974" i="3"/>
  <c r="U975" i="3"/>
  <c r="U976" i="3"/>
  <c r="U977" i="3"/>
  <c r="U978" i="3"/>
  <c r="U979" i="3"/>
  <c r="U980" i="3"/>
  <c r="U981" i="3"/>
  <c r="U982" i="3"/>
  <c r="U983" i="3"/>
  <c r="U984" i="3"/>
  <c r="U985" i="3"/>
  <c r="U986" i="3"/>
  <c r="U987" i="3"/>
  <c r="U988" i="3"/>
  <c r="U989" i="3"/>
  <c r="U990" i="3"/>
  <c r="U991" i="3"/>
  <c r="U992" i="3"/>
  <c r="U993" i="3"/>
  <c r="U994" i="3"/>
  <c r="U995" i="3"/>
  <c r="U996" i="3"/>
  <c r="U997" i="3"/>
  <c r="U998" i="3"/>
  <c r="U999" i="3"/>
  <c r="U1000" i="3"/>
  <c r="U1001" i="3"/>
  <c r="U1002" i="3"/>
  <c r="U1003" i="3"/>
  <c r="U1004" i="3"/>
  <c r="U1005" i="3"/>
  <c r="U1006" i="3"/>
  <c r="U1007" i="3"/>
  <c r="U1008" i="3"/>
  <c r="U1009" i="3"/>
  <c r="U1010" i="3"/>
  <c r="U1011" i="3"/>
  <c r="U1012" i="3"/>
  <c r="U1013" i="3"/>
  <c r="U1014" i="3"/>
  <c r="U1015" i="3"/>
  <c r="U1016" i="3"/>
  <c r="U1017" i="3"/>
  <c r="U1018" i="3"/>
  <c r="U1019" i="3"/>
  <c r="U1020" i="3"/>
  <c r="U1021" i="3"/>
  <c r="U1022" i="3"/>
  <c r="U1023" i="3"/>
  <c r="U1024" i="3"/>
  <c r="U1025" i="3"/>
  <c r="U1026" i="3"/>
  <c r="U1027" i="3"/>
  <c r="U1028" i="3"/>
  <c r="U1029" i="3"/>
  <c r="U1030" i="3"/>
  <c r="U1031" i="3"/>
  <c r="U1032" i="3"/>
  <c r="U1033" i="3"/>
  <c r="U1034" i="3"/>
  <c r="U1035" i="3"/>
  <c r="U1036" i="3"/>
  <c r="U1037" i="3"/>
  <c r="U1038" i="3"/>
  <c r="U1039" i="3"/>
  <c r="U1040" i="3"/>
  <c r="U1041" i="3"/>
  <c r="U1042" i="3"/>
  <c r="U1043" i="3"/>
  <c r="U1044" i="3"/>
  <c r="U1045" i="3"/>
  <c r="U1046" i="3"/>
  <c r="U1047" i="3"/>
  <c r="U1048" i="3"/>
  <c r="U1049" i="3"/>
  <c r="U1050" i="3"/>
  <c r="U1051" i="3"/>
  <c r="U1052" i="3"/>
  <c r="U1053" i="3"/>
  <c r="U1054" i="3"/>
  <c r="U1055" i="3"/>
  <c r="U1056" i="3"/>
  <c r="U1057" i="3"/>
  <c r="U1058" i="3"/>
  <c r="U1059" i="3"/>
  <c r="U1060" i="3"/>
  <c r="U1061" i="3"/>
  <c r="U1062" i="3"/>
  <c r="U1063" i="3"/>
  <c r="U1064" i="3"/>
  <c r="U1065" i="3"/>
  <c r="U1066" i="3"/>
  <c r="U1067" i="3"/>
  <c r="U1068" i="3"/>
  <c r="U1069" i="3"/>
  <c r="U1070" i="3"/>
  <c r="U1071" i="3"/>
  <c r="U1072" i="3"/>
  <c r="U1073" i="3"/>
  <c r="U1074" i="3"/>
  <c r="U1075" i="3"/>
  <c r="U1076" i="3"/>
  <c r="U1077" i="3"/>
  <c r="U1078" i="3"/>
  <c r="U1079" i="3"/>
  <c r="U1080" i="3"/>
  <c r="U1081" i="3"/>
  <c r="U1082" i="3"/>
  <c r="U1083" i="3"/>
  <c r="U1084" i="3"/>
  <c r="U1085" i="3"/>
  <c r="U1086" i="3"/>
  <c r="U1087" i="3"/>
  <c r="U1088" i="3"/>
  <c r="U1089" i="3"/>
  <c r="U1090" i="3"/>
  <c r="U1091" i="3"/>
  <c r="U1092" i="3"/>
  <c r="U1093" i="3"/>
  <c r="U1094" i="3"/>
  <c r="U1095" i="3"/>
  <c r="U1096" i="3"/>
  <c r="U1097" i="3"/>
  <c r="U1098" i="3"/>
  <c r="U1099" i="3"/>
  <c r="U1100" i="3"/>
  <c r="U1101" i="3"/>
  <c r="U1102" i="3"/>
  <c r="U1103" i="3"/>
  <c r="U1104" i="3"/>
  <c r="U1105" i="3"/>
  <c r="U1106" i="3"/>
  <c r="U1107" i="3"/>
  <c r="U1108" i="3"/>
  <c r="U1109" i="3"/>
  <c r="U1110" i="3"/>
  <c r="U1111" i="3"/>
  <c r="U1112" i="3"/>
  <c r="U1113" i="3"/>
  <c r="U1114" i="3"/>
  <c r="U1115" i="3"/>
  <c r="U1116" i="3"/>
  <c r="U1117" i="3"/>
  <c r="U1118" i="3"/>
  <c r="U1119" i="3"/>
  <c r="U1120" i="3"/>
  <c r="U1121" i="3"/>
  <c r="U1122" i="3"/>
  <c r="U1123" i="3"/>
  <c r="U1124" i="3"/>
  <c r="U1125" i="3"/>
  <c r="U1126" i="3"/>
  <c r="U1127" i="3"/>
  <c r="U1128" i="3"/>
  <c r="U1129" i="3"/>
  <c r="U1130" i="3"/>
  <c r="U1131" i="3"/>
  <c r="U1132" i="3"/>
  <c r="U1133" i="3"/>
  <c r="U1134" i="3"/>
  <c r="U1135" i="3"/>
  <c r="U1136" i="3"/>
  <c r="U1137" i="3"/>
  <c r="U1138" i="3"/>
  <c r="U1139" i="3"/>
  <c r="U1140" i="3"/>
  <c r="U1141" i="3"/>
  <c r="U1142" i="3"/>
  <c r="U1143" i="3"/>
  <c r="U1144" i="3"/>
  <c r="U1145" i="3"/>
  <c r="U1146" i="3"/>
  <c r="U1147" i="3"/>
  <c r="U1148" i="3"/>
  <c r="U1149" i="3"/>
  <c r="U1150" i="3"/>
  <c r="U1151" i="3"/>
  <c r="U1152" i="3"/>
  <c r="U1153" i="3"/>
  <c r="U1154" i="3"/>
  <c r="U1155" i="3"/>
  <c r="U1156" i="3"/>
  <c r="U1157" i="3"/>
  <c r="U1158" i="3"/>
  <c r="U1159" i="3"/>
  <c r="U1160" i="3"/>
  <c r="U1161" i="3"/>
  <c r="U1162" i="3"/>
  <c r="U1163" i="3"/>
  <c r="U1164" i="3"/>
  <c r="U1165" i="3"/>
  <c r="U1166" i="3"/>
  <c r="U1167" i="3"/>
  <c r="U1168" i="3"/>
  <c r="U1169" i="3"/>
  <c r="U1170" i="3"/>
  <c r="U1171" i="3"/>
  <c r="U1172" i="3"/>
  <c r="U1173" i="3"/>
  <c r="U1174" i="3"/>
  <c r="U1175" i="3"/>
  <c r="U1176" i="3"/>
  <c r="U1177" i="3"/>
  <c r="U1178" i="3"/>
  <c r="U1179" i="3"/>
  <c r="U1180" i="3"/>
  <c r="U1181" i="3"/>
  <c r="U1182" i="3"/>
  <c r="U1183" i="3"/>
  <c r="U1184" i="3"/>
  <c r="U1185" i="3"/>
  <c r="U1186" i="3"/>
  <c r="U1187" i="3"/>
  <c r="U1188" i="3"/>
  <c r="U1189" i="3"/>
  <c r="U1190" i="3"/>
  <c r="U1191" i="3"/>
  <c r="U1192" i="3"/>
  <c r="U1193" i="3"/>
  <c r="U1194" i="3"/>
  <c r="U1195" i="3"/>
  <c r="U1196" i="3"/>
  <c r="U1197" i="3"/>
  <c r="U1198" i="3"/>
  <c r="U1199" i="3"/>
  <c r="U1200" i="3"/>
  <c r="U1201" i="3"/>
  <c r="U1202" i="3"/>
  <c r="U1203" i="3"/>
  <c r="U1204" i="3"/>
  <c r="U1205" i="3"/>
  <c r="U1206" i="3"/>
  <c r="U1207" i="3"/>
  <c r="U1208" i="3"/>
  <c r="U1209" i="3"/>
  <c r="U1210" i="3"/>
  <c r="U1211" i="3"/>
  <c r="U1212" i="3"/>
  <c r="U1213" i="3"/>
  <c r="U1214" i="3"/>
  <c r="U1215" i="3"/>
  <c r="U1216" i="3"/>
  <c r="U1217" i="3"/>
  <c r="U1218" i="3"/>
  <c r="U1219" i="3"/>
  <c r="U1220" i="3"/>
  <c r="U1221" i="3"/>
  <c r="U1222" i="3"/>
  <c r="U1223" i="3"/>
  <c r="U1224" i="3"/>
  <c r="U1225" i="3"/>
  <c r="U1226" i="3"/>
  <c r="U1227" i="3"/>
  <c r="U1228" i="3"/>
  <c r="U1229" i="3"/>
  <c r="U1230" i="3"/>
  <c r="U1231" i="3"/>
  <c r="U1232" i="3"/>
  <c r="U1233" i="3"/>
  <c r="U1234" i="3"/>
  <c r="U1235" i="3"/>
  <c r="U1236" i="3"/>
  <c r="U1237" i="3"/>
  <c r="U1238" i="3"/>
  <c r="U1239" i="3"/>
  <c r="U1240" i="3"/>
  <c r="U1241" i="3"/>
  <c r="U1242" i="3"/>
  <c r="U1243" i="3"/>
  <c r="U1244" i="3"/>
  <c r="U1245" i="3"/>
  <c r="U1246" i="3"/>
  <c r="U1247" i="3"/>
  <c r="U1248" i="3"/>
  <c r="U1249" i="3"/>
  <c r="U1250" i="3"/>
  <c r="U1251" i="3"/>
  <c r="U1252" i="3"/>
  <c r="U1253" i="3"/>
  <c r="U1254" i="3"/>
  <c r="U1255" i="3"/>
  <c r="U1256" i="3"/>
  <c r="U1257" i="3"/>
  <c r="U1258" i="3"/>
  <c r="U1259" i="3"/>
  <c r="U1260" i="3"/>
  <c r="U1261" i="3"/>
  <c r="U1262" i="3"/>
  <c r="U1263" i="3"/>
  <c r="U1264" i="3"/>
  <c r="U1265" i="3"/>
  <c r="U1266" i="3"/>
  <c r="U1267" i="3"/>
  <c r="U1268" i="3"/>
  <c r="U1269" i="3"/>
  <c r="U1270" i="3"/>
  <c r="U1271" i="3"/>
  <c r="U1272" i="3"/>
  <c r="U1273" i="3"/>
  <c r="U1274" i="3"/>
  <c r="U1275" i="3"/>
  <c r="U1276" i="3"/>
  <c r="U1277" i="3"/>
  <c r="U1278" i="3"/>
  <c r="U1279" i="3"/>
  <c r="U1280" i="3"/>
  <c r="U1281" i="3"/>
  <c r="U1282" i="3"/>
  <c r="U1283" i="3"/>
  <c r="U1284" i="3"/>
  <c r="U1285" i="3"/>
  <c r="U1286" i="3"/>
  <c r="U1287" i="3"/>
  <c r="U1288" i="3"/>
  <c r="U1289" i="3"/>
  <c r="U1290" i="3"/>
  <c r="U1291" i="3"/>
  <c r="U1292" i="3"/>
  <c r="U1293" i="3"/>
  <c r="U1294" i="3"/>
  <c r="U1295" i="3"/>
  <c r="U1296" i="3"/>
  <c r="U1297" i="3"/>
  <c r="U1298" i="3"/>
  <c r="U1299" i="3"/>
  <c r="U1300" i="3"/>
  <c r="U1301" i="3"/>
  <c r="U1302" i="3"/>
  <c r="U1303" i="3"/>
  <c r="U1304" i="3"/>
  <c r="U1305" i="3"/>
  <c r="U1306" i="3"/>
  <c r="U1307" i="3"/>
  <c r="U1308" i="3"/>
  <c r="U1309" i="3"/>
  <c r="U1310" i="3"/>
  <c r="U1311" i="3"/>
  <c r="U1312" i="3"/>
  <c r="U1313" i="3"/>
  <c r="U1314" i="3"/>
  <c r="U1315" i="3"/>
  <c r="U1316" i="3"/>
  <c r="U1317" i="3"/>
  <c r="U1318" i="3"/>
  <c r="U1319" i="3"/>
  <c r="U1320" i="3"/>
  <c r="U1321" i="3"/>
  <c r="U1322" i="3"/>
  <c r="U1323" i="3"/>
  <c r="U1324" i="3"/>
  <c r="U1325" i="3"/>
  <c r="U1326" i="3"/>
  <c r="U1327" i="3"/>
  <c r="U1328" i="3"/>
  <c r="U1329" i="3"/>
  <c r="U1330" i="3"/>
  <c r="U1331" i="3"/>
  <c r="U1332" i="3"/>
  <c r="U1333" i="3"/>
  <c r="U1334" i="3"/>
  <c r="U1335" i="3"/>
  <c r="U1336" i="3"/>
  <c r="U1337" i="3"/>
  <c r="U1338" i="3"/>
  <c r="U1339" i="3"/>
  <c r="U1340" i="3"/>
  <c r="U1341" i="3"/>
  <c r="U1342" i="3"/>
  <c r="U1343" i="3"/>
  <c r="U1344" i="3"/>
  <c r="U1345" i="3"/>
  <c r="U1346" i="3"/>
  <c r="U1347" i="3"/>
  <c r="U1348" i="3"/>
  <c r="U1349" i="3"/>
  <c r="U1350" i="3"/>
  <c r="U1351" i="3"/>
  <c r="U1352" i="3"/>
  <c r="U1353" i="3"/>
  <c r="U1354" i="3"/>
  <c r="U1355" i="3"/>
  <c r="U1356" i="3"/>
  <c r="U1357" i="3"/>
  <c r="U1358" i="3"/>
  <c r="U1359" i="3"/>
  <c r="U1360" i="3"/>
  <c r="U1361" i="3"/>
  <c r="U1362" i="3"/>
  <c r="U1363" i="3"/>
  <c r="U1364" i="3"/>
  <c r="U1365" i="3"/>
  <c r="U1366" i="3"/>
  <c r="U1367" i="3"/>
  <c r="U1368" i="3"/>
  <c r="U1369" i="3"/>
  <c r="U1370" i="3"/>
  <c r="U1371" i="3"/>
  <c r="U1372" i="3"/>
  <c r="U1373" i="3"/>
  <c r="U1374" i="3"/>
  <c r="U1375" i="3"/>
  <c r="U1376" i="3"/>
  <c r="U1377" i="3"/>
  <c r="U1378" i="3"/>
  <c r="U1379" i="3"/>
  <c r="U1380" i="3"/>
  <c r="U1381" i="3"/>
  <c r="U1382" i="3"/>
  <c r="U1383" i="3"/>
  <c r="U1384" i="3"/>
  <c r="U1385" i="3"/>
  <c r="U1386" i="3"/>
  <c r="U1387" i="3"/>
  <c r="U1388" i="3"/>
  <c r="U1389" i="3"/>
  <c r="U1390" i="3"/>
  <c r="U1391" i="3"/>
  <c r="U1392" i="3"/>
  <c r="U1393" i="3"/>
  <c r="U1394" i="3"/>
  <c r="U1395" i="3"/>
  <c r="U1396" i="3"/>
  <c r="U1397" i="3"/>
  <c r="U1398" i="3"/>
  <c r="U1399" i="3"/>
  <c r="U1400" i="3"/>
  <c r="U1401" i="3"/>
  <c r="U1402" i="3"/>
  <c r="U1403" i="3"/>
  <c r="U1404" i="3"/>
  <c r="U1405" i="3"/>
  <c r="U1406" i="3"/>
  <c r="U1407" i="3"/>
  <c r="U1408" i="3"/>
  <c r="U1409" i="3"/>
  <c r="U1410" i="3"/>
  <c r="U1411" i="3"/>
  <c r="U1412" i="3"/>
  <c r="U1413" i="3"/>
  <c r="U1414" i="3"/>
  <c r="U1415" i="3"/>
  <c r="U1416" i="3"/>
  <c r="U1417" i="3"/>
  <c r="U1418" i="3"/>
  <c r="U1419" i="3"/>
  <c r="U1420" i="3"/>
  <c r="U1421" i="3"/>
  <c r="U1422" i="3"/>
  <c r="U1423" i="3"/>
  <c r="U1424" i="3"/>
  <c r="U1425" i="3"/>
  <c r="U1426" i="3"/>
  <c r="U1427" i="3"/>
  <c r="U1428" i="3"/>
  <c r="U1429" i="3"/>
  <c r="U1430" i="3"/>
  <c r="U1431" i="3"/>
  <c r="U1432" i="3"/>
  <c r="U1433" i="3"/>
  <c r="U1434" i="3"/>
  <c r="U1435" i="3"/>
  <c r="U1436" i="3"/>
  <c r="U1437" i="3"/>
  <c r="U1438" i="3"/>
  <c r="U1439" i="3"/>
  <c r="U1440" i="3"/>
  <c r="U1441" i="3"/>
  <c r="U1442" i="3"/>
  <c r="U1443" i="3"/>
  <c r="U1444" i="3"/>
  <c r="U1445" i="3"/>
  <c r="U1446" i="3"/>
  <c r="U1447" i="3"/>
  <c r="U1448" i="3"/>
  <c r="U1449" i="3"/>
  <c r="U1450" i="3"/>
  <c r="U1451" i="3"/>
  <c r="U1452" i="3"/>
  <c r="U1453" i="3"/>
  <c r="U1454" i="3"/>
  <c r="U1455" i="3"/>
  <c r="U1456" i="3"/>
  <c r="U1457" i="3"/>
  <c r="U1458" i="3"/>
  <c r="U1459" i="3"/>
  <c r="U1460" i="3"/>
  <c r="U1461" i="3"/>
  <c r="U1462" i="3"/>
  <c r="U1463" i="3"/>
  <c r="U1464" i="3"/>
  <c r="U1465" i="3"/>
  <c r="U1466" i="3"/>
  <c r="U1467" i="3"/>
  <c r="U1468" i="3"/>
  <c r="U1469" i="3"/>
  <c r="U1470" i="3"/>
  <c r="U1471" i="3"/>
  <c r="U1472" i="3"/>
  <c r="U1473" i="3"/>
  <c r="U1474" i="3"/>
  <c r="U1475" i="3"/>
  <c r="U1476" i="3"/>
  <c r="U1477" i="3"/>
  <c r="U1478" i="3"/>
  <c r="U1479" i="3"/>
  <c r="U1480" i="3"/>
  <c r="U1481" i="3"/>
  <c r="U1482" i="3"/>
  <c r="U1483" i="3"/>
  <c r="U1484" i="3"/>
  <c r="U1485" i="3"/>
  <c r="U1486" i="3"/>
  <c r="U1487" i="3"/>
  <c r="U1488" i="3"/>
  <c r="U1489" i="3"/>
  <c r="U1490" i="3"/>
  <c r="U1491" i="3"/>
  <c r="U1492" i="3"/>
  <c r="U1493" i="3"/>
  <c r="U1494" i="3"/>
  <c r="U1495" i="3"/>
  <c r="U1496" i="3"/>
  <c r="U1497" i="3"/>
  <c r="U1498" i="3"/>
  <c r="U1499" i="3"/>
  <c r="U1500" i="3"/>
  <c r="U1501" i="3"/>
  <c r="U1502" i="3"/>
  <c r="U1503" i="3"/>
  <c r="U1504" i="3"/>
  <c r="U1505" i="3"/>
  <c r="U1506" i="3"/>
  <c r="U1507" i="3"/>
  <c r="U1508" i="3"/>
  <c r="U1509" i="3"/>
  <c r="U1510" i="3"/>
  <c r="U1511" i="3"/>
  <c r="U1512" i="3"/>
  <c r="U1513" i="3"/>
  <c r="U1514" i="3"/>
  <c r="U1515" i="3"/>
  <c r="U1516" i="3"/>
  <c r="U1517" i="3"/>
  <c r="U1518" i="3"/>
  <c r="U1519" i="3"/>
  <c r="U1520" i="3"/>
  <c r="U1521" i="3"/>
  <c r="U1522" i="3"/>
  <c r="U1523" i="3"/>
  <c r="U1524" i="3"/>
  <c r="U1525" i="3"/>
  <c r="U1526" i="3"/>
  <c r="U1527" i="3"/>
  <c r="U1528" i="3"/>
  <c r="U1529" i="3"/>
  <c r="U1530" i="3"/>
  <c r="U1531" i="3"/>
  <c r="U1532" i="3"/>
  <c r="U1533" i="3"/>
  <c r="U1534" i="3"/>
  <c r="U1535" i="3"/>
  <c r="U1536" i="3"/>
  <c r="U1537" i="3"/>
  <c r="U1538" i="3"/>
  <c r="U1539" i="3"/>
  <c r="U1540" i="3"/>
  <c r="U1541" i="3"/>
  <c r="U1542" i="3"/>
  <c r="U1543" i="3"/>
  <c r="U1544" i="3"/>
  <c r="U1545" i="3"/>
  <c r="U1546" i="3"/>
  <c r="U1547" i="3"/>
  <c r="U1548" i="3"/>
  <c r="U1549" i="3"/>
  <c r="U1550" i="3"/>
  <c r="U1551" i="3"/>
  <c r="U1552" i="3"/>
  <c r="U1553" i="3"/>
  <c r="U1554" i="3"/>
  <c r="U1555" i="3"/>
  <c r="U1556" i="3"/>
  <c r="U1557" i="3"/>
  <c r="U1558" i="3"/>
  <c r="U1559" i="3"/>
  <c r="U1560" i="3"/>
  <c r="U1561" i="3"/>
  <c r="U1562" i="3"/>
  <c r="U1563" i="3"/>
  <c r="U1564" i="3"/>
  <c r="U1565" i="3"/>
  <c r="U1566" i="3"/>
  <c r="U1567" i="3"/>
  <c r="U1568" i="3"/>
  <c r="U1569" i="3"/>
  <c r="U1570" i="3"/>
  <c r="U1571" i="3"/>
  <c r="U1572" i="3"/>
  <c r="U1573" i="3"/>
  <c r="U1574" i="3"/>
  <c r="U1575" i="3"/>
  <c r="U1576" i="3"/>
  <c r="U1577" i="3"/>
  <c r="U1578" i="3"/>
  <c r="U1579" i="3"/>
  <c r="U1580" i="3"/>
  <c r="U1581" i="3"/>
  <c r="U1582" i="3"/>
  <c r="U1583" i="3"/>
  <c r="U1584" i="3"/>
  <c r="U1585" i="3"/>
  <c r="U1586" i="3"/>
  <c r="U1587" i="3"/>
  <c r="U1588" i="3"/>
  <c r="U1589" i="3"/>
  <c r="U1590" i="3"/>
  <c r="U1591" i="3"/>
  <c r="U1592" i="3"/>
  <c r="U1593" i="3"/>
  <c r="U1594" i="3"/>
  <c r="U1595" i="3"/>
  <c r="U1596" i="3"/>
  <c r="U1597" i="3"/>
  <c r="U1598" i="3"/>
  <c r="U1599" i="3"/>
  <c r="U1600" i="3"/>
  <c r="U1601" i="3"/>
  <c r="U1602" i="3"/>
  <c r="U1603" i="3"/>
  <c r="U1604" i="3"/>
  <c r="U1605" i="3"/>
  <c r="U1606" i="3"/>
  <c r="U1607" i="3"/>
  <c r="U1608" i="3"/>
  <c r="U1609" i="3"/>
  <c r="U1610" i="3"/>
  <c r="U1611" i="3"/>
  <c r="U1612" i="3"/>
  <c r="U1613" i="3"/>
  <c r="U1614" i="3"/>
  <c r="U1615" i="3"/>
  <c r="U1616" i="3"/>
  <c r="U1617" i="3"/>
  <c r="U1618" i="3"/>
  <c r="U1619" i="3"/>
  <c r="U1620" i="3"/>
  <c r="U1621" i="3"/>
  <c r="U1622" i="3"/>
  <c r="U1623" i="3"/>
  <c r="U1624" i="3"/>
  <c r="U1625" i="3"/>
  <c r="U1626" i="3"/>
  <c r="U1627" i="3"/>
  <c r="U1628" i="3"/>
  <c r="U1629" i="3"/>
  <c r="U1630" i="3"/>
  <c r="U1631" i="3"/>
  <c r="U1632" i="3"/>
  <c r="U1633" i="3"/>
  <c r="U1634" i="3"/>
  <c r="U1635" i="3"/>
  <c r="U1636" i="3"/>
  <c r="U1637" i="3"/>
  <c r="U1638" i="3"/>
  <c r="U1639" i="3"/>
  <c r="U1640" i="3"/>
  <c r="U1641" i="3"/>
  <c r="U1642" i="3"/>
  <c r="U1643" i="3"/>
  <c r="U1644" i="3"/>
  <c r="U1645" i="3"/>
  <c r="U1646" i="3"/>
  <c r="U1647" i="3"/>
  <c r="U1648" i="3"/>
  <c r="U1649" i="3"/>
  <c r="U1650" i="3"/>
  <c r="U1651" i="3"/>
  <c r="U1652" i="3"/>
  <c r="U1653" i="3"/>
  <c r="U1654" i="3"/>
  <c r="U1655" i="3"/>
  <c r="U1656" i="3"/>
  <c r="U1657" i="3"/>
  <c r="U1658" i="3"/>
  <c r="U1659" i="3"/>
  <c r="U1660" i="3"/>
  <c r="U1661" i="3"/>
  <c r="U1662" i="3"/>
  <c r="U1663" i="3"/>
  <c r="U1664" i="3"/>
  <c r="U1665" i="3"/>
  <c r="U1666" i="3"/>
  <c r="U1667" i="3"/>
  <c r="U1668" i="3"/>
  <c r="U1669" i="3"/>
  <c r="U1670" i="3"/>
  <c r="U1671" i="3"/>
  <c r="U1672" i="3"/>
  <c r="U1673" i="3"/>
  <c r="U1674" i="3"/>
  <c r="U1675" i="3"/>
  <c r="U1676" i="3"/>
  <c r="U1677" i="3"/>
  <c r="U1678" i="3"/>
  <c r="U1679" i="3"/>
  <c r="U1680" i="3"/>
  <c r="U1681" i="3"/>
  <c r="U1682" i="3"/>
  <c r="U1683" i="3"/>
  <c r="U1684" i="3"/>
  <c r="U1685" i="3"/>
  <c r="U1686" i="3"/>
  <c r="U1687" i="3"/>
  <c r="U1688" i="3"/>
  <c r="U1689" i="3"/>
  <c r="U1690" i="3"/>
  <c r="U1691" i="3"/>
  <c r="U1692" i="3"/>
  <c r="U1693" i="3"/>
  <c r="U1694" i="3"/>
  <c r="U1695" i="3"/>
  <c r="U1696" i="3"/>
  <c r="U1697" i="3"/>
  <c r="U1698" i="3"/>
  <c r="U1699" i="3"/>
  <c r="U1700" i="3"/>
  <c r="U1701" i="3"/>
  <c r="U1702" i="3"/>
  <c r="U1703" i="3"/>
  <c r="U1704" i="3"/>
  <c r="U1705" i="3"/>
  <c r="U1706" i="3"/>
  <c r="U1707" i="3"/>
  <c r="U1708" i="3"/>
  <c r="U1709" i="3"/>
  <c r="U1710" i="3"/>
  <c r="U1711" i="3"/>
  <c r="U1712" i="3"/>
  <c r="U1713" i="3"/>
  <c r="U1714" i="3"/>
  <c r="U1715" i="3"/>
  <c r="U1716" i="3"/>
  <c r="U1717" i="3"/>
  <c r="U1718" i="3"/>
  <c r="U1719" i="3"/>
  <c r="U1720" i="3"/>
  <c r="U1721" i="3"/>
  <c r="U1722" i="3"/>
  <c r="U1723" i="3"/>
  <c r="U1724" i="3"/>
  <c r="U1725" i="3"/>
  <c r="U1726" i="3"/>
  <c r="U1727" i="3"/>
  <c r="U1728" i="3"/>
  <c r="U1729" i="3"/>
  <c r="U1730" i="3"/>
  <c r="U1731" i="3"/>
  <c r="U1732" i="3"/>
  <c r="U1733" i="3"/>
  <c r="U1734" i="3"/>
  <c r="U1735" i="3"/>
  <c r="U1736" i="3"/>
  <c r="U1737" i="3"/>
  <c r="U1738" i="3"/>
  <c r="U1739" i="3"/>
  <c r="U1740" i="3"/>
  <c r="U1741" i="3"/>
  <c r="U1742" i="3"/>
  <c r="U1743" i="3"/>
  <c r="U1744" i="3"/>
  <c r="U1745" i="3"/>
  <c r="U1746" i="3"/>
  <c r="U1747" i="3"/>
  <c r="U1748" i="3"/>
  <c r="U1749" i="3"/>
  <c r="U1750" i="3"/>
  <c r="U1751" i="3"/>
  <c r="U1752" i="3"/>
  <c r="U1753" i="3"/>
  <c r="U1754" i="3"/>
  <c r="U1755" i="3"/>
  <c r="U1756" i="3"/>
  <c r="U1757" i="3"/>
  <c r="U1758" i="3"/>
  <c r="U1759" i="3"/>
  <c r="U1760" i="3"/>
  <c r="U1761" i="3"/>
  <c r="U1762" i="3"/>
  <c r="U1763" i="3"/>
  <c r="U1764" i="3"/>
  <c r="U1765" i="3"/>
  <c r="U1766" i="3"/>
  <c r="U1767" i="3"/>
  <c r="U1768" i="3"/>
  <c r="U1769" i="3"/>
  <c r="U1770" i="3"/>
  <c r="U1771" i="3"/>
  <c r="U1772" i="3"/>
  <c r="U1773" i="3"/>
  <c r="U1774" i="3"/>
  <c r="U1775" i="3"/>
  <c r="U1776" i="3"/>
  <c r="U1777" i="3"/>
  <c r="U1778" i="3"/>
  <c r="U1779" i="3"/>
  <c r="U1780" i="3"/>
  <c r="U1781" i="3"/>
  <c r="U1782" i="3"/>
  <c r="U1783" i="3"/>
  <c r="U1784" i="3"/>
  <c r="U1785" i="3"/>
  <c r="U1786" i="3"/>
  <c r="U1787" i="3"/>
  <c r="U1788" i="3"/>
  <c r="U1789" i="3"/>
  <c r="U1790" i="3"/>
  <c r="U1791" i="3"/>
  <c r="U1792" i="3"/>
  <c r="U1793" i="3"/>
  <c r="U1794" i="3"/>
  <c r="U1795" i="3"/>
  <c r="U1796" i="3"/>
  <c r="U1797" i="3"/>
  <c r="U1798" i="3"/>
  <c r="U1799" i="3"/>
  <c r="U1800" i="3"/>
  <c r="U1801" i="3"/>
  <c r="U1802" i="3"/>
  <c r="U1803" i="3"/>
  <c r="U1804" i="3"/>
  <c r="U1805" i="3"/>
  <c r="U1806" i="3"/>
  <c r="U1807" i="3"/>
  <c r="U1808" i="3"/>
  <c r="U1809" i="3"/>
  <c r="U1810" i="3"/>
  <c r="U1811" i="3"/>
  <c r="U1812" i="3"/>
  <c r="U1813" i="3"/>
  <c r="U1814" i="3"/>
  <c r="U1815" i="3"/>
  <c r="U1816" i="3"/>
  <c r="U1817" i="3"/>
  <c r="U1818" i="3"/>
  <c r="U1819" i="3"/>
  <c r="U1820" i="3"/>
  <c r="U1821" i="3"/>
  <c r="U1822" i="3"/>
  <c r="U1823" i="3"/>
  <c r="U1824" i="3"/>
  <c r="U1825" i="3"/>
  <c r="U1826" i="3"/>
  <c r="U1827" i="3"/>
  <c r="U1828" i="3"/>
  <c r="U1829" i="3"/>
  <c r="U1830" i="3"/>
  <c r="U1831" i="3"/>
  <c r="U1832" i="3"/>
  <c r="U1833" i="3"/>
  <c r="U1834" i="3"/>
  <c r="U1835" i="3"/>
  <c r="U1836" i="3"/>
  <c r="U1837" i="3"/>
  <c r="U1838" i="3"/>
  <c r="U1839" i="3"/>
  <c r="U1840" i="3"/>
  <c r="U1841" i="3"/>
  <c r="U1842" i="3"/>
  <c r="U1843" i="3"/>
  <c r="U1844" i="3"/>
  <c r="U1845" i="3"/>
  <c r="U1846" i="3"/>
  <c r="U1847" i="3"/>
  <c r="U1848" i="3"/>
  <c r="U1849" i="3"/>
  <c r="U1850" i="3"/>
  <c r="U1851" i="3"/>
  <c r="U1852" i="3"/>
  <c r="U1853" i="3"/>
  <c r="U1854" i="3"/>
  <c r="U1855" i="3"/>
  <c r="U1856" i="3"/>
  <c r="U1857" i="3"/>
  <c r="U1858" i="3"/>
  <c r="U1859" i="3"/>
  <c r="U1860" i="3"/>
  <c r="U1861" i="3"/>
  <c r="U1862" i="3"/>
  <c r="U1863" i="3"/>
  <c r="U1864" i="3"/>
  <c r="U1865" i="3"/>
  <c r="U1866" i="3"/>
  <c r="U1867" i="3"/>
  <c r="U1868" i="3"/>
  <c r="U1869" i="3"/>
  <c r="U1870" i="3"/>
  <c r="U1871" i="3"/>
  <c r="U1872" i="3"/>
  <c r="U1873" i="3"/>
  <c r="U1874" i="3"/>
  <c r="U1875" i="3"/>
  <c r="U1876" i="3"/>
  <c r="U1877" i="3"/>
  <c r="U1878" i="3"/>
  <c r="U1879" i="3"/>
  <c r="U1880" i="3"/>
  <c r="U1881" i="3"/>
  <c r="U1882" i="3"/>
  <c r="U1883" i="3"/>
  <c r="U1884" i="3"/>
  <c r="U1885" i="3"/>
  <c r="U1886" i="3"/>
  <c r="U1887" i="3"/>
  <c r="U1888" i="3"/>
  <c r="U1889" i="3"/>
  <c r="U1890" i="3"/>
  <c r="U1891" i="3"/>
  <c r="U1892" i="3"/>
  <c r="U1893" i="3"/>
  <c r="U1894" i="3"/>
  <c r="U1895" i="3"/>
  <c r="U1896" i="3"/>
  <c r="U1897" i="3"/>
  <c r="U1898" i="3"/>
  <c r="U1899" i="3"/>
  <c r="U1900" i="3"/>
  <c r="U1901" i="3"/>
  <c r="U1902" i="3"/>
  <c r="U1903" i="3"/>
  <c r="U1904" i="3"/>
  <c r="U1905" i="3"/>
  <c r="U1906" i="3"/>
  <c r="U1907" i="3"/>
  <c r="U1908" i="3"/>
  <c r="U1909" i="3"/>
  <c r="U1910" i="3"/>
  <c r="U1911" i="3"/>
  <c r="U1912" i="3"/>
  <c r="U1913" i="3"/>
  <c r="U1914" i="3"/>
  <c r="U1915" i="3"/>
  <c r="U1916" i="3"/>
  <c r="U1917" i="3"/>
  <c r="U1918" i="3"/>
  <c r="U1919" i="3"/>
  <c r="U1920" i="3"/>
  <c r="U1921" i="3"/>
  <c r="U1922" i="3"/>
  <c r="U1923" i="3"/>
  <c r="U1924" i="3"/>
  <c r="U1925" i="3"/>
  <c r="U1926" i="3"/>
  <c r="U1927" i="3"/>
  <c r="U1928" i="3"/>
  <c r="U1929" i="3"/>
  <c r="U1930" i="3"/>
  <c r="U1931" i="3"/>
  <c r="U1932" i="3"/>
  <c r="U1933" i="3"/>
  <c r="U1934" i="3"/>
  <c r="U1935" i="3"/>
  <c r="U1936" i="3"/>
  <c r="U1937" i="3"/>
  <c r="U1938" i="3"/>
  <c r="U1939" i="3"/>
  <c r="U1940" i="3"/>
  <c r="U1941" i="3"/>
  <c r="U1942" i="3"/>
  <c r="U1943" i="3"/>
  <c r="U1944" i="3"/>
  <c r="U1945" i="3"/>
  <c r="U1946" i="3"/>
  <c r="U1947" i="3"/>
  <c r="U1948" i="3"/>
  <c r="U1949" i="3"/>
  <c r="U1950" i="3"/>
  <c r="U1951" i="3"/>
  <c r="U1952" i="3"/>
  <c r="U1953" i="3"/>
  <c r="U1954" i="3"/>
  <c r="U1955" i="3"/>
  <c r="U1956" i="3"/>
  <c r="U1957" i="3"/>
  <c r="U1958" i="3"/>
  <c r="U1959" i="3"/>
  <c r="U1960" i="3"/>
  <c r="U1961" i="3"/>
  <c r="U1962" i="3"/>
  <c r="U1963" i="3"/>
  <c r="U1964" i="3"/>
  <c r="U1965" i="3"/>
  <c r="U1966" i="3"/>
  <c r="U1967" i="3"/>
  <c r="U1968" i="3"/>
  <c r="U1969" i="3"/>
  <c r="U1970" i="3"/>
  <c r="U1971" i="3"/>
  <c r="U1972" i="3"/>
  <c r="U1973" i="3"/>
  <c r="U1974" i="3"/>
  <c r="U1975" i="3"/>
  <c r="U1976" i="3"/>
  <c r="U1977" i="3"/>
  <c r="U1978" i="3"/>
  <c r="U1979" i="3"/>
  <c r="U1980" i="3"/>
  <c r="U1981" i="3"/>
  <c r="U1982" i="3"/>
  <c r="U1983" i="3"/>
  <c r="U1984" i="3"/>
  <c r="U1985" i="3"/>
  <c r="U1986" i="3"/>
  <c r="U1987" i="3"/>
  <c r="U1988" i="3"/>
  <c r="U1989" i="3"/>
  <c r="U1990" i="3"/>
  <c r="U1991" i="3"/>
  <c r="U1992" i="3"/>
  <c r="U1993" i="3"/>
  <c r="U1994" i="3"/>
  <c r="U1995" i="3"/>
  <c r="U1996" i="3"/>
  <c r="U1997" i="3"/>
  <c r="U1998" i="3"/>
  <c r="U1999" i="3"/>
  <c r="U2000" i="3"/>
  <c r="U2001" i="3"/>
  <c r="U2002" i="3"/>
  <c r="U2003" i="3"/>
  <c r="U2004" i="3"/>
  <c r="U2005" i="3"/>
  <c r="U2006" i="3"/>
  <c r="U2007" i="3"/>
  <c r="U2008" i="3"/>
  <c r="U2009" i="3"/>
  <c r="U2010" i="3"/>
  <c r="U2011" i="3"/>
  <c r="U2012" i="3"/>
  <c r="U2013" i="3"/>
  <c r="U2014" i="3"/>
  <c r="U2015" i="3"/>
  <c r="U2016" i="3"/>
  <c r="U2017" i="3"/>
  <c r="U2018" i="3"/>
  <c r="U2019" i="3"/>
  <c r="U2020" i="3"/>
  <c r="U2021" i="3"/>
  <c r="U2022" i="3"/>
  <c r="U2023" i="3"/>
  <c r="U2024" i="3"/>
  <c r="U2025" i="3"/>
  <c r="U2026" i="3"/>
  <c r="U2027" i="3"/>
  <c r="U2028" i="3"/>
  <c r="U2029" i="3"/>
  <c r="U2030" i="3"/>
  <c r="U2031" i="3"/>
  <c r="U2032" i="3"/>
  <c r="U2033" i="3"/>
  <c r="U2034" i="3"/>
  <c r="U2035" i="3"/>
  <c r="U2036" i="3"/>
  <c r="U2037" i="3"/>
  <c r="U2038" i="3"/>
  <c r="U2039" i="3"/>
  <c r="U2040" i="3"/>
  <c r="U2041" i="3"/>
  <c r="U2042" i="3"/>
  <c r="U2043" i="3"/>
  <c r="U2044" i="3"/>
  <c r="U2045" i="3"/>
  <c r="U2046" i="3"/>
  <c r="U2047" i="3"/>
  <c r="U2048" i="3"/>
  <c r="U2049" i="3"/>
  <c r="U2050" i="3"/>
  <c r="U2051" i="3"/>
  <c r="U2052" i="3"/>
  <c r="U2053" i="3"/>
  <c r="U2054" i="3"/>
  <c r="U2055" i="3"/>
  <c r="U2056" i="3"/>
  <c r="U2057" i="3"/>
  <c r="U2058" i="3"/>
  <c r="U2059" i="3"/>
  <c r="U2060" i="3"/>
  <c r="U2061" i="3"/>
  <c r="U2062" i="3"/>
  <c r="U2063" i="3"/>
  <c r="U2064" i="3"/>
  <c r="U2065" i="3"/>
  <c r="U2066" i="3"/>
  <c r="U2067" i="3"/>
  <c r="U2068" i="3"/>
  <c r="U2069" i="3"/>
  <c r="U2070" i="3"/>
  <c r="U2071" i="3"/>
  <c r="U2072" i="3"/>
  <c r="U2073" i="3"/>
  <c r="U2074" i="3"/>
  <c r="U2075" i="3"/>
  <c r="U2076" i="3"/>
  <c r="U2077" i="3"/>
  <c r="U2078" i="3"/>
  <c r="U2079" i="3"/>
  <c r="U2080" i="3"/>
  <c r="U2081" i="3"/>
  <c r="U2082" i="3"/>
  <c r="U2083" i="3"/>
  <c r="U2084" i="3"/>
  <c r="U2085" i="3"/>
  <c r="U2086" i="3"/>
  <c r="U2087" i="3"/>
  <c r="U2088" i="3"/>
  <c r="U2089" i="3"/>
  <c r="U2090" i="3"/>
  <c r="U2091" i="3"/>
  <c r="U2092" i="3"/>
  <c r="U2093" i="3"/>
  <c r="U2094" i="3"/>
  <c r="U2095" i="3"/>
  <c r="U2096" i="3"/>
  <c r="U2097" i="3"/>
  <c r="U2098" i="3"/>
  <c r="U2099" i="3"/>
  <c r="U2100" i="3"/>
  <c r="U2101" i="3"/>
  <c r="U2102" i="3"/>
  <c r="U2103" i="3"/>
  <c r="U2104" i="3"/>
  <c r="U2105" i="3"/>
  <c r="U2106" i="3"/>
  <c r="U2107" i="3"/>
  <c r="U2108" i="3"/>
  <c r="U2109" i="3"/>
  <c r="U2110" i="3"/>
  <c r="U2111" i="3"/>
  <c r="U2112" i="3"/>
  <c r="U2113" i="3"/>
  <c r="U2114" i="3"/>
  <c r="U2115" i="3"/>
  <c r="U2116" i="3"/>
  <c r="U2117" i="3"/>
  <c r="U2118" i="3"/>
  <c r="U2119" i="3"/>
  <c r="U2120" i="3"/>
  <c r="U2121" i="3"/>
  <c r="U2122" i="3"/>
  <c r="U2123" i="3"/>
  <c r="U2124" i="3"/>
  <c r="U2125" i="3"/>
  <c r="U2126" i="3"/>
  <c r="U2127" i="3"/>
  <c r="U2128" i="3"/>
  <c r="U2129" i="3"/>
  <c r="U2130" i="3"/>
  <c r="U2131" i="3"/>
  <c r="U2132" i="3"/>
  <c r="U2133" i="3"/>
  <c r="U2134" i="3"/>
  <c r="U2135" i="3"/>
  <c r="U2136" i="3"/>
  <c r="U2137" i="3"/>
  <c r="U2138" i="3"/>
  <c r="U2139" i="3"/>
  <c r="U2140" i="3"/>
  <c r="U2141" i="3"/>
  <c r="U2142" i="3"/>
  <c r="U2143" i="3"/>
  <c r="U2144" i="3"/>
  <c r="U2145" i="3"/>
  <c r="U2146" i="3"/>
  <c r="U2147" i="3"/>
  <c r="U2148" i="3"/>
  <c r="U2149" i="3"/>
  <c r="U2150" i="3"/>
  <c r="U2151" i="3"/>
  <c r="U2152" i="3"/>
  <c r="U2153" i="3"/>
  <c r="U2154" i="3"/>
  <c r="U2155" i="3"/>
  <c r="U2156" i="3"/>
  <c r="U2157" i="3"/>
  <c r="U2158" i="3"/>
  <c r="U2159" i="3"/>
  <c r="U2160" i="3"/>
  <c r="U2161" i="3"/>
  <c r="U2162" i="3"/>
  <c r="U2163" i="3"/>
  <c r="U2164" i="3"/>
  <c r="U2165" i="3"/>
  <c r="U2166" i="3"/>
  <c r="U2167" i="3"/>
  <c r="U2168" i="3"/>
  <c r="U2169" i="3"/>
  <c r="U2170" i="3"/>
  <c r="U2171" i="3"/>
  <c r="U2172" i="3"/>
  <c r="U2173" i="3"/>
  <c r="U2174" i="3"/>
  <c r="U2175" i="3"/>
  <c r="U2176" i="3"/>
  <c r="U2177" i="3"/>
  <c r="U2178" i="3"/>
  <c r="U2179" i="3"/>
  <c r="U2180" i="3"/>
  <c r="U2181" i="3"/>
  <c r="U2182" i="3"/>
  <c r="U2183" i="3"/>
  <c r="U2184" i="3"/>
  <c r="U2185" i="3"/>
  <c r="U2186" i="3"/>
  <c r="U2187" i="3"/>
  <c r="U2188" i="3"/>
  <c r="U2189" i="3"/>
  <c r="U2190" i="3"/>
  <c r="U2191" i="3"/>
  <c r="U2192" i="3"/>
  <c r="U2193" i="3"/>
  <c r="U2194" i="3"/>
  <c r="U2195" i="3"/>
  <c r="U2196" i="3"/>
  <c r="U2197" i="3"/>
  <c r="U2198" i="3"/>
  <c r="U2199" i="3"/>
  <c r="U2200" i="3"/>
  <c r="U2201" i="3"/>
  <c r="U2202" i="3"/>
  <c r="U2203" i="3"/>
  <c r="U2204" i="3"/>
  <c r="U2205" i="3"/>
  <c r="U2206" i="3"/>
  <c r="U2207" i="3"/>
  <c r="U2208" i="3"/>
  <c r="U2209" i="3"/>
  <c r="U2210" i="3"/>
  <c r="U2211" i="3"/>
  <c r="U2212" i="3"/>
  <c r="U2213" i="3"/>
  <c r="U2214" i="3"/>
  <c r="U2215" i="3"/>
  <c r="U2216" i="3"/>
  <c r="U2217" i="3"/>
  <c r="U2218" i="3"/>
  <c r="U2219" i="3"/>
  <c r="U2220" i="3"/>
  <c r="U2221" i="3"/>
  <c r="U2222" i="3"/>
  <c r="U2223" i="3"/>
  <c r="U2224" i="3"/>
  <c r="U2225" i="3"/>
  <c r="U2226" i="3"/>
  <c r="U2227" i="3"/>
  <c r="U2228" i="3"/>
  <c r="U2229" i="3"/>
  <c r="U2230" i="3"/>
  <c r="U2231" i="3"/>
  <c r="U2232" i="3"/>
  <c r="U2233" i="3"/>
  <c r="U2234" i="3"/>
  <c r="U2235" i="3"/>
  <c r="U2236" i="3"/>
  <c r="U2237" i="3"/>
  <c r="U2238" i="3"/>
  <c r="U2239" i="3"/>
  <c r="U2240" i="3"/>
  <c r="U2241" i="3"/>
  <c r="U2242" i="3"/>
  <c r="U2243" i="3"/>
  <c r="U2244" i="3"/>
  <c r="U2245" i="3"/>
  <c r="U2246" i="3"/>
  <c r="U2247" i="3"/>
  <c r="U2248" i="3"/>
  <c r="U2249" i="3"/>
  <c r="U2250" i="3"/>
  <c r="U2251" i="3"/>
  <c r="U2252" i="3"/>
  <c r="U2253" i="3"/>
  <c r="U2254" i="3"/>
  <c r="U2255" i="3"/>
  <c r="U2256" i="3"/>
  <c r="U2257" i="3"/>
  <c r="U2258" i="3"/>
  <c r="U2259" i="3"/>
  <c r="U2260" i="3"/>
  <c r="U2261" i="3"/>
  <c r="U2262" i="3"/>
  <c r="U2263" i="3"/>
  <c r="U2264" i="3"/>
  <c r="U2265" i="3"/>
  <c r="U2266" i="3"/>
  <c r="U2267" i="3"/>
  <c r="U2268" i="3"/>
  <c r="U2269" i="3"/>
  <c r="U2270" i="3"/>
  <c r="U2271" i="3"/>
  <c r="U2272" i="3"/>
  <c r="U2273" i="3"/>
  <c r="U2274" i="3"/>
  <c r="U2275" i="3"/>
  <c r="U2276" i="3"/>
  <c r="U2277" i="3"/>
  <c r="U2278" i="3"/>
  <c r="U2279" i="3"/>
  <c r="U2280" i="3"/>
  <c r="U2281" i="3"/>
  <c r="U2282" i="3"/>
  <c r="U2283" i="3"/>
  <c r="U2284" i="3"/>
  <c r="U2285" i="3"/>
  <c r="U2286" i="3"/>
  <c r="U2287" i="3"/>
  <c r="U2288" i="3"/>
  <c r="U2289" i="3"/>
  <c r="U2290" i="3"/>
  <c r="U2291" i="3"/>
  <c r="U2292" i="3"/>
  <c r="U2293" i="3"/>
  <c r="U2294" i="3"/>
  <c r="U2295" i="3"/>
  <c r="U2296" i="3"/>
  <c r="U2297" i="3"/>
  <c r="U2298" i="3"/>
  <c r="U2299" i="3"/>
  <c r="U2300" i="3"/>
  <c r="U2301" i="3"/>
  <c r="U2302" i="3"/>
  <c r="U2303" i="3"/>
  <c r="U2304" i="3"/>
  <c r="U2305" i="3"/>
  <c r="U2306" i="3"/>
  <c r="U2307" i="3"/>
  <c r="U2308" i="3"/>
  <c r="U2309" i="3"/>
  <c r="U2310" i="3"/>
  <c r="U2311" i="3"/>
  <c r="U2312" i="3"/>
  <c r="U2313" i="3"/>
  <c r="U2314" i="3"/>
  <c r="U2315" i="3"/>
  <c r="U2316" i="3"/>
  <c r="U2317" i="3"/>
  <c r="U2318" i="3"/>
  <c r="U2319" i="3"/>
  <c r="U2320" i="3"/>
  <c r="U2321" i="3"/>
  <c r="U2322" i="3"/>
  <c r="U2323" i="3"/>
  <c r="U2324" i="3"/>
  <c r="U2325" i="3"/>
  <c r="U2326" i="3"/>
  <c r="U2327" i="3"/>
  <c r="U2328" i="3"/>
  <c r="U2329" i="3"/>
  <c r="U2330" i="3"/>
  <c r="U2331" i="3"/>
  <c r="U2332" i="3"/>
  <c r="U2333" i="3"/>
  <c r="U2334" i="3"/>
  <c r="U2335" i="3"/>
  <c r="U2336" i="3"/>
  <c r="U2337" i="3"/>
  <c r="U2338" i="3"/>
  <c r="U2339" i="3"/>
  <c r="U2340" i="3"/>
  <c r="U2341" i="3"/>
  <c r="U2342" i="3"/>
  <c r="U2343" i="3"/>
  <c r="U2344" i="3"/>
  <c r="U2345" i="3"/>
  <c r="U2346" i="3"/>
  <c r="U2347" i="3"/>
  <c r="U2348" i="3"/>
  <c r="U2349" i="3"/>
  <c r="U2350" i="3"/>
  <c r="U2351" i="3"/>
  <c r="U2352" i="3"/>
  <c r="U2353" i="3"/>
  <c r="U2354" i="3"/>
  <c r="U2355" i="3"/>
  <c r="U2356" i="3"/>
  <c r="U2357" i="3"/>
  <c r="U2358" i="3"/>
  <c r="U2359" i="3"/>
  <c r="U2360" i="3"/>
  <c r="U2361" i="3"/>
  <c r="U2362" i="3"/>
  <c r="U2363" i="3"/>
  <c r="U2364" i="3"/>
  <c r="U2365" i="3"/>
  <c r="U2366" i="3"/>
  <c r="U2367" i="3"/>
  <c r="U2368" i="3"/>
  <c r="U2369" i="3"/>
  <c r="U2370" i="3"/>
  <c r="U2371" i="3"/>
  <c r="U2372" i="3"/>
  <c r="U2373" i="3"/>
  <c r="U2374" i="3"/>
  <c r="U2375" i="3"/>
  <c r="U2376" i="3"/>
  <c r="U2377" i="3"/>
  <c r="U2378" i="3"/>
  <c r="U2379" i="3"/>
  <c r="U2380" i="3"/>
  <c r="U2381" i="3"/>
  <c r="U2382" i="3"/>
  <c r="U2383" i="3"/>
  <c r="U2384" i="3"/>
  <c r="U2385" i="3"/>
  <c r="U2386" i="3"/>
  <c r="U2387" i="3"/>
  <c r="U2388" i="3"/>
  <c r="U2389" i="3"/>
  <c r="U2390" i="3"/>
  <c r="U2391" i="3"/>
  <c r="U2392" i="3"/>
  <c r="U2393" i="3"/>
  <c r="U2394" i="3"/>
  <c r="U2395" i="3"/>
  <c r="U2396" i="3"/>
  <c r="U2397" i="3"/>
  <c r="U2398" i="3"/>
  <c r="U2399" i="3"/>
  <c r="U2400" i="3"/>
  <c r="U2401" i="3"/>
  <c r="U2402" i="3"/>
  <c r="U2403" i="3"/>
  <c r="U2404" i="3"/>
  <c r="U2405" i="3"/>
  <c r="U2406" i="3"/>
  <c r="U2407" i="3"/>
  <c r="U2408" i="3"/>
  <c r="U2409" i="3"/>
  <c r="U2410" i="3"/>
  <c r="U2411" i="3"/>
  <c r="U2412" i="3"/>
  <c r="U2413" i="3"/>
  <c r="U2414" i="3"/>
  <c r="U2415" i="3"/>
  <c r="U2416" i="3"/>
  <c r="U2417" i="3"/>
  <c r="U2418" i="3"/>
  <c r="U2419" i="3"/>
  <c r="U2420" i="3"/>
  <c r="U2421" i="3"/>
  <c r="U2422" i="3"/>
  <c r="U2423" i="3"/>
  <c r="U2424" i="3"/>
  <c r="U2425" i="3"/>
  <c r="U2426" i="3"/>
  <c r="U2427" i="3"/>
  <c r="U2428" i="3"/>
  <c r="U2429" i="3"/>
  <c r="U2430" i="3"/>
  <c r="U2431" i="3"/>
  <c r="U2432" i="3"/>
  <c r="U2433" i="3"/>
  <c r="U2434" i="3"/>
  <c r="U2435" i="3"/>
  <c r="U2436" i="3"/>
  <c r="U2437" i="3"/>
  <c r="U2438" i="3"/>
  <c r="U2439" i="3"/>
  <c r="U2440" i="3"/>
  <c r="U2441" i="3"/>
  <c r="U2442" i="3"/>
  <c r="U2443" i="3"/>
  <c r="U2444" i="3"/>
  <c r="U2445" i="3"/>
  <c r="U2446" i="3"/>
  <c r="U2447" i="3"/>
  <c r="U2448" i="3"/>
  <c r="U2449" i="3"/>
  <c r="U2450" i="3"/>
  <c r="U2451" i="3"/>
  <c r="U2452" i="3"/>
  <c r="U2453" i="3"/>
  <c r="U2454" i="3"/>
  <c r="U2455" i="3"/>
  <c r="U2456" i="3"/>
  <c r="U2457" i="3"/>
  <c r="U2458" i="3"/>
  <c r="U2459" i="3"/>
  <c r="U2460" i="3"/>
  <c r="U2461" i="3"/>
  <c r="U2462" i="3"/>
  <c r="U2463" i="3"/>
  <c r="U2464" i="3"/>
  <c r="U2465" i="3"/>
  <c r="U2466" i="3"/>
  <c r="U2467" i="3"/>
  <c r="U2468" i="3"/>
  <c r="U2469" i="3"/>
  <c r="U2470" i="3"/>
  <c r="U2471" i="3"/>
  <c r="U2472" i="3"/>
  <c r="U2473" i="3"/>
  <c r="U2474" i="3"/>
  <c r="U2475" i="3"/>
  <c r="U2476" i="3"/>
  <c r="U2477" i="3"/>
  <c r="U2478" i="3"/>
  <c r="U2479" i="3"/>
  <c r="U2480" i="3"/>
  <c r="U2481" i="3"/>
  <c r="U2482" i="3"/>
  <c r="U2483" i="3"/>
  <c r="U2484" i="3"/>
  <c r="U2485" i="3"/>
  <c r="U2486" i="3"/>
  <c r="U2487" i="3"/>
  <c r="U2488" i="3"/>
  <c r="U2489" i="3"/>
  <c r="U2490" i="3"/>
  <c r="U2491" i="3"/>
  <c r="U2492" i="3"/>
  <c r="U2493" i="3"/>
  <c r="U2494" i="3"/>
  <c r="U2495" i="3"/>
  <c r="U2496" i="3"/>
  <c r="U2497" i="3"/>
  <c r="U2498" i="3"/>
  <c r="U2499" i="3"/>
  <c r="U2500" i="3"/>
  <c r="U2501" i="3"/>
  <c r="U2502" i="3"/>
  <c r="U2503" i="3"/>
  <c r="U2504" i="3"/>
  <c r="U2505" i="3"/>
  <c r="U2506" i="3"/>
  <c r="U2507" i="3"/>
  <c r="U2508" i="3"/>
  <c r="U2509" i="3"/>
  <c r="U2510" i="3"/>
  <c r="U2511" i="3"/>
  <c r="U2512" i="3"/>
  <c r="U2513" i="3"/>
  <c r="U2514" i="3"/>
  <c r="U2515" i="3"/>
  <c r="U2516" i="3"/>
  <c r="U2517" i="3"/>
  <c r="U2518" i="3"/>
  <c r="U2519" i="3"/>
  <c r="U2520" i="3"/>
  <c r="U2521" i="3"/>
  <c r="U2522" i="3"/>
  <c r="U2523" i="3"/>
  <c r="U2524" i="3"/>
  <c r="U2525" i="3"/>
  <c r="U2526" i="3"/>
  <c r="U2527" i="3"/>
  <c r="U2528" i="3"/>
  <c r="U2529" i="3"/>
  <c r="U2530" i="3"/>
  <c r="U2531" i="3"/>
  <c r="U2532" i="3"/>
  <c r="U2533" i="3"/>
  <c r="U2534" i="3"/>
  <c r="U2535" i="3"/>
  <c r="U2536" i="3"/>
  <c r="U2537" i="3"/>
  <c r="U2538" i="3"/>
  <c r="U2539" i="3"/>
  <c r="U2540" i="3"/>
  <c r="U2541" i="3"/>
  <c r="U2542" i="3"/>
  <c r="U2543" i="3"/>
  <c r="U2544" i="3"/>
  <c r="U2545" i="3"/>
  <c r="U2546" i="3"/>
  <c r="U2547" i="3"/>
  <c r="U2548" i="3"/>
  <c r="U2549" i="3"/>
  <c r="U2550" i="3"/>
  <c r="U2551" i="3"/>
  <c r="U2552" i="3"/>
  <c r="U2553" i="3"/>
  <c r="U2554" i="3"/>
  <c r="U2555" i="3"/>
  <c r="U2556" i="3"/>
  <c r="U2557" i="3"/>
  <c r="U2558" i="3"/>
  <c r="U2559" i="3"/>
  <c r="U2560" i="3"/>
  <c r="U2561" i="3"/>
  <c r="U2562" i="3"/>
  <c r="U2563" i="3"/>
  <c r="U2564" i="3"/>
  <c r="U2565" i="3"/>
  <c r="U2566" i="3"/>
  <c r="U2567" i="3"/>
  <c r="U2568" i="3"/>
  <c r="U2569" i="3"/>
  <c r="U2570" i="3"/>
  <c r="U2571" i="3"/>
  <c r="U2572" i="3"/>
  <c r="U2573" i="3"/>
  <c r="U2574" i="3"/>
  <c r="U2575" i="3"/>
  <c r="U2576" i="3"/>
  <c r="U2577" i="3"/>
  <c r="U2578" i="3"/>
  <c r="U2579" i="3"/>
  <c r="U2580" i="3"/>
  <c r="U2581" i="3"/>
  <c r="U2582" i="3"/>
  <c r="U2583" i="3"/>
  <c r="U2584" i="3"/>
  <c r="U2585" i="3"/>
  <c r="U2586" i="3"/>
  <c r="U2587" i="3"/>
  <c r="U2588" i="3"/>
  <c r="U2589" i="3"/>
  <c r="U2590" i="3"/>
  <c r="U2591" i="3"/>
  <c r="U2592" i="3"/>
  <c r="U2593" i="3"/>
  <c r="U2594" i="3"/>
  <c r="U2595" i="3"/>
  <c r="U2596" i="3"/>
  <c r="U2597" i="3"/>
  <c r="U2598" i="3"/>
  <c r="U2599" i="3"/>
  <c r="U2600" i="3"/>
  <c r="U2601" i="3"/>
  <c r="U2602" i="3"/>
  <c r="U2603" i="3"/>
  <c r="U2604" i="3"/>
  <c r="U2605" i="3"/>
  <c r="U4" i="3"/>
  <c r="P441" i="11"/>
  <c r="Q7" i="11" l="1"/>
  <c r="Q756" i="11" s="1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R53" i="3"/>
  <c r="R54" i="3"/>
  <c r="R55" i="3"/>
  <c r="R56" i="3"/>
  <c r="R57" i="3"/>
  <c r="R58" i="3"/>
  <c r="R59" i="3"/>
  <c r="R60" i="3"/>
  <c r="R61" i="3"/>
  <c r="R62" i="3"/>
  <c r="R63" i="3"/>
  <c r="R64" i="3"/>
  <c r="R65" i="3"/>
  <c r="R66" i="3"/>
  <c r="R67" i="3"/>
  <c r="R68" i="3"/>
  <c r="R69" i="3"/>
  <c r="R70" i="3"/>
  <c r="R71" i="3"/>
  <c r="R72" i="3"/>
  <c r="R73" i="3"/>
  <c r="R74" i="3"/>
  <c r="R75" i="3"/>
  <c r="R76" i="3"/>
  <c r="R77" i="3"/>
  <c r="R78" i="3"/>
  <c r="R79" i="3"/>
  <c r="R80" i="3"/>
  <c r="R81" i="3"/>
  <c r="R82" i="3"/>
  <c r="R83" i="3"/>
  <c r="R84" i="3"/>
  <c r="R85" i="3"/>
  <c r="R86" i="3"/>
  <c r="R87" i="3"/>
  <c r="R88" i="3"/>
  <c r="R89" i="3"/>
  <c r="R90" i="3"/>
  <c r="R91" i="3"/>
  <c r="R92" i="3"/>
  <c r="R93" i="3"/>
  <c r="R94" i="3"/>
  <c r="R95" i="3"/>
  <c r="R96" i="3"/>
  <c r="R97" i="3"/>
  <c r="R98" i="3"/>
  <c r="R99" i="3"/>
  <c r="R100" i="3"/>
  <c r="R101" i="3"/>
  <c r="R102" i="3"/>
  <c r="R103" i="3"/>
  <c r="R104" i="3"/>
  <c r="R105" i="3"/>
  <c r="R106" i="3"/>
  <c r="R107" i="3"/>
  <c r="R108" i="3"/>
  <c r="R109" i="3"/>
  <c r="R110" i="3"/>
  <c r="R111" i="3"/>
  <c r="R112" i="3"/>
  <c r="R113" i="3"/>
  <c r="R114" i="3"/>
  <c r="R115" i="3"/>
  <c r="R116" i="3"/>
  <c r="R117" i="3"/>
  <c r="R118" i="3"/>
  <c r="R119" i="3"/>
  <c r="R120" i="3"/>
  <c r="R121" i="3"/>
  <c r="R122" i="3"/>
  <c r="R123" i="3"/>
  <c r="R124" i="3"/>
  <c r="R125" i="3"/>
  <c r="R126" i="3"/>
  <c r="R127" i="3"/>
  <c r="R128" i="3"/>
  <c r="R129" i="3"/>
  <c r="R130" i="3"/>
  <c r="R131" i="3"/>
  <c r="R132" i="3"/>
  <c r="R133" i="3"/>
  <c r="R134" i="3"/>
  <c r="R135" i="3"/>
  <c r="R136" i="3"/>
  <c r="R137" i="3"/>
  <c r="R138" i="3"/>
  <c r="R139" i="3"/>
  <c r="R140" i="3"/>
  <c r="R141" i="3"/>
  <c r="R142" i="3"/>
  <c r="R143" i="3"/>
  <c r="R144" i="3"/>
  <c r="R145" i="3"/>
  <c r="R146" i="3"/>
  <c r="R147" i="3"/>
  <c r="R148" i="3"/>
  <c r="R149" i="3"/>
  <c r="R150" i="3"/>
  <c r="R151" i="3"/>
  <c r="R152" i="3"/>
  <c r="R153" i="3"/>
  <c r="R154" i="3"/>
  <c r="R155" i="3"/>
  <c r="R156" i="3"/>
  <c r="R157" i="3"/>
  <c r="R158" i="3"/>
  <c r="R159" i="3"/>
  <c r="R160" i="3"/>
  <c r="R161" i="3"/>
  <c r="R162" i="3"/>
  <c r="R163" i="3"/>
  <c r="R164" i="3"/>
  <c r="R165" i="3"/>
  <c r="R166" i="3"/>
  <c r="R167" i="3"/>
  <c r="R168" i="3"/>
  <c r="R169" i="3"/>
  <c r="R170" i="3"/>
  <c r="R171" i="3"/>
  <c r="R172" i="3"/>
  <c r="R173" i="3"/>
  <c r="R174" i="3"/>
  <c r="R175" i="3"/>
  <c r="R176" i="3"/>
  <c r="R177" i="3"/>
  <c r="R178" i="3"/>
  <c r="R179" i="3"/>
  <c r="R180" i="3"/>
  <c r="R181" i="3"/>
  <c r="R182" i="3"/>
  <c r="R183" i="3"/>
  <c r="R184" i="3"/>
  <c r="R185" i="3"/>
  <c r="R186" i="3"/>
  <c r="R187" i="3"/>
  <c r="R188" i="3"/>
  <c r="R189" i="3"/>
  <c r="R190" i="3"/>
  <c r="R191" i="3"/>
  <c r="R192" i="3"/>
  <c r="R193" i="3"/>
  <c r="R194" i="3"/>
  <c r="R195" i="3"/>
  <c r="R196" i="3"/>
  <c r="R197" i="3"/>
  <c r="R198" i="3"/>
  <c r="R199" i="3"/>
  <c r="R200" i="3"/>
  <c r="R201" i="3"/>
  <c r="R202" i="3"/>
  <c r="R203" i="3"/>
  <c r="R204" i="3"/>
  <c r="R205" i="3"/>
  <c r="R206" i="3"/>
  <c r="R207" i="3"/>
  <c r="R208" i="3"/>
  <c r="R209" i="3"/>
  <c r="R210" i="3"/>
  <c r="R211" i="3"/>
  <c r="R212" i="3"/>
  <c r="R213" i="3"/>
  <c r="R214" i="3"/>
  <c r="R215" i="3"/>
  <c r="R216" i="3"/>
  <c r="R217" i="3"/>
  <c r="R218" i="3"/>
  <c r="R219" i="3"/>
  <c r="R220" i="3"/>
  <c r="R221" i="3"/>
  <c r="R222" i="3"/>
  <c r="R223" i="3"/>
  <c r="R224" i="3"/>
  <c r="R225" i="3"/>
  <c r="R226" i="3"/>
  <c r="R227" i="3"/>
  <c r="R228" i="3"/>
  <c r="R229" i="3"/>
  <c r="R230" i="3"/>
  <c r="R231" i="3"/>
  <c r="R232" i="3"/>
  <c r="R233" i="3"/>
  <c r="R234" i="3"/>
  <c r="R235" i="3"/>
  <c r="R236" i="3"/>
  <c r="R237" i="3"/>
  <c r="R238" i="3"/>
  <c r="R239" i="3"/>
  <c r="R240" i="3"/>
  <c r="R241" i="3"/>
  <c r="R242" i="3"/>
  <c r="R243" i="3"/>
  <c r="R244" i="3"/>
  <c r="R245" i="3"/>
  <c r="R246" i="3"/>
  <c r="R247" i="3"/>
  <c r="R248" i="3"/>
  <c r="R249" i="3"/>
  <c r="R250" i="3"/>
  <c r="R251" i="3"/>
  <c r="R252" i="3"/>
  <c r="R253" i="3"/>
  <c r="R254" i="3"/>
  <c r="R255" i="3"/>
  <c r="R256" i="3"/>
  <c r="R257" i="3"/>
  <c r="R258" i="3"/>
  <c r="R259" i="3"/>
  <c r="R260" i="3"/>
  <c r="R261" i="3"/>
  <c r="R262" i="3"/>
  <c r="R263" i="3"/>
  <c r="R264" i="3"/>
  <c r="R265" i="3"/>
  <c r="R266" i="3"/>
  <c r="R267" i="3"/>
  <c r="R268" i="3"/>
  <c r="R269" i="3"/>
  <c r="R270" i="3"/>
  <c r="R271" i="3"/>
  <c r="R272" i="3"/>
  <c r="R273" i="3"/>
  <c r="R274" i="3"/>
  <c r="R275" i="3"/>
  <c r="R276" i="3"/>
  <c r="R277" i="3"/>
  <c r="R278" i="3"/>
  <c r="R279" i="3"/>
  <c r="R280" i="3"/>
  <c r="R281" i="3"/>
  <c r="R282" i="3"/>
  <c r="R283" i="3"/>
  <c r="R284" i="3"/>
  <c r="R285" i="3"/>
  <c r="R286" i="3"/>
  <c r="R287" i="3"/>
  <c r="R288" i="3"/>
  <c r="R289" i="3"/>
  <c r="R290" i="3"/>
  <c r="R291" i="3"/>
  <c r="R292" i="3"/>
  <c r="R293" i="3"/>
  <c r="R294" i="3"/>
  <c r="R295" i="3"/>
  <c r="R296" i="3"/>
  <c r="R297" i="3"/>
  <c r="R298" i="3"/>
  <c r="R299" i="3"/>
  <c r="R300" i="3"/>
  <c r="R301" i="3"/>
  <c r="R302" i="3"/>
  <c r="R303" i="3"/>
  <c r="R304" i="3"/>
  <c r="R305" i="3"/>
  <c r="R306" i="3"/>
  <c r="R307" i="3"/>
  <c r="R308" i="3"/>
  <c r="R309" i="3"/>
  <c r="R310" i="3"/>
  <c r="R311" i="3"/>
  <c r="R312" i="3"/>
  <c r="R313" i="3"/>
  <c r="R314" i="3"/>
  <c r="R315" i="3"/>
  <c r="R316" i="3"/>
  <c r="R317" i="3"/>
  <c r="R318" i="3"/>
  <c r="R319" i="3"/>
  <c r="R320" i="3"/>
  <c r="R321" i="3"/>
  <c r="R322" i="3"/>
  <c r="R323" i="3"/>
  <c r="R324" i="3"/>
  <c r="R325" i="3"/>
  <c r="R326" i="3"/>
  <c r="R327" i="3"/>
  <c r="R328" i="3"/>
  <c r="R329" i="3"/>
  <c r="R330" i="3"/>
  <c r="R331" i="3"/>
  <c r="R332" i="3"/>
  <c r="R333" i="3"/>
  <c r="R334" i="3"/>
  <c r="R335" i="3"/>
  <c r="R336" i="3"/>
  <c r="R337" i="3"/>
  <c r="R338" i="3"/>
  <c r="R339" i="3"/>
  <c r="R340" i="3"/>
  <c r="R341" i="3"/>
  <c r="R342" i="3"/>
  <c r="R343" i="3"/>
  <c r="R344" i="3"/>
  <c r="R345" i="3"/>
  <c r="R346" i="3"/>
  <c r="R347" i="3"/>
  <c r="R348" i="3"/>
  <c r="R349" i="3"/>
  <c r="R350" i="3"/>
  <c r="R351" i="3"/>
  <c r="R352" i="3"/>
  <c r="R353" i="3"/>
  <c r="R354" i="3"/>
  <c r="R355" i="3"/>
  <c r="R356" i="3"/>
  <c r="R357" i="3"/>
  <c r="R358" i="3"/>
  <c r="R359" i="3"/>
  <c r="R360" i="3"/>
  <c r="R361" i="3"/>
  <c r="R362" i="3"/>
  <c r="R363" i="3"/>
  <c r="R364" i="3"/>
  <c r="R365" i="3"/>
  <c r="R366" i="3"/>
  <c r="R367" i="3"/>
  <c r="R368" i="3"/>
  <c r="R369" i="3"/>
  <c r="R370" i="3"/>
  <c r="R371" i="3"/>
  <c r="R372" i="3"/>
  <c r="R373" i="3"/>
  <c r="R374" i="3"/>
  <c r="R375" i="3"/>
  <c r="R376" i="3"/>
  <c r="R377" i="3"/>
  <c r="R378" i="3"/>
  <c r="R379" i="3"/>
  <c r="R380" i="3"/>
  <c r="R381" i="3"/>
  <c r="R382" i="3"/>
  <c r="R383" i="3"/>
  <c r="R384" i="3"/>
  <c r="R385" i="3"/>
  <c r="R386" i="3"/>
  <c r="R387" i="3"/>
  <c r="R388" i="3"/>
  <c r="R389" i="3"/>
  <c r="R390" i="3"/>
  <c r="R391" i="3"/>
  <c r="R392" i="3"/>
  <c r="R393" i="3"/>
  <c r="R394" i="3"/>
  <c r="R395" i="3"/>
  <c r="R396" i="3"/>
  <c r="R397" i="3"/>
  <c r="R398" i="3"/>
  <c r="R399" i="3"/>
  <c r="R400" i="3"/>
  <c r="R401" i="3"/>
  <c r="R402" i="3"/>
  <c r="R403" i="3"/>
  <c r="R404" i="3"/>
  <c r="R405" i="3"/>
  <c r="R406" i="3"/>
  <c r="R407" i="3"/>
  <c r="R408" i="3"/>
  <c r="R409" i="3"/>
  <c r="R410" i="3"/>
  <c r="R411" i="3"/>
  <c r="R412" i="3"/>
  <c r="R413" i="3"/>
  <c r="R414" i="3"/>
  <c r="R415" i="3"/>
  <c r="R416" i="3"/>
  <c r="R417" i="3"/>
  <c r="R418" i="3"/>
  <c r="R419" i="3"/>
  <c r="R420" i="3"/>
  <c r="R421" i="3"/>
  <c r="R422" i="3"/>
  <c r="R423" i="3"/>
  <c r="R424" i="3"/>
  <c r="R425" i="3"/>
  <c r="R426" i="3"/>
  <c r="R427" i="3"/>
  <c r="R428" i="3"/>
  <c r="R429" i="3"/>
  <c r="R430" i="3"/>
  <c r="R431" i="3"/>
  <c r="R432" i="3"/>
  <c r="R433" i="3"/>
  <c r="R434" i="3"/>
  <c r="R435" i="3"/>
  <c r="R436" i="3"/>
  <c r="R437" i="3"/>
  <c r="R438" i="3"/>
  <c r="R439" i="3"/>
  <c r="R440" i="3"/>
  <c r="R441" i="3"/>
  <c r="R442" i="3"/>
  <c r="R443" i="3"/>
  <c r="R444" i="3"/>
  <c r="R445" i="3"/>
  <c r="R446" i="3"/>
  <c r="R447" i="3"/>
  <c r="R448" i="3"/>
  <c r="R449" i="3"/>
  <c r="R450" i="3"/>
  <c r="R451" i="3"/>
  <c r="R452" i="3"/>
  <c r="R453" i="3"/>
  <c r="R454" i="3"/>
  <c r="R455" i="3"/>
  <c r="R456" i="3"/>
  <c r="R457" i="3"/>
  <c r="R458" i="3"/>
  <c r="R459" i="3"/>
  <c r="R460" i="3"/>
  <c r="R461" i="3"/>
  <c r="R462" i="3"/>
  <c r="R463" i="3"/>
  <c r="R464" i="3"/>
  <c r="R465" i="3"/>
  <c r="R466" i="3"/>
  <c r="R467" i="3"/>
  <c r="R468" i="3"/>
  <c r="R469" i="3"/>
  <c r="R470" i="3"/>
  <c r="R471" i="3"/>
  <c r="R472" i="3"/>
  <c r="R473" i="3"/>
  <c r="R474" i="3"/>
  <c r="R475" i="3"/>
  <c r="R476" i="3"/>
  <c r="R477" i="3"/>
  <c r="R478" i="3"/>
  <c r="R479" i="3"/>
  <c r="R480" i="3"/>
  <c r="R481" i="3"/>
  <c r="R482" i="3"/>
  <c r="R483" i="3"/>
  <c r="R484" i="3"/>
  <c r="R485" i="3"/>
  <c r="R486" i="3"/>
  <c r="R487" i="3"/>
  <c r="R488" i="3"/>
  <c r="R489" i="3"/>
  <c r="R490" i="3"/>
  <c r="R491" i="3"/>
  <c r="R492" i="3"/>
  <c r="R493" i="3"/>
  <c r="R494" i="3"/>
  <c r="R495" i="3"/>
  <c r="R496" i="3"/>
  <c r="R497" i="3"/>
  <c r="R498" i="3"/>
  <c r="R499" i="3"/>
  <c r="R500" i="3"/>
  <c r="R501" i="3"/>
  <c r="R502" i="3"/>
  <c r="R503" i="3"/>
  <c r="R504" i="3"/>
  <c r="R505" i="3"/>
  <c r="R506" i="3"/>
  <c r="R507" i="3"/>
  <c r="R508" i="3"/>
  <c r="R509" i="3"/>
  <c r="R510" i="3"/>
  <c r="R511" i="3"/>
  <c r="R512" i="3"/>
  <c r="R513" i="3"/>
  <c r="R514" i="3"/>
  <c r="R515" i="3"/>
  <c r="R516" i="3"/>
  <c r="R517" i="3"/>
  <c r="R518" i="3"/>
  <c r="R519" i="3"/>
  <c r="R520" i="3"/>
  <c r="R521" i="3"/>
  <c r="R522" i="3"/>
  <c r="R523" i="3"/>
  <c r="R524" i="3"/>
  <c r="R525" i="3"/>
  <c r="R526" i="3"/>
  <c r="R527" i="3"/>
  <c r="R528" i="3"/>
  <c r="R529" i="3"/>
  <c r="R530" i="3"/>
  <c r="R531" i="3"/>
  <c r="R532" i="3"/>
  <c r="R533" i="3"/>
  <c r="R534" i="3"/>
  <c r="R535" i="3"/>
  <c r="R536" i="3"/>
  <c r="R537" i="3"/>
  <c r="R538" i="3"/>
  <c r="R539" i="3"/>
  <c r="R540" i="3"/>
  <c r="R541" i="3"/>
  <c r="R542" i="3"/>
  <c r="R543" i="3"/>
  <c r="R544" i="3"/>
  <c r="R545" i="3"/>
  <c r="R546" i="3"/>
  <c r="R547" i="3"/>
  <c r="R548" i="3"/>
  <c r="R549" i="3"/>
  <c r="R550" i="3"/>
  <c r="R551" i="3"/>
  <c r="R552" i="3"/>
  <c r="R553" i="3"/>
  <c r="R554" i="3"/>
  <c r="R555" i="3"/>
  <c r="R556" i="3"/>
  <c r="R557" i="3"/>
  <c r="R558" i="3"/>
  <c r="R559" i="3"/>
  <c r="R560" i="3"/>
  <c r="R561" i="3"/>
  <c r="R562" i="3"/>
  <c r="R563" i="3"/>
  <c r="R564" i="3"/>
  <c r="R565" i="3"/>
  <c r="R566" i="3"/>
  <c r="R567" i="3"/>
  <c r="R568" i="3"/>
  <c r="R569" i="3"/>
  <c r="R570" i="3"/>
  <c r="R571" i="3"/>
  <c r="R572" i="3"/>
  <c r="R573" i="3"/>
  <c r="R574" i="3"/>
  <c r="R575" i="3"/>
  <c r="R576" i="3"/>
  <c r="R577" i="3"/>
  <c r="R578" i="3"/>
  <c r="R579" i="3"/>
  <c r="R580" i="3"/>
  <c r="R581" i="3"/>
  <c r="R582" i="3"/>
  <c r="R583" i="3"/>
  <c r="R584" i="3"/>
  <c r="R585" i="3"/>
  <c r="R586" i="3"/>
  <c r="R587" i="3"/>
  <c r="R588" i="3"/>
  <c r="R589" i="3"/>
  <c r="R590" i="3"/>
  <c r="R591" i="3"/>
  <c r="R592" i="3"/>
  <c r="R593" i="3"/>
  <c r="R594" i="3"/>
  <c r="R595" i="3"/>
  <c r="R596" i="3"/>
  <c r="R597" i="3"/>
  <c r="R598" i="3"/>
  <c r="R599" i="3"/>
  <c r="R600" i="3"/>
  <c r="R601" i="3"/>
  <c r="R602" i="3"/>
  <c r="R603" i="3"/>
  <c r="R604" i="3"/>
  <c r="R605" i="3"/>
  <c r="R606" i="3"/>
  <c r="R607" i="3"/>
  <c r="R608" i="3"/>
  <c r="R609" i="3"/>
  <c r="R610" i="3"/>
  <c r="R611" i="3"/>
  <c r="R612" i="3"/>
  <c r="R613" i="3"/>
  <c r="R614" i="3"/>
  <c r="R615" i="3"/>
  <c r="R616" i="3"/>
  <c r="R617" i="3"/>
  <c r="R618" i="3"/>
  <c r="R619" i="3"/>
  <c r="R620" i="3"/>
  <c r="R621" i="3"/>
  <c r="R622" i="3"/>
  <c r="R623" i="3"/>
  <c r="R624" i="3"/>
  <c r="R625" i="3"/>
  <c r="R626" i="3"/>
  <c r="R627" i="3"/>
  <c r="R628" i="3"/>
  <c r="R629" i="3"/>
  <c r="R630" i="3"/>
  <c r="R631" i="3"/>
  <c r="R632" i="3"/>
  <c r="R633" i="3"/>
  <c r="R634" i="3"/>
  <c r="R635" i="3"/>
  <c r="R636" i="3"/>
  <c r="R637" i="3"/>
  <c r="R638" i="3"/>
  <c r="R639" i="3"/>
  <c r="R640" i="3"/>
  <c r="R641" i="3"/>
  <c r="R642" i="3"/>
  <c r="R643" i="3"/>
  <c r="R644" i="3"/>
  <c r="R645" i="3"/>
  <c r="R646" i="3"/>
  <c r="R647" i="3"/>
  <c r="R648" i="3"/>
  <c r="R649" i="3"/>
  <c r="R650" i="3"/>
  <c r="R651" i="3"/>
  <c r="R652" i="3"/>
  <c r="R653" i="3"/>
  <c r="R654" i="3"/>
  <c r="R655" i="3"/>
  <c r="R656" i="3"/>
  <c r="R657" i="3"/>
  <c r="R658" i="3"/>
  <c r="R659" i="3"/>
  <c r="R660" i="3"/>
  <c r="R661" i="3"/>
  <c r="R662" i="3"/>
  <c r="R663" i="3"/>
  <c r="R664" i="3"/>
  <c r="R665" i="3"/>
  <c r="R666" i="3"/>
  <c r="R667" i="3"/>
  <c r="R668" i="3"/>
  <c r="R669" i="3"/>
  <c r="R670" i="3"/>
  <c r="R671" i="3"/>
  <c r="R672" i="3"/>
  <c r="R673" i="3"/>
  <c r="R674" i="3"/>
  <c r="R675" i="3"/>
  <c r="R676" i="3"/>
  <c r="R677" i="3"/>
  <c r="R678" i="3"/>
  <c r="R679" i="3"/>
  <c r="R680" i="3"/>
  <c r="R681" i="3"/>
  <c r="R682" i="3"/>
  <c r="R683" i="3"/>
  <c r="R684" i="3"/>
  <c r="R685" i="3"/>
  <c r="R686" i="3"/>
  <c r="R687" i="3"/>
  <c r="R688" i="3"/>
  <c r="R689" i="3"/>
  <c r="R690" i="3"/>
  <c r="R691" i="3"/>
  <c r="R692" i="3"/>
  <c r="R693" i="3"/>
  <c r="R694" i="3"/>
  <c r="R695" i="3"/>
  <c r="R696" i="3"/>
  <c r="R697" i="3"/>
  <c r="R698" i="3"/>
  <c r="R699" i="3"/>
  <c r="R700" i="3"/>
  <c r="R701" i="3"/>
  <c r="R702" i="3"/>
  <c r="R703" i="3"/>
  <c r="R704" i="3"/>
  <c r="R705" i="3"/>
  <c r="R706" i="3"/>
  <c r="R707" i="3"/>
  <c r="R708" i="3"/>
  <c r="R709" i="3"/>
  <c r="R710" i="3"/>
  <c r="R711" i="3"/>
  <c r="R712" i="3"/>
  <c r="R713" i="3"/>
  <c r="R714" i="3"/>
  <c r="R715" i="3"/>
  <c r="R716" i="3"/>
  <c r="R717" i="3"/>
  <c r="R718" i="3"/>
  <c r="R719" i="3"/>
  <c r="R720" i="3"/>
  <c r="R721" i="3"/>
  <c r="R722" i="3"/>
  <c r="R723" i="3"/>
  <c r="R724" i="3"/>
  <c r="R725" i="3"/>
  <c r="R726" i="3"/>
  <c r="R727" i="3"/>
  <c r="R728" i="3"/>
  <c r="R729" i="3"/>
  <c r="R730" i="3"/>
  <c r="R731" i="3"/>
  <c r="R732" i="3"/>
  <c r="R733" i="3"/>
  <c r="R734" i="3"/>
  <c r="R735" i="3"/>
  <c r="R736" i="3"/>
  <c r="R737" i="3"/>
  <c r="R738" i="3"/>
  <c r="R739" i="3"/>
  <c r="R740" i="3"/>
  <c r="R741" i="3"/>
  <c r="R742" i="3"/>
  <c r="R743" i="3"/>
  <c r="R744" i="3"/>
  <c r="R745" i="3"/>
  <c r="R746" i="3"/>
  <c r="R747" i="3"/>
  <c r="R748" i="3"/>
  <c r="R749" i="3"/>
  <c r="R750" i="3"/>
  <c r="R751" i="3"/>
  <c r="R752" i="3"/>
  <c r="R753" i="3"/>
  <c r="R754" i="3"/>
  <c r="R755" i="3"/>
  <c r="R756" i="3"/>
  <c r="R757" i="3"/>
  <c r="R758" i="3"/>
  <c r="R759" i="3"/>
  <c r="R760" i="3"/>
  <c r="R761" i="3"/>
  <c r="R762" i="3"/>
  <c r="R763" i="3"/>
  <c r="R764" i="3"/>
  <c r="R765" i="3"/>
  <c r="R766" i="3"/>
  <c r="R767" i="3"/>
  <c r="R768" i="3"/>
  <c r="R769" i="3"/>
  <c r="R770" i="3"/>
  <c r="R771" i="3"/>
  <c r="R772" i="3"/>
  <c r="R773" i="3"/>
  <c r="R774" i="3"/>
  <c r="R775" i="3"/>
  <c r="R776" i="3"/>
  <c r="R777" i="3"/>
  <c r="R778" i="3"/>
  <c r="R779" i="3"/>
  <c r="R780" i="3"/>
  <c r="R781" i="3"/>
  <c r="R782" i="3"/>
  <c r="R783" i="3"/>
  <c r="R784" i="3"/>
  <c r="R785" i="3"/>
  <c r="R786" i="3"/>
  <c r="R787" i="3"/>
  <c r="R788" i="3"/>
  <c r="R789" i="3"/>
  <c r="R790" i="3"/>
  <c r="R791" i="3"/>
  <c r="R792" i="3"/>
  <c r="R793" i="3"/>
  <c r="R794" i="3"/>
  <c r="R795" i="3"/>
  <c r="R796" i="3"/>
  <c r="R797" i="3"/>
  <c r="R798" i="3"/>
  <c r="R799" i="3"/>
  <c r="R800" i="3"/>
  <c r="R801" i="3"/>
  <c r="R802" i="3"/>
  <c r="R803" i="3"/>
  <c r="R804" i="3"/>
  <c r="R805" i="3"/>
  <c r="R806" i="3"/>
  <c r="R807" i="3"/>
  <c r="R808" i="3"/>
  <c r="R809" i="3"/>
  <c r="R810" i="3"/>
  <c r="R811" i="3"/>
  <c r="R812" i="3"/>
  <c r="R813" i="3"/>
  <c r="R814" i="3"/>
  <c r="R815" i="3"/>
  <c r="R816" i="3"/>
  <c r="R817" i="3"/>
  <c r="R818" i="3"/>
  <c r="R819" i="3"/>
  <c r="R820" i="3"/>
  <c r="R821" i="3"/>
  <c r="R822" i="3"/>
  <c r="R823" i="3"/>
  <c r="R824" i="3"/>
  <c r="R825" i="3"/>
  <c r="R826" i="3"/>
  <c r="R827" i="3"/>
  <c r="R828" i="3"/>
  <c r="R829" i="3"/>
  <c r="R830" i="3"/>
  <c r="R831" i="3"/>
  <c r="R832" i="3"/>
  <c r="R833" i="3"/>
  <c r="R834" i="3"/>
  <c r="R835" i="3"/>
  <c r="R836" i="3"/>
  <c r="R837" i="3"/>
  <c r="R838" i="3"/>
  <c r="R839" i="3"/>
  <c r="R840" i="3"/>
  <c r="R841" i="3"/>
  <c r="R842" i="3"/>
  <c r="R843" i="3"/>
  <c r="R844" i="3"/>
  <c r="R845" i="3"/>
  <c r="R846" i="3"/>
  <c r="R847" i="3"/>
  <c r="R848" i="3"/>
  <c r="R849" i="3"/>
  <c r="R850" i="3"/>
  <c r="R851" i="3"/>
  <c r="R852" i="3"/>
  <c r="R853" i="3"/>
  <c r="R854" i="3"/>
  <c r="R855" i="3"/>
  <c r="R856" i="3"/>
  <c r="R857" i="3"/>
  <c r="R858" i="3"/>
  <c r="R859" i="3"/>
  <c r="R860" i="3"/>
  <c r="R861" i="3"/>
  <c r="R862" i="3"/>
  <c r="R863" i="3"/>
  <c r="R864" i="3"/>
  <c r="R865" i="3"/>
  <c r="R866" i="3"/>
  <c r="R867" i="3"/>
  <c r="R868" i="3"/>
  <c r="R869" i="3"/>
  <c r="R870" i="3"/>
  <c r="R871" i="3"/>
  <c r="R872" i="3"/>
  <c r="R873" i="3"/>
  <c r="R874" i="3"/>
  <c r="R875" i="3"/>
  <c r="R876" i="3"/>
  <c r="R877" i="3"/>
  <c r="R878" i="3"/>
  <c r="R879" i="3"/>
  <c r="R880" i="3"/>
  <c r="R881" i="3"/>
  <c r="R882" i="3"/>
  <c r="R883" i="3"/>
  <c r="R884" i="3"/>
  <c r="R885" i="3"/>
  <c r="R886" i="3"/>
  <c r="R887" i="3"/>
  <c r="R888" i="3"/>
  <c r="R889" i="3"/>
  <c r="R890" i="3"/>
  <c r="R891" i="3"/>
  <c r="R892" i="3"/>
  <c r="R893" i="3"/>
  <c r="R894" i="3"/>
  <c r="R895" i="3"/>
  <c r="R896" i="3"/>
  <c r="R897" i="3"/>
  <c r="R898" i="3"/>
  <c r="R899" i="3"/>
  <c r="R900" i="3"/>
  <c r="R901" i="3"/>
  <c r="R902" i="3"/>
  <c r="R903" i="3"/>
  <c r="R904" i="3"/>
  <c r="R905" i="3"/>
  <c r="R906" i="3"/>
  <c r="R907" i="3"/>
  <c r="R908" i="3"/>
  <c r="R909" i="3"/>
  <c r="R910" i="3"/>
  <c r="R911" i="3"/>
  <c r="R912" i="3"/>
  <c r="R913" i="3"/>
  <c r="R914" i="3"/>
  <c r="R915" i="3"/>
  <c r="R916" i="3"/>
  <c r="R917" i="3"/>
  <c r="R918" i="3"/>
  <c r="R919" i="3"/>
  <c r="R920" i="3"/>
  <c r="R921" i="3"/>
  <c r="R922" i="3"/>
  <c r="R923" i="3"/>
  <c r="R924" i="3"/>
  <c r="R925" i="3"/>
  <c r="R926" i="3"/>
  <c r="R927" i="3"/>
  <c r="R928" i="3"/>
  <c r="R929" i="3"/>
  <c r="R930" i="3"/>
  <c r="R931" i="3"/>
  <c r="R932" i="3"/>
  <c r="R933" i="3"/>
  <c r="R934" i="3"/>
  <c r="R935" i="3"/>
  <c r="R936" i="3"/>
  <c r="R937" i="3"/>
  <c r="R938" i="3"/>
  <c r="R939" i="3"/>
  <c r="R940" i="3"/>
  <c r="R941" i="3"/>
  <c r="R942" i="3"/>
  <c r="R943" i="3"/>
  <c r="R944" i="3"/>
  <c r="R945" i="3"/>
  <c r="R946" i="3"/>
  <c r="R947" i="3"/>
  <c r="R948" i="3"/>
  <c r="R949" i="3"/>
  <c r="R950" i="3"/>
  <c r="R951" i="3"/>
  <c r="R952" i="3"/>
  <c r="R953" i="3"/>
  <c r="R954" i="3"/>
  <c r="R955" i="3"/>
  <c r="R956" i="3"/>
  <c r="R957" i="3"/>
  <c r="R958" i="3"/>
  <c r="R959" i="3"/>
  <c r="R960" i="3"/>
  <c r="R961" i="3"/>
  <c r="R962" i="3"/>
  <c r="R963" i="3"/>
  <c r="R964" i="3"/>
  <c r="R965" i="3"/>
  <c r="R966" i="3"/>
  <c r="R967" i="3"/>
  <c r="R968" i="3"/>
  <c r="R969" i="3"/>
  <c r="R970" i="3"/>
  <c r="R971" i="3"/>
  <c r="R972" i="3"/>
  <c r="R973" i="3"/>
  <c r="R974" i="3"/>
  <c r="R975" i="3"/>
  <c r="R976" i="3"/>
  <c r="R977" i="3"/>
  <c r="R978" i="3"/>
  <c r="R979" i="3"/>
  <c r="R980" i="3"/>
  <c r="R981" i="3"/>
  <c r="R982" i="3"/>
  <c r="R983" i="3"/>
  <c r="R984" i="3"/>
  <c r="R985" i="3"/>
  <c r="R986" i="3"/>
  <c r="R987" i="3"/>
  <c r="R988" i="3"/>
  <c r="R989" i="3"/>
  <c r="R990" i="3"/>
  <c r="R991" i="3"/>
  <c r="R992" i="3"/>
  <c r="R993" i="3"/>
  <c r="R994" i="3"/>
  <c r="R995" i="3"/>
  <c r="R996" i="3"/>
  <c r="R997" i="3"/>
  <c r="R998" i="3"/>
  <c r="R999" i="3"/>
  <c r="R1000" i="3"/>
  <c r="R1001" i="3"/>
  <c r="R1002" i="3"/>
  <c r="R1003" i="3"/>
  <c r="R1004" i="3"/>
  <c r="R1005" i="3"/>
  <c r="R1006" i="3"/>
  <c r="R1007" i="3"/>
  <c r="R1008" i="3"/>
  <c r="R1009" i="3"/>
  <c r="R1010" i="3"/>
  <c r="R1011" i="3"/>
  <c r="R1012" i="3"/>
  <c r="R1013" i="3"/>
  <c r="R1014" i="3"/>
  <c r="R1015" i="3"/>
  <c r="R1016" i="3"/>
  <c r="R1017" i="3"/>
  <c r="R1018" i="3"/>
  <c r="R1019" i="3"/>
  <c r="R1020" i="3"/>
  <c r="R1021" i="3"/>
  <c r="R1022" i="3"/>
  <c r="R1023" i="3"/>
  <c r="R1024" i="3"/>
  <c r="R1025" i="3"/>
  <c r="R1026" i="3"/>
  <c r="R1027" i="3"/>
  <c r="R1028" i="3"/>
  <c r="R1029" i="3"/>
  <c r="R1030" i="3"/>
  <c r="R1031" i="3"/>
  <c r="R1032" i="3"/>
  <c r="R1033" i="3"/>
  <c r="R1034" i="3"/>
  <c r="R1035" i="3"/>
  <c r="R1036" i="3"/>
  <c r="R1037" i="3"/>
  <c r="R1038" i="3"/>
  <c r="R1039" i="3"/>
  <c r="R1040" i="3"/>
  <c r="R1041" i="3"/>
  <c r="R1042" i="3"/>
  <c r="R1043" i="3"/>
  <c r="R1044" i="3"/>
  <c r="R1045" i="3"/>
  <c r="R1046" i="3"/>
  <c r="R1047" i="3"/>
  <c r="R1048" i="3"/>
  <c r="R1049" i="3"/>
  <c r="R1050" i="3"/>
  <c r="R1051" i="3"/>
  <c r="R1052" i="3"/>
  <c r="R1053" i="3"/>
  <c r="R1054" i="3"/>
  <c r="R1055" i="3"/>
  <c r="R1056" i="3"/>
  <c r="R1057" i="3"/>
  <c r="R1058" i="3"/>
  <c r="R1059" i="3"/>
  <c r="R1060" i="3"/>
  <c r="R1061" i="3"/>
  <c r="R1062" i="3"/>
  <c r="R1063" i="3"/>
  <c r="R1064" i="3"/>
  <c r="R1065" i="3"/>
  <c r="R1066" i="3"/>
  <c r="R1067" i="3"/>
  <c r="R1068" i="3"/>
  <c r="R1069" i="3"/>
  <c r="R1070" i="3"/>
  <c r="R1071" i="3"/>
  <c r="R1072" i="3"/>
  <c r="R1073" i="3"/>
  <c r="R1074" i="3"/>
  <c r="R1075" i="3"/>
  <c r="R1076" i="3"/>
  <c r="R1077" i="3"/>
  <c r="R1078" i="3"/>
  <c r="R1079" i="3"/>
  <c r="R1080" i="3"/>
  <c r="R1081" i="3"/>
  <c r="R1082" i="3"/>
  <c r="R1083" i="3"/>
  <c r="R1084" i="3"/>
  <c r="R1085" i="3"/>
  <c r="R1086" i="3"/>
  <c r="R1087" i="3"/>
  <c r="R1088" i="3"/>
  <c r="R1089" i="3"/>
  <c r="R1090" i="3"/>
  <c r="R1091" i="3"/>
  <c r="R1092" i="3"/>
  <c r="R1093" i="3"/>
  <c r="R1094" i="3"/>
  <c r="R1095" i="3"/>
  <c r="R1096" i="3"/>
  <c r="R1097" i="3"/>
  <c r="R1098" i="3"/>
  <c r="R1099" i="3"/>
  <c r="R1100" i="3"/>
  <c r="R1101" i="3"/>
  <c r="R1102" i="3"/>
  <c r="R1103" i="3"/>
  <c r="R1104" i="3"/>
  <c r="R1105" i="3"/>
  <c r="R1106" i="3"/>
  <c r="R1107" i="3"/>
  <c r="R1108" i="3"/>
  <c r="R1109" i="3"/>
  <c r="R1110" i="3"/>
  <c r="R1111" i="3"/>
  <c r="R1112" i="3"/>
  <c r="R1113" i="3"/>
  <c r="R1114" i="3"/>
  <c r="R1115" i="3"/>
  <c r="R1116" i="3"/>
  <c r="R1117" i="3"/>
  <c r="R1118" i="3"/>
  <c r="R1119" i="3"/>
  <c r="R1120" i="3"/>
  <c r="R1121" i="3"/>
  <c r="R1122" i="3"/>
  <c r="R1123" i="3"/>
  <c r="R1124" i="3"/>
  <c r="R1125" i="3"/>
  <c r="R1126" i="3"/>
  <c r="R1127" i="3"/>
  <c r="R1128" i="3"/>
  <c r="R1129" i="3"/>
  <c r="R1130" i="3"/>
  <c r="R1131" i="3"/>
  <c r="R1132" i="3"/>
  <c r="R1133" i="3"/>
  <c r="R1134" i="3"/>
  <c r="R1135" i="3"/>
  <c r="R1136" i="3"/>
  <c r="R1137" i="3"/>
  <c r="R1138" i="3"/>
  <c r="R1139" i="3"/>
  <c r="R1140" i="3"/>
  <c r="R1141" i="3"/>
  <c r="R1142" i="3"/>
  <c r="R1143" i="3"/>
  <c r="R1144" i="3"/>
  <c r="R1145" i="3"/>
  <c r="R1146" i="3"/>
  <c r="R1147" i="3"/>
  <c r="R1148" i="3"/>
  <c r="R1149" i="3"/>
  <c r="R1150" i="3"/>
  <c r="R1151" i="3"/>
  <c r="R1152" i="3"/>
  <c r="R1153" i="3"/>
  <c r="R1154" i="3"/>
  <c r="R1155" i="3"/>
  <c r="R1156" i="3"/>
  <c r="R1157" i="3"/>
  <c r="R1158" i="3"/>
  <c r="R1159" i="3"/>
  <c r="R1160" i="3"/>
  <c r="R1161" i="3"/>
  <c r="R1162" i="3"/>
  <c r="R1163" i="3"/>
  <c r="R1164" i="3"/>
  <c r="R1165" i="3"/>
  <c r="R1166" i="3"/>
  <c r="R1167" i="3"/>
  <c r="R1168" i="3"/>
  <c r="R1169" i="3"/>
  <c r="R1170" i="3"/>
  <c r="R1171" i="3"/>
  <c r="R1172" i="3"/>
  <c r="R1173" i="3"/>
  <c r="R1174" i="3"/>
  <c r="R1175" i="3"/>
  <c r="R1176" i="3"/>
  <c r="R1177" i="3"/>
  <c r="R1178" i="3"/>
  <c r="R1179" i="3"/>
  <c r="R1180" i="3"/>
  <c r="R1181" i="3"/>
  <c r="R1182" i="3"/>
  <c r="R1183" i="3"/>
  <c r="R1184" i="3"/>
  <c r="R1185" i="3"/>
  <c r="R1186" i="3"/>
  <c r="R1187" i="3"/>
  <c r="R1188" i="3"/>
  <c r="R1189" i="3"/>
  <c r="R1190" i="3"/>
  <c r="R1191" i="3"/>
  <c r="R1192" i="3"/>
  <c r="R1193" i="3"/>
  <c r="R1194" i="3"/>
  <c r="R1195" i="3"/>
  <c r="R1196" i="3"/>
  <c r="R1197" i="3"/>
  <c r="R1198" i="3"/>
  <c r="R1199" i="3"/>
  <c r="R1200" i="3"/>
  <c r="R1201" i="3"/>
  <c r="R1202" i="3"/>
  <c r="R1203" i="3"/>
  <c r="R1204" i="3"/>
  <c r="R1205" i="3"/>
  <c r="R1206" i="3"/>
  <c r="R1207" i="3"/>
  <c r="R1208" i="3"/>
  <c r="R1209" i="3"/>
  <c r="R1210" i="3"/>
  <c r="R1211" i="3"/>
  <c r="R1212" i="3"/>
  <c r="R1213" i="3"/>
  <c r="R1214" i="3"/>
  <c r="R1215" i="3"/>
  <c r="R1216" i="3"/>
  <c r="R1217" i="3"/>
  <c r="R1218" i="3"/>
  <c r="R1219" i="3"/>
  <c r="R1220" i="3"/>
  <c r="R1221" i="3"/>
  <c r="R1222" i="3"/>
  <c r="R1223" i="3"/>
  <c r="R1224" i="3"/>
  <c r="R1225" i="3"/>
  <c r="R1226" i="3"/>
  <c r="R1227" i="3"/>
  <c r="R1228" i="3"/>
  <c r="R1229" i="3"/>
  <c r="R1230" i="3"/>
  <c r="R1231" i="3"/>
  <c r="R1232" i="3"/>
  <c r="R1233" i="3"/>
  <c r="R1234" i="3"/>
  <c r="R1235" i="3"/>
  <c r="R1236" i="3"/>
  <c r="R1237" i="3"/>
  <c r="R1238" i="3"/>
  <c r="R1239" i="3"/>
  <c r="R1240" i="3"/>
  <c r="R1241" i="3"/>
  <c r="R1242" i="3"/>
  <c r="R1243" i="3"/>
  <c r="R1244" i="3"/>
  <c r="R1245" i="3"/>
  <c r="R1246" i="3"/>
  <c r="R1247" i="3"/>
  <c r="R1248" i="3"/>
  <c r="R1249" i="3"/>
  <c r="R1250" i="3"/>
  <c r="R1251" i="3"/>
  <c r="R1252" i="3"/>
  <c r="R1253" i="3"/>
  <c r="R1254" i="3"/>
  <c r="R1255" i="3"/>
  <c r="R1256" i="3"/>
  <c r="R1257" i="3"/>
  <c r="R1258" i="3"/>
  <c r="R1259" i="3"/>
  <c r="R1260" i="3"/>
  <c r="R1261" i="3"/>
  <c r="R1262" i="3"/>
  <c r="R1263" i="3"/>
  <c r="R1264" i="3"/>
  <c r="R1265" i="3"/>
  <c r="R1266" i="3"/>
  <c r="R1267" i="3"/>
  <c r="R1268" i="3"/>
  <c r="R1269" i="3"/>
  <c r="R1270" i="3"/>
  <c r="R1271" i="3"/>
  <c r="R1272" i="3"/>
  <c r="R1273" i="3"/>
  <c r="R1274" i="3"/>
  <c r="R1275" i="3"/>
  <c r="R1276" i="3"/>
  <c r="R1277" i="3"/>
  <c r="R1278" i="3"/>
  <c r="R1279" i="3"/>
  <c r="R1280" i="3"/>
  <c r="R1281" i="3"/>
  <c r="R1282" i="3"/>
  <c r="R1283" i="3"/>
  <c r="R1284" i="3"/>
  <c r="R1285" i="3"/>
  <c r="R1286" i="3"/>
  <c r="R1287" i="3"/>
  <c r="R1288" i="3"/>
  <c r="R1289" i="3"/>
  <c r="R1290" i="3"/>
  <c r="R1291" i="3"/>
  <c r="R1292" i="3"/>
  <c r="R1293" i="3"/>
  <c r="R1294" i="3"/>
  <c r="R1295" i="3"/>
  <c r="R1296" i="3"/>
  <c r="R1297" i="3"/>
  <c r="R1298" i="3"/>
  <c r="R1299" i="3"/>
  <c r="R1300" i="3"/>
  <c r="R1301" i="3"/>
  <c r="R1302" i="3"/>
  <c r="R1303" i="3"/>
  <c r="R1304" i="3"/>
  <c r="R1305" i="3"/>
  <c r="R1306" i="3"/>
  <c r="R1307" i="3"/>
  <c r="R1308" i="3"/>
  <c r="R1309" i="3"/>
  <c r="R1310" i="3"/>
  <c r="R1311" i="3"/>
  <c r="R1312" i="3"/>
  <c r="R1313" i="3"/>
  <c r="R1314" i="3"/>
  <c r="R1315" i="3"/>
  <c r="R1316" i="3"/>
  <c r="R1317" i="3"/>
  <c r="R1318" i="3"/>
  <c r="R1319" i="3"/>
  <c r="R1320" i="3"/>
  <c r="R1321" i="3"/>
  <c r="R1322" i="3"/>
  <c r="R1323" i="3"/>
  <c r="R1324" i="3"/>
  <c r="R1325" i="3"/>
  <c r="R1326" i="3"/>
  <c r="R1327" i="3"/>
  <c r="R1328" i="3"/>
  <c r="R1329" i="3"/>
  <c r="R1330" i="3"/>
  <c r="R1331" i="3"/>
  <c r="R1332" i="3"/>
  <c r="R1333" i="3"/>
  <c r="R1334" i="3"/>
  <c r="R1335" i="3"/>
  <c r="R1336" i="3"/>
  <c r="R1337" i="3"/>
  <c r="R1338" i="3"/>
  <c r="R1339" i="3"/>
  <c r="R1340" i="3"/>
  <c r="R1341" i="3"/>
  <c r="R1342" i="3"/>
  <c r="R1343" i="3"/>
  <c r="R1344" i="3"/>
  <c r="R1345" i="3"/>
  <c r="R1346" i="3"/>
  <c r="R1347" i="3"/>
  <c r="R1348" i="3"/>
  <c r="R1349" i="3"/>
  <c r="R1350" i="3"/>
  <c r="R1351" i="3"/>
  <c r="R1352" i="3"/>
  <c r="R1353" i="3"/>
  <c r="R1354" i="3"/>
  <c r="R1355" i="3"/>
  <c r="R1356" i="3"/>
  <c r="R1357" i="3"/>
  <c r="R1358" i="3"/>
  <c r="R1359" i="3"/>
  <c r="R1360" i="3"/>
  <c r="R1361" i="3"/>
  <c r="R1362" i="3"/>
  <c r="R1363" i="3"/>
  <c r="R1364" i="3"/>
  <c r="R1365" i="3"/>
  <c r="R1366" i="3"/>
  <c r="R1367" i="3"/>
  <c r="R1368" i="3"/>
  <c r="R1369" i="3"/>
  <c r="R1370" i="3"/>
  <c r="R1371" i="3"/>
  <c r="R1372" i="3"/>
  <c r="R1373" i="3"/>
  <c r="R1374" i="3"/>
  <c r="R1375" i="3"/>
  <c r="R1376" i="3"/>
  <c r="R1377" i="3"/>
  <c r="R1378" i="3"/>
  <c r="R1379" i="3"/>
  <c r="R1380" i="3"/>
  <c r="R1381" i="3"/>
  <c r="R1382" i="3"/>
  <c r="R1383" i="3"/>
  <c r="R1384" i="3"/>
  <c r="R1385" i="3"/>
  <c r="R1386" i="3"/>
  <c r="R1387" i="3"/>
  <c r="R1388" i="3"/>
  <c r="R1389" i="3"/>
  <c r="R1390" i="3"/>
  <c r="R1391" i="3"/>
  <c r="R1392" i="3"/>
  <c r="R1393" i="3"/>
  <c r="R1394" i="3"/>
  <c r="R1395" i="3"/>
  <c r="R1396" i="3"/>
  <c r="R1397" i="3"/>
  <c r="R1398" i="3"/>
  <c r="R1399" i="3"/>
  <c r="R1400" i="3"/>
  <c r="R1401" i="3"/>
  <c r="R1402" i="3"/>
  <c r="R1403" i="3"/>
  <c r="R1404" i="3"/>
  <c r="R1405" i="3"/>
  <c r="R1406" i="3"/>
  <c r="R1407" i="3"/>
  <c r="R1408" i="3"/>
  <c r="R1409" i="3"/>
  <c r="R1410" i="3"/>
  <c r="R1411" i="3"/>
  <c r="R1412" i="3"/>
  <c r="R1413" i="3"/>
  <c r="R1414" i="3"/>
  <c r="R1415" i="3"/>
  <c r="R1416" i="3"/>
  <c r="R1417" i="3"/>
  <c r="R1418" i="3"/>
  <c r="R1419" i="3"/>
  <c r="R1420" i="3"/>
  <c r="R1421" i="3"/>
  <c r="R1422" i="3"/>
  <c r="R1423" i="3"/>
  <c r="R1424" i="3"/>
  <c r="R1425" i="3"/>
  <c r="R1426" i="3"/>
  <c r="R1427" i="3"/>
  <c r="R1428" i="3"/>
  <c r="R1429" i="3"/>
  <c r="R1430" i="3"/>
  <c r="R1431" i="3"/>
  <c r="R1432" i="3"/>
  <c r="R1433" i="3"/>
  <c r="R1434" i="3"/>
  <c r="R1435" i="3"/>
  <c r="R1436" i="3"/>
  <c r="R1437" i="3"/>
  <c r="R1438" i="3"/>
  <c r="R1439" i="3"/>
  <c r="R1440" i="3"/>
  <c r="R1441" i="3"/>
  <c r="R1442" i="3"/>
  <c r="R1443" i="3"/>
  <c r="R1444" i="3"/>
  <c r="R1445" i="3"/>
  <c r="R1446" i="3"/>
  <c r="R1447" i="3"/>
  <c r="R1448" i="3"/>
  <c r="R1449" i="3"/>
  <c r="R1450" i="3"/>
  <c r="R1451" i="3"/>
  <c r="R1452" i="3"/>
  <c r="R1453" i="3"/>
  <c r="R1454" i="3"/>
  <c r="R1455" i="3"/>
  <c r="R1456" i="3"/>
  <c r="R1457" i="3"/>
  <c r="R1458" i="3"/>
  <c r="R1459" i="3"/>
  <c r="R1460" i="3"/>
  <c r="R1461" i="3"/>
  <c r="R1462" i="3"/>
  <c r="R1463" i="3"/>
  <c r="R1464" i="3"/>
  <c r="R1465" i="3"/>
  <c r="R1466" i="3"/>
  <c r="R1467" i="3"/>
  <c r="R1468" i="3"/>
  <c r="R1469" i="3"/>
  <c r="R1470" i="3"/>
  <c r="R1471" i="3"/>
  <c r="R1472" i="3"/>
  <c r="R1473" i="3"/>
  <c r="R1474" i="3"/>
  <c r="R1475" i="3"/>
  <c r="R1476" i="3"/>
  <c r="R1477" i="3"/>
  <c r="R1478" i="3"/>
  <c r="R1479" i="3"/>
  <c r="R1480" i="3"/>
  <c r="R1481" i="3"/>
  <c r="R1482" i="3"/>
  <c r="R1483" i="3"/>
  <c r="R1484" i="3"/>
  <c r="R1485" i="3"/>
  <c r="R1486" i="3"/>
  <c r="R1487" i="3"/>
  <c r="R1488" i="3"/>
  <c r="R1489" i="3"/>
  <c r="R1490" i="3"/>
  <c r="R1491" i="3"/>
  <c r="R1492" i="3"/>
  <c r="R1493" i="3"/>
  <c r="R1494" i="3"/>
  <c r="R1495" i="3"/>
  <c r="R1496" i="3"/>
  <c r="R1497" i="3"/>
  <c r="R1498" i="3"/>
  <c r="R1499" i="3"/>
  <c r="R1500" i="3"/>
  <c r="R1501" i="3"/>
  <c r="R1502" i="3"/>
  <c r="R1503" i="3"/>
  <c r="R1504" i="3"/>
  <c r="R1505" i="3"/>
  <c r="R1506" i="3"/>
  <c r="R1507" i="3"/>
  <c r="R1508" i="3"/>
  <c r="R1509" i="3"/>
  <c r="R1510" i="3"/>
  <c r="R1511" i="3"/>
  <c r="R1512" i="3"/>
  <c r="R1513" i="3"/>
  <c r="R1514" i="3"/>
  <c r="R1515" i="3"/>
  <c r="R1516" i="3"/>
  <c r="R1517" i="3"/>
  <c r="R1518" i="3"/>
  <c r="R1519" i="3"/>
  <c r="R1520" i="3"/>
  <c r="R1521" i="3"/>
  <c r="R1522" i="3"/>
  <c r="R1523" i="3"/>
  <c r="R1524" i="3"/>
  <c r="R1525" i="3"/>
  <c r="R1526" i="3"/>
  <c r="R1527" i="3"/>
  <c r="R1528" i="3"/>
  <c r="R1529" i="3"/>
  <c r="R1530" i="3"/>
  <c r="R1531" i="3"/>
  <c r="R1532" i="3"/>
  <c r="R1533" i="3"/>
  <c r="R1534" i="3"/>
  <c r="R1535" i="3"/>
  <c r="R1536" i="3"/>
  <c r="R1537" i="3"/>
  <c r="R1538" i="3"/>
  <c r="R1539" i="3"/>
  <c r="R1540" i="3"/>
  <c r="R1541" i="3"/>
  <c r="R1542" i="3"/>
  <c r="R1543" i="3"/>
  <c r="R1544" i="3"/>
  <c r="R1545" i="3"/>
  <c r="R1546" i="3"/>
  <c r="R1547" i="3"/>
  <c r="R1548" i="3"/>
  <c r="R1549" i="3"/>
  <c r="R1550" i="3"/>
  <c r="R1551" i="3"/>
  <c r="R1552" i="3"/>
  <c r="R1553" i="3"/>
  <c r="R1554" i="3"/>
  <c r="R1555" i="3"/>
  <c r="R1556" i="3"/>
  <c r="R1557" i="3"/>
  <c r="R1558" i="3"/>
  <c r="R1559" i="3"/>
  <c r="R1560" i="3"/>
  <c r="R1561" i="3"/>
  <c r="R1562" i="3"/>
  <c r="R1563" i="3"/>
  <c r="R1564" i="3"/>
  <c r="R1565" i="3"/>
  <c r="R1566" i="3"/>
  <c r="R1567" i="3"/>
  <c r="R1568" i="3"/>
  <c r="R1569" i="3"/>
  <c r="R1570" i="3"/>
  <c r="R1571" i="3"/>
  <c r="R1572" i="3"/>
  <c r="R1573" i="3"/>
  <c r="R1574" i="3"/>
  <c r="R1575" i="3"/>
  <c r="R1576" i="3"/>
  <c r="R1577" i="3"/>
  <c r="R1578" i="3"/>
  <c r="R1579" i="3"/>
  <c r="R1580" i="3"/>
  <c r="R1581" i="3"/>
  <c r="R1582" i="3"/>
  <c r="R1583" i="3"/>
  <c r="R1584" i="3"/>
  <c r="R1585" i="3"/>
  <c r="R1586" i="3"/>
  <c r="R1587" i="3"/>
  <c r="R1588" i="3"/>
  <c r="R1589" i="3"/>
  <c r="R1590" i="3"/>
  <c r="R1591" i="3"/>
  <c r="R1592" i="3"/>
  <c r="R1593" i="3"/>
  <c r="R1594" i="3"/>
  <c r="R1595" i="3"/>
  <c r="R1596" i="3"/>
  <c r="R1597" i="3"/>
  <c r="R1598" i="3"/>
  <c r="R1599" i="3"/>
  <c r="R1600" i="3"/>
  <c r="R1601" i="3"/>
  <c r="R1602" i="3"/>
  <c r="R1603" i="3"/>
  <c r="R1604" i="3"/>
  <c r="R1605" i="3"/>
  <c r="R1606" i="3"/>
  <c r="R1607" i="3"/>
  <c r="R1608" i="3"/>
  <c r="R1609" i="3"/>
  <c r="R1610" i="3"/>
  <c r="R1611" i="3"/>
  <c r="R1612" i="3"/>
  <c r="R1613" i="3"/>
  <c r="R1614" i="3"/>
  <c r="R1615" i="3"/>
  <c r="R1616" i="3"/>
  <c r="R1617" i="3"/>
  <c r="R1618" i="3"/>
  <c r="R1619" i="3"/>
  <c r="R1620" i="3"/>
  <c r="R1621" i="3"/>
  <c r="R1622" i="3"/>
  <c r="R1623" i="3"/>
  <c r="R1624" i="3"/>
  <c r="R1625" i="3"/>
  <c r="R1626" i="3"/>
  <c r="R1627" i="3"/>
  <c r="R1628" i="3"/>
  <c r="R1629" i="3"/>
  <c r="R1630" i="3"/>
  <c r="R1631" i="3"/>
  <c r="R1632" i="3"/>
  <c r="R1633" i="3"/>
  <c r="R1634" i="3"/>
  <c r="R1635" i="3"/>
  <c r="R1636" i="3"/>
  <c r="R1637" i="3"/>
  <c r="R1638" i="3"/>
  <c r="R1639" i="3"/>
  <c r="R1640" i="3"/>
  <c r="R1641" i="3"/>
  <c r="R1642" i="3"/>
  <c r="R1643" i="3"/>
  <c r="R1644" i="3"/>
  <c r="R1645" i="3"/>
  <c r="R1646" i="3"/>
  <c r="R1647" i="3"/>
  <c r="R1648" i="3"/>
  <c r="R1649" i="3"/>
  <c r="R1650" i="3"/>
  <c r="R1651" i="3"/>
  <c r="R1652" i="3"/>
  <c r="R1653" i="3"/>
  <c r="R1654" i="3"/>
  <c r="R1655" i="3"/>
  <c r="R1656" i="3"/>
  <c r="R1657" i="3"/>
  <c r="R1658" i="3"/>
  <c r="R1659" i="3"/>
  <c r="R1660" i="3"/>
  <c r="R1661" i="3"/>
  <c r="R1662" i="3"/>
  <c r="R1663" i="3"/>
  <c r="R1664" i="3"/>
  <c r="R1665" i="3"/>
  <c r="R1666" i="3"/>
  <c r="R1667" i="3"/>
  <c r="R1668" i="3"/>
  <c r="R1669" i="3"/>
  <c r="R1670" i="3"/>
  <c r="R1671" i="3"/>
  <c r="R1672" i="3"/>
  <c r="R1673" i="3"/>
  <c r="R1674" i="3"/>
  <c r="R1675" i="3"/>
  <c r="R1676" i="3"/>
  <c r="R1677" i="3"/>
  <c r="R1678" i="3"/>
  <c r="R1679" i="3"/>
  <c r="R1680" i="3"/>
  <c r="R1681" i="3"/>
  <c r="R1682" i="3"/>
  <c r="R1683" i="3"/>
  <c r="R1684" i="3"/>
  <c r="R1685" i="3"/>
  <c r="R1686" i="3"/>
  <c r="R1687" i="3"/>
  <c r="R1688" i="3"/>
  <c r="R1689" i="3"/>
  <c r="R1690" i="3"/>
  <c r="R1691" i="3"/>
  <c r="R1692" i="3"/>
  <c r="R1693" i="3"/>
  <c r="R1694" i="3"/>
  <c r="R1695" i="3"/>
  <c r="R1696" i="3"/>
  <c r="R1697" i="3"/>
  <c r="R1698" i="3"/>
  <c r="R1699" i="3"/>
  <c r="R1700" i="3"/>
  <c r="R1701" i="3"/>
  <c r="R1702" i="3"/>
  <c r="R1703" i="3"/>
  <c r="R1704" i="3"/>
  <c r="R1705" i="3"/>
  <c r="R1706" i="3"/>
  <c r="R1707" i="3"/>
  <c r="R1708" i="3"/>
  <c r="R1709" i="3"/>
  <c r="R1710" i="3"/>
  <c r="R1711" i="3"/>
  <c r="R1712" i="3"/>
  <c r="R1713" i="3"/>
  <c r="R1714" i="3"/>
  <c r="R1715" i="3"/>
  <c r="R1716" i="3"/>
  <c r="R1717" i="3"/>
  <c r="R1718" i="3"/>
  <c r="R1719" i="3"/>
  <c r="R1720" i="3"/>
  <c r="R1721" i="3"/>
  <c r="R1722" i="3"/>
  <c r="R1723" i="3"/>
  <c r="R1724" i="3"/>
  <c r="R1725" i="3"/>
  <c r="R1726" i="3"/>
  <c r="R1727" i="3"/>
  <c r="R1728" i="3"/>
  <c r="R1729" i="3"/>
  <c r="R1730" i="3"/>
  <c r="R1731" i="3"/>
  <c r="R1732" i="3"/>
  <c r="R1733" i="3"/>
  <c r="R1734" i="3"/>
  <c r="R1735" i="3"/>
  <c r="R1736" i="3"/>
  <c r="R1737" i="3"/>
  <c r="R1738" i="3"/>
  <c r="R1739" i="3"/>
  <c r="R1740" i="3"/>
  <c r="R1741" i="3"/>
  <c r="R1742" i="3"/>
  <c r="R1743" i="3"/>
  <c r="R1744" i="3"/>
  <c r="R1745" i="3"/>
  <c r="R1746" i="3"/>
  <c r="R1747" i="3"/>
  <c r="R1748" i="3"/>
  <c r="R1749" i="3"/>
  <c r="R1750" i="3"/>
  <c r="R1751" i="3"/>
  <c r="R1752" i="3"/>
  <c r="R1753" i="3"/>
  <c r="R1754" i="3"/>
  <c r="R1755" i="3"/>
  <c r="R1756" i="3"/>
  <c r="R1757" i="3"/>
  <c r="R1758" i="3"/>
  <c r="R1759" i="3"/>
  <c r="R1760" i="3"/>
  <c r="R1761" i="3"/>
  <c r="R1762" i="3"/>
  <c r="R1763" i="3"/>
  <c r="R1764" i="3"/>
  <c r="R1765" i="3"/>
  <c r="R1766" i="3"/>
  <c r="R1767" i="3"/>
  <c r="R1768" i="3"/>
  <c r="R1769" i="3"/>
  <c r="R1770" i="3"/>
  <c r="R1771" i="3"/>
  <c r="R1772" i="3"/>
  <c r="R1773" i="3"/>
  <c r="R1774" i="3"/>
  <c r="R1775" i="3"/>
  <c r="R1776" i="3"/>
  <c r="R1777" i="3"/>
  <c r="R1778" i="3"/>
  <c r="R1779" i="3"/>
  <c r="R1780" i="3"/>
  <c r="R1781" i="3"/>
  <c r="R1782" i="3"/>
  <c r="R1783" i="3"/>
  <c r="R1784" i="3"/>
  <c r="R1785" i="3"/>
  <c r="R1786" i="3"/>
  <c r="R1787" i="3"/>
  <c r="R1788" i="3"/>
  <c r="R1789" i="3"/>
  <c r="R1790" i="3"/>
  <c r="R1791" i="3"/>
  <c r="R1792" i="3"/>
  <c r="R1793" i="3"/>
  <c r="R1794" i="3"/>
  <c r="R1795" i="3"/>
  <c r="R1796" i="3"/>
  <c r="R1797" i="3"/>
  <c r="R1798" i="3"/>
  <c r="R1799" i="3"/>
  <c r="R1800" i="3"/>
  <c r="R1801" i="3"/>
  <c r="R1802" i="3"/>
  <c r="R1803" i="3"/>
  <c r="R1804" i="3"/>
  <c r="R1805" i="3"/>
  <c r="R1806" i="3"/>
  <c r="R1807" i="3"/>
  <c r="R1808" i="3"/>
  <c r="R1809" i="3"/>
  <c r="R1810" i="3"/>
  <c r="R1811" i="3"/>
  <c r="R1812" i="3"/>
  <c r="R1813" i="3"/>
  <c r="R1814" i="3"/>
  <c r="R1815" i="3"/>
  <c r="R1816" i="3"/>
  <c r="R1817" i="3"/>
  <c r="R1818" i="3"/>
  <c r="R1819" i="3"/>
  <c r="R1820" i="3"/>
  <c r="R1821" i="3"/>
  <c r="R1822" i="3"/>
  <c r="R1823" i="3"/>
  <c r="R1824" i="3"/>
  <c r="R1825" i="3"/>
  <c r="R1826" i="3"/>
  <c r="R1827" i="3"/>
  <c r="R1828" i="3"/>
  <c r="R1829" i="3"/>
  <c r="R1830" i="3"/>
  <c r="R1831" i="3"/>
  <c r="R1832" i="3"/>
  <c r="R1833" i="3"/>
  <c r="R1834" i="3"/>
  <c r="R1835" i="3"/>
  <c r="R1836" i="3"/>
  <c r="R1837" i="3"/>
  <c r="R1838" i="3"/>
  <c r="R1839" i="3"/>
  <c r="R1840" i="3"/>
  <c r="R1841" i="3"/>
  <c r="R1842" i="3"/>
  <c r="R1843" i="3"/>
  <c r="R1844" i="3"/>
  <c r="R1845" i="3"/>
  <c r="R1846" i="3"/>
  <c r="R1847" i="3"/>
  <c r="R1848" i="3"/>
  <c r="R1849" i="3"/>
  <c r="R1850" i="3"/>
  <c r="R1851" i="3"/>
  <c r="R1852" i="3"/>
  <c r="R1853" i="3"/>
  <c r="R1854" i="3"/>
  <c r="R1855" i="3"/>
  <c r="R1856" i="3"/>
  <c r="R1857" i="3"/>
  <c r="R1858" i="3"/>
  <c r="R1859" i="3"/>
  <c r="R1860" i="3"/>
  <c r="R1861" i="3"/>
  <c r="R1862" i="3"/>
  <c r="R1863" i="3"/>
  <c r="R1864" i="3"/>
  <c r="R1865" i="3"/>
  <c r="R1866" i="3"/>
  <c r="R1867" i="3"/>
  <c r="R1868" i="3"/>
  <c r="R1869" i="3"/>
  <c r="R1870" i="3"/>
  <c r="R1871" i="3"/>
  <c r="R1872" i="3"/>
  <c r="R1873" i="3"/>
  <c r="R1874" i="3"/>
  <c r="R1875" i="3"/>
  <c r="R1876" i="3"/>
  <c r="R1877" i="3"/>
  <c r="R1878" i="3"/>
  <c r="R1879" i="3"/>
  <c r="R1880" i="3"/>
  <c r="R1881" i="3"/>
  <c r="R1882" i="3"/>
  <c r="R1883" i="3"/>
  <c r="R1884" i="3"/>
  <c r="R1885" i="3"/>
  <c r="R1886" i="3"/>
  <c r="R1887" i="3"/>
  <c r="R1888" i="3"/>
  <c r="R1889" i="3"/>
  <c r="R1890" i="3"/>
  <c r="R1891" i="3"/>
  <c r="R1892" i="3"/>
  <c r="R1893" i="3"/>
  <c r="R1894" i="3"/>
  <c r="R1895" i="3"/>
  <c r="R1896" i="3"/>
  <c r="R1897" i="3"/>
  <c r="R1898" i="3"/>
  <c r="R1899" i="3"/>
  <c r="R1900" i="3"/>
  <c r="R1901" i="3"/>
  <c r="R1902" i="3"/>
  <c r="R1903" i="3"/>
  <c r="R1904" i="3"/>
  <c r="R1905" i="3"/>
  <c r="R1906" i="3"/>
  <c r="R1907" i="3"/>
  <c r="R1908" i="3"/>
  <c r="R1909" i="3"/>
  <c r="R1910" i="3"/>
  <c r="R1911" i="3"/>
  <c r="R1912" i="3"/>
  <c r="R1913" i="3"/>
  <c r="R1914" i="3"/>
  <c r="R1915" i="3"/>
  <c r="R1916" i="3"/>
  <c r="R1917" i="3"/>
  <c r="R1918" i="3"/>
  <c r="R1919" i="3"/>
  <c r="R1920" i="3"/>
  <c r="R1921" i="3"/>
  <c r="R1922" i="3"/>
  <c r="R1923" i="3"/>
  <c r="R1924" i="3"/>
  <c r="R1925" i="3"/>
  <c r="R1926" i="3"/>
  <c r="R1927" i="3"/>
  <c r="R1928" i="3"/>
  <c r="R1929" i="3"/>
  <c r="R1930" i="3"/>
  <c r="R1931" i="3"/>
  <c r="R1932" i="3"/>
  <c r="R1933" i="3"/>
  <c r="R1934" i="3"/>
  <c r="R1935" i="3"/>
  <c r="R1936" i="3"/>
  <c r="R1937" i="3"/>
  <c r="R1938" i="3"/>
  <c r="R1939" i="3"/>
  <c r="R1940" i="3"/>
  <c r="R1941" i="3"/>
  <c r="R1942" i="3"/>
  <c r="R1943" i="3"/>
  <c r="R1944" i="3"/>
  <c r="R1945" i="3"/>
  <c r="R1946" i="3"/>
  <c r="R1947" i="3"/>
  <c r="R1948" i="3"/>
  <c r="R1949" i="3"/>
  <c r="R1950" i="3"/>
  <c r="R1951" i="3"/>
  <c r="R1952" i="3"/>
  <c r="R1953" i="3"/>
  <c r="R1954" i="3"/>
  <c r="R1955" i="3"/>
  <c r="R1956" i="3"/>
  <c r="R1957" i="3"/>
  <c r="R1958" i="3"/>
  <c r="R1959" i="3"/>
  <c r="R1960" i="3"/>
  <c r="R1961" i="3"/>
  <c r="R1962" i="3"/>
  <c r="R1963" i="3"/>
  <c r="R1964" i="3"/>
  <c r="R1965" i="3"/>
  <c r="R1966" i="3"/>
  <c r="R1967" i="3"/>
  <c r="R1968" i="3"/>
  <c r="R1969" i="3"/>
  <c r="R1970" i="3"/>
  <c r="R1971" i="3"/>
  <c r="R1972" i="3"/>
  <c r="R1973" i="3"/>
  <c r="R1974" i="3"/>
  <c r="R1975" i="3"/>
  <c r="R1976" i="3"/>
  <c r="R1977" i="3"/>
  <c r="R1978" i="3"/>
  <c r="R1979" i="3"/>
  <c r="R1980" i="3"/>
  <c r="R1981" i="3"/>
  <c r="R1982" i="3"/>
  <c r="R1983" i="3"/>
  <c r="R1984" i="3"/>
  <c r="R1985" i="3"/>
  <c r="R1986" i="3"/>
  <c r="R1987" i="3"/>
  <c r="R1988" i="3"/>
  <c r="R1989" i="3"/>
  <c r="R1990" i="3"/>
  <c r="R1991" i="3"/>
  <c r="R1992" i="3"/>
  <c r="R1993" i="3"/>
  <c r="R1994" i="3"/>
  <c r="R1995" i="3"/>
  <c r="R1996" i="3"/>
  <c r="R1997" i="3"/>
  <c r="R1998" i="3"/>
  <c r="R1999" i="3"/>
  <c r="R2000" i="3"/>
  <c r="R2001" i="3"/>
  <c r="R2002" i="3"/>
  <c r="R2003" i="3"/>
  <c r="R2004" i="3"/>
  <c r="R2005" i="3"/>
  <c r="R2006" i="3"/>
  <c r="R2007" i="3"/>
  <c r="R2008" i="3"/>
  <c r="R2009" i="3"/>
  <c r="R2010" i="3"/>
  <c r="R2011" i="3"/>
  <c r="R2012" i="3"/>
  <c r="R2013" i="3"/>
  <c r="R2014" i="3"/>
  <c r="R2015" i="3"/>
  <c r="R2016" i="3"/>
  <c r="R2017" i="3"/>
  <c r="R2018" i="3"/>
  <c r="R2019" i="3"/>
  <c r="R2020" i="3"/>
  <c r="R2021" i="3"/>
  <c r="R2022" i="3"/>
  <c r="R2023" i="3"/>
  <c r="R2024" i="3"/>
  <c r="R2025" i="3"/>
  <c r="R2026" i="3"/>
  <c r="R2027" i="3"/>
  <c r="R2028" i="3"/>
  <c r="R2029" i="3"/>
  <c r="R2030" i="3"/>
  <c r="R2031" i="3"/>
  <c r="R2032" i="3"/>
  <c r="R2033" i="3"/>
  <c r="R2034" i="3"/>
  <c r="R2035" i="3"/>
  <c r="R2036" i="3"/>
  <c r="R2037" i="3"/>
  <c r="R2038" i="3"/>
  <c r="R2039" i="3"/>
  <c r="R2040" i="3"/>
  <c r="R2041" i="3"/>
  <c r="R2042" i="3"/>
  <c r="R2043" i="3"/>
  <c r="R2044" i="3"/>
  <c r="R2045" i="3"/>
  <c r="R2046" i="3"/>
  <c r="R2047" i="3"/>
  <c r="R2048" i="3"/>
  <c r="R2049" i="3"/>
  <c r="R2050" i="3"/>
  <c r="R2051" i="3"/>
  <c r="R2052" i="3"/>
  <c r="R2053" i="3"/>
  <c r="R2054" i="3"/>
  <c r="R2055" i="3"/>
  <c r="R2056" i="3"/>
  <c r="R2057" i="3"/>
  <c r="R2058" i="3"/>
  <c r="R2059" i="3"/>
  <c r="R2060" i="3"/>
  <c r="R2061" i="3"/>
  <c r="R2062" i="3"/>
  <c r="R2063" i="3"/>
  <c r="R2064" i="3"/>
  <c r="R2065" i="3"/>
  <c r="R2066" i="3"/>
  <c r="R2067" i="3"/>
  <c r="R2068" i="3"/>
  <c r="R2069" i="3"/>
  <c r="R2070" i="3"/>
  <c r="R2071" i="3"/>
  <c r="R2072" i="3"/>
  <c r="R2073" i="3"/>
  <c r="R2074" i="3"/>
  <c r="R2075" i="3"/>
  <c r="R2076" i="3"/>
  <c r="R2077" i="3"/>
  <c r="R2078" i="3"/>
  <c r="R2079" i="3"/>
  <c r="R2080" i="3"/>
  <c r="R2081" i="3"/>
  <c r="R2082" i="3"/>
  <c r="R2083" i="3"/>
  <c r="R2084" i="3"/>
  <c r="R2085" i="3"/>
  <c r="R2086" i="3"/>
  <c r="R2087" i="3"/>
  <c r="R2088" i="3"/>
  <c r="R2089" i="3"/>
  <c r="R2090" i="3"/>
  <c r="R2091" i="3"/>
  <c r="R2092" i="3"/>
  <c r="R2093" i="3"/>
  <c r="R2094" i="3"/>
  <c r="R2095" i="3"/>
  <c r="R2096" i="3"/>
  <c r="R2097" i="3"/>
  <c r="R2098" i="3"/>
  <c r="R2099" i="3"/>
  <c r="R2100" i="3"/>
  <c r="R2101" i="3"/>
  <c r="R2102" i="3"/>
  <c r="R2103" i="3"/>
  <c r="R2104" i="3"/>
  <c r="R2105" i="3"/>
  <c r="R2106" i="3"/>
  <c r="R2107" i="3"/>
  <c r="R2108" i="3"/>
  <c r="R2109" i="3"/>
  <c r="R2110" i="3"/>
  <c r="R2111" i="3"/>
  <c r="R2112" i="3"/>
  <c r="R2113" i="3"/>
  <c r="R2114" i="3"/>
  <c r="R2115" i="3"/>
  <c r="R2116" i="3"/>
  <c r="R2117" i="3"/>
  <c r="R2118" i="3"/>
  <c r="R2119" i="3"/>
  <c r="R2120" i="3"/>
  <c r="R2121" i="3"/>
  <c r="R2122" i="3"/>
  <c r="R2123" i="3"/>
  <c r="R2124" i="3"/>
  <c r="R2125" i="3"/>
  <c r="R2126" i="3"/>
  <c r="R2127" i="3"/>
  <c r="R2128" i="3"/>
  <c r="R2129" i="3"/>
  <c r="R2130" i="3"/>
  <c r="R2131" i="3"/>
  <c r="R2132" i="3"/>
  <c r="R2133" i="3"/>
  <c r="R2134" i="3"/>
  <c r="R2135" i="3"/>
  <c r="R2136" i="3"/>
  <c r="R2137" i="3"/>
  <c r="R2138" i="3"/>
  <c r="R2139" i="3"/>
  <c r="R2140" i="3"/>
  <c r="R2141" i="3"/>
  <c r="R2142" i="3"/>
  <c r="R2143" i="3"/>
  <c r="R2144" i="3"/>
  <c r="R2145" i="3"/>
  <c r="R2146" i="3"/>
  <c r="R2147" i="3"/>
  <c r="R2148" i="3"/>
  <c r="R2149" i="3"/>
  <c r="R2150" i="3"/>
  <c r="R2151" i="3"/>
  <c r="R2152" i="3"/>
  <c r="R2153" i="3"/>
  <c r="R2154" i="3"/>
  <c r="R2155" i="3"/>
  <c r="R2156" i="3"/>
  <c r="R2157" i="3"/>
  <c r="R2158" i="3"/>
  <c r="R2159" i="3"/>
  <c r="R2160" i="3"/>
  <c r="R2161" i="3"/>
  <c r="R2162" i="3"/>
  <c r="R2163" i="3"/>
  <c r="R2164" i="3"/>
  <c r="R2165" i="3"/>
  <c r="R2166" i="3"/>
  <c r="R2167" i="3"/>
  <c r="R2168" i="3"/>
  <c r="R2169" i="3"/>
  <c r="R2170" i="3"/>
  <c r="R2171" i="3"/>
  <c r="R2172" i="3"/>
  <c r="R2173" i="3"/>
  <c r="R2174" i="3"/>
  <c r="R2175" i="3"/>
  <c r="R2176" i="3"/>
  <c r="R2177" i="3"/>
  <c r="R2178" i="3"/>
  <c r="R2179" i="3"/>
  <c r="R2180" i="3"/>
  <c r="R2181" i="3"/>
  <c r="R2182" i="3"/>
  <c r="R2183" i="3"/>
  <c r="R2184" i="3"/>
  <c r="R2185" i="3"/>
  <c r="R2186" i="3"/>
  <c r="R2187" i="3"/>
  <c r="R2188" i="3"/>
  <c r="R2189" i="3"/>
  <c r="R2190" i="3"/>
  <c r="R2191" i="3"/>
  <c r="R2192" i="3"/>
  <c r="R2193" i="3"/>
  <c r="R2194" i="3"/>
  <c r="R2195" i="3"/>
  <c r="R2196" i="3"/>
  <c r="R2197" i="3"/>
  <c r="R2198" i="3"/>
  <c r="R2199" i="3"/>
  <c r="R2200" i="3"/>
  <c r="R2201" i="3"/>
  <c r="R2202" i="3"/>
  <c r="R2203" i="3"/>
  <c r="R2204" i="3"/>
  <c r="R2205" i="3"/>
  <c r="R2206" i="3"/>
  <c r="R2207" i="3"/>
  <c r="R2208" i="3"/>
  <c r="R2209" i="3"/>
  <c r="R2210" i="3"/>
  <c r="R2211" i="3"/>
  <c r="R2212" i="3"/>
  <c r="R2213" i="3"/>
  <c r="R2214" i="3"/>
  <c r="R2215" i="3"/>
  <c r="R2216" i="3"/>
  <c r="R2217" i="3"/>
  <c r="R2218" i="3"/>
  <c r="R2219" i="3"/>
  <c r="R2220" i="3"/>
  <c r="R2221" i="3"/>
  <c r="R2222" i="3"/>
  <c r="R2223" i="3"/>
  <c r="R2224" i="3"/>
  <c r="R2225" i="3"/>
  <c r="R2226" i="3"/>
  <c r="R2227" i="3"/>
  <c r="R2228" i="3"/>
  <c r="R2229" i="3"/>
  <c r="R2230" i="3"/>
  <c r="R2231" i="3"/>
  <c r="R2232" i="3"/>
  <c r="R2233" i="3"/>
  <c r="R2234" i="3"/>
  <c r="R2235" i="3"/>
  <c r="R2236" i="3"/>
  <c r="R2237" i="3"/>
  <c r="R2238" i="3"/>
  <c r="R2239" i="3"/>
  <c r="R2240" i="3"/>
  <c r="R2241" i="3"/>
  <c r="R2242" i="3"/>
  <c r="R2243" i="3"/>
  <c r="R2244" i="3"/>
  <c r="R2245" i="3"/>
  <c r="R2246" i="3"/>
  <c r="R2247" i="3"/>
  <c r="R2248" i="3"/>
  <c r="R2249" i="3"/>
  <c r="R2250" i="3"/>
  <c r="R2251" i="3"/>
  <c r="R2252" i="3"/>
  <c r="R2253" i="3"/>
  <c r="R2254" i="3"/>
  <c r="R2255" i="3"/>
  <c r="R2256" i="3"/>
  <c r="R2257" i="3"/>
  <c r="R2258" i="3"/>
  <c r="R2259" i="3"/>
  <c r="R2260" i="3"/>
  <c r="R2261" i="3"/>
  <c r="R2262" i="3"/>
  <c r="R2263" i="3"/>
  <c r="R2264" i="3"/>
  <c r="R2265" i="3"/>
  <c r="R2266" i="3"/>
  <c r="R2267" i="3"/>
  <c r="R2268" i="3"/>
  <c r="R2269" i="3"/>
  <c r="R2270" i="3"/>
  <c r="R2271" i="3"/>
  <c r="R2272" i="3"/>
  <c r="R2273" i="3"/>
  <c r="R2274" i="3"/>
  <c r="R2275" i="3"/>
  <c r="R2276" i="3"/>
  <c r="R2277" i="3"/>
  <c r="R2278" i="3"/>
  <c r="R2279" i="3"/>
  <c r="R2280" i="3"/>
  <c r="R2281" i="3"/>
  <c r="R2282" i="3"/>
  <c r="R2283" i="3"/>
  <c r="R2284" i="3"/>
  <c r="R2285" i="3"/>
  <c r="R2286" i="3"/>
  <c r="R2287" i="3"/>
  <c r="R2288" i="3"/>
  <c r="R2289" i="3"/>
  <c r="R2290" i="3"/>
  <c r="R2291" i="3"/>
  <c r="R2292" i="3"/>
  <c r="R2293" i="3"/>
  <c r="R2294" i="3"/>
  <c r="R2295" i="3"/>
  <c r="R2296" i="3"/>
  <c r="R2297" i="3"/>
  <c r="R2298" i="3"/>
  <c r="R2299" i="3"/>
  <c r="R2300" i="3"/>
  <c r="R2301" i="3"/>
  <c r="R2302" i="3"/>
  <c r="R2303" i="3"/>
  <c r="R2304" i="3"/>
  <c r="R2305" i="3"/>
  <c r="R2306" i="3"/>
  <c r="R2307" i="3"/>
  <c r="R2308" i="3"/>
  <c r="R2309" i="3"/>
  <c r="R2310" i="3"/>
  <c r="R2311" i="3"/>
  <c r="R2312" i="3"/>
  <c r="R2313" i="3"/>
  <c r="R2314" i="3"/>
  <c r="R2315" i="3"/>
  <c r="R2316" i="3"/>
  <c r="R2317" i="3"/>
  <c r="R2318" i="3"/>
  <c r="R2319" i="3"/>
  <c r="R2320" i="3"/>
  <c r="R2321" i="3"/>
  <c r="R2322" i="3"/>
  <c r="R2323" i="3"/>
  <c r="R2324" i="3"/>
  <c r="R2325" i="3"/>
  <c r="R2326" i="3"/>
  <c r="R2327" i="3"/>
  <c r="R2328" i="3"/>
  <c r="R2329" i="3"/>
  <c r="R2330" i="3"/>
  <c r="R2331" i="3"/>
  <c r="R2332" i="3"/>
  <c r="R2333" i="3"/>
  <c r="R2334" i="3"/>
  <c r="R2335" i="3"/>
  <c r="R2336" i="3"/>
  <c r="R2337" i="3"/>
  <c r="R2338" i="3"/>
  <c r="R2339" i="3"/>
  <c r="R2340" i="3"/>
  <c r="R2341" i="3"/>
  <c r="R2342" i="3"/>
  <c r="R2343" i="3"/>
  <c r="R2344" i="3"/>
  <c r="R2345" i="3"/>
  <c r="R2346" i="3"/>
  <c r="R2347" i="3"/>
  <c r="R2348" i="3"/>
  <c r="R2349" i="3"/>
  <c r="R2350" i="3"/>
  <c r="R2351" i="3"/>
  <c r="R2352" i="3"/>
  <c r="R2353" i="3"/>
  <c r="R2354" i="3"/>
  <c r="R2355" i="3"/>
  <c r="R2356" i="3"/>
  <c r="R2357" i="3"/>
  <c r="R2358" i="3"/>
  <c r="R2359" i="3"/>
  <c r="R2360" i="3"/>
  <c r="R2361" i="3"/>
  <c r="R2362" i="3"/>
  <c r="R2363" i="3"/>
  <c r="R2364" i="3"/>
  <c r="R2365" i="3"/>
  <c r="R2366" i="3"/>
  <c r="R2367" i="3"/>
  <c r="R2368" i="3"/>
  <c r="R2369" i="3"/>
  <c r="R2370" i="3"/>
  <c r="R2371" i="3"/>
  <c r="R2372" i="3"/>
  <c r="R2373" i="3"/>
  <c r="R2374" i="3"/>
  <c r="R2375" i="3"/>
  <c r="R2376" i="3"/>
  <c r="R2377" i="3"/>
  <c r="R2378" i="3"/>
  <c r="R2379" i="3"/>
  <c r="R2380" i="3"/>
  <c r="R2381" i="3"/>
  <c r="R2382" i="3"/>
  <c r="R2383" i="3"/>
  <c r="R2384" i="3"/>
  <c r="R2385" i="3"/>
  <c r="R2386" i="3"/>
  <c r="R2387" i="3"/>
  <c r="R2388" i="3"/>
  <c r="R2389" i="3"/>
  <c r="R2390" i="3"/>
  <c r="R2391" i="3"/>
  <c r="R2392" i="3"/>
  <c r="R2393" i="3"/>
  <c r="R2394" i="3"/>
  <c r="R2395" i="3"/>
  <c r="R2396" i="3"/>
  <c r="R2397" i="3"/>
  <c r="R2398" i="3"/>
  <c r="R2399" i="3"/>
  <c r="R2400" i="3"/>
  <c r="R2401" i="3"/>
  <c r="R2402" i="3"/>
  <c r="R2403" i="3"/>
  <c r="R2404" i="3"/>
  <c r="R2405" i="3"/>
  <c r="R2406" i="3"/>
  <c r="R2407" i="3"/>
  <c r="R2408" i="3"/>
  <c r="R2409" i="3"/>
  <c r="R2410" i="3"/>
  <c r="R2411" i="3"/>
  <c r="R2412" i="3"/>
  <c r="R2413" i="3"/>
  <c r="R2414" i="3"/>
  <c r="R2415" i="3"/>
  <c r="R2416" i="3"/>
  <c r="R2417" i="3"/>
  <c r="R2418" i="3"/>
  <c r="R2419" i="3"/>
  <c r="R2420" i="3"/>
  <c r="R2421" i="3"/>
  <c r="R2422" i="3"/>
  <c r="R2423" i="3"/>
  <c r="R2424" i="3"/>
  <c r="R2425" i="3"/>
  <c r="R2426" i="3"/>
  <c r="R2427" i="3"/>
  <c r="R2428" i="3"/>
  <c r="R2429" i="3"/>
  <c r="R2430" i="3"/>
  <c r="R2431" i="3"/>
  <c r="R2432" i="3"/>
  <c r="R2433" i="3"/>
  <c r="R2434" i="3"/>
  <c r="R2435" i="3"/>
  <c r="R2436" i="3"/>
  <c r="R2437" i="3"/>
  <c r="R2438" i="3"/>
  <c r="R2439" i="3"/>
  <c r="R2440" i="3"/>
  <c r="R2441" i="3"/>
  <c r="R2442" i="3"/>
  <c r="R2443" i="3"/>
  <c r="R2444" i="3"/>
  <c r="R2445" i="3"/>
  <c r="R2446" i="3"/>
  <c r="R2447" i="3"/>
  <c r="R2448" i="3"/>
  <c r="R2449" i="3"/>
  <c r="R2450" i="3"/>
  <c r="R2451" i="3"/>
  <c r="R2452" i="3"/>
  <c r="R2453" i="3"/>
  <c r="R2454" i="3"/>
  <c r="R2455" i="3"/>
  <c r="R2456" i="3"/>
  <c r="R2457" i="3"/>
  <c r="R2458" i="3"/>
  <c r="R2459" i="3"/>
  <c r="R2460" i="3"/>
  <c r="R2461" i="3"/>
  <c r="R2462" i="3"/>
  <c r="R2463" i="3"/>
  <c r="R2464" i="3"/>
  <c r="R2465" i="3"/>
  <c r="R2466" i="3"/>
  <c r="R2467" i="3"/>
  <c r="R2468" i="3"/>
  <c r="R2469" i="3"/>
  <c r="R2470" i="3"/>
  <c r="R2471" i="3"/>
  <c r="R2472" i="3"/>
  <c r="R2473" i="3"/>
  <c r="R2474" i="3"/>
  <c r="R2475" i="3"/>
  <c r="R2476" i="3"/>
  <c r="R2477" i="3"/>
  <c r="R2478" i="3"/>
  <c r="R2479" i="3"/>
  <c r="R2480" i="3"/>
  <c r="R2481" i="3"/>
  <c r="R2482" i="3"/>
  <c r="R2483" i="3"/>
  <c r="R2484" i="3"/>
  <c r="R2485" i="3"/>
  <c r="R2486" i="3"/>
  <c r="R2487" i="3"/>
  <c r="R2488" i="3"/>
  <c r="R2489" i="3"/>
  <c r="R2490" i="3"/>
  <c r="R2491" i="3"/>
  <c r="R2492" i="3"/>
  <c r="R2493" i="3"/>
  <c r="R2494" i="3"/>
  <c r="R2495" i="3"/>
  <c r="R2496" i="3"/>
  <c r="R2497" i="3"/>
  <c r="R2498" i="3"/>
  <c r="R2499" i="3"/>
  <c r="R2500" i="3"/>
  <c r="R2501" i="3"/>
  <c r="R2502" i="3"/>
  <c r="R2503" i="3"/>
  <c r="R2504" i="3"/>
  <c r="R2505" i="3"/>
  <c r="R2506" i="3"/>
  <c r="R2507" i="3"/>
  <c r="R2508" i="3"/>
  <c r="R2509" i="3"/>
  <c r="R2510" i="3"/>
  <c r="R2511" i="3"/>
  <c r="R2512" i="3"/>
  <c r="R2513" i="3"/>
  <c r="R2514" i="3"/>
  <c r="R2515" i="3"/>
  <c r="R2516" i="3"/>
  <c r="R2517" i="3"/>
  <c r="R2518" i="3"/>
  <c r="R2519" i="3"/>
  <c r="R2520" i="3"/>
  <c r="R2521" i="3"/>
  <c r="R2522" i="3"/>
  <c r="R2523" i="3"/>
  <c r="R2524" i="3"/>
  <c r="R2525" i="3"/>
  <c r="R2526" i="3"/>
  <c r="R2527" i="3"/>
  <c r="R2528" i="3"/>
  <c r="R2529" i="3"/>
  <c r="R2530" i="3"/>
  <c r="R2531" i="3"/>
  <c r="R2532" i="3"/>
  <c r="R2533" i="3"/>
  <c r="R2534" i="3"/>
  <c r="R2535" i="3"/>
  <c r="R2536" i="3"/>
  <c r="R2537" i="3"/>
  <c r="R2538" i="3"/>
  <c r="R2539" i="3"/>
  <c r="R2540" i="3"/>
  <c r="R2541" i="3"/>
  <c r="R2542" i="3"/>
  <c r="R2543" i="3"/>
  <c r="R2544" i="3"/>
  <c r="R2545" i="3"/>
  <c r="R2546" i="3"/>
  <c r="R2547" i="3"/>
  <c r="R2548" i="3"/>
  <c r="R2549" i="3"/>
  <c r="R2550" i="3"/>
  <c r="R2551" i="3"/>
  <c r="R2552" i="3"/>
  <c r="R2553" i="3"/>
  <c r="R2554" i="3"/>
  <c r="R2555" i="3"/>
  <c r="R2556" i="3"/>
  <c r="R2557" i="3"/>
  <c r="R2558" i="3"/>
  <c r="R2559" i="3"/>
  <c r="R2560" i="3"/>
  <c r="R2561" i="3"/>
  <c r="R2562" i="3"/>
  <c r="R2563" i="3"/>
  <c r="R2564" i="3"/>
  <c r="R2565" i="3"/>
  <c r="R2566" i="3"/>
  <c r="R2567" i="3"/>
  <c r="R2568" i="3"/>
  <c r="R2569" i="3"/>
  <c r="R2570" i="3"/>
  <c r="R2571" i="3"/>
  <c r="R2572" i="3"/>
  <c r="R2573" i="3"/>
  <c r="R2574" i="3"/>
  <c r="R2575" i="3"/>
  <c r="R2576" i="3"/>
  <c r="R2577" i="3"/>
  <c r="R2578" i="3"/>
  <c r="R2579" i="3"/>
  <c r="R2580" i="3"/>
  <c r="R2581" i="3"/>
  <c r="R2582" i="3"/>
  <c r="R2583" i="3"/>
  <c r="R2584" i="3"/>
  <c r="R2585" i="3"/>
  <c r="R2586" i="3"/>
  <c r="R2587" i="3"/>
  <c r="R2588" i="3"/>
  <c r="R2589" i="3"/>
  <c r="R2590" i="3"/>
  <c r="R2591" i="3"/>
  <c r="R2592" i="3"/>
  <c r="R2593" i="3"/>
  <c r="R2594" i="3"/>
  <c r="R2595" i="3"/>
  <c r="R2596" i="3"/>
  <c r="R2597" i="3"/>
  <c r="R2598" i="3"/>
  <c r="R2599" i="3"/>
  <c r="R2600" i="3"/>
  <c r="R2601" i="3"/>
  <c r="R2602" i="3"/>
  <c r="R2603" i="3"/>
  <c r="R2604" i="3"/>
  <c r="R2605" i="3"/>
  <c r="P5" i="3"/>
  <c r="Q5" i="3" s="1"/>
  <c r="P6" i="3"/>
  <c r="Q6" i="3" s="1"/>
  <c r="P7" i="3"/>
  <c r="Q7" i="3" s="1"/>
  <c r="P8" i="3"/>
  <c r="Q8" i="3" s="1"/>
  <c r="P9" i="3"/>
  <c r="Q9" i="3" s="1"/>
  <c r="P10" i="3"/>
  <c r="Q10" i="3" s="1"/>
  <c r="P11" i="3"/>
  <c r="Q11" i="3" s="1"/>
  <c r="P12" i="3"/>
  <c r="Q12" i="3" s="1"/>
  <c r="P13" i="3"/>
  <c r="Q13" i="3" s="1"/>
  <c r="P14" i="3"/>
  <c r="Q14" i="3" s="1"/>
  <c r="P15" i="3"/>
  <c r="Q15" i="3" s="1"/>
  <c r="P16" i="3"/>
  <c r="Q16" i="3" s="1"/>
  <c r="P17" i="3"/>
  <c r="Q17" i="3" s="1"/>
  <c r="P18" i="3"/>
  <c r="Q18" i="3" s="1"/>
  <c r="P19" i="3"/>
  <c r="Q19" i="3" s="1"/>
  <c r="P20" i="3"/>
  <c r="Q20" i="3" s="1"/>
  <c r="P21" i="3"/>
  <c r="Q21" i="3" s="1"/>
  <c r="P22" i="3"/>
  <c r="Q22" i="3" s="1"/>
  <c r="P23" i="3"/>
  <c r="Q23" i="3" s="1"/>
  <c r="P24" i="3"/>
  <c r="Q24" i="3" s="1"/>
  <c r="P25" i="3"/>
  <c r="Q25" i="3" s="1"/>
  <c r="P26" i="3"/>
  <c r="Q26" i="3" s="1"/>
  <c r="P27" i="3"/>
  <c r="Q27" i="3" s="1"/>
  <c r="P28" i="3"/>
  <c r="Q28" i="3" s="1"/>
  <c r="P29" i="3"/>
  <c r="Q29" i="3" s="1"/>
  <c r="P30" i="3"/>
  <c r="Q30" i="3" s="1"/>
  <c r="P31" i="3"/>
  <c r="Q31" i="3" s="1"/>
  <c r="P32" i="3"/>
  <c r="Q32" i="3" s="1"/>
  <c r="P33" i="3"/>
  <c r="Q33" i="3" s="1"/>
  <c r="P34" i="3"/>
  <c r="Q34" i="3" s="1"/>
  <c r="P35" i="3"/>
  <c r="Q35" i="3" s="1"/>
  <c r="P36" i="3"/>
  <c r="Q36" i="3" s="1"/>
  <c r="P37" i="3"/>
  <c r="Q37" i="3" s="1"/>
  <c r="P38" i="3"/>
  <c r="Q38" i="3" s="1"/>
  <c r="P39" i="3"/>
  <c r="Q39" i="3" s="1"/>
  <c r="P40" i="3"/>
  <c r="Q40" i="3" s="1"/>
  <c r="P41" i="3"/>
  <c r="Q41" i="3" s="1"/>
  <c r="P42" i="3"/>
  <c r="Q42" i="3" s="1"/>
  <c r="P43" i="3"/>
  <c r="Q43" i="3" s="1"/>
  <c r="P44" i="3"/>
  <c r="Q44" i="3" s="1"/>
  <c r="P45" i="3"/>
  <c r="Q45" i="3" s="1"/>
  <c r="P46" i="3"/>
  <c r="Q46" i="3" s="1"/>
  <c r="P47" i="3"/>
  <c r="Q47" i="3" s="1"/>
  <c r="P48" i="3"/>
  <c r="Q48" i="3" s="1"/>
  <c r="P49" i="3"/>
  <c r="Q49" i="3" s="1"/>
  <c r="P50" i="3"/>
  <c r="Q50" i="3" s="1"/>
  <c r="P51" i="3"/>
  <c r="Q51" i="3" s="1"/>
  <c r="P52" i="3"/>
  <c r="Q52" i="3" s="1"/>
  <c r="P53" i="3"/>
  <c r="Q53" i="3" s="1"/>
  <c r="P54" i="3"/>
  <c r="Q54" i="3" s="1"/>
  <c r="P55" i="3"/>
  <c r="Q55" i="3" s="1"/>
  <c r="P56" i="3"/>
  <c r="Q56" i="3" s="1"/>
  <c r="P57" i="3"/>
  <c r="Q57" i="3" s="1"/>
  <c r="P58" i="3"/>
  <c r="Q58" i="3" s="1"/>
  <c r="P59" i="3"/>
  <c r="Q59" i="3" s="1"/>
  <c r="P60" i="3"/>
  <c r="Q60" i="3" s="1"/>
  <c r="P61" i="3"/>
  <c r="Q61" i="3" s="1"/>
  <c r="P62" i="3"/>
  <c r="Q62" i="3" s="1"/>
  <c r="P63" i="3"/>
  <c r="Q63" i="3" s="1"/>
  <c r="P64" i="3"/>
  <c r="Q64" i="3" s="1"/>
  <c r="P65" i="3"/>
  <c r="Q65" i="3" s="1"/>
  <c r="P66" i="3"/>
  <c r="Q66" i="3" s="1"/>
  <c r="P67" i="3"/>
  <c r="Q67" i="3" s="1"/>
  <c r="P68" i="3"/>
  <c r="Q68" i="3" s="1"/>
  <c r="P69" i="3"/>
  <c r="Q69" i="3" s="1"/>
  <c r="P70" i="3"/>
  <c r="Q70" i="3" s="1"/>
  <c r="P71" i="3"/>
  <c r="Q71" i="3" s="1"/>
  <c r="P72" i="3"/>
  <c r="Q72" i="3" s="1"/>
  <c r="P73" i="3"/>
  <c r="Q73" i="3" s="1"/>
  <c r="P74" i="3"/>
  <c r="Q74" i="3" s="1"/>
  <c r="P75" i="3"/>
  <c r="Q75" i="3" s="1"/>
  <c r="P76" i="3"/>
  <c r="Q76" i="3" s="1"/>
  <c r="P77" i="3"/>
  <c r="Q77" i="3" s="1"/>
  <c r="P78" i="3"/>
  <c r="Q78" i="3" s="1"/>
  <c r="P79" i="3"/>
  <c r="Q79" i="3" s="1"/>
  <c r="P80" i="3"/>
  <c r="Q80" i="3" s="1"/>
  <c r="P81" i="3"/>
  <c r="Q81" i="3" s="1"/>
  <c r="P82" i="3"/>
  <c r="Q82" i="3" s="1"/>
  <c r="P83" i="3"/>
  <c r="Q83" i="3" s="1"/>
  <c r="P84" i="3"/>
  <c r="Q84" i="3" s="1"/>
  <c r="P85" i="3"/>
  <c r="Q85" i="3" s="1"/>
  <c r="P86" i="3"/>
  <c r="Q86" i="3" s="1"/>
  <c r="P87" i="3"/>
  <c r="Q87" i="3" s="1"/>
  <c r="P88" i="3"/>
  <c r="Q88" i="3" s="1"/>
  <c r="P89" i="3"/>
  <c r="Q89" i="3" s="1"/>
  <c r="P90" i="3"/>
  <c r="Q90" i="3" s="1"/>
  <c r="P91" i="3"/>
  <c r="Q91" i="3" s="1"/>
  <c r="P92" i="3"/>
  <c r="Q92" i="3" s="1"/>
  <c r="P93" i="3"/>
  <c r="Q93" i="3" s="1"/>
  <c r="P94" i="3"/>
  <c r="Q94" i="3" s="1"/>
  <c r="P95" i="3"/>
  <c r="Q95" i="3" s="1"/>
  <c r="P96" i="3"/>
  <c r="Q96" i="3" s="1"/>
  <c r="P97" i="3"/>
  <c r="Q97" i="3" s="1"/>
  <c r="P98" i="3"/>
  <c r="Q98" i="3" s="1"/>
  <c r="P99" i="3"/>
  <c r="Q99" i="3" s="1"/>
  <c r="P100" i="3"/>
  <c r="Q100" i="3" s="1"/>
  <c r="P101" i="3"/>
  <c r="Q101" i="3" s="1"/>
  <c r="P102" i="3"/>
  <c r="Q102" i="3" s="1"/>
  <c r="P103" i="3"/>
  <c r="Q103" i="3" s="1"/>
  <c r="P104" i="3"/>
  <c r="Q104" i="3" s="1"/>
  <c r="P105" i="3"/>
  <c r="Q105" i="3" s="1"/>
  <c r="P106" i="3"/>
  <c r="Q106" i="3" s="1"/>
  <c r="P107" i="3"/>
  <c r="Q107" i="3" s="1"/>
  <c r="P108" i="3"/>
  <c r="Q108" i="3" s="1"/>
  <c r="P109" i="3"/>
  <c r="Q109" i="3" s="1"/>
  <c r="P110" i="3"/>
  <c r="Q110" i="3" s="1"/>
  <c r="P111" i="3"/>
  <c r="Q111" i="3" s="1"/>
  <c r="P112" i="3"/>
  <c r="Q112" i="3" s="1"/>
  <c r="P113" i="3"/>
  <c r="Q113" i="3" s="1"/>
  <c r="P114" i="3"/>
  <c r="Q114" i="3" s="1"/>
  <c r="P115" i="3"/>
  <c r="Q115" i="3" s="1"/>
  <c r="P116" i="3"/>
  <c r="Q116" i="3" s="1"/>
  <c r="P117" i="3"/>
  <c r="Q117" i="3" s="1"/>
  <c r="P118" i="3"/>
  <c r="Q118" i="3" s="1"/>
  <c r="P119" i="3"/>
  <c r="Q119" i="3" s="1"/>
  <c r="P120" i="3"/>
  <c r="Q120" i="3" s="1"/>
  <c r="P121" i="3"/>
  <c r="Q121" i="3" s="1"/>
  <c r="P122" i="3"/>
  <c r="Q122" i="3" s="1"/>
  <c r="P123" i="3"/>
  <c r="Q123" i="3" s="1"/>
  <c r="P124" i="3"/>
  <c r="Q124" i="3" s="1"/>
  <c r="P125" i="3"/>
  <c r="Q125" i="3" s="1"/>
  <c r="P126" i="3"/>
  <c r="Q126" i="3" s="1"/>
  <c r="P127" i="3"/>
  <c r="Q127" i="3" s="1"/>
  <c r="P128" i="3"/>
  <c r="Q128" i="3" s="1"/>
  <c r="P129" i="3"/>
  <c r="Q129" i="3" s="1"/>
  <c r="P130" i="3"/>
  <c r="Q130" i="3" s="1"/>
  <c r="P131" i="3"/>
  <c r="Q131" i="3" s="1"/>
  <c r="P132" i="3"/>
  <c r="Q132" i="3" s="1"/>
  <c r="P133" i="3"/>
  <c r="Q133" i="3" s="1"/>
  <c r="P134" i="3"/>
  <c r="Q134" i="3" s="1"/>
  <c r="P135" i="3"/>
  <c r="Q135" i="3" s="1"/>
  <c r="P136" i="3"/>
  <c r="Q136" i="3" s="1"/>
  <c r="P137" i="3"/>
  <c r="Q137" i="3" s="1"/>
  <c r="P138" i="3"/>
  <c r="Q138" i="3" s="1"/>
  <c r="P139" i="3"/>
  <c r="Q139" i="3" s="1"/>
  <c r="P140" i="3"/>
  <c r="Q140" i="3" s="1"/>
  <c r="P141" i="3"/>
  <c r="Q141" i="3" s="1"/>
  <c r="P142" i="3"/>
  <c r="Q142" i="3" s="1"/>
  <c r="P143" i="3"/>
  <c r="Q143" i="3" s="1"/>
  <c r="P144" i="3"/>
  <c r="Q144" i="3" s="1"/>
  <c r="P145" i="3"/>
  <c r="Q145" i="3" s="1"/>
  <c r="P146" i="3"/>
  <c r="Q146" i="3" s="1"/>
  <c r="P147" i="3"/>
  <c r="Q147" i="3" s="1"/>
  <c r="P148" i="3"/>
  <c r="Q148" i="3" s="1"/>
  <c r="P149" i="3"/>
  <c r="Q149" i="3" s="1"/>
  <c r="P150" i="3"/>
  <c r="Q150" i="3" s="1"/>
  <c r="P151" i="3"/>
  <c r="Q151" i="3" s="1"/>
  <c r="P152" i="3"/>
  <c r="Q152" i="3" s="1"/>
  <c r="P153" i="3"/>
  <c r="Q153" i="3" s="1"/>
  <c r="P154" i="3"/>
  <c r="Q154" i="3" s="1"/>
  <c r="P155" i="3"/>
  <c r="Q155" i="3" s="1"/>
  <c r="P156" i="3"/>
  <c r="Q156" i="3" s="1"/>
  <c r="P157" i="3"/>
  <c r="Q157" i="3" s="1"/>
  <c r="P158" i="3"/>
  <c r="Q158" i="3" s="1"/>
  <c r="P159" i="3"/>
  <c r="Q159" i="3" s="1"/>
  <c r="P160" i="3"/>
  <c r="Q160" i="3" s="1"/>
  <c r="P161" i="3"/>
  <c r="Q161" i="3" s="1"/>
  <c r="P162" i="3"/>
  <c r="Q162" i="3" s="1"/>
  <c r="P163" i="3"/>
  <c r="Q163" i="3" s="1"/>
  <c r="P164" i="3"/>
  <c r="Q164" i="3" s="1"/>
  <c r="P165" i="3"/>
  <c r="Q165" i="3" s="1"/>
  <c r="P166" i="3"/>
  <c r="Q166" i="3" s="1"/>
  <c r="P167" i="3"/>
  <c r="Q167" i="3" s="1"/>
  <c r="P168" i="3"/>
  <c r="Q168" i="3" s="1"/>
  <c r="P169" i="3"/>
  <c r="Q169" i="3" s="1"/>
  <c r="P170" i="3"/>
  <c r="Q170" i="3" s="1"/>
  <c r="P171" i="3"/>
  <c r="Q171" i="3" s="1"/>
  <c r="P172" i="3"/>
  <c r="Q172" i="3" s="1"/>
  <c r="P173" i="3"/>
  <c r="Q173" i="3" s="1"/>
  <c r="P174" i="3"/>
  <c r="Q174" i="3" s="1"/>
  <c r="P175" i="3"/>
  <c r="Q175" i="3" s="1"/>
  <c r="P176" i="3"/>
  <c r="Q176" i="3" s="1"/>
  <c r="P177" i="3"/>
  <c r="Q177" i="3" s="1"/>
  <c r="P178" i="3"/>
  <c r="Q178" i="3" s="1"/>
  <c r="P179" i="3"/>
  <c r="Q179" i="3" s="1"/>
  <c r="P180" i="3"/>
  <c r="Q180" i="3" s="1"/>
  <c r="P181" i="3"/>
  <c r="Q181" i="3" s="1"/>
  <c r="P182" i="3"/>
  <c r="Q182" i="3" s="1"/>
  <c r="P183" i="3"/>
  <c r="Q183" i="3" s="1"/>
  <c r="P184" i="3"/>
  <c r="Q184" i="3" s="1"/>
  <c r="P185" i="3"/>
  <c r="Q185" i="3" s="1"/>
  <c r="P186" i="3"/>
  <c r="Q186" i="3" s="1"/>
  <c r="P187" i="3"/>
  <c r="Q187" i="3" s="1"/>
  <c r="P188" i="3"/>
  <c r="Q188" i="3" s="1"/>
  <c r="P189" i="3"/>
  <c r="Q189" i="3" s="1"/>
  <c r="P190" i="3"/>
  <c r="Q190" i="3" s="1"/>
  <c r="P191" i="3"/>
  <c r="Q191" i="3" s="1"/>
  <c r="P192" i="3"/>
  <c r="Q192" i="3" s="1"/>
  <c r="P193" i="3"/>
  <c r="Q193" i="3" s="1"/>
  <c r="P194" i="3"/>
  <c r="Q194" i="3" s="1"/>
  <c r="P195" i="3"/>
  <c r="Q195" i="3" s="1"/>
  <c r="P196" i="3"/>
  <c r="Q196" i="3" s="1"/>
  <c r="P197" i="3"/>
  <c r="Q197" i="3" s="1"/>
  <c r="P198" i="3"/>
  <c r="Q198" i="3" s="1"/>
  <c r="P199" i="3"/>
  <c r="Q199" i="3" s="1"/>
  <c r="P200" i="3"/>
  <c r="Q200" i="3" s="1"/>
  <c r="P201" i="3"/>
  <c r="Q201" i="3" s="1"/>
  <c r="P202" i="3"/>
  <c r="Q202" i="3" s="1"/>
  <c r="P203" i="3"/>
  <c r="Q203" i="3" s="1"/>
  <c r="P204" i="3"/>
  <c r="Q204" i="3" s="1"/>
  <c r="P205" i="3"/>
  <c r="Q205" i="3" s="1"/>
  <c r="P206" i="3"/>
  <c r="Q206" i="3" s="1"/>
  <c r="P207" i="3"/>
  <c r="Q207" i="3" s="1"/>
  <c r="P208" i="3"/>
  <c r="Q208" i="3" s="1"/>
  <c r="P209" i="3"/>
  <c r="Q209" i="3" s="1"/>
  <c r="P210" i="3"/>
  <c r="Q210" i="3" s="1"/>
  <c r="P211" i="3"/>
  <c r="Q211" i="3" s="1"/>
  <c r="P212" i="3"/>
  <c r="Q212" i="3" s="1"/>
  <c r="P213" i="3"/>
  <c r="Q213" i="3" s="1"/>
  <c r="P214" i="3"/>
  <c r="Q214" i="3" s="1"/>
  <c r="P215" i="3"/>
  <c r="Q215" i="3" s="1"/>
  <c r="P216" i="3"/>
  <c r="Q216" i="3" s="1"/>
  <c r="P217" i="3"/>
  <c r="Q217" i="3" s="1"/>
  <c r="P218" i="3"/>
  <c r="Q218" i="3" s="1"/>
  <c r="P219" i="3"/>
  <c r="Q219" i="3" s="1"/>
  <c r="P220" i="3"/>
  <c r="Q220" i="3" s="1"/>
  <c r="P221" i="3"/>
  <c r="Q221" i="3" s="1"/>
  <c r="P222" i="3"/>
  <c r="Q222" i="3" s="1"/>
  <c r="P223" i="3"/>
  <c r="Q223" i="3" s="1"/>
  <c r="P224" i="3"/>
  <c r="Q224" i="3" s="1"/>
  <c r="P225" i="3"/>
  <c r="Q225" i="3" s="1"/>
  <c r="P226" i="3"/>
  <c r="Q226" i="3" s="1"/>
  <c r="P227" i="3"/>
  <c r="Q227" i="3" s="1"/>
  <c r="P228" i="3"/>
  <c r="Q228" i="3" s="1"/>
  <c r="P229" i="3"/>
  <c r="Q229" i="3" s="1"/>
  <c r="P230" i="3"/>
  <c r="Q230" i="3" s="1"/>
  <c r="P231" i="3"/>
  <c r="Q231" i="3" s="1"/>
  <c r="P232" i="3"/>
  <c r="Q232" i="3" s="1"/>
  <c r="P233" i="3"/>
  <c r="Q233" i="3" s="1"/>
  <c r="P234" i="3"/>
  <c r="Q234" i="3" s="1"/>
  <c r="P235" i="3"/>
  <c r="Q235" i="3" s="1"/>
  <c r="P236" i="3"/>
  <c r="Q236" i="3" s="1"/>
  <c r="P237" i="3"/>
  <c r="Q237" i="3" s="1"/>
  <c r="P238" i="3"/>
  <c r="Q238" i="3" s="1"/>
  <c r="P239" i="3"/>
  <c r="Q239" i="3" s="1"/>
  <c r="P240" i="3"/>
  <c r="Q240" i="3" s="1"/>
  <c r="P241" i="3"/>
  <c r="Q241" i="3" s="1"/>
  <c r="P242" i="3"/>
  <c r="Q242" i="3" s="1"/>
  <c r="P243" i="3"/>
  <c r="Q243" i="3" s="1"/>
  <c r="P244" i="3"/>
  <c r="Q244" i="3" s="1"/>
  <c r="P245" i="3"/>
  <c r="Q245" i="3" s="1"/>
  <c r="P246" i="3"/>
  <c r="Q246" i="3" s="1"/>
  <c r="P247" i="3"/>
  <c r="Q247" i="3" s="1"/>
  <c r="P248" i="3"/>
  <c r="Q248" i="3" s="1"/>
  <c r="P249" i="3"/>
  <c r="Q249" i="3" s="1"/>
  <c r="P250" i="3"/>
  <c r="Q250" i="3" s="1"/>
  <c r="P251" i="3"/>
  <c r="Q251" i="3" s="1"/>
  <c r="P252" i="3"/>
  <c r="Q252" i="3" s="1"/>
  <c r="P253" i="3"/>
  <c r="Q253" i="3" s="1"/>
  <c r="P254" i="3"/>
  <c r="Q254" i="3" s="1"/>
  <c r="P255" i="3"/>
  <c r="Q255" i="3" s="1"/>
  <c r="P256" i="3"/>
  <c r="Q256" i="3" s="1"/>
  <c r="P257" i="3"/>
  <c r="Q257" i="3" s="1"/>
  <c r="P258" i="3"/>
  <c r="Q258" i="3" s="1"/>
  <c r="P259" i="3"/>
  <c r="Q259" i="3" s="1"/>
  <c r="P260" i="3"/>
  <c r="Q260" i="3" s="1"/>
  <c r="P261" i="3"/>
  <c r="Q261" i="3" s="1"/>
  <c r="P262" i="3"/>
  <c r="Q262" i="3" s="1"/>
  <c r="P263" i="3"/>
  <c r="Q263" i="3" s="1"/>
  <c r="P264" i="3"/>
  <c r="Q264" i="3" s="1"/>
  <c r="P265" i="3"/>
  <c r="Q265" i="3" s="1"/>
  <c r="P266" i="3"/>
  <c r="Q266" i="3" s="1"/>
  <c r="P267" i="3"/>
  <c r="Q267" i="3" s="1"/>
  <c r="P268" i="3"/>
  <c r="Q268" i="3" s="1"/>
  <c r="P269" i="3"/>
  <c r="Q269" i="3" s="1"/>
  <c r="P270" i="3"/>
  <c r="Q270" i="3" s="1"/>
  <c r="P271" i="3"/>
  <c r="Q271" i="3" s="1"/>
  <c r="P272" i="3"/>
  <c r="Q272" i="3" s="1"/>
  <c r="P273" i="3"/>
  <c r="Q273" i="3" s="1"/>
  <c r="P274" i="3"/>
  <c r="Q274" i="3" s="1"/>
  <c r="P275" i="3"/>
  <c r="Q275" i="3" s="1"/>
  <c r="P276" i="3"/>
  <c r="Q276" i="3" s="1"/>
  <c r="P277" i="3"/>
  <c r="Q277" i="3" s="1"/>
  <c r="P278" i="3"/>
  <c r="Q278" i="3" s="1"/>
  <c r="P279" i="3"/>
  <c r="Q279" i="3" s="1"/>
  <c r="P280" i="3"/>
  <c r="Q280" i="3" s="1"/>
  <c r="P281" i="3"/>
  <c r="Q281" i="3" s="1"/>
  <c r="P282" i="3"/>
  <c r="Q282" i="3" s="1"/>
  <c r="P283" i="3"/>
  <c r="Q283" i="3" s="1"/>
  <c r="P284" i="3"/>
  <c r="Q284" i="3" s="1"/>
  <c r="P285" i="3"/>
  <c r="Q285" i="3" s="1"/>
  <c r="P286" i="3"/>
  <c r="Q286" i="3" s="1"/>
  <c r="P287" i="3"/>
  <c r="Q287" i="3" s="1"/>
  <c r="P288" i="3"/>
  <c r="Q288" i="3" s="1"/>
  <c r="P289" i="3"/>
  <c r="Q289" i="3" s="1"/>
  <c r="P290" i="3"/>
  <c r="Q290" i="3" s="1"/>
  <c r="P291" i="3"/>
  <c r="Q291" i="3" s="1"/>
  <c r="P292" i="3"/>
  <c r="Q292" i="3" s="1"/>
  <c r="P293" i="3"/>
  <c r="Q293" i="3" s="1"/>
  <c r="P294" i="3"/>
  <c r="Q294" i="3" s="1"/>
  <c r="P295" i="3"/>
  <c r="Q295" i="3" s="1"/>
  <c r="P296" i="3"/>
  <c r="Q296" i="3" s="1"/>
  <c r="P297" i="3"/>
  <c r="Q297" i="3" s="1"/>
  <c r="P298" i="3"/>
  <c r="Q298" i="3" s="1"/>
  <c r="P299" i="3"/>
  <c r="Q299" i="3" s="1"/>
  <c r="P300" i="3"/>
  <c r="Q300" i="3" s="1"/>
  <c r="P301" i="3"/>
  <c r="Q301" i="3" s="1"/>
  <c r="P302" i="3"/>
  <c r="Q302" i="3" s="1"/>
  <c r="P303" i="3"/>
  <c r="Q303" i="3" s="1"/>
  <c r="P304" i="3"/>
  <c r="Q304" i="3" s="1"/>
  <c r="P305" i="3"/>
  <c r="Q305" i="3" s="1"/>
  <c r="P306" i="3"/>
  <c r="Q306" i="3" s="1"/>
  <c r="P307" i="3"/>
  <c r="Q307" i="3" s="1"/>
  <c r="P308" i="3"/>
  <c r="Q308" i="3" s="1"/>
  <c r="P309" i="3"/>
  <c r="Q309" i="3" s="1"/>
  <c r="P310" i="3"/>
  <c r="Q310" i="3" s="1"/>
  <c r="P311" i="3"/>
  <c r="Q311" i="3" s="1"/>
  <c r="P312" i="3"/>
  <c r="Q312" i="3" s="1"/>
  <c r="P313" i="3"/>
  <c r="Q313" i="3" s="1"/>
  <c r="P314" i="3"/>
  <c r="Q314" i="3" s="1"/>
  <c r="P315" i="3"/>
  <c r="Q315" i="3" s="1"/>
  <c r="P316" i="3"/>
  <c r="Q316" i="3" s="1"/>
  <c r="P317" i="3"/>
  <c r="Q317" i="3" s="1"/>
  <c r="P318" i="3"/>
  <c r="Q318" i="3" s="1"/>
  <c r="P319" i="3"/>
  <c r="Q319" i="3" s="1"/>
  <c r="P320" i="3"/>
  <c r="Q320" i="3" s="1"/>
  <c r="P321" i="3"/>
  <c r="Q321" i="3" s="1"/>
  <c r="P322" i="3"/>
  <c r="Q322" i="3" s="1"/>
  <c r="P323" i="3"/>
  <c r="Q323" i="3" s="1"/>
  <c r="P324" i="3"/>
  <c r="Q324" i="3" s="1"/>
  <c r="P325" i="3"/>
  <c r="Q325" i="3" s="1"/>
  <c r="P326" i="3"/>
  <c r="Q326" i="3" s="1"/>
  <c r="P327" i="3"/>
  <c r="Q327" i="3" s="1"/>
  <c r="P328" i="3"/>
  <c r="Q328" i="3" s="1"/>
  <c r="P329" i="3"/>
  <c r="Q329" i="3" s="1"/>
  <c r="P330" i="3"/>
  <c r="Q330" i="3" s="1"/>
  <c r="P331" i="3"/>
  <c r="Q331" i="3" s="1"/>
  <c r="P332" i="3"/>
  <c r="Q332" i="3" s="1"/>
  <c r="P333" i="3"/>
  <c r="Q333" i="3" s="1"/>
  <c r="P334" i="3"/>
  <c r="Q334" i="3" s="1"/>
  <c r="P335" i="3"/>
  <c r="Q335" i="3" s="1"/>
  <c r="P336" i="3"/>
  <c r="Q336" i="3" s="1"/>
  <c r="P337" i="3"/>
  <c r="Q337" i="3" s="1"/>
  <c r="P338" i="3"/>
  <c r="Q338" i="3" s="1"/>
  <c r="P339" i="3"/>
  <c r="Q339" i="3" s="1"/>
  <c r="P340" i="3"/>
  <c r="Q340" i="3" s="1"/>
  <c r="P341" i="3"/>
  <c r="Q341" i="3" s="1"/>
  <c r="P342" i="3"/>
  <c r="Q342" i="3" s="1"/>
  <c r="P343" i="3"/>
  <c r="Q343" i="3" s="1"/>
  <c r="P344" i="3"/>
  <c r="Q344" i="3" s="1"/>
  <c r="P345" i="3"/>
  <c r="Q345" i="3" s="1"/>
  <c r="P346" i="3"/>
  <c r="Q346" i="3" s="1"/>
  <c r="P347" i="3"/>
  <c r="Q347" i="3" s="1"/>
  <c r="P348" i="3"/>
  <c r="Q348" i="3" s="1"/>
  <c r="P349" i="3"/>
  <c r="Q349" i="3" s="1"/>
  <c r="P350" i="3"/>
  <c r="Q350" i="3" s="1"/>
  <c r="P351" i="3"/>
  <c r="Q351" i="3" s="1"/>
  <c r="P352" i="3"/>
  <c r="Q352" i="3" s="1"/>
  <c r="P353" i="3"/>
  <c r="Q353" i="3" s="1"/>
  <c r="P354" i="3"/>
  <c r="Q354" i="3" s="1"/>
  <c r="P355" i="3"/>
  <c r="Q355" i="3" s="1"/>
  <c r="P356" i="3"/>
  <c r="Q356" i="3" s="1"/>
  <c r="P357" i="3"/>
  <c r="Q357" i="3" s="1"/>
  <c r="P358" i="3"/>
  <c r="Q358" i="3" s="1"/>
  <c r="P359" i="3"/>
  <c r="Q359" i="3" s="1"/>
  <c r="P360" i="3"/>
  <c r="Q360" i="3" s="1"/>
  <c r="P361" i="3"/>
  <c r="Q361" i="3" s="1"/>
  <c r="P362" i="3"/>
  <c r="Q362" i="3" s="1"/>
  <c r="P363" i="3"/>
  <c r="Q363" i="3" s="1"/>
  <c r="P364" i="3"/>
  <c r="Q364" i="3" s="1"/>
  <c r="P365" i="3"/>
  <c r="Q365" i="3" s="1"/>
  <c r="P366" i="3"/>
  <c r="Q366" i="3" s="1"/>
  <c r="P367" i="3"/>
  <c r="Q367" i="3" s="1"/>
  <c r="P368" i="3"/>
  <c r="Q368" i="3" s="1"/>
  <c r="P369" i="3"/>
  <c r="Q369" i="3" s="1"/>
  <c r="P370" i="3"/>
  <c r="Q370" i="3" s="1"/>
  <c r="P371" i="3"/>
  <c r="Q371" i="3" s="1"/>
  <c r="P372" i="3"/>
  <c r="Q372" i="3" s="1"/>
  <c r="P373" i="3"/>
  <c r="Q373" i="3" s="1"/>
  <c r="P374" i="3"/>
  <c r="Q374" i="3" s="1"/>
  <c r="P375" i="3"/>
  <c r="Q375" i="3" s="1"/>
  <c r="P376" i="3"/>
  <c r="Q376" i="3" s="1"/>
  <c r="P377" i="3"/>
  <c r="Q377" i="3" s="1"/>
  <c r="P378" i="3"/>
  <c r="Q378" i="3" s="1"/>
  <c r="P379" i="3"/>
  <c r="Q379" i="3" s="1"/>
  <c r="P380" i="3"/>
  <c r="Q380" i="3" s="1"/>
  <c r="P381" i="3"/>
  <c r="Q381" i="3" s="1"/>
  <c r="P382" i="3"/>
  <c r="Q382" i="3" s="1"/>
  <c r="P383" i="3"/>
  <c r="Q383" i="3" s="1"/>
  <c r="P384" i="3"/>
  <c r="Q384" i="3" s="1"/>
  <c r="P385" i="3"/>
  <c r="Q385" i="3" s="1"/>
  <c r="P386" i="3"/>
  <c r="Q386" i="3" s="1"/>
  <c r="P387" i="3"/>
  <c r="Q387" i="3" s="1"/>
  <c r="P388" i="3"/>
  <c r="Q388" i="3" s="1"/>
  <c r="P389" i="3"/>
  <c r="Q389" i="3" s="1"/>
  <c r="P390" i="3"/>
  <c r="Q390" i="3" s="1"/>
  <c r="P391" i="3"/>
  <c r="Q391" i="3" s="1"/>
  <c r="P392" i="3"/>
  <c r="Q392" i="3" s="1"/>
  <c r="P393" i="3"/>
  <c r="Q393" i="3" s="1"/>
  <c r="P394" i="3"/>
  <c r="Q394" i="3" s="1"/>
  <c r="P395" i="3"/>
  <c r="Q395" i="3" s="1"/>
  <c r="P396" i="3"/>
  <c r="Q396" i="3" s="1"/>
  <c r="P397" i="3"/>
  <c r="Q397" i="3" s="1"/>
  <c r="P398" i="3"/>
  <c r="Q398" i="3" s="1"/>
  <c r="P399" i="3"/>
  <c r="Q399" i="3" s="1"/>
  <c r="P400" i="3"/>
  <c r="Q400" i="3" s="1"/>
  <c r="P401" i="3"/>
  <c r="Q401" i="3" s="1"/>
  <c r="P402" i="3"/>
  <c r="Q402" i="3" s="1"/>
  <c r="P403" i="3"/>
  <c r="Q403" i="3" s="1"/>
  <c r="P404" i="3"/>
  <c r="Q404" i="3" s="1"/>
  <c r="P405" i="3"/>
  <c r="Q405" i="3" s="1"/>
  <c r="P406" i="3"/>
  <c r="Q406" i="3" s="1"/>
  <c r="P407" i="3"/>
  <c r="Q407" i="3" s="1"/>
  <c r="P408" i="3"/>
  <c r="Q408" i="3" s="1"/>
  <c r="P409" i="3"/>
  <c r="Q409" i="3" s="1"/>
  <c r="P410" i="3"/>
  <c r="Q410" i="3" s="1"/>
  <c r="P411" i="3"/>
  <c r="Q411" i="3" s="1"/>
  <c r="P412" i="3"/>
  <c r="Q412" i="3" s="1"/>
  <c r="P413" i="3"/>
  <c r="Q413" i="3" s="1"/>
  <c r="P414" i="3"/>
  <c r="Q414" i="3" s="1"/>
  <c r="P415" i="3"/>
  <c r="Q415" i="3" s="1"/>
  <c r="P416" i="3"/>
  <c r="Q416" i="3" s="1"/>
  <c r="P417" i="3"/>
  <c r="Q417" i="3" s="1"/>
  <c r="P418" i="3"/>
  <c r="Q418" i="3" s="1"/>
  <c r="P419" i="3"/>
  <c r="Q419" i="3" s="1"/>
  <c r="P420" i="3"/>
  <c r="Q420" i="3" s="1"/>
  <c r="P421" i="3"/>
  <c r="Q421" i="3" s="1"/>
  <c r="P422" i="3"/>
  <c r="Q422" i="3" s="1"/>
  <c r="P423" i="3"/>
  <c r="Q423" i="3" s="1"/>
  <c r="P424" i="3"/>
  <c r="Q424" i="3" s="1"/>
  <c r="P425" i="3"/>
  <c r="Q425" i="3" s="1"/>
  <c r="P426" i="3"/>
  <c r="Q426" i="3" s="1"/>
  <c r="P427" i="3"/>
  <c r="Q427" i="3" s="1"/>
  <c r="P428" i="3"/>
  <c r="Q428" i="3" s="1"/>
  <c r="P429" i="3"/>
  <c r="Q429" i="3" s="1"/>
  <c r="P430" i="3"/>
  <c r="Q430" i="3" s="1"/>
  <c r="P431" i="3"/>
  <c r="Q431" i="3" s="1"/>
  <c r="P432" i="3"/>
  <c r="Q432" i="3" s="1"/>
  <c r="P433" i="3"/>
  <c r="Q433" i="3" s="1"/>
  <c r="P434" i="3"/>
  <c r="Q434" i="3" s="1"/>
  <c r="P435" i="3"/>
  <c r="Q435" i="3" s="1"/>
  <c r="P436" i="3"/>
  <c r="Q436" i="3" s="1"/>
  <c r="P437" i="3"/>
  <c r="Q437" i="3" s="1"/>
  <c r="P438" i="3"/>
  <c r="Q438" i="3" s="1"/>
  <c r="P439" i="3"/>
  <c r="Q439" i="3" s="1"/>
  <c r="P440" i="3"/>
  <c r="Q440" i="3" s="1"/>
  <c r="P441" i="3"/>
  <c r="Q441" i="3" s="1"/>
  <c r="P442" i="3"/>
  <c r="Q442" i="3" s="1"/>
  <c r="P443" i="3"/>
  <c r="Q443" i="3" s="1"/>
  <c r="P444" i="3"/>
  <c r="Q444" i="3" s="1"/>
  <c r="P445" i="3"/>
  <c r="Q445" i="3" s="1"/>
  <c r="P446" i="3"/>
  <c r="Q446" i="3" s="1"/>
  <c r="P447" i="3"/>
  <c r="Q447" i="3" s="1"/>
  <c r="P448" i="3"/>
  <c r="Q448" i="3" s="1"/>
  <c r="P449" i="3"/>
  <c r="Q449" i="3" s="1"/>
  <c r="P450" i="3"/>
  <c r="Q450" i="3" s="1"/>
  <c r="P451" i="3"/>
  <c r="Q451" i="3" s="1"/>
  <c r="P452" i="3"/>
  <c r="Q452" i="3" s="1"/>
  <c r="P453" i="3"/>
  <c r="Q453" i="3" s="1"/>
  <c r="P454" i="3"/>
  <c r="Q454" i="3" s="1"/>
  <c r="P455" i="3"/>
  <c r="Q455" i="3" s="1"/>
  <c r="P456" i="3"/>
  <c r="Q456" i="3" s="1"/>
  <c r="P457" i="3"/>
  <c r="Q457" i="3" s="1"/>
  <c r="P458" i="3"/>
  <c r="Q458" i="3" s="1"/>
  <c r="P459" i="3"/>
  <c r="Q459" i="3" s="1"/>
  <c r="P460" i="3"/>
  <c r="Q460" i="3" s="1"/>
  <c r="P461" i="3"/>
  <c r="Q461" i="3" s="1"/>
  <c r="P462" i="3"/>
  <c r="Q462" i="3" s="1"/>
  <c r="P463" i="3"/>
  <c r="Q463" i="3" s="1"/>
  <c r="P464" i="3"/>
  <c r="Q464" i="3" s="1"/>
  <c r="P465" i="3"/>
  <c r="Q465" i="3" s="1"/>
  <c r="P466" i="3"/>
  <c r="Q466" i="3" s="1"/>
  <c r="P467" i="3"/>
  <c r="Q467" i="3" s="1"/>
  <c r="P468" i="3"/>
  <c r="Q468" i="3" s="1"/>
  <c r="P469" i="3"/>
  <c r="Q469" i="3" s="1"/>
  <c r="P470" i="3"/>
  <c r="Q470" i="3" s="1"/>
  <c r="P471" i="3"/>
  <c r="Q471" i="3" s="1"/>
  <c r="P472" i="3"/>
  <c r="Q472" i="3" s="1"/>
  <c r="P473" i="3"/>
  <c r="Q473" i="3" s="1"/>
  <c r="P474" i="3"/>
  <c r="Q474" i="3" s="1"/>
  <c r="P475" i="3"/>
  <c r="Q475" i="3" s="1"/>
  <c r="P476" i="3"/>
  <c r="Q476" i="3" s="1"/>
  <c r="P477" i="3"/>
  <c r="Q477" i="3" s="1"/>
  <c r="P478" i="3"/>
  <c r="Q478" i="3" s="1"/>
  <c r="P479" i="3"/>
  <c r="Q479" i="3" s="1"/>
  <c r="P480" i="3"/>
  <c r="Q480" i="3" s="1"/>
  <c r="P481" i="3"/>
  <c r="Q481" i="3" s="1"/>
  <c r="P482" i="3"/>
  <c r="Q482" i="3" s="1"/>
  <c r="P483" i="3"/>
  <c r="Q483" i="3" s="1"/>
  <c r="P484" i="3"/>
  <c r="Q484" i="3" s="1"/>
  <c r="P485" i="3"/>
  <c r="Q485" i="3" s="1"/>
  <c r="P486" i="3"/>
  <c r="Q486" i="3" s="1"/>
  <c r="P487" i="3"/>
  <c r="Q487" i="3" s="1"/>
  <c r="P488" i="3"/>
  <c r="Q488" i="3" s="1"/>
  <c r="P489" i="3"/>
  <c r="Q489" i="3" s="1"/>
  <c r="P490" i="3"/>
  <c r="Q490" i="3" s="1"/>
  <c r="P491" i="3"/>
  <c r="Q491" i="3" s="1"/>
  <c r="P492" i="3"/>
  <c r="Q492" i="3" s="1"/>
  <c r="P493" i="3"/>
  <c r="Q493" i="3" s="1"/>
  <c r="P494" i="3"/>
  <c r="Q494" i="3" s="1"/>
  <c r="P495" i="3"/>
  <c r="Q495" i="3" s="1"/>
  <c r="P496" i="3"/>
  <c r="Q496" i="3" s="1"/>
  <c r="P497" i="3"/>
  <c r="Q497" i="3" s="1"/>
  <c r="P498" i="3"/>
  <c r="Q498" i="3" s="1"/>
  <c r="P499" i="3"/>
  <c r="Q499" i="3" s="1"/>
  <c r="P500" i="3"/>
  <c r="Q500" i="3" s="1"/>
  <c r="P501" i="3"/>
  <c r="Q501" i="3" s="1"/>
  <c r="P502" i="3"/>
  <c r="Q502" i="3" s="1"/>
  <c r="P503" i="3"/>
  <c r="Q503" i="3" s="1"/>
  <c r="P504" i="3"/>
  <c r="Q504" i="3" s="1"/>
  <c r="P505" i="3"/>
  <c r="Q505" i="3" s="1"/>
  <c r="P506" i="3"/>
  <c r="Q506" i="3" s="1"/>
  <c r="P507" i="3"/>
  <c r="Q507" i="3" s="1"/>
  <c r="P508" i="3"/>
  <c r="Q508" i="3" s="1"/>
  <c r="P509" i="3"/>
  <c r="Q509" i="3" s="1"/>
  <c r="P510" i="3"/>
  <c r="Q510" i="3" s="1"/>
  <c r="P511" i="3"/>
  <c r="Q511" i="3" s="1"/>
  <c r="P512" i="3"/>
  <c r="Q512" i="3" s="1"/>
  <c r="P513" i="3"/>
  <c r="Q513" i="3" s="1"/>
  <c r="P514" i="3"/>
  <c r="Q514" i="3" s="1"/>
  <c r="P515" i="3"/>
  <c r="Q515" i="3" s="1"/>
  <c r="P516" i="3"/>
  <c r="Q516" i="3" s="1"/>
  <c r="P517" i="3"/>
  <c r="Q517" i="3" s="1"/>
  <c r="P518" i="3"/>
  <c r="Q518" i="3" s="1"/>
  <c r="P519" i="3"/>
  <c r="Q519" i="3" s="1"/>
  <c r="P520" i="3"/>
  <c r="Q520" i="3" s="1"/>
  <c r="P521" i="3"/>
  <c r="Q521" i="3" s="1"/>
  <c r="P522" i="3"/>
  <c r="Q522" i="3" s="1"/>
  <c r="P523" i="3"/>
  <c r="Q523" i="3" s="1"/>
  <c r="P524" i="3"/>
  <c r="Q524" i="3" s="1"/>
  <c r="P525" i="3"/>
  <c r="Q525" i="3" s="1"/>
  <c r="P526" i="3"/>
  <c r="Q526" i="3" s="1"/>
  <c r="P527" i="3"/>
  <c r="Q527" i="3" s="1"/>
  <c r="P528" i="3"/>
  <c r="Q528" i="3" s="1"/>
  <c r="P529" i="3"/>
  <c r="Q529" i="3" s="1"/>
  <c r="P530" i="3"/>
  <c r="Q530" i="3" s="1"/>
  <c r="P531" i="3"/>
  <c r="Q531" i="3" s="1"/>
  <c r="P532" i="3"/>
  <c r="Q532" i="3" s="1"/>
  <c r="P533" i="3"/>
  <c r="Q533" i="3" s="1"/>
  <c r="P534" i="3"/>
  <c r="Q534" i="3" s="1"/>
  <c r="P535" i="3"/>
  <c r="Q535" i="3" s="1"/>
  <c r="P536" i="3"/>
  <c r="Q536" i="3" s="1"/>
  <c r="P537" i="3"/>
  <c r="Q537" i="3" s="1"/>
  <c r="P538" i="3"/>
  <c r="Q538" i="3" s="1"/>
  <c r="P539" i="3"/>
  <c r="Q539" i="3" s="1"/>
  <c r="P540" i="3"/>
  <c r="Q540" i="3" s="1"/>
  <c r="P541" i="3"/>
  <c r="Q541" i="3" s="1"/>
  <c r="P542" i="3"/>
  <c r="Q542" i="3" s="1"/>
  <c r="P543" i="3"/>
  <c r="Q543" i="3" s="1"/>
  <c r="P544" i="3"/>
  <c r="Q544" i="3" s="1"/>
  <c r="P545" i="3"/>
  <c r="Q545" i="3" s="1"/>
  <c r="P546" i="3"/>
  <c r="Q546" i="3" s="1"/>
  <c r="P547" i="3"/>
  <c r="Q547" i="3" s="1"/>
  <c r="P548" i="3"/>
  <c r="Q548" i="3" s="1"/>
  <c r="P549" i="3"/>
  <c r="Q549" i="3" s="1"/>
  <c r="P550" i="3"/>
  <c r="Q550" i="3" s="1"/>
  <c r="P551" i="3"/>
  <c r="Q551" i="3" s="1"/>
  <c r="P552" i="3"/>
  <c r="Q552" i="3" s="1"/>
  <c r="P553" i="3"/>
  <c r="Q553" i="3" s="1"/>
  <c r="P554" i="3"/>
  <c r="Q554" i="3" s="1"/>
  <c r="P555" i="3"/>
  <c r="Q555" i="3" s="1"/>
  <c r="P556" i="3"/>
  <c r="Q556" i="3" s="1"/>
  <c r="P557" i="3"/>
  <c r="Q557" i="3" s="1"/>
  <c r="P558" i="3"/>
  <c r="Q558" i="3" s="1"/>
  <c r="P559" i="3"/>
  <c r="Q559" i="3" s="1"/>
  <c r="P560" i="3"/>
  <c r="Q560" i="3" s="1"/>
  <c r="P561" i="3"/>
  <c r="Q561" i="3" s="1"/>
  <c r="P562" i="3"/>
  <c r="Q562" i="3" s="1"/>
  <c r="P563" i="3"/>
  <c r="Q563" i="3" s="1"/>
  <c r="P564" i="3"/>
  <c r="Q564" i="3" s="1"/>
  <c r="P565" i="3"/>
  <c r="Q565" i="3" s="1"/>
  <c r="P566" i="3"/>
  <c r="Q566" i="3" s="1"/>
  <c r="P567" i="3"/>
  <c r="Q567" i="3" s="1"/>
  <c r="P568" i="3"/>
  <c r="Q568" i="3" s="1"/>
  <c r="P569" i="3"/>
  <c r="Q569" i="3" s="1"/>
  <c r="P570" i="3"/>
  <c r="Q570" i="3" s="1"/>
  <c r="P571" i="3"/>
  <c r="Q571" i="3" s="1"/>
  <c r="P572" i="3"/>
  <c r="Q572" i="3" s="1"/>
  <c r="P573" i="3"/>
  <c r="Q573" i="3" s="1"/>
  <c r="P574" i="3"/>
  <c r="Q574" i="3" s="1"/>
  <c r="P575" i="3"/>
  <c r="Q575" i="3" s="1"/>
  <c r="P576" i="3"/>
  <c r="Q576" i="3" s="1"/>
  <c r="P577" i="3"/>
  <c r="Q577" i="3" s="1"/>
  <c r="P578" i="3"/>
  <c r="Q578" i="3" s="1"/>
  <c r="P579" i="3"/>
  <c r="Q579" i="3" s="1"/>
  <c r="P580" i="3"/>
  <c r="Q580" i="3" s="1"/>
  <c r="P581" i="3"/>
  <c r="Q581" i="3" s="1"/>
  <c r="P582" i="3"/>
  <c r="Q582" i="3" s="1"/>
  <c r="P583" i="3"/>
  <c r="Q583" i="3" s="1"/>
  <c r="P584" i="3"/>
  <c r="Q584" i="3" s="1"/>
  <c r="P585" i="3"/>
  <c r="Q585" i="3" s="1"/>
  <c r="P586" i="3"/>
  <c r="Q586" i="3" s="1"/>
  <c r="P587" i="3"/>
  <c r="Q587" i="3" s="1"/>
  <c r="P588" i="3"/>
  <c r="Q588" i="3" s="1"/>
  <c r="P589" i="3"/>
  <c r="Q589" i="3" s="1"/>
  <c r="P590" i="3"/>
  <c r="Q590" i="3" s="1"/>
  <c r="P591" i="3"/>
  <c r="Q591" i="3" s="1"/>
  <c r="P592" i="3"/>
  <c r="Q592" i="3" s="1"/>
  <c r="P593" i="3"/>
  <c r="Q593" i="3" s="1"/>
  <c r="P594" i="3"/>
  <c r="Q594" i="3" s="1"/>
  <c r="P595" i="3"/>
  <c r="Q595" i="3" s="1"/>
  <c r="P596" i="3"/>
  <c r="Q596" i="3" s="1"/>
  <c r="P597" i="3"/>
  <c r="Q597" i="3" s="1"/>
  <c r="P598" i="3"/>
  <c r="Q598" i="3" s="1"/>
  <c r="P599" i="3"/>
  <c r="Q599" i="3" s="1"/>
  <c r="P600" i="3"/>
  <c r="Q600" i="3" s="1"/>
  <c r="P601" i="3"/>
  <c r="Q601" i="3" s="1"/>
  <c r="P602" i="3"/>
  <c r="Q602" i="3" s="1"/>
  <c r="P603" i="3"/>
  <c r="Q603" i="3" s="1"/>
  <c r="P604" i="3"/>
  <c r="Q604" i="3" s="1"/>
  <c r="P605" i="3"/>
  <c r="Q605" i="3" s="1"/>
  <c r="P606" i="3"/>
  <c r="Q606" i="3" s="1"/>
  <c r="P607" i="3"/>
  <c r="Q607" i="3" s="1"/>
  <c r="P608" i="3"/>
  <c r="Q608" i="3" s="1"/>
  <c r="P609" i="3"/>
  <c r="Q609" i="3" s="1"/>
  <c r="P610" i="3"/>
  <c r="Q610" i="3" s="1"/>
  <c r="P611" i="3"/>
  <c r="Q611" i="3" s="1"/>
  <c r="P612" i="3"/>
  <c r="Q612" i="3" s="1"/>
  <c r="P613" i="3"/>
  <c r="Q613" i="3" s="1"/>
  <c r="P614" i="3"/>
  <c r="Q614" i="3" s="1"/>
  <c r="P615" i="3"/>
  <c r="Q615" i="3" s="1"/>
  <c r="P616" i="3"/>
  <c r="Q616" i="3" s="1"/>
  <c r="P617" i="3"/>
  <c r="Q617" i="3" s="1"/>
  <c r="P618" i="3"/>
  <c r="Q618" i="3" s="1"/>
  <c r="P619" i="3"/>
  <c r="Q619" i="3" s="1"/>
  <c r="P620" i="3"/>
  <c r="Q620" i="3" s="1"/>
  <c r="P621" i="3"/>
  <c r="Q621" i="3" s="1"/>
  <c r="P622" i="3"/>
  <c r="Q622" i="3" s="1"/>
  <c r="P623" i="3"/>
  <c r="Q623" i="3" s="1"/>
  <c r="P624" i="3"/>
  <c r="Q624" i="3" s="1"/>
  <c r="P625" i="3"/>
  <c r="Q625" i="3" s="1"/>
  <c r="P626" i="3"/>
  <c r="Q626" i="3" s="1"/>
  <c r="P627" i="3"/>
  <c r="Q627" i="3" s="1"/>
  <c r="P628" i="3"/>
  <c r="Q628" i="3" s="1"/>
  <c r="P629" i="3"/>
  <c r="Q629" i="3" s="1"/>
  <c r="P630" i="3"/>
  <c r="Q630" i="3" s="1"/>
  <c r="P631" i="3"/>
  <c r="Q631" i="3" s="1"/>
  <c r="P632" i="3"/>
  <c r="Q632" i="3" s="1"/>
  <c r="P633" i="3"/>
  <c r="Q633" i="3" s="1"/>
  <c r="P634" i="3"/>
  <c r="Q634" i="3" s="1"/>
  <c r="P635" i="3"/>
  <c r="Q635" i="3" s="1"/>
  <c r="P636" i="3"/>
  <c r="Q636" i="3" s="1"/>
  <c r="P637" i="3"/>
  <c r="Q637" i="3" s="1"/>
  <c r="P638" i="3"/>
  <c r="Q638" i="3" s="1"/>
  <c r="P639" i="3"/>
  <c r="Q639" i="3" s="1"/>
  <c r="P640" i="3"/>
  <c r="Q640" i="3" s="1"/>
  <c r="P641" i="3"/>
  <c r="Q641" i="3" s="1"/>
  <c r="P642" i="3"/>
  <c r="Q642" i="3" s="1"/>
  <c r="P643" i="3"/>
  <c r="Q643" i="3" s="1"/>
  <c r="P644" i="3"/>
  <c r="Q644" i="3" s="1"/>
  <c r="P645" i="3"/>
  <c r="Q645" i="3" s="1"/>
  <c r="P646" i="3"/>
  <c r="Q646" i="3" s="1"/>
  <c r="P647" i="3"/>
  <c r="Q647" i="3" s="1"/>
  <c r="P648" i="3"/>
  <c r="Q648" i="3" s="1"/>
  <c r="P649" i="3"/>
  <c r="Q649" i="3" s="1"/>
  <c r="P650" i="3"/>
  <c r="Q650" i="3" s="1"/>
  <c r="P651" i="3"/>
  <c r="Q651" i="3" s="1"/>
  <c r="P652" i="3"/>
  <c r="Q652" i="3" s="1"/>
  <c r="P653" i="3"/>
  <c r="Q653" i="3" s="1"/>
  <c r="P654" i="3"/>
  <c r="Q654" i="3" s="1"/>
  <c r="P655" i="3"/>
  <c r="Q655" i="3" s="1"/>
  <c r="P656" i="3"/>
  <c r="Q656" i="3" s="1"/>
  <c r="P657" i="3"/>
  <c r="Q657" i="3" s="1"/>
  <c r="P658" i="3"/>
  <c r="Q658" i="3" s="1"/>
  <c r="P659" i="3"/>
  <c r="Q659" i="3" s="1"/>
  <c r="P660" i="3"/>
  <c r="Q660" i="3" s="1"/>
  <c r="P661" i="3"/>
  <c r="Q661" i="3" s="1"/>
  <c r="P662" i="3"/>
  <c r="Q662" i="3" s="1"/>
  <c r="P663" i="3"/>
  <c r="Q663" i="3" s="1"/>
  <c r="P664" i="3"/>
  <c r="Q664" i="3" s="1"/>
  <c r="P665" i="3"/>
  <c r="Q665" i="3" s="1"/>
  <c r="P666" i="3"/>
  <c r="Q666" i="3" s="1"/>
  <c r="P667" i="3"/>
  <c r="Q667" i="3" s="1"/>
  <c r="P668" i="3"/>
  <c r="Q668" i="3" s="1"/>
  <c r="P669" i="3"/>
  <c r="Q669" i="3" s="1"/>
  <c r="P670" i="3"/>
  <c r="Q670" i="3" s="1"/>
  <c r="P671" i="3"/>
  <c r="Q671" i="3" s="1"/>
  <c r="P672" i="3"/>
  <c r="Q672" i="3" s="1"/>
  <c r="P673" i="3"/>
  <c r="Q673" i="3" s="1"/>
  <c r="P674" i="3"/>
  <c r="Q674" i="3" s="1"/>
  <c r="P675" i="3"/>
  <c r="Q675" i="3" s="1"/>
  <c r="P676" i="3"/>
  <c r="Q676" i="3" s="1"/>
  <c r="P677" i="3"/>
  <c r="Q677" i="3" s="1"/>
  <c r="P678" i="3"/>
  <c r="Q678" i="3" s="1"/>
  <c r="P679" i="3"/>
  <c r="Q679" i="3" s="1"/>
  <c r="P680" i="3"/>
  <c r="Q680" i="3" s="1"/>
  <c r="P681" i="3"/>
  <c r="Q681" i="3" s="1"/>
  <c r="P682" i="3"/>
  <c r="Q682" i="3" s="1"/>
  <c r="P683" i="3"/>
  <c r="Q683" i="3" s="1"/>
  <c r="P684" i="3"/>
  <c r="Q684" i="3" s="1"/>
  <c r="P685" i="3"/>
  <c r="Q685" i="3" s="1"/>
  <c r="P686" i="3"/>
  <c r="Q686" i="3" s="1"/>
  <c r="P687" i="3"/>
  <c r="Q687" i="3" s="1"/>
  <c r="P688" i="3"/>
  <c r="Q688" i="3" s="1"/>
  <c r="P689" i="3"/>
  <c r="Q689" i="3" s="1"/>
  <c r="P690" i="3"/>
  <c r="Q690" i="3" s="1"/>
  <c r="P691" i="3"/>
  <c r="Q691" i="3" s="1"/>
  <c r="P692" i="3"/>
  <c r="Q692" i="3" s="1"/>
  <c r="P693" i="3"/>
  <c r="Q693" i="3" s="1"/>
  <c r="P694" i="3"/>
  <c r="Q694" i="3" s="1"/>
  <c r="P695" i="3"/>
  <c r="Q695" i="3" s="1"/>
  <c r="P696" i="3"/>
  <c r="Q696" i="3" s="1"/>
  <c r="P697" i="3"/>
  <c r="Q697" i="3" s="1"/>
  <c r="P698" i="3"/>
  <c r="Q698" i="3" s="1"/>
  <c r="P699" i="3"/>
  <c r="Q699" i="3" s="1"/>
  <c r="P700" i="3"/>
  <c r="Q700" i="3" s="1"/>
  <c r="P701" i="3"/>
  <c r="Q701" i="3" s="1"/>
  <c r="P702" i="3"/>
  <c r="Q702" i="3" s="1"/>
  <c r="P703" i="3"/>
  <c r="Q703" i="3" s="1"/>
  <c r="P704" i="3"/>
  <c r="Q704" i="3" s="1"/>
  <c r="P705" i="3"/>
  <c r="Q705" i="3" s="1"/>
  <c r="P706" i="3"/>
  <c r="Q706" i="3" s="1"/>
  <c r="P707" i="3"/>
  <c r="Q707" i="3" s="1"/>
  <c r="P708" i="3"/>
  <c r="Q708" i="3" s="1"/>
  <c r="P709" i="3"/>
  <c r="Q709" i="3" s="1"/>
  <c r="P710" i="3"/>
  <c r="Q710" i="3" s="1"/>
  <c r="P711" i="3"/>
  <c r="Q711" i="3" s="1"/>
  <c r="P712" i="3"/>
  <c r="Q712" i="3" s="1"/>
  <c r="P713" i="3"/>
  <c r="Q713" i="3" s="1"/>
  <c r="P714" i="3"/>
  <c r="Q714" i="3" s="1"/>
  <c r="P715" i="3"/>
  <c r="Q715" i="3" s="1"/>
  <c r="P716" i="3"/>
  <c r="Q716" i="3" s="1"/>
  <c r="P717" i="3"/>
  <c r="Q717" i="3" s="1"/>
  <c r="P718" i="3"/>
  <c r="Q718" i="3" s="1"/>
  <c r="P719" i="3"/>
  <c r="Q719" i="3" s="1"/>
  <c r="P720" i="3"/>
  <c r="Q720" i="3" s="1"/>
  <c r="P721" i="3"/>
  <c r="Q721" i="3" s="1"/>
  <c r="P722" i="3"/>
  <c r="Q722" i="3" s="1"/>
  <c r="P723" i="3"/>
  <c r="Q723" i="3" s="1"/>
  <c r="P724" i="3"/>
  <c r="Q724" i="3" s="1"/>
  <c r="P725" i="3"/>
  <c r="Q725" i="3" s="1"/>
  <c r="P726" i="3"/>
  <c r="Q726" i="3" s="1"/>
  <c r="P727" i="3"/>
  <c r="Q727" i="3" s="1"/>
  <c r="P728" i="3"/>
  <c r="Q728" i="3" s="1"/>
  <c r="P729" i="3"/>
  <c r="Q729" i="3" s="1"/>
  <c r="P730" i="3"/>
  <c r="Q730" i="3" s="1"/>
  <c r="P731" i="3"/>
  <c r="Q731" i="3" s="1"/>
  <c r="P732" i="3"/>
  <c r="Q732" i="3" s="1"/>
  <c r="P733" i="3"/>
  <c r="Q733" i="3" s="1"/>
  <c r="P734" i="3"/>
  <c r="Q734" i="3" s="1"/>
  <c r="P735" i="3"/>
  <c r="Q735" i="3" s="1"/>
  <c r="P736" i="3"/>
  <c r="Q736" i="3" s="1"/>
  <c r="P737" i="3"/>
  <c r="Q737" i="3" s="1"/>
  <c r="P738" i="3"/>
  <c r="Q738" i="3" s="1"/>
  <c r="P739" i="3"/>
  <c r="Q739" i="3" s="1"/>
  <c r="P740" i="3"/>
  <c r="Q740" i="3" s="1"/>
  <c r="P741" i="3"/>
  <c r="Q741" i="3" s="1"/>
  <c r="P742" i="3"/>
  <c r="Q742" i="3" s="1"/>
  <c r="P743" i="3"/>
  <c r="Q743" i="3" s="1"/>
  <c r="P744" i="3"/>
  <c r="Q744" i="3" s="1"/>
  <c r="P745" i="3"/>
  <c r="Q745" i="3" s="1"/>
  <c r="P746" i="3"/>
  <c r="Q746" i="3" s="1"/>
  <c r="P747" i="3"/>
  <c r="Q747" i="3" s="1"/>
  <c r="P748" i="3"/>
  <c r="Q748" i="3" s="1"/>
  <c r="P749" i="3"/>
  <c r="Q749" i="3" s="1"/>
  <c r="P750" i="3"/>
  <c r="Q750" i="3" s="1"/>
  <c r="P751" i="3"/>
  <c r="Q751" i="3" s="1"/>
  <c r="P752" i="3"/>
  <c r="Q752" i="3" s="1"/>
  <c r="P753" i="3"/>
  <c r="Q753" i="3" s="1"/>
  <c r="P754" i="3"/>
  <c r="Q754" i="3" s="1"/>
  <c r="P755" i="3"/>
  <c r="Q755" i="3" s="1"/>
  <c r="P756" i="3"/>
  <c r="Q756" i="3" s="1"/>
  <c r="P757" i="3"/>
  <c r="Q757" i="3" s="1"/>
  <c r="P758" i="3"/>
  <c r="Q758" i="3" s="1"/>
  <c r="P759" i="3"/>
  <c r="Q759" i="3" s="1"/>
  <c r="P760" i="3"/>
  <c r="Q760" i="3" s="1"/>
  <c r="P761" i="3"/>
  <c r="Q761" i="3" s="1"/>
  <c r="P762" i="3"/>
  <c r="Q762" i="3" s="1"/>
  <c r="P763" i="3"/>
  <c r="Q763" i="3" s="1"/>
  <c r="P764" i="3"/>
  <c r="Q764" i="3" s="1"/>
  <c r="P765" i="3"/>
  <c r="Q765" i="3" s="1"/>
  <c r="P766" i="3"/>
  <c r="Q766" i="3" s="1"/>
  <c r="P767" i="3"/>
  <c r="Q767" i="3" s="1"/>
  <c r="P768" i="3"/>
  <c r="Q768" i="3" s="1"/>
  <c r="P769" i="3"/>
  <c r="Q769" i="3" s="1"/>
  <c r="P770" i="3"/>
  <c r="Q770" i="3" s="1"/>
  <c r="P771" i="3"/>
  <c r="Q771" i="3" s="1"/>
  <c r="P772" i="3"/>
  <c r="Q772" i="3" s="1"/>
  <c r="P773" i="3"/>
  <c r="Q773" i="3" s="1"/>
  <c r="P774" i="3"/>
  <c r="Q774" i="3" s="1"/>
  <c r="P775" i="3"/>
  <c r="Q775" i="3" s="1"/>
  <c r="P776" i="3"/>
  <c r="Q776" i="3" s="1"/>
  <c r="P777" i="3"/>
  <c r="Q777" i="3" s="1"/>
  <c r="P778" i="3"/>
  <c r="Q778" i="3" s="1"/>
  <c r="P779" i="3"/>
  <c r="Q779" i="3" s="1"/>
  <c r="P780" i="3"/>
  <c r="Q780" i="3" s="1"/>
  <c r="P781" i="3"/>
  <c r="Q781" i="3" s="1"/>
  <c r="P782" i="3"/>
  <c r="Q782" i="3" s="1"/>
  <c r="P783" i="3"/>
  <c r="Q783" i="3" s="1"/>
  <c r="P784" i="3"/>
  <c r="Q784" i="3" s="1"/>
  <c r="P785" i="3"/>
  <c r="Q785" i="3" s="1"/>
  <c r="P786" i="3"/>
  <c r="Q786" i="3" s="1"/>
  <c r="P787" i="3"/>
  <c r="Q787" i="3" s="1"/>
  <c r="P788" i="3"/>
  <c r="Q788" i="3" s="1"/>
  <c r="P789" i="3"/>
  <c r="Q789" i="3" s="1"/>
  <c r="P790" i="3"/>
  <c r="Q790" i="3" s="1"/>
  <c r="P791" i="3"/>
  <c r="Q791" i="3" s="1"/>
  <c r="P792" i="3"/>
  <c r="Q792" i="3" s="1"/>
  <c r="P793" i="3"/>
  <c r="Q793" i="3" s="1"/>
  <c r="P794" i="3"/>
  <c r="Q794" i="3" s="1"/>
  <c r="P795" i="3"/>
  <c r="Q795" i="3" s="1"/>
  <c r="P796" i="3"/>
  <c r="Q796" i="3" s="1"/>
  <c r="P797" i="3"/>
  <c r="Q797" i="3" s="1"/>
  <c r="P798" i="3"/>
  <c r="Q798" i="3" s="1"/>
  <c r="P799" i="3"/>
  <c r="Q799" i="3" s="1"/>
  <c r="P800" i="3"/>
  <c r="Q800" i="3" s="1"/>
  <c r="P801" i="3"/>
  <c r="Q801" i="3" s="1"/>
  <c r="P802" i="3"/>
  <c r="Q802" i="3" s="1"/>
  <c r="P803" i="3"/>
  <c r="Q803" i="3" s="1"/>
  <c r="P804" i="3"/>
  <c r="Q804" i="3" s="1"/>
  <c r="P805" i="3"/>
  <c r="Q805" i="3" s="1"/>
  <c r="P806" i="3"/>
  <c r="Q806" i="3" s="1"/>
  <c r="P807" i="3"/>
  <c r="Q807" i="3" s="1"/>
  <c r="P808" i="3"/>
  <c r="Q808" i="3" s="1"/>
  <c r="P809" i="3"/>
  <c r="Q809" i="3" s="1"/>
  <c r="P810" i="3"/>
  <c r="Q810" i="3" s="1"/>
  <c r="P811" i="3"/>
  <c r="Q811" i="3" s="1"/>
  <c r="P812" i="3"/>
  <c r="Q812" i="3" s="1"/>
  <c r="P813" i="3"/>
  <c r="Q813" i="3" s="1"/>
  <c r="P814" i="3"/>
  <c r="Q814" i="3" s="1"/>
  <c r="P815" i="3"/>
  <c r="Q815" i="3" s="1"/>
  <c r="P816" i="3"/>
  <c r="Q816" i="3" s="1"/>
  <c r="P817" i="3"/>
  <c r="Q817" i="3" s="1"/>
  <c r="P818" i="3"/>
  <c r="Q818" i="3" s="1"/>
  <c r="P819" i="3"/>
  <c r="Q819" i="3" s="1"/>
  <c r="P820" i="3"/>
  <c r="Q820" i="3" s="1"/>
  <c r="P821" i="3"/>
  <c r="Q821" i="3" s="1"/>
  <c r="P822" i="3"/>
  <c r="Q822" i="3" s="1"/>
  <c r="P823" i="3"/>
  <c r="Q823" i="3" s="1"/>
  <c r="P824" i="3"/>
  <c r="Q824" i="3" s="1"/>
  <c r="P825" i="3"/>
  <c r="Q825" i="3" s="1"/>
  <c r="P826" i="3"/>
  <c r="Q826" i="3" s="1"/>
  <c r="P827" i="3"/>
  <c r="Q827" i="3" s="1"/>
  <c r="P828" i="3"/>
  <c r="Q828" i="3" s="1"/>
  <c r="P829" i="3"/>
  <c r="Q829" i="3" s="1"/>
  <c r="P830" i="3"/>
  <c r="Q830" i="3" s="1"/>
  <c r="P831" i="3"/>
  <c r="Q831" i="3" s="1"/>
  <c r="P832" i="3"/>
  <c r="Q832" i="3" s="1"/>
  <c r="P833" i="3"/>
  <c r="Q833" i="3" s="1"/>
  <c r="P834" i="3"/>
  <c r="Q834" i="3" s="1"/>
  <c r="P835" i="3"/>
  <c r="Q835" i="3" s="1"/>
  <c r="P836" i="3"/>
  <c r="Q836" i="3" s="1"/>
  <c r="P837" i="3"/>
  <c r="Q837" i="3" s="1"/>
  <c r="P838" i="3"/>
  <c r="Q838" i="3" s="1"/>
  <c r="P839" i="3"/>
  <c r="Q839" i="3" s="1"/>
  <c r="P840" i="3"/>
  <c r="Q840" i="3" s="1"/>
  <c r="P841" i="3"/>
  <c r="Q841" i="3" s="1"/>
  <c r="P842" i="3"/>
  <c r="Q842" i="3" s="1"/>
  <c r="P843" i="3"/>
  <c r="Q843" i="3" s="1"/>
  <c r="P844" i="3"/>
  <c r="Q844" i="3" s="1"/>
  <c r="P845" i="3"/>
  <c r="Q845" i="3" s="1"/>
  <c r="P846" i="3"/>
  <c r="Q846" i="3" s="1"/>
  <c r="P847" i="3"/>
  <c r="Q847" i="3" s="1"/>
  <c r="P848" i="3"/>
  <c r="Q848" i="3" s="1"/>
  <c r="P849" i="3"/>
  <c r="Q849" i="3" s="1"/>
  <c r="P850" i="3"/>
  <c r="Q850" i="3" s="1"/>
  <c r="P851" i="3"/>
  <c r="Q851" i="3" s="1"/>
  <c r="P852" i="3"/>
  <c r="Q852" i="3" s="1"/>
  <c r="P853" i="3"/>
  <c r="Q853" i="3" s="1"/>
  <c r="P854" i="3"/>
  <c r="Q854" i="3" s="1"/>
  <c r="P855" i="3"/>
  <c r="Q855" i="3" s="1"/>
  <c r="P856" i="3"/>
  <c r="Q856" i="3" s="1"/>
  <c r="P857" i="3"/>
  <c r="Q857" i="3" s="1"/>
  <c r="P858" i="3"/>
  <c r="Q858" i="3" s="1"/>
  <c r="P859" i="3"/>
  <c r="Q859" i="3" s="1"/>
  <c r="P860" i="3"/>
  <c r="Q860" i="3" s="1"/>
  <c r="P861" i="3"/>
  <c r="Q861" i="3" s="1"/>
  <c r="P862" i="3"/>
  <c r="Q862" i="3" s="1"/>
  <c r="P863" i="3"/>
  <c r="Q863" i="3" s="1"/>
  <c r="P864" i="3"/>
  <c r="Q864" i="3" s="1"/>
  <c r="P865" i="3"/>
  <c r="Q865" i="3" s="1"/>
  <c r="P866" i="3"/>
  <c r="Q866" i="3" s="1"/>
  <c r="P867" i="3"/>
  <c r="Q867" i="3" s="1"/>
  <c r="P868" i="3"/>
  <c r="Q868" i="3" s="1"/>
  <c r="P869" i="3"/>
  <c r="Q869" i="3" s="1"/>
  <c r="P870" i="3"/>
  <c r="Q870" i="3" s="1"/>
  <c r="P871" i="3"/>
  <c r="Q871" i="3" s="1"/>
  <c r="P872" i="3"/>
  <c r="Q872" i="3" s="1"/>
  <c r="P873" i="3"/>
  <c r="Q873" i="3" s="1"/>
  <c r="P874" i="3"/>
  <c r="Q874" i="3" s="1"/>
  <c r="P875" i="3"/>
  <c r="Q875" i="3" s="1"/>
  <c r="P876" i="3"/>
  <c r="Q876" i="3" s="1"/>
  <c r="P877" i="3"/>
  <c r="Q877" i="3" s="1"/>
  <c r="P878" i="3"/>
  <c r="Q878" i="3" s="1"/>
  <c r="P879" i="3"/>
  <c r="Q879" i="3" s="1"/>
  <c r="P880" i="3"/>
  <c r="Q880" i="3" s="1"/>
  <c r="P881" i="3"/>
  <c r="Q881" i="3" s="1"/>
  <c r="P882" i="3"/>
  <c r="Q882" i="3" s="1"/>
  <c r="P883" i="3"/>
  <c r="Q883" i="3" s="1"/>
  <c r="P884" i="3"/>
  <c r="Q884" i="3" s="1"/>
  <c r="P885" i="3"/>
  <c r="Q885" i="3" s="1"/>
  <c r="P886" i="3"/>
  <c r="Q886" i="3" s="1"/>
  <c r="P887" i="3"/>
  <c r="Q887" i="3" s="1"/>
  <c r="P888" i="3"/>
  <c r="Q888" i="3" s="1"/>
  <c r="P889" i="3"/>
  <c r="Q889" i="3" s="1"/>
  <c r="P890" i="3"/>
  <c r="Q890" i="3" s="1"/>
  <c r="P891" i="3"/>
  <c r="Q891" i="3" s="1"/>
  <c r="P892" i="3"/>
  <c r="Q892" i="3" s="1"/>
  <c r="P893" i="3"/>
  <c r="Q893" i="3" s="1"/>
  <c r="P894" i="3"/>
  <c r="Q894" i="3" s="1"/>
  <c r="P895" i="3"/>
  <c r="Q895" i="3" s="1"/>
  <c r="P896" i="3"/>
  <c r="Q896" i="3" s="1"/>
  <c r="P897" i="3"/>
  <c r="Q897" i="3" s="1"/>
  <c r="P898" i="3"/>
  <c r="Q898" i="3" s="1"/>
  <c r="P899" i="3"/>
  <c r="Q899" i="3" s="1"/>
  <c r="P900" i="3"/>
  <c r="Q900" i="3" s="1"/>
  <c r="P901" i="3"/>
  <c r="Q901" i="3" s="1"/>
  <c r="P902" i="3"/>
  <c r="Q902" i="3" s="1"/>
  <c r="P903" i="3"/>
  <c r="Q903" i="3" s="1"/>
  <c r="P904" i="3"/>
  <c r="Q904" i="3" s="1"/>
  <c r="P905" i="3"/>
  <c r="Q905" i="3" s="1"/>
  <c r="P906" i="3"/>
  <c r="Q906" i="3" s="1"/>
  <c r="P907" i="3"/>
  <c r="Q907" i="3" s="1"/>
  <c r="P908" i="3"/>
  <c r="Q908" i="3" s="1"/>
  <c r="P909" i="3"/>
  <c r="Q909" i="3" s="1"/>
  <c r="P910" i="3"/>
  <c r="Q910" i="3" s="1"/>
  <c r="P911" i="3"/>
  <c r="Q911" i="3" s="1"/>
  <c r="P912" i="3"/>
  <c r="Q912" i="3" s="1"/>
  <c r="P913" i="3"/>
  <c r="Q913" i="3" s="1"/>
  <c r="P914" i="3"/>
  <c r="Q914" i="3" s="1"/>
  <c r="P915" i="3"/>
  <c r="Q915" i="3" s="1"/>
  <c r="P916" i="3"/>
  <c r="Q916" i="3" s="1"/>
  <c r="P917" i="3"/>
  <c r="Q917" i="3" s="1"/>
  <c r="P918" i="3"/>
  <c r="Q918" i="3" s="1"/>
  <c r="P919" i="3"/>
  <c r="Q919" i="3" s="1"/>
  <c r="P920" i="3"/>
  <c r="Q920" i="3" s="1"/>
  <c r="P921" i="3"/>
  <c r="Q921" i="3" s="1"/>
  <c r="P922" i="3"/>
  <c r="Q922" i="3" s="1"/>
  <c r="P923" i="3"/>
  <c r="Q923" i="3" s="1"/>
  <c r="P924" i="3"/>
  <c r="Q924" i="3" s="1"/>
  <c r="P925" i="3"/>
  <c r="Q925" i="3" s="1"/>
  <c r="P926" i="3"/>
  <c r="Q926" i="3" s="1"/>
  <c r="P927" i="3"/>
  <c r="Q927" i="3" s="1"/>
  <c r="P928" i="3"/>
  <c r="Q928" i="3" s="1"/>
  <c r="P929" i="3"/>
  <c r="Q929" i="3" s="1"/>
  <c r="P930" i="3"/>
  <c r="Q930" i="3" s="1"/>
  <c r="P931" i="3"/>
  <c r="Q931" i="3" s="1"/>
  <c r="P932" i="3"/>
  <c r="Q932" i="3" s="1"/>
  <c r="P933" i="3"/>
  <c r="Q933" i="3" s="1"/>
  <c r="P934" i="3"/>
  <c r="Q934" i="3" s="1"/>
  <c r="P935" i="3"/>
  <c r="Q935" i="3" s="1"/>
  <c r="P936" i="3"/>
  <c r="Q936" i="3" s="1"/>
  <c r="P937" i="3"/>
  <c r="Q937" i="3" s="1"/>
  <c r="P938" i="3"/>
  <c r="Q938" i="3" s="1"/>
  <c r="P939" i="3"/>
  <c r="Q939" i="3" s="1"/>
  <c r="P940" i="3"/>
  <c r="Q940" i="3" s="1"/>
  <c r="P941" i="3"/>
  <c r="Q941" i="3" s="1"/>
  <c r="P942" i="3"/>
  <c r="Q942" i="3" s="1"/>
  <c r="P943" i="3"/>
  <c r="Q943" i="3" s="1"/>
  <c r="P944" i="3"/>
  <c r="Q944" i="3" s="1"/>
  <c r="P945" i="3"/>
  <c r="Q945" i="3" s="1"/>
  <c r="P946" i="3"/>
  <c r="Q946" i="3" s="1"/>
  <c r="P947" i="3"/>
  <c r="Q947" i="3" s="1"/>
  <c r="P948" i="3"/>
  <c r="Q948" i="3" s="1"/>
  <c r="P949" i="3"/>
  <c r="Q949" i="3" s="1"/>
  <c r="P950" i="3"/>
  <c r="Q950" i="3" s="1"/>
  <c r="P951" i="3"/>
  <c r="Q951" i="3" s="1"/>
  <c r="P952" i="3"/>
  <c r="Q952" i="3" s="1"/>
  <c r="P953" i="3"/>
  <c r="Q953" i="3" s="1"/>
  <c r="P954" i="3"/>
  <c r="Q954" i="3" s="1"/>
  <c r="P955" i="3"/>
  <c r="Q955" i="3" s="1"/>
  <c r="P956" i="3"/>
  <c r="Q956" i="3" s="1"/>
  <c r="P957" i="3"/>
  <c r="Q957" i="3" s="1"/>
  <c r="P958" i="3"/>
  <c r="Q958" i="3" s="1"/>
  <c r="P959" i="3"/>
  <c r="Q959" i="3" s="1"/>
  <c r="P960" i="3"/>
  <c r="Q960" i="3" s="1"/>
  <c r="P961" i="3"/>
  <c r="Q961" i="3" s="1"/>
  <c r="P962" i="3"/>
  <c r="Q962" i="3" s="1"/>
  <c r="P963" i="3"/>
  <c r="Q963" i="3" s="1"/>
  <c r="P964" i="3"/>
  <c r="Q964" i="3" s="1"/>
  <c r="P965" i="3"/>
  <c r="Q965" i="3" s="1"/>
  <c r="P966" i="3"/>
  <c r="Q966" i="3" s="1"/>
  <c r="P967" i="3"/>
  <c r="Q967" i="3" s="1"/>
  <c r="P968" i="3"/>
  <c r="Q968" i="3" s="1"/>
  <c r="P969" i="3"/>
  <c r="Q969" i="3" s="1"/>
  <c r="P970" i="3"/>
  <c r="Q970" i="3" s="1"/>
  <c r="P971" i="3"/>
  <c r="Q971" i="3" s="1"/>
  <c r="P972" i="3"/>
  <c r="Q972" i="3" s="1"/>
  <c r="P973" i="3"/>
  <c r="Q973" i="3" s="1"/>
  <c r="P974" i="3"/>
  <c r="Q974" i="3" s="1"/>
  <c r="P975" i="3"/>
  <c r="Q975" i="3" s="1"/>
  <c r="P976" i="3"/>
  <c r="Q976" i="3" s="1"/>
  <c r="P977" i="3"/>
  <c r="Q977" i="3" s="1"/>
  <c r="P978" i="3"/>
  <c r="Q978" i="3" s="1"/>
  <c r="P979" i="3"/>
  <c r="Q979" i="3" s="1"/>
  <c r="P980" i="3"/>
  <c r="Q980" i="3" s="1"/>
  <c r="P981" i="3"/>
  <c r="Q981" i="3" s="1"/>
  <c r="P982" i="3"/>
  <c r="Q982" i="3" s="1"/>
  <c r="P983" i="3"/>
  <c r="Q983" i="3" s="1"/>
  <c r="P984" i="3"/>
  <c r="Q984" i="3" s="1"/>
  <c r="P985" i="3"/>
  <c r="Q985" i="3" s="1"/>
  <c r="P986" i="3"/>
  <c r="Q986" i="3" s="1"/>
  <c r="P987" i="3"/>
  <c r="Q987" i="3" s="1"/>
  <c r="P988" i="3"/>
  <c r="Q988" i="3" s="1"/>
  <c r="P989" i="3"/>
  <c r="Q989" i="3" s="1"/>
  <c r="P990" i="3"/>
  <c r="Q990" i="3" s="1"/>
  <c r="P991" i="3"/>
  <c r="Q991" i="3" s="1"/>
  <c r="P992" i="3"/>
  <c r="Q992" i="3" s="1"/>
  <c r="P993" i="3"/>
  <c r="Q993" i="3" s="1"/>
  <c r="P994" i="3"/>
  <c r="Q994" i="3" s="1"/>
  <c r="P995" i="3"/>
  <c r="Q995" i="3" s="1"/>
  <c r="P996" i="3"/>
  <c r="Q996" i="3" s="1"/>
  <c r="P997" i="3"/>
  <c r="Q997" i="3" s="1"/>
  <c r="P998" i="3"/>
  <c r="Q998" i="3" s="1"/>
  <c r="P999" i="3"/>
  <c r="Q999" i="3" s="1"/>
  <c r="P1000" i="3"/>
  <c r="Q1000" i="3" s="1"/>
  <c r="P1001" i="3"/>
  <c r="Q1001" i="3" s="1"/>
  <c r="P1002" i="3"/>
  <c r="Q1002" i="3" s="1"/>
  <c r="P1003" i="3"/>
  <c r="Q1003" i="3" s="1"/>
  <c r="P1004" i="3"/>
  <c r="Q1004" i="3" s="1"/>
  <c r="P1005" i="3"/>
  <c r="Q1005" i="3" s="1"/>
  <c r="P1006" i="3"/>
  <c r="Q1006" i="3" s="1"/>
  <c r="P1007" i="3"/>
  <c r="Q1007" i="3" s="1"/>
  <c r="P1008" i="3"/>
  <c r="Q1008" i="3" s="1"/>
  <c r="P1009" i="3"/>
  <c r="Q1009" i="3" s="1"/>
  <c r="P1010" i="3"/>
  <c r="Q1010" i="3" s="1"/>
  <c r="P1011" i="3"/>
  <c r="Q1011" i="3" s="1"/>
  <c r="P1012" i="3"/>
  <c r="Q1012" i="3" s="1"/>
  <c r="P1013" i="3"/>
  <c r="Q1013" i="3" s="1"/>
  <c r="P1014" i="3"/>
  <c r="Q1014" i="3" s="1"/>
  <c r="P1015" i="3"/>
  <c r="Q1015" i="3" s="1"/>
  <c r="P1016" i="3"/>
  <c r="Q1016" i="3" s="1"/>
  <c r="P1017" i="3"/>
  <c r="Q1017" i="3" s="1"/>
  <c r="P1018" i="3"/>
  <c r="Q1018" i="3" s="1"/>
  <c r="P1019" i="3"/>
  <c r="Q1019" i="3" s="1"/>
  <c r="P1020" i="3"/>
  <c r="Q1020" i="3" s="1"/>
  <c r="P1021" i="3"/>
  <c r="Q1021" i="3" s="1"/>
  <c r="P1022" i="3"/>
  <c r="Q1022" i="3" s="1"/>
  <c r="P1023" i="3"/>
  <c r="Q1023" i="3" s="1"/>
  <c r="P1024" i="3"/>
  <c r="Q1024" i="3" s="1"/>
  <c r="P1025" i="3"/>
  <c r="Q1025" i="3" s="1"/>
  <c r="P1026" i="3"/>
  <c r="Q1026" i="3" s="1"/>
  <c r="P1027" i="3"/>
  <c r="Q1027" i="3" s="1"/>
  <c r="P1028" i="3"/>
  <c r="Q1028" i="3" s="1"/>
  <c r="P1029" i="3"/>
  <c r="Q1029" i="3" s="1"/>
  <c r="P1030" i="3"/>
  <c r="Q1030" i="3" s="1"/>
  <c r="P1031" i="3"/>
  <c r="Q1031" i="3" s="1"/>
  <c r="P1032" i="3"/>
  <c r="Q1032" i="3" s="1"/>
  <c r="P1033" i="3"/>
  <c r="Q1033" i="3" s="1"/>
  <c r="P1034" i="3"/>
  <c r="Q1034" i="3" s="1"/>
  <c r="P1035" i="3"/>
  <c r="Q1035" i="3" s="1"/>
  <c r="P1036" i="3"/>
  <c r="Q1036" i="3" s="1"/>
  <c r="P1037" i="3"/>
  <c r="Q1037" i="3" s="1"/>
  <c r="P1038" i="3"/>
  <c r="Q1038" i="3" s="1"/>
  <c r="P1039" i="3"/>
  <c r="Q1039" i="3" s="1"/>
  <c r="P1040" i="3"/>
  <c r="Q1040" i="3" s="1"/>
  <c r="P1041" i="3"/>
  <c r="Q1041" i="3" s="1"/>
  <c r="P1042" i="3"/>
  <c r="Q1042" i="3" s="1"/>
  <c r="P1043" i="3"/>
  <c r="Q1043" i="3" s="1"/>
  <c r="P1044" i="3"/>
  <c r="Q1044" i="3" s="1"/>
  <c r="P1045" i="3"/>
  <c r="Q1045" i="3" s="1"/>
  <c r="P1046" i="3"/>
  <c r="Q1046" i="3" s="1"/>
  <c r="P1047" i="3"/>
  <c r="Q1047" i="3" s="1"/>
  <c r="P1048" i="3"/>
  <c r="Q1048" i="3" s="1"/>
  <c r="P1049" i="3"/>
  <c r="Q1049" i="3" s="1"/>
  <c r="P1050" i="3"/>
  <c r="Q1050" i="3" s="1"/>
  <c r="P1051" i="3"/>
  <c r="Q1051" i="3" s="1"/>
  <c r="P1052" i="3"/>
  <c r="Q1052" i="3" s="1"/>
  <c r="P1053" i="3"/>
  <c r="Q1053" i="3" s="1"/>
  <c r="P1054" i="3"/>
  <c r="Q1054" i="3" s="1"/>
  <c r="P1055" i="3"/>
  <c r="Q1055" i="3" s="1"/>
  <c r="P1056" i="3"/>
  <c r="Q1056" i="3" s="1"/>
  <c r="P1057" i="3"/>
  <c r="Q1057" i="3" s="1"/>
  <c r="P1058" i="3"/>
  <c r="Q1058" i="3" s="1"/>
  <c r="P1059" i="3"/>
  <c r="Q1059" i="3" s="1"/>
  <c r="P1060" i="3"/>
  <c r="Q1060" i="3" s="1"/>
  <c r="P1061" i="3"/>
  <c r="Q1061" i="3" s="1"/>
  <c r="P1062" i="3"/>
  <c r="Q1062" i="3" s="1"/>
  <c r="P1063" i="3"/>
  <c r="Q1063" i="3" s="1"/>
  <c r="P1064" i="3"/>
  <c r="Q1064" i="3" s="1"/>
  <c r="P1065" i="3"/>
  <c r="Q1065" i="3" s="1"/>
  <c r="P1066" i="3"/>
  <c r="Q1066" i="3" s="1"/>
  <c r="P1067" i="3"/>
  <c r="Q1067" i="3" s="1"/>
  <c r="P1068" i="3"/>
  <c r="Q1068" i="3" s="1"/>
  <c r="P1069" i="3"/>
  <c r="Q1069" i="3" s="1"/>
  <c r="P1070" i="3"/>
  <c r="Q1070" i="3" s="1"/>
  <c r="P1071" i="3"/>
  <c r="Q1071" i="3" s="1"/>
  <c r="P1072" i="3"/>
  <c r="Q1072" i="3" s="1"/>
  <c r="P1073" i="3"/>
  <c r="Q1073" i="3" s="1"/>
  <c r="P1074" i="3"/>
  <c r="Q1074" i="3" s="1"/>
  <c r="P1075" i="3"/>
  <c r="Q1075" i="3" s="1"/>
  <c r="P1076" i="3"/>
  <c r="Q1076" i="3" s="1"/>
  <c r="P1077" i="3"/>
  <c r="Q1077" i="3" s="1"/>
  <c r="P1078" i="3"/>
  <c r="Q1078" i="3" s="1"/>
  <c r="P1079" i="3"/>
  <c r="Q1079" i="3" s="1"/>
  <c r="P1080" i="3"/>
  <c r="Q1080" i="3" s="1"/>
  <c r="P1081" i="3"/>
  <c r="Q1081" i="3" s="1"/>
  <c r="P1082" i="3"/>
  <c r="Q1082" i="3" s="1"/>
  <c r="P1083" i="3"/>
  <c r="Q1083" i="3" s="1"/>
  <c r="P1084" i="3"/>
  <c r="Q1084" i="3" s="1"/>
  <c r="P1085" i="3"/>
  <c r="Q1085" i="3" s="1"/>
  <c r="P1086" i="3"/>
  <c r="Q1086" i="3" s="1"/>
  <c r="P1087" i="3"/>
  <c r="Q1087" i="3" s="1"/>
  <c r="P1088" i="3"/>
  <c r="Q1088" i="3" s="1"/>
  <c r="P1089" i="3"/>
  <c r="Q1089" i="3" s="1"/>
  <c r="P1090" i="3"/>
  <c r="Q1090" i="3" s="1"/>
  <c r="P1091" i="3"/>
  <c r="Q1091" i="3" s="1"/>
  <c r="P1092" i="3"/>
  <c r="Q1092" i="3" s="1"/>
  <c r="P1093" i="3"/>
  <c r="Q1093" i="3" s="1"/>
  <c r="P1094" i="3"/>
  <c r="Q1094" i="3" s="1"/>
  <c r="P1095" i="3"/>
  <c r="Q1095" i="3" s="1"/>
  <c r="P1096" i="3"/>
  <c r="Q1096" i="3" s="1"/>
  <c r="P1097" i="3"/>
  <c r="Q1097" i="3" s="1"/>
  <c r="P1098" i="3"/>
  <c r="Q1098" i="3" s="1"/>
  <c r="P1099" i="3"/>
  <c r="Q1099" i="3" s="1"/>
  <c r="P1100" i="3"/>
  <c r="Q1100" i="3" s="1"/>
  <c r="P1101" i="3"/>
  <c r="Q1101" i="3" s="1"/>
  <c r="P1102" i="3"/>
  <c r="Q1102" i="3" s="1"/>
  <c r="P1103" i="3"/>
  <c r="Q1103" i="3" s="1"/>
  <c r="P1104" i="3"/>
  <c r="Q1104" i="3" s="1"/>
  <c r="P1105" i="3"/>
  <c r="Q1105" i="3" s="1"/>
  <c r="P1106" i="3"/>
  <c r="Q1106" i="3" s="1"/>
  <c r="P1107" i="3"/>
  <c r="Q1107" i="3" s="1"/>
  <c r="P1108" i="3"/>
  <c r="Q1108" i="3" s="1"/>
  <c r="P1109" i="3"/>
  <c r="Q1109" i="3" s="1"/>
  <c r="P1110" i="3"/>
  <c r="Q1110" i="3" s="1"/>
  <c r="P1111" i="3"/>
  <c r="Q1111" i="3" s="1"/>
  <c r="P1112" i="3"/>
  <c r="Q1112" i="3" s="1"/>
  <c r="P1113" i="3"/>
  <c r="Q1113" i="3" s="1"/>
  <c r="P1114" i="3"/>
  <c r="Q1114" i="3" s="1"/>
  <c r="P1115" i="3"/>
  <c r="Q1115" i="3" s="1"/>
  <c r="P1116" i="3"/>
  <c r="Q1116" i="3" s="1"/>
  <c r="P1117" i="3"/>
  <c r="Q1117" i="3" s="1"/>
  <c r="P1118" i="3"/>
  <c r="Q1118" i="3" s="1"/>
  <c r="P1119" i="3"/>
  <c r="Q1119" i="3" s="1"/>
  <c r="P1120" i="3"/>
  <c r="Q1120" i="3" s="1"/>
  <c r="P1121" i="3"/>
  <c r="Q1121" i="3" s="1"/>
  <c r="P1122" i="3"/>
  <c r="Q1122" i="3" s="1"/>
  <c r="P1123" i="3"/>
  <c r="Q1123" i="3" s="1"/>
  <c r="P1124" i="3"/>
  <c r="Q1124" i="3" s="1"/>
  <c r="P1125" i="3"/>
  <c r="Q1125" i="3" s="1"/>
  <c r="P1126" i="3"/>
  <c r="Q1126" i="3" s="1"/>
  <c r="P1127" i="3"/>
  <c r="Q1127" i="3" s="1"/>
  <c r="P1128" i="3"/>
  <c r="Q1128" i="3" s="1"/>
  <c r="P1129" i="3"/>
  <c r="Q1129" i="3" s="1"/>
  <c r="P1130" i="3"/>
  <c r="Q1130" i="3" s="1"/>
  <c r="P1131" i="3"/>
  <c r="Q1131" i="3" s="1"/>
  <c r="P1132" i="3"/>
  <c r="Q1132" i="3" s="1"/>
  <c r="P1133" i="3"/>
  <c r="Q1133" i="3" s="1"/>
  <c r="P1134" i="3"/>
  <c r="Q1134" i="3" s="1"/>
  <c r="P1135" i="3"/>
  <c r="Q1135" i="3" s="1"/>
  <c r="P1136" i="3"/>
  <c r="Q1136" i="3" s="1"/>
  <c r="P1137" i="3"/>
  <c r="Q1137" i="3" s="1"/>
  <c r="P1138" i="3"/>
  <c r="Q1138" i="3" s="1"/>
  <c r="P1139" i="3"/>
  <c r="Q1139" i="3" s="1"/>
  <c r="P1140" i="3"/>
  <c r="Q1140" i="3" s="1"/>
  <c r="P1141" i="3"/>
  <c r="Q1141" i="3" s="1"/>
  <c r="P1142" i="3"/>
  <c r="Q1142" i="3" s="1"/>
  <c r="P1143" i="3"/>
  <c r="Q1143" i="3" s="1"/>
  <c r="P1144" i="3"/>
  <c r="Q1144" i="3" s="1"/>
  <c r="P1145" i="3"/>
  <c r="Q1145" i="3" s="1"/>
  <c r="P1146" i="3"/>
  <c r="Q1146" i="3" s="1"/>
  <c r="P1147" i="3"/>
  <c r="Q1147" i="3" s="1"/>
  <c r="P1148" i="3"/>
  <c r="Q1148" i="3" s="1"/>
  <c r="P1149" i="3"/>
  <c r="Q1149" i="3" s="1"/>
  <c r="P1150" i="3"/>
  <c r="Q1150" i="3" s="1"/>
  <c r="P1151" i="3"/>
  <c r="Q1151" i="3" s="1"/>
  <c r="P1152" i="3"/>
  <c r="Q1152" i="3" s="1"/>
  <c r="P1153" i="3"/>
  <c r="Q1153" i="3" s="1"/>
  <c r="P1154" i="3"/>
  <c r="Q1154" i="3" s="1"/>
  <c r="P1155" i="3"/>
  <c r="Q1155" i="3" s="1"/>
  <c r="P1156" i="3"/>
  <c r="Q1156" i="3" s="1"/>
  <c r="P1157" i="3"/>
  <c r="Q1157" i="3" s="1"/>
  <c r="P1158" i="3"/>
  <c r="Q1158" i="3" s="1"/>
  <c r="P1159" i="3"/>
  <c r="Q1159" i="3" s="1"/>
  <c r="P1160" i="3"/>
  <c r="Q1160" i="3" s="1"/>
  <c r="P1161" i="3"/>
  <c r="Q1161" i="3" s="1"/>
  <c r="P1162" i="3"/>
  <c r="Q1162" i="3" s="1"/>
  <c r="P1163" i="3"/>
  <c r="Q1163" i="3" s="1"/>
  <c r="P1164" i="3"/>
  <c r="Q1164" i="3" s="1"/>
  <c r="P1165" i="3"/>
  <c r="Q1165" i="3" s="1"/>
  <c r="P1166" i="3"/>
  <c r="Q1166" i="3" s="1"/>
  <c r="P1167" i="3"/>
  <c r="Q1167" i="3" s="1"/>
  <c r="P1168" i="3"/>
  <c r="Q1168" i="3" s="1"/>
  <c r="P1169" i="3"/>
  <c r="Q1169" i="3" s="1"/>
  <c r="P1170" i="3"/>
  <c r="Q1170" i="3" s="1"/>
  <c r="P1171" i="3"/>
  <c r="Q1171" i="3" s="1"/>
  <c r="P1172" i="3"/>
  <c r="Q1172" i="3" s="1"/>
  <c r="P1173" i="3"/>
  <c r="Q1173" i="3" s="1"/>
  <c r="P1174" i="3"/>
  <c r="Q1174" i="3" s="1"/>
  <c r="P1175" i="3"/>
  <c r="Q1175" i="3" s="1"/>
  <c r="P1176" i="3"/>
  <c r="Q1176" i="3" s="1"/>
  <c r="P1177" i="3"/>
  <c r="Q1177" i="3" s="1"/>
  <c r="P1178" i="3"/>
  <c r="Q1178" i="3" s="1"/>
  <c r="P1179" i="3"/>
  <c r="Q1179" i="3" s="1"/>
  <c r="P1180" i="3"/>
  <c r="Q1180" i="3" s="1"/>
  <c r="P1181" i="3"/>
  <c r="Q1181" i="3" s="1"/>
  <c r="P1182" i="3"/>
  <c r="Q1182" i="3" s="1"/>
  <c r="P1183" i="3"/>
  <c r="Q1183" i="3" s="1"/>
  <c r="P1184" i="3"/>
  <c r="Q1184" i="3" s="1"/>
  <c r="P1185" i="3"/>
  <c r="Q1185" i="3" s="1"/>
  <c r="P1186" i="3"/>
  <c r="Q1186" i="3" s="1"/>
  <c r="P1187" i="3"/>
  <c r="Q1187" i="3" s="1"/>
  <c r="P1188" i="3"/>
  <c r="Q1188" i="3" s="1"/>
  <c r="P1189" i="3"/>
  <c r="Q1189" i="3" s="1"/>
  <c r="P1190" i="3"/>
  <c r="Q1190" i="3" s="1"/>
  <c r="P1191" i="3"/>
  <c r="Q1191" i="3" s="1"/>
  <c r="P1192" i="3"/>
  <c r="Q1192" i="3" s="1"/>
  <c r="P1193" i="3"/>
  <c r="Q1193" i="3" s="1"/>
  <c r="P1194" i="3"/>
  <c r="Q1194" i="3" s="1"/>
  <c r="P1195" i="3"/>
  <c r="Q1195" i="3" s="1"/>
  <c r="P1196" i="3"/>
  <c r="Q1196" i="3" s="1"/>
  <c r="P1197" i="3"/>
  <c r="Q1197" i="3" s="1"/>
  <c r="P1198" i="3"/>
  <c r="Q1198" i="3" s="1"/>
  <c r="P1199" i="3"/>
  <c r="Q1199" i="3" s="1"/>
  <c r="P1200" i="3"/>
  <c r="Q1200" i="3" s="1"/>
  <c r="P1201" i="3"/>
  <c r="Q1201" i="3" s="1"/>
  <c r="P1202" i="3"/>
  <c r="Q1202" i="3" s="1"/>
  <c r="P1203" i="3"/>
  <c r="Q1203" i="3" s="1"/>
  <c r="P1204" i="3"/>
  <c r="Q1204" i="3" s="1"/>
  <c r="P1205" i="3"/>
  <c r="Q1205" i="3" s="1"/>
  <c r="P1206" i="3"/>
  <c r="Q1206" i="3" s="1"/>
  <c r="P1207" i="3"/>
  <c r="Q1207" i="3" s="1"/>
  <c r="P1208" i="3"/>
  <c r="Q1208" i="3" s="1"/>
  <c r="P1209" i="3"/>
  <c r="Q1209" i="3" s="1"/>
  <c r="P1210" i="3"/>
  <c r="Q1210" i="3" s="1"/>
  <c r="P1211" i="3"/>
  <c r="Q1211" i="3" s="1"/>
  <c r="P1212" i="3"/>
  <c r="Q1212" i="3" s="1"/>
  <c r="P1213" i="3"/>
  <c r="Q1213" i="3" s="1"/>
  <c r="P1214" i="3"/>
  <c r="Q1214" i="3" s="1"/>
  <c r="P1215" i="3"/>
  <c r="Q1215" i="3" s="1"/>
  <c r="P1216" i="3"/>
  <c r="Q1216" i="3" s="1"/>
  <c r="P1217" i="3"/>
  <c r="Q1217" i="3" s="1"/>
  <c r="P1218" i="3"/>
  <c r="Q1218" i="3" s="1"/>
  <c r="P1219" i="3"/>
  <c r="Q1219" i="3" s="1"/>
  <c r="P1220" i="3"/>
  <c r="Q1220" i="3" s="1"/>
  <c r="P1221" i="3"/>
  <c r="Q1221" i="3" s="1"/>
  <c r="P1222" i="3"/>
  <c r="Q1222" i="3" s="1"/>
  <c r="P1223" i="3"/>
  <c r="Q1223" i="3" s="1"/>
  <c r="P1224" i="3"/>
  <c r="Q1224" i="3" s="1"/>
  <c r="P1225" i="3"/>
  <c r="Q1225" i="3" s="1"/>
  <c r="P1226" i="3"/>
  <c r="Q1226" i="3" s="1"/>
  <c r="P1227" i="3"/>
  <c r="Q1227" i="3" s="1"/>
  <c r="P1228" i="3"/>
  <c r="Q1228" i="3" s="1"/>
  <c r="P1229" i="3"/>
  <c r="Q1229" i="3" s="1"/>
  <c r="P1230" i="3"/>
  <c r="Q1230" i="3" s="1"/>
  <c r="P1231" i="3"/>
  <c r="Q1231" i="3" s="1"/>
  <c r="P1232" i="3"/>
  <c r="Q1232" i="3" s="1"/>
  <c r="P1233" i="3"/>
  <c r="Q1233" i="3" s="1"/>
  <c r="P1234" i="3"/>
  <c r="Q1234" i="3" s="1"/>
  <c r="P1235" i="3"/>
  <c r="Q1235" i="3" s="1"/>
  <c r="P1236" i="3"/>
  <c r="Q1236" i="3" s="1"/>
  <c r="P1237" i="3"/>
  <c r="Q1237" i="3" s="1"/>
  <c r="P1238" i="3"/>
  <c r="Q1238" i="3" s="1"/>
  <c r="P1239" i="3"/>
  <c r="Q1239" i="3" s="1"/>
  <c r="P1240" i="3"/>
  <c r="Q1240" i="3" s="1"/>
  <c r="P1241" i="3"/>
  <c r="Q1241" i="3" s="1"/>
  <c r="P1242" i="3"/>
  <c r="Q1242" i="3" s="1"/>
  <c r="P1243" i="3"/>
  <c r="Q1243" i="3" s="1"/>
  <c r="P1244" i="3"/>
  <c r="Q1244" i="3" s="1"/>
  <c r="P1245" i="3"/>
  <c r="Q1245" i="3" s="1"/>
  <c r="P1246" i="3"/>
  <c r="Q1246" i="3" s="1"/>
  <c r="P1247" i="3"/>
  <c r="Q1247" i="3" s="1"/>
  <c r="P1248" i="3"/>
  <c r="Q1248" i="3" s="1"/>
  <c r="P1249" i="3"/>
  <c r="Q1249" i="3" s="1"/>
  <c r="P1250" i="3"/>
  <c r="Q1250" i="3" s="1"/>
  <c r="P1251" i="3"/>
  <c r="Q1251" i="3" s="1"/>
  <c r="P1252" i="3"/>
  <c r="Q1252" i="3" s="1"/>
  <c r="P1253" i="3"/>
  <c r="Q1253" i="3" s="1"/>
  <c r="P1254" i="3"/>
  <c r="Q1254" i="3" s="1"/>
  <c r="P1255" i="3"/>
  <c r="Q1255" i="3" s="1"/>
  <c r="P1256" i="3"/>
  <c r="Q1256" i="3" s="1"/>
  <c r="P1257" i="3"/>
  <c r="Q1257" i="3" s="1"/>
  <c r="P1258" i="3"/>
  <c r="Q1258" i="3" s="1"/>
  <c r="P1259" i="3"/>
  <c r="Q1259" i="3" s="1"/>
  <c r="P1260" i="3"/>
  <c r="Q1260" i="3" s="1"/>
  <c r="P1261" i="3"/>
  <c r="Q1261" i="3" s="1"/>
  <c r="P1262" i="3"/>
  <c r="Q1262" i="3" s="1"/>
  <c r="P1263" i="3"/>
  <c r="Q1263" i="3" s="1"/>
  <c r="P1264" i="3"/>
  <c r="Q1264" i="3" s="1"/>
  <c r="P1265" i="3"/>
  <c r="Q1265" i="3" s="1"/>
  <c r="P1266" i="3"/>
  <c r="Q1266" i="3" s="1"/>
  <c r="P1267" i="3"/>
  <c r="Q1267" i="3" s="1"/>
  <c r="P1268" i="3"/>
  <c r="Q1268" i="3" s="1"/>
  <c r="P1269" i="3"/>
  <c r="Q1269" i="3" s="1"/>
  <c r="P1270" i="3"/>
  <c r="Q1270" i="3" s="1"/>
  <c r="P1271" i="3"/>
  <c r="Q1271" i="3" s="1"/>
  <c r="P1272" i="3"/>
  <c r="Q1272" i="3" s="1"/>
  <c r="P1273" i="3"/>
  <c r="Q1273" i="3" s="1"/>
  <c r="P1274" i="3"/>
  <c r="Q1274" i="3" s="1"/>
  <c r="P1275" i="3"/>
  <c r="Q1275" i="3" s="1"/>
  <c r="P1276" i="3"/>
  <c r="Q1276" i="3" s="1"/>
  <c r="P1277" i="3"/>
  <c r="Q1277" i="3" s="1"/>
  <c r="P1278" i="3"/>
  <c r="Q1278" i="3" s="1"/>
  <c r="P1279" i="3"/>
  <c r="Q1279" i="3" s="1"/>
  <c r="P1280" i="3"/>
  <c r="Q1280" i="3" s="1"/>
  <c r="P1281" i="3"/>
  <c r="Q1281" i="3" s="1"/>
  <c r="P1282" i="3"/>
  <c r="Q1282" i="3" s="1"/>
  <c r="P1283" i="3"/>
  <c r="Q1283" i="3" s="1"/>
  <c r="P1284" i="3"/>
  <c r="Q1284" i="3" s="1"/>
  <c r="P1285" i="3"/>
  <c r="Q1285" i="3" s="1"/>
  <c r="P1286" i="3"/>
  <c r="Q1286" i="3" s="1"/>
  <c r="P1287" i="3"/>
  <c r="Q1287" i="3" s="1"/>
  <c r="P1288" i="3"/>
  <c r="Q1288" i="3" s="1"/>
  <c r="P1289" i="3"/>
  <c r="Q1289" i="3" s="1"/>
  <c r="P1290" i="3"/>
  <c r="Q1290" i="3" s="1"/>
  <c r="P1291" i="3"/>
  <c r="Q1291" i="3" s="1"/>
  <c r="P1292" i="3"/>
  <c r="Q1292" i="3" s="1"/>
  <c r="P1293" i="3"/>
  <c r="Q1293" i="3" s="1"/>
  <c r="P1294" i="3"/>
  <c r="Q1294" i="3" s="1"/>
  <c r="P1295" i="3"/>
  <c r="Q1295" i="3" s="1"/>
  <c r="P1296" i="3"/>
  <c r="Q1296" i="3" s="1"/>
  <c r="P1297" i="3"/>
  <c r="Q1297" i="3" s="1"/>
  <c r="P1298" i="3"/>
  <c r="Q1298" i="3" s="1"/>
  <c r="P1299" i="3"/>
  <c r="Q1299" i="3" s="1"/>
  <c r="P1300" i="3"/>
  <c r="Q1300" i="3" s="1"/>
  <c r="P1301" i="3"/>
  <c r="Q1301" i="3" s="1"/>
  <c r="P1302" i="3"/>
  <c r="Q1302" i="3" s="1"/>
  <c r="P1303" i="3"/>
  <c r="Q1303" i="3" s="1"/>
  <c r="P1304" i="3"/>
  <c r="Q1304" i="3" s="1"/>
  <c r="P1305" i="3"/>
  <c r="Q1305" i="3" s="1"/>
  <c r="P1306" i="3"/>
  <c r="Q1306" i="3" s="1"/>
  <c r="P1307" i="3"/>
  <c r="Q1307" i="3" s="1"/>
  <c r="P1308" i="3"/>
  <c r="Q1308" i="3" s="1"/>
  <c r="P1309" i="3"/>
  <c r="Q1309" i="3" s="1"/>
  <c r="P1310" i="3"/>
  <c r="Q1310" i="3" s="1"/>
  <c r="P1311" i="3"/>
  <c r="Q1311" i="3" s="1"/>
  <c r="P1312" i="3"/>
  <c r="Q1312" i="3" s="1"/>
  <c r="P1313" i="3"/>
  <c r="Q1313" i="3" s="1"/>
  <c r="P1314" i="3"/>
  <c r="Q1314" i="3" s="1"/>
  <c r="P1315" i="3"/>
  <c r="Q1315" i="3" s="1"/>
  <c r="P1316" i="3"/>
  <c r="Q1316" i="3" s="1"/>
  <c r="P1317" i="3"/>
  <c r="Q1317" i="3" s="1"/>
  <c r="P1318" i="3"/>
  <c r="Q1318" i="3" s="1"/>
  <c r="P1319" i="3"/>
  <c r="Q1319" i="3" s="1"/>
  <c r="P1320" i="3"/>
  <c r="Q1320" i="3" s="1"/>
  <c r="P1321" i="3"/>
  <c r="Q1321" i="3" s="1"/>
  <c r="P1322" i="3"/>
  <c r="Q1322" i="3" s="1"/>
  <c r="P1323" i="3"/>
  <c r="Q1323" i="3" s="1"/>
  <c r="P1324" i="3"/>
  <c r="Q1324" i="3" s="1"/>
  <c r="P1325" i="3"/>
  <c r="Q1325" i="3" s="1"/>
  <c r="P1326" i="3"/>
  <c r="Q1326" i="3" s="1"/>
  <c r="P1327" i="3"/>
  <c r="Q1327" i="3" s="1"/>
  <c r="P1328" i="3"/>
  <c r="Q1328" i="3" s="1"/>
  <c r="P1329" i="3"/>
  <c r="Q1329" i="3" s="1"/>
  <c r="P1330" i="3"/>
  <c r="Q1330" i="3" s="1"/>
  <c r="P1331" i="3"/>
  <c r="Q1331" i="3" s="1"/>
  <c r="P1332" i="3"/>
  <c r="Q1332" i="3" s="1"/>
  <c r="P1333" i="3"/>
  <c r="Q1333" i="3" s="1"/>
  <c r="P1334" i="3"/>
  <c r="Q1334" i="3" s="1"/>
  <c r="P1335" i="3"/>
  <c r="Q1335" i="3" s="1"/>
  <c r="P1336" i="3"/>
  <c r="Q1336" i="3" s="1"/>
  <c r="P1337" i="3"/>
  <c r="Q1337" i="3" s="1"/>
  <c r="P1338" i="3"/>
  <c r="Q1338" i="3" s="1"/>
  <c r="P1339" i="3"/>
  <c r="Q1339" i="3" s="1"/>
  <c r="P1340" i="3"/>
  <c r="Q1340" i="3" s="1"/>
  <c r="P1341" i="3"/>
  <c r="Q1341" i="3" s="1"/>
  <c r="P1342" i="3"/>
  <c r="Q1342" i="3" s="1"/>
  <c r="P1343" i="3"/>
  <c r="Q1343" i="3" s="1"/>
  <c r="P1344" i="3"/>
  <c r="Q1344" i="3" s="1"/>
  <c r="P1345" i="3"/>
  <c r="Q1345" i="3" s="1"/>
  <c r="P1346" i="3"/>
  <c r="Q1346" i="3" s="1"/>
  <c r="P1347" i="3"/>
  <c r="Q1347" i="3" s="1"/>
  <c r="P1348" i="3"/>
  <c r="Q1348" i="3" s="1"/>
  <c r="P1349" i="3"/>
  <c r="Q1349" i="3" s="1"/>
  <c r="P1350" i="3"/>
  <c r="Q1350" i="3" s="1"/>
  <c r="P1351" i="3"/>
  <c r="Q1351" i="3" s="1"/>
  <c r="P1352" i="3"/>
  <c r="Q1352" i="3" s="1"/>
  <c r="P1353" i="3"/>
  <c r="Q1353" i="3" s="1"/>
  <c r="P1354" i="3"/>
  <c r="Q1354" i="3" s="1"/>
  <c r="P1355" i="3"/>
  <c r="Q1355" i="3" s="1"/>
  <c r="P1356" i="3"/>
  <c r="Q1356" i="3" s="1"/>
  <c r="P1357" i="3"/>
  <c r="Q1357" i="3" s="1"/>
  <c r="P1358" i="3"/>
  <c r="Q1358" i="3" s="1"/>
  <c r="P1359" i="3"/>
  <c r="Q1359" i="3" s="1"/>
  <c r="P1360" i="3"/>
  <c r="Q1360" i="3" s="1"/>
  <c r="P1361" i="3"/>
  <c r="Q1361" i="3" s="1"/>
  <c r="P1362" i="3"/>
  <c r="Q1362" i="3" s="1"/>
  <c r="P1363" i="3"/>
  <c r="Q1363" i="3" s="1"/>
  <c r="P1364" i="3"/>
  <c r="Q1364" i="3" s="1"/>
  <c r="P1365" i="3"/>
  <c r="Q1365" i="3" s="1"/>
  <c r="P1366" i="3"/>
  <c r="Q1366" i="3" s="1"/>
  <c r="P1367" i="3"/>
  <c r="Q1367" i="3" s="1"/>
  <c r="P1368" i="3"/>
  <c r="Q1368" i="3" s="1"/>
  <c r="P1369" i="3"/>
  <c r="Q1369" i="3" s="1"/>
  <c r="P1370" i="3"/>
  <c r="Q1370" i="3" s="1"/>
  <c r="P1371" i="3"/>
  <c r="Q1371" i="3" s="1"/>
  <c r="P1372" i="3"/>
  <c r="Q1372" i="3" s="1"/>
  <c r="P1373" i="3"/>
  <c r="Q1373" i="3" s="1"/>
  <c r="P1374" i="3"/>
  <c r="Q1374" i="3" s="1"/>
  <c r="P1375" i="3"/>
  <c r="Q1375" i="3" s="1"/>
  <c r="P1376" i="3"/>
  <c r="Q1376" i="3" s="1"/>
  <c r="P1377" i="3"/>
  <c r="Q1377" i="3" s="1"/>
  <c r="P1378" i="3"/>
  <c r="Q1378" i="3" s="1"/>
  <c r="P1379" i="3"/>
  <c r="Q1379" i="3" s="1"/>
  <c r="P1380" i="3"/>
  <c r="Q1380" i="3" s="1"/>
  <c r="P1381" i="3"/>
  <c r="Q1381" i="3" s="1"/>
  <c r="P1382" i="3"/>
  <c r="Q1382" i="3" s="1"/>
  <c r="P1383" i="3"/>
  <c r="Q1383" i="3" s="1"/>
  <c r="P1384" i="3"/>
  <c r="Q1384" i="3" s="1"/>
  <c r="P1385" i="3"/>
  <c r="Q1385" i="3" s="1"/>
  <c r="P1386" i="3"/>
  <c r="Q1386" i="3" s="1"/>
  <c r="P1387" i="3"/>
  <c r="Q1387" i="3" s="1"/>
  <c r="P1388" i="3"/>
  <c r="Q1388" i="3" s="1"/>
  <c r="P1389" i="3"/>
  <c r="Q1389" i="3" s="1"/>
  <c r="P1390" i="3"/>
  <c r="Q1390" i="3" s="1"/>
  <c r="P1391" i="3"/>
  <c r="Q1391" i="3" s="1"/>
  <c r="P1392" i="3"/>
  <c r="Q1392" i="3" s="1"/>
  <c r="P1393" i="3"/>
  <c r="Q1393" i="3" s="1"/>
  <c r="P1394" i="3"/>
  <c r="Q1394" i="3" s="1"/>
  <c r="P1395" i="3"/>
  <c r="Q1395" i="3" s="1"/>
  <c r="P1396" i="3"/>
  <c r="Q1396" i="3" s="1"/>
  <c r="P1397" i="3"/>
  <c r="Q1397" i="3" s="1"/>
  <c r="P1398" i="3"/>
  <c r="Q1398" i="3" s="1"/>
  <c r="P1399" i="3"/>
  <c r="Q1399" i="3" s="1"/>
  <c r="P1400" i="3"/>
  <c r="Q1400" i="3" s="1"/>
  <c r="P1401" i="3"/>
  <c r="Q1401" i="3" s="1"/>
  <c r="P1402" i="3"/>
  <c r="Q1402" i="3" s="1"/>
  <c r="P1403" i="3"/>
  <c r="Q1403" i="3" s="1"/>
  <c r="P1404" i="3"/>
  <c r="Q1404" i="3" s="1"/>
  <c r="P1405" i="3"/>
  <c r="Q1405" i="3" s="1"/>
  <c r="P1406" i="3"/>
  <c r="Q1406" i="3" s="1"/>
  <c r="P1407" i="3"/>
  <c r="Q1407" i="3" s="1"/>
  <c r="P1408" i="3"/>
  <c r="Q1408" i="3" s="1"/>
  <c r="P1409" i="3"/>
  <c r="Q1409" i="3" s="1"/>
  <c r="P1410" i="3"/>
  <c r="Q1410" i="3" s="1"/>
  <c r="P1411" i="3"/>
  <c r="Q1411" i="3" s="1"/>
  <c r="P1412" i="3"/>
  <c r="Q1412" i="3" s="1"/>
  <c r="P1413" i="3"/>
  <c r="Q1413" i="3" s="1"/>
  <c r="P1414" i="3"/>
  <c r="Q1414" i="3" s="1"/>
  <c r="P1415" i="3"/>
  <c r="Q1415" i="3" s="1"/>
  <c r="P1416" i="3"/>
  <c r="Q1416" i="3" s="1"/>
  <c r="P1417" i="3"/>
  <c r="Q1417" i="3" s="1"/>
  <c r="P1418" i="3"/>
  <c r="Q1418" i="3" s="1"/>
  <c r="P1419" i="3"/>
  <c r="Q1419" i="3" s="1"/>
  <c r="P1420" i="3"/>
  <c r="Q1420" i="3" s="1"/>
  <c r="P1421" i="3"/>
  <c r="Q1421" i="3" s="1"/>
  <c r="P1422" i="3"/>
  <c r="Q1422" i="3" s="1"/>
  <c r="P1423" i="3"/>
  <c r="Q1423" i="3" s="1"/>
  <c r="P1424" i="3"/>
  <c r="Q1424" i="3" s="1"/>
  <c r="P1425" i="3"/>
  <c r="Q1425" i="3" s="1"/>
  <c r="P1426" i="3"/>
  <c r="Q1426" i="3" s="1"/>
  <c r="P1427" i="3"/>
  <c r="Q1427" i="3" s="1"/>
  <c r="P1428" i="3"/>
  <c r="Q1428" i="3" s="1"/>
  <c r="P1429" i="3"/>
  <c r="Q1429" i="3" s="1"/>
  <c r="P1430" i="3"/>
  <c r="Q1430" i="3" s="1"/>
  <c r="P1431" i="3"/>
  <c r="Q1431" i="3" s="1"/>
  <c r="P1432" i="3"/>
  <c r="Q1432" i="3" s="1"/>
  <c r="P1433" i="3"/>
  <c r="Q1433" i="3" s="1"/>
  <c r="P1434" i="3"/>
  <c r="Q1434" i="3" s="1"/>
  <c r="P1435" i="3"/>
  <c r="Q1435" i="3" s="1"/>
  <c r="P1436" i="3"/>
  <c r="Q1436" i="3" s="1"/>
  <c r="P1437" i="3"/>
  <c r="Q1437" i="3" s="1"/>
  <c r="P1438" i="3"/>
  <c r="Q1438" i="3" s="1"/>
  <c r="P1439" i="3"/>
  <c r="Q1439" i="3" s="1"/>
  <c r="P1440" i="3"/>
  <c r="Q1440" i="3" s="1"/>
  <c r="P1441" i="3"/>
  <c r="Q1441" i="3" s="1"/>
  <c r="P1442" i="3"/>
  <c r="Q1442" i="3" s="1"/>
  <c r="P1443" i="3"/>
  <c r="Q1443" i="3" s="1"/>
  <c r="P1444" i="3"/>
  <c r="Q1444" i="3" s="1"/>
  <c r="P1445" i="3"/>
  <c r="Q1445" i="3" s="1"/>
  <c r="P1446" i="3"/>
  <c r="Q1446" i="3" s="1"/>
  <c r="P1447" i="3"/>
  <c r="Q1447" i="3" s="1"/>
  <c r="P1448" i="3"/>
  <c r="Q1448" i="3" s="1"/>
  <c r="P1449" i="3"/>
  <c r="Q1449" i="3" s="1"/>
  <c r="P1450" i="3"/>
  <c r="Q1450" i="3" s="1"/>
  <c r="P1451" i="3"/>
  <c r="Q1451" i="3" s="1"/>
  <c r="P1452" i="3"/>
  <c r="Q1452" i="3" s="1"/>
  <c r="P1453" i="3"/>
  <c r="Q1453" i="3" s="1"/>
  <c r="P1454" i="3"/>
  <c r="Q1454" i="3" s="1"/>
  <c r="P1455" i="3"/>
  <c r="Q1455" i="3" s="1"/>
  <c r="P1456" i="3"/>
  <c r="Q1456" i="3" s="1"/>
  <c r="P1457" i="3"/>
  <c r="Q1457" i="3" s="1"/>
  <c r="P1458" i="3"/>
  <c r="Q1458" i="3" s="1"/>
  <c r="P1459" i="3"/>
  <c r="Q1459" i="3" s="1"/>
  <c r="P1460" i="3"/>
  <c r="Q1460" i="3" s="1"/>
  <c r="P1461" i="3"/>
  <c r="Q1461" i="3" s="1"/>
  <c r="P1462" i="3"/>
  <c r="Q1462" i="3" s="1"/>
  <c r="P1463" i="3"/>
  <c r="Q1463" i="3" s="1"/>
  <c r="P1464" i="3"/>
  <c r="Q1464" i="3" s="1"/>
  <c r="P1465" i="3"/>
  <c r="Q1465" i="3" s="1"/>
  <c r="P1466" i="3"/>
  <c r="Q1466" i="3" s="1"/>
  <c r="P1467" i="3"/>
  <c r="Q1467" i="3" s="1"/>
  <c r="P1468" i="3"/>
  <c r="Q1468" i="3" s="1"/>
  <c r="P1469" i="3"/>
  <c r="Q1469" i="3" s="1"/>
  <c r="P1470" i="3"/>
  <c r="Q1470" i="3" s="1"/>
  <c r="P1471" i="3"/>
  <c r="Q1471" i="3" s="1"/>
  <c r="P1472" i="3"/>
  <c r="Q1472" i="3" s="1"/>
  <c r="P1473" i="3"/>
  <c r="Q1473" i="3" s="1"/>
  <c r="P1474" i="3"/>
  <c r="Q1474" i="3" s="1"/>
  <c r="P1475" i="3"/>
  <c r="Q1475" i="3" s="1"/>
  <c r="P1476" i="3"/>
  <c r="Q1476" i="3" s="1"/>
  <c r="P1477" i="3"/>
  <c r="Q1477" i="3" s="1"/>
  <c r="P1478" i="3"/>
  <c r="Q1478" i="3" s="1"/>
  <c r="P1479" i="3"/>
  <c r="Q1479" i="3" s="1"/>
  <c r="P1480" i="3"/>
  <c r="Q1480" i="3" s="1"/>
  <c r="P1481" i="3"/>
  <c r="Q1481" i="3" s="1"/>
  <c r="P1482" i="3"/>
  <c r="Q1482" i="3" s="1"/>
  <c r="P1483" i="3"/>
  <c r="Q1483" i="3" s="1"/>
  <c r="P1484" i="3"/>
  <c r="Q1484" i="3" s="1"/>
  <c r="P1485" i="3"/>
  <c r="Q1485" i="3" s="1"/>
  <c r="P1486" i="3"/>
  <c r="Q1486" i="3" s="1"/>
  <c r="P1487" i="3"/>
  <c r="Q1487" i="3" s="1"/>
  <c r="P1488" i="3"/>
  <c r="Q1488" i="3" s="1"/>
  <c r="P1489" i="3"/>
  <c r="Q1489" i="3" s="1"/>
  <c r="P1490" i="3"/>
  <c r="Q1490" i="3" s="1"/>
  <c r="P1491" i="3"/>
  <c r="Q1491" i="3" s="1"/>
  <c r="P1492" i="3"/>
  <c r="Q1492" i="3" s="1"/>
  <c r="P1493" i="3"/>
  <c r="Q1493" i="3" s="1"/>
  <c r="P1494" i="3"/>
  <c r="Q1494" i="3" s="1"/>
  <c r="P1495" i="3"/>
  <c r="Q1495" i="3" s="1"/>
  <c r="P1496" i="3"/>
  <c r="Q1496" i="3" s="1"/>
  <c r="P1497" i="3"/>
  <c r="Q1497" i="3" s="1"/>
  <c r="P1498" i="3"/>
  <c r="Q1498" i="3" s="1"/>
  <c r="P1499" i="3"/>
  <c r="Q1499" i="3" s="1"/>
  <c r="P1500" i="3"/>
  <c r="Q1500" i="3" s="1"/>
  <c r="P1501" i="3"/>
  <c r="Q1501" i="3" s="1"/>
  <c r="P1502" i="3"/>
  <c r="Q1502" i="3" s="1"/>
  <c r="P1503" i="3"/>
  <c r="Q1503" i="3" s="1"/>
  <c r="P1504" i="3"/>
  <c r="Q1504" i="3" s="1"/>
  <c r="P1505" i="3"/>
  <c r="Q1505" i="3" s="1"/>
  <c r="P1506" i="3"/>
  <c r="Q1506" i="3" s="1"/>
  <c r="P1507" i="3"/>
  <c r="Q1507" i="3" s="1"/>
  <c r="P1508" i="3"/>
  <c r="Q1508" i="3" s="1"/>
  <c r="P1509" i="3"/>
  <c r="Q1509" i="3" s="1"/>
  <c r="P1510" i="3"/>
  <c r="Q1510" i="3" s="1"/>
  <c r="P1511" i="3"/>
  <c r="Q1511" i="3" s="1"/>
  <c r="P1512" i="3"/>
  <c r="Q1512" i="3" s="1"/>
  <c r="P1513" i="3"/>
  <c r="Q1513" i="3" s="1"/>
  <c r="P1514" i="3"/>
  <c r="Q1514" i="3" s="1"/>
  <c r="P1515" i="3"/>
  <c r="Q1515" i="3" s="1"/>
  <c r="P1516" i="3"/>
  <c r="Q1516" i="3" s="1"/>
  <c r="P1517" i="3"/>
  <c r="Q1517" i="3" s="1"/>
  <c r="P1518" i="3"/>
  <c r="Q1518" i="3" s="1"/>
  <c r="P1519" i="3"/>
  <c r="Q1519" i="3" s="1"/>
  <c r="P1520" i="3"/>
  <c r="Q1520" i="3" s="1"/>
  <c r="P1521" i="3"/>
  <c r="Q1521" i="3" s="1"/>
  <c r="P1522" i="3"/>
  <c r="Q1522" i="3" s="1"/>
  <c r="P1523" i="3"/>
  <c r="Q1523" i="3" s="1"/>
  <c r="P1524" i="3"/>
  <c r="Q1524" i="3" s="1"/>
  <c r="P1525" i="3"/>
  <c r="Q1525" i="3" s="1"/>
  <c r="P1526" i="3"/>
  <c r="Q1526" i="3" s="1"/>
  <c r="P1527" i="3"/>
  <c r="Q1527" i="3" s="1"/>
  <c r="P1528" i="3"/>
  <c r="Q1528" i="3" s="1"/>
  <c r="P1529" i="3"/>
  <c r="Q1529" i="3" s="1"/>
  <c r="P1530" i="3"/>
  <c r="Q1530" i="3" s="1"/>
  <c r="P1531" i="3"/>
  <c r="Q1531" i="3" s="1"/>
  <c r="P1532" i="3"/>
  <c r="Q1532" i="3" s="1"/>
  <c r="P1533" i="3"/>
  <c r="Q1533" i="3" s="1"/>
  <c r="P1534" i="3"/>
  <c r="Q1534" i="3" s="1"/>
  <c r="P1535" i="3"/>
  <c r="Q1535" i="3" s="1"/>
  <c r="P1536" i="3"/>
  <c r="Q1536" i="3" s="1"/>
  <c r="P1537" i="3"/>
  <c r="Q1537" i="3" s="1"/>
  <c r="P1538" i="3"/>
  <c r="Q1538" i="3" s="1"/>
  <c r="P1539" i="3"/>
  <c r="Q1539" i="3" s="1"/>
  <c r="P1540" i="3"/>
  <c r="Q1540" i="3" s="1"/>
  <c r="P1541" i="3"/>
  <c r="Q1541" i="3" s="1"/>
  <c r="P1542" i="3"/>
  <c r="Q1542" i="3" s="1"/>
  <c r="P1543" i="3"/>
  <c r="Q1543" i="3" s="1"/>
  <c r="P1544" i="3"/>
  <c r="Q1544" i="3" s="1"/>
  <c r="P1545" i="3"/>
  <c r="Q1545" i="3" s="1"/>
  <c r="P1546" i="3"/>
  <c r="Q1546" i="3" s="1"/>
  <c r="P1547" i="3"/>
  <c r="Q1547" i="3" s="1"/>
  <c r="P1548" i="3"/>
  <c r="Q1548" i="3" s="1"/>
  <c r="P1549" i="3"/>
  <c r="Q1549" i="3" s="1"/>
  <c r="P1550" i="3"/>
  <c r="Q1550" i="3" s="1"/>
  <c r="P1551" i="3"/>
  <c r="Q1551" i="3" s="1"/>
  <c r="P1552" i="3"/>
  <c r="Q1552" i="3" s="1"/>
  <c r="P1553" i="3"/>
  <c r="Q1553" i="3" s="1"/>
  <c r="P1554" i="3"/>
  <c r="Q1554" i="3" s="1"/>
  <c r="P1555" i="3"/>
  <c r="Q1555" i="3" s="1"/>
  <c r="P1556" i="3"/>
  <c r="Q1556" i="3" s="1"/>
  <c r="P1557" i="3"/>
  <c r="Q1557" i="3" s="1"/>
  <c r="P1558" i="3"/>
  <c r="Q1558" i="3" s="1"/>
  <c r="P1559" i="3"/>
  <c r="Q1559" i="3" s="1"/>
  <c r="P1560" i="3"/>
  <c r="Q1560" i="3" s="1"/>
  <c r="P1561" i="3"/>
  <c r="Q1561" i="3" s="1"/>
  <c r="P1562" i="3"/>
  <c r="Q1562" i="3" s="1"/>
  <c r="P1563" i="3"/>
  <c r="Q1563" i="3" s="1"/>
  <c r="P1564" i="3"/>
  <c r="Q1564" i="3" s="1"/>
  <c r="P1565" i="3"/>
  <c r="Q1565" i="3" s="1"/>
  <c r="P1566" i="3"/>
  <c r="Q1566" i="3" s="1"/>
  <c r="P1567" i="3"/>
  <c r="Q1567" i="3" s="1"/>
  <c r="P1568" i="3"/>
  <c r="Q1568" i="3" s="1"/>
  <c r="P1569" i="3"/>
  <c r="Q1569" i="3" s="1"/>
  <c r="P1570" i="3"/>
  <c r="Q1570" i="3" s="1"/>
  <c r="P1571" i="3"/>
  <c r="Q1571" i="3" s="1"/>
  <c r="P1572" i="3"/>
  <c r="Q1572" i="3" s="1"/>
  <c r="P1573" i="3"/>
  <c r="Q1573" i="3" s="1"/>
  <c r="P1574" i="3"/>
  <c r="Q1574" i="3" s="1"/>
  <c r="P1575" i="3"/>
  <c r="Q1575" i="3" s="1"/>
  <c r="P1576" i="3"/>
  <c r="Q1576" i="3" s="1"/>
  <c r="P1577" i="3"/>
  <c r="Q1577" i="3" s="1"/>
  <c r="P1578" i="3"/>
  <c r="Q1578" i="3" s="1"/>
  <c r="P1579" i="3"/>
  <c r="Q1579" i="3" s="1"/>
  <c r="P1580" i="3"/>
  <c r="Q1580" i="3" s="1"/>
  <c r="P1581" i="3"/>
  <c r="Q1581" i="3" s="1"/>
  <c r="P1582" i="3"/>
  <c r="Q1582" i="3" s="1"/>
  <c r="P1583" i="3"/>
  <c r="Q1583" i="3" s="1"/>
  <c r="P1584" i="3"/>
  <c r="Q1584" i="3" s="1"/>
  <c r="P1585" i="3"/>
  <c r="Q1585" i="3" s="1"/>
  <c r="P1586" i="3"/>
  <c r="Q1586" i="3" s="1"/>
  <c r="P1587" i="3"/>
  <c r="Q1587" i="3" s="1"/>
  <c r="P1588" i="3"/>
  <c r="Q1588" i="3" s="1"/>
  <c r="P1589" i="3"/>
  <c r="Q1589" i="3" s="1"/>
  <c r="P1590" i="3"/>
  <c r="Q1590" i="3" s="1"/>
  <c r="P1591" i="3"/>
  <c r="Q1591" i="3" s="1"/>
  <c r="P1592" i="3"/>
  <c r="Q1592" i="3" s="1"/>
  <c r="P1593" i="3"/>
  <c r="Q1593" i="3" s="1"/>
  <c r="P1594" i="3"/>
  <c r="Q1594" i="3" s="1"/>
  <c r="P1595" i="3"/>
  <c r="Q1595" i="3" s="1"/>
  <c r="P1596" i="3"/>
  <c r="Q1596" i="3" s="1"/>
  <c r="P1597" i="3"/>
  <c r="Q1597" i="3" s="1"/>
  <c r="P1598" i="3"/>
  <c r="Q1598" i="3" s="1"/>
  <c r="P1599" i="3"/>
  <c r="Q1599" i="3" s="1"/>
  <c r="P1600" i="3"/>
  <c r="Q1600" i="3" s="1"/>
  <c r="P1601" i="3"/>
  <c r="Q1601" i="3" s="1"/>
  <c r="P1602" i="3"/>
  <c r="Q1602" i="3" s="1"/>
  <c r="P1603" i="3"/>
  <c r="Q1603" i="3" s="1"/>
  <c r="P1604" i="3"/>
  <c r="Q1604" i="3" s="1"/>
  <c r="P1605" i="3"/>
  <c r="Q1605" i="3" s="1"/>
  <c r="P1606" i="3"/>
  <c r="Q1606" i="3" s="1"/>
  <c r="P1607" i="3"/>
  <c r="Q1607" i="3" s="1"/>
  <c r="P1608" i="3"/>
  <c r="Q1608" i="3" s="1"/>
  <c r="P1609" i="3"/>
  <c r="Q1609" i="3" s="1"/>
  <c r="P1610" i="3"/>
  <c r="Q1610" i="3" s="1"/>
  <c r="P1611" i="3"/>
  <c r="Q1611" i="3" s="1"/>
  <c r="P1612" i="3"/>
  <c r="Q1612" i="3" s="1"/>
  <c r="P1613" i="3"/>
  <c r="Q1613" i="3" s="1"/>
  <c r="P1614" i="3"/>
  <c r="Q1614" i="3" s="1"/>
  <c r="P1615" i="3"/>
  <c r="Q1615" i="3" s="1"/>
  <c r="P1616" i="3"/>
  <c r="Q1616" i="3" s="1"/>
  <c r="P1617" i="3"/>
  <c r="Q1617" i="3" s="1"/>
  <c r="P1618" i="3"/>
  <c r="Q1618" i="3" s="1"/>
  <c r="P1619" i="3"/>
  <c r="Q1619" i="3" s="1"/>
  <c r="P1620" i="3"/>
  <c r="Q1620" i="3" s="1"/>
  <c r="P1621" i="3"/>
  <c r="Q1621" i="3" s="1"/>
  <c r="P1622" i="3"/>
  <c r="Q1622" i="3" s="1"/>
  <c r="P1623" i="3"/>
  <c r="Q1623" i="3" s="1"/>
  <c r="P1624" i="3"/>
  <c r="Q1624" i="3" s="1"/>
  <c r="P1625" i="3"/>
  <c r="Q1625" i="3" s="1"/>
  <c r="P1626" i="3"/>
  <c r="Q1626" i="3" s="1"/>
  <c r="P1627" i="3"/>
  <c r="Q1627" i="3" s="1"/>
  <c r="P1628" i="3"/>
  <c r="Q1628" i="3" s="1"/>
  <c r="P1629" i="3"/>
  <c r="Q1629" i="3" s="1"/>
  <c r="P1630" i="3"/>
  <c r="Q1630" i="3" s="1"/>
  <c r="P1631" i="3"/>
  <c r="Q1631" i="3" s="1"/>
  <c r="P1632" i="3"/>
  <c r="Q1632" i="3" s="1"/>
  <c r="P1633" i="3"/>
  <c r="Q1633" i="3" s="1"/>
  <c r="P1634" i="3"/>
  <c r="Q1634" i="3" s="1"/>
  <c r="P1635" i="3"/>
  <c r="Q1635" i="3" s="1"/>
  <c r="P1636" i="3"/>
  <c r="Q1636" i="3" s="1"/>
  <c r="P1637" i="3"/>
  <c r="Q1637" i="3" s="1"/>
  <c r="P1638" i="3"/>
  <c r="Q1638" i="3" s="1"/>
  <c r="P1639" i="3"/>
  <c r="Q1639" i="3" s="1"/>
  <c r="P1640" i="3"/>
  <c r="Q1640" i="3" s="1"/>
  <c r="P1641" i="3"/>
  <c r="Q1641" i="3" s="1"/>
  <c r="P1642" i="3"/>
  <c r="Q1642" i="3" s="1"/>
  <c r="P1643" i="3"/>
  <c r="Q1643" i="3" s="1"/>
  <c r="P1644" i="3"/>
  <c r="Q1644" i="3" s="1"/>
  <c r="P1645" i="3"/>
  <c r="Q1645" i="3" s="1"/>
  <c r="P1646" i="3"/>
  <c r="Q1646" i="3" s="1"/>
  <c r="P1647" i="3"/>
  <c r="Q1647" i="3" s="1"/>
  <c r="P1648" i="3"/>
  <c r="Q1648" i="3" s="1"/>
  <c r="P1649" i="3"/>
  <c r="Q1649" i="3" s="1"/>
  <c r="P1650" i="3"/>
  <c r="Q1650" i="3" s="1"/>
  <c r="P1651" i="3"/>
  <c r="Q1651" i="3" s="1"/>
  <c r="P1652" i="3"/>
  <c r="Q1652" i="3" s="1"/>
  <c r="P1653" i="3"/>
  <c r="Q1653" i="3" s="1"/>
  <c r="P1654" i="3"/>
  <c r="Q1654" i="3" s="1"/>
  <c r="P1655" i="3"/>
  <c r="Q1655" i="3" s="1"/>
  <c r="P1656" i="3"/>
  <c r="Q1656" i="3" s="1"/>
  <c r="P1657" i="3"/>
  <c r="Q1657" i="3" s="1"/>
  <c r="P1658" i="3"/>
  <c r="Q1658" i="3" s="1"/>
  <c r="P1659" i="3"/>
  <c r="Q1659" i="3" s="1"/>
  <c r="P1660" i="3"/>
  <c r="Q1660" i="3" s="1"/>
  <c r="P1661" i="3"/>
  <c r="Q1661" i="3" s="1"/>
  <c r="P1662" i="3"/>
  <c r="Q1662" i="3" s="1"/>
  <c r="P1663" i="3"/>
  <c r="Q1663" i="3" s="1"/>
  <c r="P1664" i="3"/>
  <c r="Q1664" i="3" s="1"/>
  <c r="P1665" i="3"/>
  <c r="Q1665" i="3" s="1"/>
  <c r="P1666" i="3"/>
  <c r="Q1666" i="3" s="1"/>
  <c r="P1667" i="3"/>
  <c r="Q1667" i="3" s="1"/>
  <c r="P1668" i="3"/>
  <c r="Q1668" i="3" s="1"/>
  <c r="P1669" i="3"/>
  <c r="Q1669" i="3" s="1"/>
  <c r="P1670" i="3"/>
  <c r="Q1670" i="3" s="1"/>
  <c r="P1671" i="3"/>
  <c r="Q1671" i="3" s="1"/>
  <c r="P1672" i="3"/>
  <c r="Q1672" i="3" s="1"/>
  <c r="P1673" i="3"/>
  <c r="Q1673" i="3" s="1"/>
  <c r="P1674" i="3"/>
  <c r="Q1674" i="3" s="1"/>
  <c r="P1675" i="3"/>
  <c r="Q1675" i="3" s="1"/>
  <c r="P1676" i="3"/>
  <c r="Q1676" i="3" s="1"/>
  <c r="P1677" i="3"/>
  <c r="Q1677" i="3" s="1"/>
  <c r="P1678" i="3"/>
  <c r="Q1678" i="3" s="1"/>
  <c r="P1679" i="3"/>
  <c r="Q1679" i="3" s="1"/>
  <c r="P1680" i="3"/>
  <c r="Q1680" i="3" s="1"/>
  <c r="P1681" i="3"/>
  <c r="Q1681" i="3" s="1"/>
  <c r="P1682" i="3"/>
  <c r="Q1682" i="3" s="1"/>
  <c r="P1683" i="3"/>
  <c r="Q1683" i="3" s="1"/>
  <c r="P1684" i="3"/>
  <c r="Q1684" i="3" s="1"/>
  <c r="P1685" i="3"/>
  <c r="Q1685" i="3" s="1"/>
  <c r="P1686" i="3"/>
  <c r="Q1686" i="3" s="1"/>
  <c r="P1687" i="3"/>
  <c r="Q1687" i="3" s="1"/>
  <c r="P1688" i="3"/>
  <c r="Q1688" i="3" s="1"/>
  <c r="P1689" i="3"/>
  <c r="Q1689" i="3" s="1"/>
  <c r="P1690" i="3"/>
  <c r="Q1690" i="3" s="1"/>
  <c r="P1691" i="3"/>
  <c r="Q1691" i="3" s="1"/>
  <c r="P1692" i="3"/>
  <c r="Q1692" i="3" s="1"/>
  <c r="P1693" i="3"/>
  <c r="Q1693" i="3" s="1"/>
  <c r="P1694" i="3"/>
  <c r="Q1694" i="3" s="1"/>
  <c r="P1695" i="3"/>
  <c r="Q1695" i="3" s="1"/>
  <c r="P1696" i="3"/>
  <c r="Q1696" i="3" s="1"/>
  <c r="P1697" i="3"/>
  <c r="Q1697" i="3" s="1"/>
  <c r="P1698" i="3"/>
  <c r="Q1698" i="3" s="1"/>
  <c r="P1699" i="3"/>
  <c r="Q1699" i="3" s="1"/>
  <c r="P1700" i="3"/>
  <c r="Q1700" i="3" s="1"/>
  <c r="P1701" i="3"/>
  <c r="Q1701" i="3" s="1"/>
  <c r="P1702" i="3"/>
  <c r="Q1702" i="3" s="1"/>
  <c r="P1703" i="3"/>
  <c r="Q1703" i="3" s="1"/>
  <c r="P1704" i="3"/>
  <c r="Q1704" i="3" s="1"/>
  <c r="P1705" i="3"/>
  <c r="Q1705" i="3" s="1"/>
  <c r="P1706" i="3"/>
  <c r="Q1706" i="3" s="1"/>
  <c r="P1707" i="3"/>
  <c r="Q1707" i="3" s="1"/>
  <c r="P1708" i="3"/>
  <c r="Q1708" i="3" s="1"/>
  <c r="P1709" i="3"/>
  <c r="Q1709" i="3" s="1"/>
  <c r="P1710" i="3"/>
  <c r="Q1710" i="3" s="1"/>
  <c r="P1711" i="3"/>
  <c r="Q1711" i="3" s="1"/>
  <c r="P1712" i="3"/>
  <c r="Q1712" i="3" s="1"/>
  <c r="P1713" i="3"/>
  <c r="Q1713" i="3" s="1"/>
  <c r="P1714" i="3"/>
  <c r="Q1714" i="3" s="1"/>
  <c r="P1715" i="3"/>
  <c r="Q1715" i="3" s="1"/>
  <c r="P1716" i="3"/>
  <c r="Q1716" i="3" s="1"/>
  <c r="P1717" i="3"/>
  <c r="Q1717" i="3" s="1"/>
  <c r="P1718" i="3"/>
  <c r="Q1718" i="3" s="1"/>
  <c r="P1719" i="3"/>
  <c r="Q1719" i="3" s="1"/>
  <c r="P1720" i="3"/>
  <c r="Q1720" i="3" s="1"/>
  <c r="P1721" i="3"/>
  <c r="Q1721" i="3" s="1"/>
  <c r="P1722" i="3"/>
  <c r="Q1722" i="3" s="1"/>
  <c r="P1723" i="3"/>
  <c r="Q1723" i="3" s="1"/>
  <c r="P1724" i="3"/>
  <c r="Q1724" i="3" s="1"/>
  <c r="P1725" i="3"/>
  <c r="Q1725" i="3" s="1"/>
  <c r="P1726" i="3"/>
  <c r="Q1726" i="3" s="1"/>
  <c r="P1727" i="3"/>
  <c r="Q1727" i="3" s="1"/>
  <c r="P1728" i="3"/>
  <c r="Q1728" i="3" s="1"/>
  <c r="P1729" i="3"/>
  <c r="Q1729" i="3" s="1"/>
  <c r="P1730" i="3"/>
  <c r="Q1730" i="3" s="1"/>
  <c r="P1731" i="3"/>
  <c r="Q1731" i="3" s="1"/>
  <c r="P1732" i="3"/>
  <c r="Q1732" i="3" s="1"/>
  <c r="P1733" i="3"/>
  <c r="Q1733" i="3" s="1"/>
  <c r="P1734" i="3"/>
  <c r="Q1734" i="3" s="1"/>
  <c r="P1735" i="3"/>
  <c r="Q1735" i="3" s="1"/>
  <c r="P1736" i="3"/>
  <c r="Q1736" i="3" s="1"/>
  <c r="P1737" i="3"/>
  <c r="Q1737" i="3" s="1"/>
  <c r="P1738" i="3"/>
  <c r="Q1738" i="3" s="1"/>
  <c r="P1739" i="3"/>
  <c r="Q1739" i="3" s="1"/>
  <c r="P1740" i="3"/>
  <c r="Q1740" i="3" s="1"/>
  <c r="P1741" i="3"/>
  <c r="Q1741" i="3" s="1"/>
  <c r="P1742" i="3"/>
  <c r="Q1742" i="3" s="1"/>
  <c r="P1743" i="3"/>
  <c r="Q1743" i="3" s="1"/>
  <c r="P1744" i="3"/>
  <c r="Q1744" i="3" s="1"/>
  <c r="P1745" i="3"/>
  <c r="Q1745" i="3" s="1"/>
  <c r="P1746" i="3"/>
  <c r="Q1746" i="3" s="1"/>
  <c r="P1747" i="3"/>
  <c r="Q1747" i="3" s="1"/>
  <c r="P1748" i="3"/>
  <c r="Q1748" i="3" s="1"/>
  <c r="P1749" i="3"/>
  <c r="Q1749" i="3" s="1"/>
  <c r="P1750" i="3"/>
  <c r="Q1750" i="3" s="1"/>
  <c r="P1751" i="3"/>
  <c r="Q1751" i="3" s="1"/>
  <c r="P1752" i="3"/>
  <c r="Q1752" i="3" s="1"/>
  <c r="P1753" i="3"/>
  <c r="Q1753" i="3" s="1"/>
  <c r="P1754" i="3"/>
  <c r="Q1754" i="3" s="1"/>
  <c r="P1755" i="3"/>
  <c r="Q1755" i="3" s="1"/>
  <c r="P1756" i="3"/>
  <c r="Q1756" i="3" s="1"/>
  <c r="P1757" i="3"/>
  <c r="Q1757" i="3" s="1"/>
  <c r="P1758" i="3"/>
  <c r="Q1758" i="3" s="1"/>
  <c r="P1759" i="3"/>
  <c r="Q1759" i="3" s="1"/>
  <c r="P1760" i="3"/>
  <c r="Q1760" i="3" s="1"/>
  <c r="P1761" i="3"/>
  <c r="Q1761" i="3" s="1"/>
  <c r="P1762" i="3"/>
  <c r="Q1762" i="3" s="1"/>
  <c r="P1763" i="3"/>
  <c r="Q1763" i="3" s="1"/>
  <c r="P1764" i="3"/>
  <c r="Q1764" i="3" s="1"/>
  <c r="P1765" i="3"/>
  <c r="Q1765" i="3" s="1"/>
  <c r="P1766" i="3"/>
  <c r="Q1766" i="3" s="1"/>
  <c r="P1767" i="3"/>
  <c r="Q1767" i="3" s="1"/>
  <c r="P1768" i="3"/>
  <c r="Q1768" i="3" s="1"/>
  <c r="P1769" i="3"/>
  <c r="Q1769" i="3" s="1"/>
  <c r="P1770" i="3"/>
  <c r="Q1770" i="3" s="1"/>
  <c r="P1771" i="3"/>
  <c r="Q1771" i="3" s="1"/>
  <c r="P1772" i="3"/>
  <c r="Q1772" i="3" s="1"/>
  <c r="P1773" i="3"/>
  <c r="Q1773" i="3" s="1"/>
  <c r="P1774" i="3"/>
  <c r="Q1774" i="3" s="1"/>
  <c r="P1775" i="3"/>
  <c r="Q1775" i="3" s="1"/>
  <c r="P1776" i="3"/>
  <c r="Q1776" i="3" s="1"/>
  <c r="P1777" i="3"/>
  <c r="Q1777" i="3" s="1"/>
  <c r="P1778" i="3"/>
  <c r="Q1778" i="3" s="1"/>
  <c r="P1779" i="3"/>
  <c r="Q1779" i="3" s="1"/>
  <c r="P1780" i="3"/>
  <c r="Q1780" i="3" s="1"/>
  <c r="P1781" i="3"/>
  <c r="Q1781" i="3" s="1"/>
  <c r="P1782" i="3"/>
  <c r="Q1782" i="3" s="1"/>
  <c r="P1783" i="3"/>
  <c r="Q1783" i="3" s="1"/>
  <c r="P1784" i="3"/>
  <c r="Q1784" i="3" s="1"/>
  <c r="P1785" i="3"/>
  <c r="Q1785" i="3" s="1"/>
  <c r="P1786" i="3"/>
  <c r="Q1786" i="3" s="1"/>
  <c r="P1787" i="3"/>
  <c r="Q1787" i="3" s="1"/>
  <c r="P1788" i="3"/>
  <c r="Q1788" i="3" s="1"/>
  <c r="P1789" i="3"/>
  <c r="Q1789" i="3" s="1"/>
  <c r="P1790" i="3"/>
  <c r="Q1790" i="3" s="1"/>
  <c r="P1791" i="3"/>
  <c r="Q1791" i="3" s="1"/>
  <c r="P1792" i="3"/>
  <c r="Q1792" i="3" s="1"/>
  <c r="P1793" i="3"/>
  <c r="Q1793" i="3" s="1"/>
  <c r="P1794" i="3"/>
  <c r="Q1794" i="3" s="1"/>
  <c r="P1795" i="3"/>
  <c r="Q1795" i="3" s="1"/>
  <c r="P1796" i="3"/>
  <c r="Q1796" i="3" s="1"/>
  <c r="P1797" i="3"/>
  <c r="Q1797" i="3" s="1"/>
  <c r="P1798" i="3"/>
  <c r="Q1798" i="3" s="1"/>
  <c r="P1799" i="3"/>
  <c r="Q1799" i="3" s="1"/>
  <c r="P1800" i="3"/>
  <c r="Q1800" i="3" s="1"/>
  <c r="P1801" i="3"/>
  <c r="Q1801" i="3" s="1"/>
  <c r="P1802" i="3"/>
  <c r="Q1802" i="3" s="1"/>
  <c r="P1803" i="3"/>
  <c r="Q1803" i="3" s="1"/>
  <c r="P1804" i="3"/>
  <c r="Q1804" i="3" s="1"/>
  <c r="P1805" i="3"/>
  <c r="Q1805" i="3" s="1"/>
  <c r="P1806" i="3"/>
  <c r="Q1806" i="3" s="1"/>
  <c r="P1807" i="3"/>
  <c r="Q1807" i="3" s="1"/>
  <c r="P1808" i="3"/>
  <c r="Q1808" i="3" s="1"/>
  <c r="P1809" i="3"/>
  <c r="Q1809" i="3" s="1"/>
  <c r="P1810" i="3"/>
  <c r="Q1810" i="3" s="1"/>
  <c r="P1811" i="3"/>
  <c r="Q1811" i="3" s="1"/>
  <c r="P1812" i="3"/>
  <c r="Q1812" i="3" s="1"/>
  <c r="P1813" i="3"/>
  <c r="Q1813" i="3" s="1"/>
  <c r="P1814" i="3"/>
  <c r="Q1814" i="3" s="1"/>
  <c r="P1815" i="3"/>
  <c r="Q1815" i="3" s="1"/>
  <c r="P1816" i="3"/>
  <c r="Q1816" i="3" s="1"/>
  <c r="P1817" i="3"/>
  <c r="Q1817" i="3" s="1"/>
  <c r="P1818" i="3"/>
  <c r="Q1818" i="3" s="1"/>
  <c r="P1819" i="3"/>
  <c r="Q1819" i="3" s="1"/>
  <c r="P1820" i="3"/>
  <c r="Q1820" i="3" s="1"/>
  <c r="P1821" i="3"/>
  <c r="Q1821" i="3" s="1"/>
  <c r="P1822" i="3"/>
  <c r="Q1822" i="3" s="1"/>
  <c r="P1823" i="3"/>
  <c r="Q1823" i="3" s="1"/>
  <c r="P1824" i="3"/>
  <c r="Q1824" i="3" s="1"/>
  <c r="P1825" i="3"/>
  <c r="Q1825" i="3" s="1"/>
  <c r="P1826" i="3"/>
  <c r="Q1826" i="3" s="1"/>
  <c r="P1827" i="3"/>
  <c r="Q1827" i="3" s="1"/>
  <c r="P1828" i="3"/>
  <c r="Q1828" i="3" s="1"/>
  <c r="P1829" i="3"/>
  <c r="Q1829" i="3" s="1"/>
  <c r="P1830" i="3"/>
  <c r="Q1830" i="3" s="1"/>
  <c r="P1831" i="3"/>
  <c r="Q1831" i="3" s="1"/>
  <c r="P1832" i="3"/>
  <c r="Q1832" i="3" s="1"/>
  <c r="P1833" i="3"/>
  <c r="Q1833" i="3" s="1"/>
  <c r="P1834" i="3"/>
  <c r="Q1834" i="3" s="1"/>
  <c r="P1835" i="3"/>
  <c r="Q1835" i="3" s="1"/>
  <c r="P1836" i="3"/>
  <c r="Q1836" i="3" s="1"/>
  <c r="P1837" i="3"/>
  <c r="Q1837" i="3" s="1"/>
  <c r="P1838" i="3"/>
  <c r="Q1838" i="3" s="1"/>
  <c r="P1839" i="3"/>
  <c r="Q1839" i="3" s="1"/>
  <c r="P1840" i="3"/>
  <c r="Q1840" i="3" s="1"/>
  <c r="P1841" i="3"/>
  <c r="Q1841" i="3" s="1"/>
  <c r="P1842" i="3"/>
  <c r="Q1842" i="3" s="1"/>
  <c r="P1843" i="3"/>
  <c r="Q1843" i="3" s="1"/>
  <c r="P1844" i="3"/>
  <c r="Q1844" i="3" s="1"/>
  <c r="P1845" i="3"/>
  <c r="Q1845" i="3" s="1"/>
  <c r="P1846" i="3"/>
  <c r="Q1846" i="3" s="1"/>
  <c r="P1847" i="3"/>
  <c r="Q1847" i="3" s="1"/>
  <c r="P1848" i="3"/>
  <c r="Q1848" i="3" s="1"/>
  <c r="P1849" i="3"/>
  <c r="Q1849" i="3" s="1"/>
  <c r="P1850" i="3"/>
  <c r="Q1850" i="3" s="1"/>
  <c r="P1851" i="3"/>
  <c r="Q1851" i="3" s="1"/>
  <c r="P1852" i="3"/>
  <c r="Q1852" i="3" s="1"/>
  <c r="P1853" i="3"/>
  <c r="Q1853" i="3" s="1"/>
  <c r="P1854" i="3"/>
  <c r="Q1854" i="3" s="1"/>
  <c r="P1855" i="3"/>
  <c r="Q1855" i="3" s="1"/>
  <c r="P1856" i="3"/>
  <c r="Q1856" i="3" s="1"/>
  <c r="P1857" i="3"/>
  <c r="Q1857" i="3" s="1"/>
  <c r="P1858" i="3"/>
  <c r="Q1858" i="3" s="1"/>
  <c r="P1859" i="3"/>
  <c r="Q1859" i="3" s="1"/>
  <c r="P1860" i="3"/>
  <c r="Q1860" i="3" s="1"/>
  <c r="P1861" i="3"/>
  <c r="Q1861" i="3" s="1"/>
  <c r="P1862" i="3"/>
  <c r="Q1862" i="3" s="1"/>
  <c r="P1863" i="3"/>
  <c r="Q1863" i="3" s="1"/>
  <c r="P1864" i="3"/>
  <c r="Q1864" i="3" s="1"/>
  <c r="P1865" i="3"/>
  <c r="Q1865" i="3" s="1"/>
  <c r="P1866" i="3"/>
  <c r="Q1866" i="3" s="1"/>
  <c r="P1867" i="3"/>
  <c r="Q1867" i="3" s="1"/>
  <c r="P1868" i="3"/>
  <c r="Q1868" i="3" s="1"/>
  <c r="P1869" i="3"/>
  <c r="Q1869" i="3" s="1"/>
  <c r="P1870" i="3"/>
  <c r="Q1870" i="3" s="1"/>
  <c r="P1871" i="3"/>
  <c r="Q1871" i="3" s="1"/>
  <c r="P1872" i="3"/>
  <c r="Q1872" i="3" s="1"/>
  <c r="P1873" i="3"/>
  <c r="Q1873" i="3" s="1"/>
  <c r="P1874" i="3"/>
  <c r="Q1874" i="3" s="1"/>
  <c r="P1875" i="3"/>
  <c r="Q1875" i="3" s="1"/>
  <c r="P1876" i="3"/>
  <c r="Q1876" i="3" s="1"/>
  <c r="P1877" i="3"/>
  <c r="Q1877" i="3" s="1"/>
  <c r="P1878" i="3"/>
  <c r="Q1878" i="3" s="1"/>
  <c r="P1879" i="3"/>
  <c r="Q1879" i="3" s="1"/>
  <c r="P1880" i="3"/>
  <c r="Q1880" i="3" s="1"/>
  <c r="P1881" i="3"/>
  <c r="Q1881" i="3" s="1"/>
  <c r="P1882" i="3"/>
  <c r="Q1882" i="3" s="1"/>
  <c r="P1883" i="3"/>
  <c r="Q1883" i="3" s="1"/>
  <c r="P1884" i="3"/>
  <c r="Q1884" i="3" s="1"/>
  <c r="P1885" i="3"/>
  <c r="Q1885" i="3" s="1"/>
  <c r="P1886" i="3"/>
  <c r="Q1886" i="3" s="1"/>
  <c r="P1887" i="3"/>
  <c r="Q1887" i="3" s="1"/>
  <c r="P1888" i="3"/>
  <c r="Q1888" i="3" s="1"/>
  <c r="P1889" i="3"/>
  <c r="Q1889" i="3" s="1"/>
  <c r="P1890" i="3"/>
  <c r="Q1890" i="3" s="1"/>
  <c r="P1891" i="3"/>
  <c r="Q1891" i="3" s="1"/>
  <c r="P1892" i="3"/>
  <c r="Q1892" i="3" s="1"/>
  <c r="P1893" i="3"/>
  <c r="Q1893" i="3" s="1"/>
  <c r="P1894" i="3"/>
  <c r="Q1894" i="3" s="1"/>
  <c r="P1895" i="3"/>
  <c r="Q1895" i="3" s="1"/>
  <c r="P1896" i="3"/>
  <c r="Q1896" i="3" s="1"/>
  <c r="P1897" i="3"/>
  <c r="Q1897" i="3" s="1"/>
  <c r="P1898" i="3"/>
  <c r="Q1898" i="3" s="1"/>
  <c r="P1899" i="3"/>
  <c r="Q1899" i="3" s="1"/>
  <c r="P1900" i="3"/>
  <c r="Q1900" i="3" s="1"/>
  <c r="P1901" i="3"/>
  <c r="Q1901" i="3" s="1"/>
  <c r="P1902" i="3"/>
  <c r="Q1902" i="3" s="1"/>
  <c r="P1903" i="3"/>
  <c r="Q1903" i="3" s="1"/>
  <c r="P1904" i="3"/>
  <c r="Q1904" i="3" s="1"/>
  <c r="P1905" i="3"/>
  <c r="Q1905" i="3" s="1"/>
  <c r="P1906" i="3"/>
  <c r="Q1906" i="3" s="1"/>
  <c r="P1907" i="3"/>
  <c r="Q1907" i="3" s="1"/>
  <c r="P1908" i="3"/>
  <c r="Q1908" i="3" s="1"/>
  <c r="P1909" i="3"/>
  <c r="Q1909" i="3" s="1"/>
  <c r="P1910" i="3"/>
  <c r="Q1910" i="3" s="1"/>
  <c r="P1911" i="3"/>
  <c r="Q1911" i="3" s="1"/>
  <c r="P1912" i="3"/>
  <c r="Q1912" i="3" s="1"/>
  <c r="P1913" i="3"/>
  <c r="Q1913" i="3" s="1"/>
  <c r="P1914" i="3"/>
  <c r="Q1914" i="3" s="1"/>
  <c r="P1915" i="3"/>
  <c r="Q1915" i="3" s="1"/>
  <c r="P1916" i="3"/>
  <c r="Q1916" i="3" s="1"/>
  <c r="P1917" i="3"/>
  <c r="Q1917" i="3" s="1"/>
  <c r="P1918" i="3"/>
  <c r="Q1918" i="3" s="1"/>
  <c r="P1919" i="3"/>
  <c r="Q1919" i="3" s="1"/>
  <c r="P1920" i="3"/>
  <c r="Q1920" i="3" s="1"/>
  <c r="P1921" i="3"/>
  <c r="Q1921" i="3" s="1"/>
  <c r="P1922" i="3"/>
  <c r="Q1922" i="3" s="1"/>
  <c r="P1923" i="3"/>
  <c r="Q1923" i="3" s="1"/>
  <c r="P1924" i="3"/>
  <c r="Q1924" i="3" s="1"/>
  <c r="P1925" i="3"/>
  <c r="Q1925" i="3" s="1"/>
  <c r="P1926" i="3"/>
  <c r="Q1926" i="3" s="1"/>
  <c r="P1927" i="3"/>
  <c r="Q1927" i="3" s="1"/>
  <c r="P1928" i="3"/>
  <c r="Q1928" i="3" s="1"/>
  <c r="P1929" i="3"/>
  <c r="Q1929" i="3" s="1"/>
  <c r="P1930" i="3"/>
  <c r="Q1930" i="3" s="1"/>
  <c r="P1931" i="3"/>
  <c r="Q1931" i="3" s="1"/>
  <c r="P1932" i="3"/>
  <c r="Q1932" i="3" s="1"/>
  <c r="P1933" i="3"/>
  <c r="Q1933" i="3" s="1"/>
  <c r="P1934" i="3"/>
  <c r="Q1934" i="3" s="1"/>
  <c r="P1935" i="3"/>
  <c r="Q1935" i="3" s="1"/>
  <c r="P1936" i="3"/>
  <c r="Q1936" i="3" s="1"/>
  <c r="P1937" i="3"/>
  <c r="Q1937" i="3" s="1"/>
  <c r="P1938" i="3"/>
  <c r="Q1938" i="3" s="1"/>
  <c r="P1939" i="3"/>
  <c r="Q1939" i="3" s="1"/>
  <c r="P1940" i="3"/>
  <c r="Q1940" i="3" s="1"/>
  <c r="P1941" i="3"/>
  <c r="Q1941" i="3" s="1"/>
  <c r="P1942" i="3"/>
  <c r="Q1942" i="3" s="1"/>
  <c r="P1943" i="3"/>
  <c r="Q1943" i="3" s="1"/>
  <c r="P1944" i="3"/>
  <c r="Q1944" i="3" s="1"/>
  <c r="P1945" i="3"/>
  <c r="Q1945" i="3" s="1"/>
  <c r="P1946" i="3"/>
  <c r="Q1946" i="3" s="1"/>
  <c r="P1947" i="3"/>
  <c r="Q1947" i="3" s="1"/>
  <c r="P1948" i="3"/>
  <c r="Q1948" i="3" s="1"/>
  <c r="P1949" i="3"/>
  <c r="Q1949" i="3" s="1"/>
  <c r="P1950" i="3"/>
  <c r="Q1950" i="3" s="1"/>
  <c r="P1951" i="3"/>
  <c r="Q1951" i="3" s="1"/>
  <c r="P1952" i="3"/>
  <c r="Q1952" i="3" s="1"/>
  <c r="P1953" i="3"/>
  <c r="Q1953" i="3" s="1"/>
  <c r="P1954" i="3"/>
  <c r="Q1954" i="3" s="1"/>
  <c r="P1955" i="3"/>
  <c r="Q1955" i="3" s="1"/>
  <c r="P1956" i="3"/>
  <c r="Q1956" i="3" s="1"/>
  <c r="P1957" i="3"/>
  <c r="Q1957" i="3" s="1"/>
  <c r="P1958" i="3"/>
  <c r="Q1958" i="3" s="1"/>
  <c r="P1959" i="3"/>
  <c r="Q1959" i="3" s="1"/>
  <c r="P1960" i="3"/>
  <c r="Q1960" i="3" s="1"/>
  <c r="P1961" i="3"/>
  <c r="Q1961" i="3" s="1"/>
  <c r="P1962" i="3"/>
  <c r="Q1962" i="3" s="1"/>
  <c r="P1963" i="3"/>
  <c r="Q1963" i="3" s="1"/>
  <c r="P1964" i="3"/>
  <c r="Q1964" i="3" s="1"/>
  <c r="P1965" i="3"/>
  <c r="Q1965" i="3" s="1"/>
  <c r="P1966" i="3"/>
  <c r="Q1966" i="3" s="1"/>
  <c r="P1967" i="3"/>
  <c r="Q1967" i="3" s="1"/>
  <c r="P1968" i="3"/>
  <c r="Q1968" i="3" s="1"/>
  <c r="P1969" i="3"/>
  <c r="Q1969" i="3" s="1"/>
  <c r="P1970" i="3"/>
  <c r="Q1970" i="3" s="1"/>
  <c r="P1971" i="3"/>
  <c r="Q1971" i="3" s="1"/>
  <c r="P1972" i="3"/>
  <c r="Q1972" i="3" s="1"/>
  <c r="P1973" i="3"/>
  <c r="Q1973" i="3" s="1"/>
  <c r="P1974" i="3"/>
  <c r="Q1974" i="3" s="1"/>
  <c r="P1975" i="3"/>
  <c r="Q1975" i="3" s="1"/>
  <c r="P1976" i="3"/>
  <c r="Q1976" i="3" s="1"/>
  <c r="P1977" i="3"/>
  <c r="Q1977" i="3" s="1"/>
  <c r="P1978" i="3"/>
  <c r="Q1978" i="3" s="1"/>
  <c r="P1979" i="3"/>
  <c r="Q1979" i="3" s="1"/>
  <c r="P1980" i="3"/>
  <c r="Q1980" i="3" s="1"/>
  <c r="P1981" i="3"/>
  <c r="Q1981" i="3" s="1"/>
  <c r="P1982" i="3"/>
  <c r="Q1982" i="3" s="1"/>
  <c r="P1983" i="3"/>
  <c r="Q1983" i="3" s="1"/>
  <c r="P1984" i="3"/>
  <c r="Q1984" i="3" s="1"/>
  <c r="P1985" i="3"/>
  <c r="Q1985" i="3" s="1"/>
  <c r="P1986" i="3"/>
  <c r="Q1986" i="3" s="1"/>
  <c r="P1987" i="3"/>
  <c r="Q1987" i="3" s="1"/>
  <c r="P1988" i="3"/>
  <c r="Q1988" i="3" s="1"/>
  <c r="P1989" i="3"/>
  <c r="Q1989" i="3" s="1"/>
  <c r="P1990" i="3"/>
  <c r="Q1990" i="3" s="1"/>
  <c r="P1991" i="3"/>
  <c r="Q1991" i="3" s="1"/>
  <c r="P1992" i="3"/>
  <c r="Q1992" i="3" s="1"/>
  <c r="P1993" i="3"/>
  <c r="Q1993" i="3" s="1"/>
  <c r="P1994" i="3"/>
  <c r="Q1994" i="3" s="1"/>
  <c r="P1995" i="3"/>
  <c r="Q1995" i="3" s="1"/>
  <c r="P1996" i="3"/>
  <c r="Q1996" i="3" s="1"/>
  <c r="P1997" i="3"/>
  <c r="Q1997" i="3" s="1"/>
  <c r="P1998" i="3"/>
  <c r="Q1998" i="3" s="1"/>
  <c r="P1999" i="3"/>
  <c r="Q1999" i="3" s="1"/>
  <c r="P2000" i="3"/>
  <c r="Q2000" i="3" s="1"/>
  <c r="P2001" i="3"/>
  <c r="Q2001" i="3" s="1"/>
  <c r="P2002" i="3"/>
  <c r="Q2002" i="3" s="1"/>
  <c r="P2003" i="3"/>
  <c r="Q2003" i="3" s="1"/>
  <c r="P2004" i="3"/>
  <c r="Q2004" i="3" s="1"/>
  <c r="P2005" i="3"/>
  <c r="Q2005" i="3" s="1"/>
  <c r="P2006" i="3"/>
  <c r="Q2006" i="3" s="1"/>
  <c r="P2007" i="3"/>
  <c r="Q2007" i="3" s="1"/>
  <c r="P2008" i="3"/>
  <c r="Q2008" i="3" s="1"/>
  <c r="P2009" i="3"/>
  <c r="Q2009" i="3" s="1"/>
  <c r="P2010" i="3"/>
  <c r="Q2010" i="3" s="1"/>
  <c r="P2011" i="3"/>
  <c r="Q2011" i="3" s="1"/>
  <c r="P2012" i="3"/>
  <c r="Q2012" i="3" s="1"/>
  <c r="P2013" i="3"/>
  <c r="Q2013" i="3" s="1"/>
  <c r="P2014" i="3"/>
  <c r="Q2014" i="3" s="1"/>
  <c r="P2015" i="3"/>
  <c r="Q2015" i="3" s="1"/>
  <c r="P2016" i="3"/>
  <c r="Q2016" i="3" s="1"/>
  <c r="P2017" i="3"/>
  <c r="Q2017" i="3" s="1"/>
  <c r="P2018" i="3"/>
  <c r="Q2018" i="3" s="1"/>
  <c r="P2019" i="3"/>
  <c r="Q2019" i="3" s="1"/>
  <c r="P2020" i="3"/>
  <c r="Q2020" i="3" s="1"/>
  <c r="P2021" i="3"/>
  <c r="Q2021" i="3" s="1"/>
  <c r="P2022" i="3"/>
  <c r="Q2022" i="3" s="1"/>
  <c r="P2023" i="3"/>
  <c r="Q2023" i="3" s="1"/>
  <c r="P2024" i="3"/>
  <c r="Q2024" i="3" s="1"/>
  <c r="P2025" i="3"/>
  <c r="Q2025" i="3" s="1"/>
  <c r="P2026" i="3"/>
  <c r="Q2026" i="3" s="1"/>
  <c r="P2027" i="3"/>
  <c r="Q2027" i="3" s="1"/>
  <c r="P2028" i="3"/>
  <c r="Q2028" i="3" s="1"/>
  <c r="P2029" i="3"/>
  <c r="Q2029" i="3" s="1"/>
  <c r="P2030" i="3"/>
  <c r="Q2030" i="3" s="1"/>
  <c r="P2031" i="3"/>
  <c r="Q2031" i="3" s="1"/>
  <c r="P2032" i="3"/>
  <c r="Q2032" i="3" s="1"/>
  <c r="P2033" i="3"/>
  <c r="Q2033" i="3" s="1"/>
  <c r="P2034" i="3"/>
  <c r="Q2034" i="3" s="1"/>
  <c r="P2035" i="3"/>
  <c r="Q2035" i="3" s="1"/>
  <c r="P2036" i="3"/>
  <c r="Q2036" i="3" s="1"/>
  <c r="P2037" i="3"/>
  <c r="Q2037" i="3" s="1"/>
  <c r="P2038" i="3"/>
  <c r="Q2038" i="3" s="1"/>
  <c r="P2039" i="3"/>
  <c r="Q2039" i="3" s="1"/>
  <c r="P2040" i="3"/>
  <c r="Q2040" i="3" s="1"/>
  <c r="P2041" i="3"/>
  <c r="Q2041" i="3" s="1"/>
  <c r="P2042" i="3"/>
  <c r="Q2042" i="3" s="1"/>
  <c r="P2043" i="3"/>
  <c r="Q2043" i="3" s="1"/>
  <c r="P2044" i="3"/>
  <c r="Q2044" i="3" s="1"/>
  <c r="P2045" i="3"/>
  <c r="Q2045" i="3" s="1"/>
  <c r="P2046" i="3"/>
  <c r="Q2046" i="3" s="1"/>
  <c r="P2047" i="3"/>
  <c r="Q2047" i="3" s="1"/>
  <c r="P2048" i="3"/>
  <c r="Q2048" i="3" s="1"/>
  <c r="P2049" i="3"/>
  <c r="Q2049" i="3" s="1"/>
  <c r="P2050" i="3"/>
  <c r="Q2050" i="3" s="1"/>
  <c r="P2051" i="3"/>
  <c r="Q2051" i="3" s="1"/>
  <c r="P2052" i="3"/>
  <c r="Q2052" i="3" s="1"/>
  <c r="P2053" i="3"/>
  <c r="Q2053" i="3" s="1"/>
  <c r="P2054" i="3"/>
  <c r="Q2054" i="3" s="1"/>
  <c r="P2055" i="3"/>
  <c r="Q2055" i="3" s="1"/>
  <c r="P2056" i="3"/>
  <c r="Q2056" i="3" s="1"/>
  <c r="P2057" i="3"/>
  <c r="Q2057" i="3" s="1"/>
  <c r="P2058" i="3"/>
  <c r="Q2058" i="3" s="1"/>
  <c r="P2059" i="3"/>
  <c r="Q2059" i="3" s="1"/>
  <c r="P2060" i="3"/>
  <c r="Q2060" i="3" s="1"/>
  <c r="P2061" i="3"/>
  <c r="Q2061" i="3" s="1"/>
  <c r="P2062" i="3"/>
  <c r="Q2062" i="3" s="1"/>
  <c r="P2063" i="3"/>
  <c r="Q2063" i="3" s="1"/>
  <c r="P2064" i="3"/>
  <c r="Q2064" i="3" s="1"/>
  <c r="P2065" i="3"/>
  <c r="Q2065" i="3" s="1"/>
  <c r="P2066" i="3"/>
  <c r="Q2066" i="3" s="1"/>
  <c r="P2067" i="3"/>
  <c r="Q2067" i="3" s="1"/>
  <c r="P2068" i="3"/>
  <c r="Q2068" i="3" s="1"/>
  <c r="P2069" i="3"/>
  <c r="Q2069" i="3" s="1"/>
  <c r="P2070" i="3"/>
  <c r="Q2070" i="3" s="1"/>
  <c r="P2071" i="3"/>
  <c r="Q2071" i="3" s="1"/>
  <c r="P2072" i="3"/>
  <c r="Q2072" i="3" s="1"/>
  <c r="P2073" i="3"/>
  <c r="Q2073" i="3" s="1"/>
  <c r="P2074" i="3"/>
  <c r="Q2074" i="3" s="1"/>
  <c r="P2075" i="3"/>
  <c r="Q2075" i="3" s="1"/>
  <c r="P2076" i="3"/>
  <c r="Q2076" i="3" s="1"/>
  <c r="P2077" i="3"/>
  <c r="Q2077" i="3" s="1"/>
  <c r="P2078" i="3"/>
  <c r="Q2078" i="3" s="1"/>
  <c r="P2079" i="3"/>
  <c r="Q2079" i="3" s="1"/>
  <c r="P2080" i="3"/>
  <c r="Q2080" i="3" s="1"/>
  <c r="P2081" i="3"/>
  <c r="Q2081" i="3" s="1"/>
  <c r="P2082" i="3"/>
  <c r="Q2082" i="3" s="1"/>
  <c r="P2083" i="3"/>
  <c r="Q2083" i="3" s="1"/>
  <c r="P2084" i="3"/>
  <c r="Q2084" i="3" s="1"/>
  <c r="P2085" i="3"/>
  <c r="Q2085" i="3" s="1"/>
  <c r="P2086" i="3"/>
  <c r="Q2086" i="3" s="1"/>
  <c r="P2087" i="3"/>
  <c r="Q2087" i="3" s="1"/>
  <c r="P2088" i="3"/>
  <c r="Q2088" i="3" s="1"/>
  <c r="P2089" i="3"/>
  <c r="Q2089" i="3" s="1"/>
  <c r="P2090" i="3"/>
  <c r="Q2090" i="3" s="1"/>
  <c r="P2091" i="3"/>
  <c r="Q2091" i="3" s="1"/>
  <c r="P2092" i="3"/>
  <c r="Q2092" i="3" s="1"/>
  <c r="P2093" i="3"/>
  <c r="Q2093" i="3" s="1"/>
  <c r="P2094" i="3"/>
  <c r="Q2094" i="3" s="1"/>
  <c r="P2095" i="3"/>
  <c r="Q2095" i="3" s="1"/>
  <c r="P2096" i="3"/>
  <c r="Q2096" i="3" s="1"/>
  <c r="P2097" i="3"/>
  <c r="Q2097" i="3" s="1"/>
  <c r="P2098" i="3"/>
  <c r="Q2098" i="3" s="1"/>
  <c r="P2099" i="3"/>
  <c r="Q2099" i="3" s="1"/>
  <c r="P2100" i="3"/>
  <c r="Q2100" i="3" s="1"/>
  <c r="P2101" i="3"/>
  <c r="Q2101" i="3" s="1"/>
  <c r="P2102" i="3"/>
  <c r="Q2102" i="3" s="1"/>
  <c r="P2103" i="3"/>
  <c r="Q2103" i="3" s="1"/>
  <c r="P2104" i="3"/>
  <c r="Q2104" i="3" s="1"/>
  <c r="P2105" i="3"/>
  <c r="Q2105" i="3" s="1"/>
  <c r="P2106" i="3"/>
  <c r="Q2106" i="3" s="1"/>
  <c r="P2107" i="3"/>
  <c r="Q2107" i="3" s="1"/>
  <c r="P2108" i="3"/>
  <c r="Q2108" i="3" s="1"/>
  <c r="P2109" i="3"/>
  <c r="Q2109" i="3" s="1"/>
  <c r="P2110" i="3"/>
  <c r="Q2110" i="3" s="1"/>
  <c r="P2111" i="3"/>
  <c r="Q2111" i="3" s="1"/>
  <c r="P2112" i="3"/>
  <c r="Q2112" i="3" s="1"/>
  <c r="P2113" i="3"/>
  <c r="Q2113" i="3" s="1"/>
  <c r="P2114" i="3"/>
  <c r="Q2114" i="3" s="1"/>
  <c r="P2115" i="3"/>
  <c r="Q2115" i="3" s="1"/>
  <c r="P2116" i="3"/>
  <c r="Q2116" i="3" s="1"/>
  <c r="P2117" i="3"/>
  <c r="Q2117" i="3" s="1"/>
  <c r="P2118" i="3"/>
  <c r="Q2118" i="3" s="1"/>
  <c r="P2119" i="3"/>
  <c r="Q2119" i="3" s="1"/>
  <c r="P2120" i="3"/>
  <c r="Q2120" i="3" s="1"/>
  <c r="P2121" i="3"/>
  <c r="Q2121" i="3" s="1"/>
  <c r="P2122" i="3"/>
  <c r="Q2122" i="3" s="1"/>
  <c r="P2123" i="3"/>
  <c r="Q2123" i="3" s="1"/>
  <c r="P2124" i="3"/>
  <c r="Q2124" i="3" s="1"/>
  <c r="P2125" i="3"/>
  <c r="Q2125" i="3" s="1"/>
  <c r="P2126" i="3"/>
  <c r="Q2126" i="3" s="1"/>
  <c r="P2127" i="3"/>
  <c r="Q2127" i="3" s="1"/>
  <c r="P2128" i="3"/>
  <c r="Q2128" i="3" s="1"/>
  <c r="P2129" i="3"/>
  <c r="Q2129" i="3" s="1"/>
  <c r="P2130" i="3"/>
  <c r="Q2130" i="3" s="1"/>
  <c r="P2131" i="3"/>
  <c r="Q2131" i="3" s="1"/>
  <c r="P2132" i="3"/>
  <c r="Q2132" i="3" s="1"/>
  <c r="P2133" i="3"/>
  <c r="Q2133" i="3" s="1"/>
  <c r="P2134" i="3"/>
  <c r="Q2134" i="3" s="1"/>
  <c r="P2135" i="3"/>
  <c r="Q2135" i="3" s="1"/>
  <c r="P2136" i="3"/>
  <c r="Q2136" i="3" s="1"/>
  <c r="P2137" i="3"/>
  <c r="Q2137" i="3" s="1"/>
  <c r="P2138" i="3"/>
  <c r="Q2138" i="3" s="1"/>
  <c r="P2139" i="3"/>
  <c r="Q2139" i="3" s="1"/>
  <c r="P2140" i="3"/>
  <c r="Q2140" i="3" s="1"/>
  <c r="P2141" i="3"/>
  <c r="Q2141" i="3" s="1"/>
  <c r="P2142" i="3"/>
  <c r="Q2142" i="3" s="1"/>
  <c r="P2143" i="3"/>
  <c r="Q2143" i="3" s="1"/>
  <c r="P2144" i="3"/>
  <c r="Q2144" i="3" s="1"/>
  <c r="P2145" i="3"/>
  <c r="Q2145" i="3" s="1"/>
  <c r="P2146" i="3"/>
  <c r="Q2146" i="3" s="1"/>
  <c r="P2147" i="3"/>
  <c r="Q2147" i="3" s="1"/>
  <c r="P2148" i="3"/>
  <c r="Q2148" i="3" s="1"/>
  <c r="P2149" i="3"/>
  <c r="Q2149" i="3" s="1"/>
  <c r="P2150" i="3"/>
  <c r="Q2150" i="3" s="1"/>
  <c r="P2151" i="3"/>
  <c r="Q2151" i="3" s="1"/>
  <c r="P2152" i="3"/>
  <c r="Q2152" i="3" s="1"/>
  <c r="P2153" i="3"/>
  <c r="Q2153" i="3" s="1"/>
  <c r="P2154" i="3"/>
  <c r="Q2154" i="3" s="1"/>
  <c r="P2155" i="3"/>
  <c r="Q2155" i="3" s="1"/>
  <c r="P2156" i="3"/>
  <c r="Q2156" i="3" s="1"/>
  <c r="P2157" i="3"/>
  <c r="Q2157" i="3" s="1"/>
  <c r="P2158" i="3"/>
  <c r="Q2158" i="3" s="1"/>
  <c r="P2159" i="3"/>
  <c r="Q2159" i="3" s="1"/>
  <c r="P2160" i="3"/>
  <c r="Q2160" i="3" s="1"/>
  <c r="P2161" i="3"/>
  <c r="Q2161" i="3" s="1"/>
  <c r="P2162" i="3"/>
  <c r="Q2162" i="3" s="1"/>
  <c r="P2163" i="3"/>
  <c r="Q2163" i="3" s="1"/>
  <c r="P2164" i="3"/>
  <c r="Q2164" i="3" s="1"/>
  <c r="P2165" i="3"/>
  <c r="Q2165" i="3" s="1"/>
  <c r="P2166" i="3"/>
  <c r="Q2166" i="3" s="1"/>
  <c r="P2167" i="3"/>
  <c r="Q2167" i="3" s="1"/>
  <c r="P2168" i="3"/>
  <c r="Q2168" i="3" s="1"/>
  <c r="P2169" i="3"/>
  <c r="Q2169" i="3" s="1"/>
  <c r="P2170" i="3"/>
  <c r="Q2170" i="3" s="1"/>
  <c r="P2171" i="3"/>
  <c r="Q2171" i="3" s="1"/>
  <c r="P2172" i="3"/>
  <c r="Q2172" i="3" s="1"/>
  <c r="P2173" i="3"/>
  <c r="Q2173" i="3" s="1"/>
  <c r="P2174" i="3"/>
  <c r="Q2174" i="3" s="1"/>
  <c r="P2175" i="3"/>
  <c r="Q2175" i="3" s="1"/>
  <c r="P2176" i="3"/>
  <c r="Q2176" i="3" s="1"/>
  <c r="P2177" i="3"/>
  <c r="Q2177" i="3" s="1"/>
  <c r="P2178" i="3"/>
  <c r="Q2178" i="3" s="1"/>
  <c r="P2179" i="3"/>
  <c r="Q2179" i="3" s="1"/>
  <c r="P2180" i="3"/>
  <c r="Q2180" i="3" s="1"/>
  <c r="P2181" i="3"/>
  <c r="Q2181" i="3" s="1"/>
  <c r="P2182" i="3"/>
  <c r="Q2182" i="3" s="1"/>
  <c r="P2183" i="3"/>
  <c r="Q2183" i="3" s="1"/>
  <c r="P2184" i="3"/>
  <c r="Q2184" i="3" s="1"/>
  <c r="P2185" i="3"/>
  <c r="Q2185" i="3" s="1"/>
  <c r="P2186" i="3"/>
  <c r="Q2186" i="3" s="1"/>
  <c r="P2187" i="3"/>
  <c r="Q2187" i="3" s="1"/>
  <c r="P2188" i="3"/>
  <c r="Q2188" i="3" s="1"/>
  <c r="P2189" i="3"/>
  <c r="Q2189" i="3" s="1"/>
  <c r="P2190" i="3"/>
  <c r="Q2190" i="3" s="1"/>
  <c r="P2191" i="3"/>
  <c r="Q2191" i="3" s="1"/>
  <c r="P2192" i="3"/>
  <c r="Q2192" i="3" s="1"/>
  <c r="P2193" i="3"/>
  <c r="Q2193" i="3" s="1"/>
  <c r="P2194" i="3"/>
  <c r="Q2194" i="3" s="1"/>
  <c r="P2195" i="3"/>
  <c r="Q2195" i="3" s="1"/>
  <c r="P2196" i="3"/>
  <c r="Q2196" i="3" s="1"/>
  <c r="P2197" i="3"/>
  <c r="Q2197" i="3" s="1"/>
  <c r="P2198" i="3"/>
  <c r="Q2198" i="3" s="1"/>
  <c r="P2199" i="3"/>
  <c r="Q2199" i="3" s="1"/>
  <c r="P2200" i="3"/>
  <c r="Q2200" i="3" s="1"/>
  <c r="P2201" i="3"/>
  <c r="Q2201" i="3" s="1"/>
  <c r="P2202" i="3"/>
  <c r="Q2202" i="3" s="1"/>
  <c r="P2203" i="3"/>
  <c r="Q2203" i="3" s="1"/>
  <c r="P2204" i="3"/>
  <c r="Q2204" i="3" s="1"/>
  <c r="P2205" i="3"/>
  <c r="Q2205" i="3" s="1"/>
  <c r="P2206" i="3"/>
  <c r="Q2206" i="3" s="1"/>
  <c r="P2207" i="3"/>
  <c r="Q2207" i="3" s="1"/>
  <c r="P2208" i="3"/>
  <c r="Q2208" i="3" s="1"/>
  <c r="P2209" i="3"/>
  <c r="Q2209" i="3" s="1"/>
  <c r="P2210" i="3"/>
  <c r="Q2210" i="3" s="1"/>
  <c r="P2211" i="3"/>
  <c r="Q2211" i="3" s="1"/>
  <c r="P2212" i="3"/>
  <c r="Q2212" i="3" s="1"/>
  <c r="P2213" i="3"/>
  <c r="Q2213" i="3" s="1"/>
  <c r="P2214" i="3"/>
  <c r="Q2214" i="3" s="1"/>
  <c r="P2215" i="3"/>
  <c r="Q2215" i="3" s="1"/>
  <c r="P2216" i="3"/>
  <c r="Q2216" i="3" s="1"/>
  <c r="P2217" i="3"/>
  <c r="Q2217" i="3" s="1"/>
  <c r="P2218" i="3"/>
  <c r="Q2218" i="3" s="1"/>
  <c r="P2219" i="3"/>
  <c r="Q2219" i="3" s="1"/>
  <c r="P2220" i="3"/>
  <c r="Q2220" i="3" s="1"/>
  <c r="P2221" i="3"/>
  <c r="Q2221" i="3" s="1"/>
  <c r="P2222" i="3"/>
  <c r="Q2222" i="3" s="1"/>
  <c r="P2223" i="3"/>
  <c r="Q2223" i="3" s="1"/>
  <c r="P2224" i="3"/>
  <c r="Q2224" i="3" s="1"/>
  <c r="P2225" i="3"/>
  <c r="Q2225" i="3" s="1"/>
  <c r="P2226" i="3"/>
  <c r="Q2226" i="3" s="1"/>
  <c r="P2227" i="3"/>
  <c r="Q2227" i="3" s="1"/>
  <c r="P2228" i="3"/>
  <c r="Q2228" i="3" s="1"/>
  <c r="P2229" i="3"/>
  <c r="Q2229" i="3" s="1"/>
  <c r="P2230" i="3"/>
  <c r="Q2230" i="3" s="1"/>
  <c r="P2231" i="3"/>
  <c r="Q2231" i="3" s="1"/>
  <c r="P2232" i="3"/>
  <c r="Q2232" i="3" s="1"/>
  <c r="P2233" i="3"/>
  <c r="Q2233" i="3" s="1"/>
  <c r="P2234" i="3"/>
  <c r="Q2234" i="3" s="1"/>
  <c r="P2235" i="3"/>
  <c r="Q2235" i="3" s="1"/>
  <c r="P2236" i="3"/>
  <c r="Q2236" i="3" s="1"/>
  <c r="P2237" i="3"/>
  <c r="Q2237" i="3" s="1"/>
  <c r="P2238" i="3"/>
  <c r="Q2238" i="3" s="1"/>
  <c r="P2239" i="3"/>
  <c r="Q2239" i="3" s="1"/>
  <c r="P2240" i="3"/>
  <c r="Q2240" i="3" s="1"/>
  <c r="P2241" i="3"/>
  <c r="Q2241" i="3" s="1"/>
  <c r="P2242" i="3"/>
  <c r="Q2242" i="3" s="1"/>
  <c r="P2243" i="3"/>
  <c r="Q2243" i="3" s="1"/>
  <c r="P2244" i="3"/>
  <c r="Q2244" i="3" s="1"/>
  <c r="P2245" i="3"/>
  <c r="Q2245" i="3" s="1"/>
  <c r="P2246" i="3"/>
  <c r="Q2246" i="3" s="1"/>
  <c r="P2247" i="3"/>
  <c r="Q2247" i="3" s="1"/>
  <c r="P2248" i="3"/>
  <c r="Q2248" i="3" s="1"/>
  <c r="P2249" i="3"/>
  <c r="Q2249" i="3" s="1"/>
  <c r="P2250" i="3"/>
  <c r="Q2250" i="3" s="1"/>
  <c r="P2251" i="3"/>
  <c r="Q2251" i="3" s="1"/>
  <c r="P2252" i="3"/>
  <c r="Q2252" i="3" s="1"/>
  <c r="P2253" i="3"/>
  <c r="Q2253" i="3" s="1"/>
  <c r="P2254" i="3"/>
  <c r="Q2254" i="3" s="1"/>
  <c r="P2255" i="3"/>
  <c r="Q2255" i="3" s="1"/>
  <c r="P2256" i="3"/>
  <c r="Q2256" i="3" s="1"/>
  <c r="P2257" i="3"/>
  <c r="Q2257" i="3" s="1"/>
  <c r="P2258" i="3"/>
  <c r="Q2258" i="3" s="1"/>
  <c r="P2259" i="3"/>
  <c r="Q2259" i="3" s="1"/>
  <c r="P2260" i="3"/>
  <c r="Q2260" i="3" s="1"/>
  <c r="P2261" i="3"/>
  <c r="Q2261" i="3" s="1"/>
  <c r="P2262" i="3"/>
  <c r="Q2262" i="3" s="1"/>
  <c r="P2263" i="3"/>
  <c r="Q2263" i="3" s="1"/>
  <c r="P2264" i="3"/>
  <c r="Q2264" i="3" s="1"/>
  <c r="P2265" i="3"/>
  <c r="Q2265" i="3" s="1"/>
  <c r="P2266" i="3"/>
  <c r="Q2266" i="3" s="1"/>
  <c r="P2267" i="3"/>
  <c r="Q2267" i="3" s="1"/>
  <c r="P2268" i="3"/>
  <c r="Q2268" i="3" s="1"/>
  <c r="P2269" i="3"/>
  <c r="Q2269" i="3" s="1"/>
  <c r="P2270" i="3"/>
  <c r="Q2270" i="3" s="1"/>
  <c r="P2271" i="3"/>
  <c r="Q2271" i="3" s="1"/>
  <c r="P2272" i="3"/>
  <c r="Q2272" i="3" s="1"/>
  <c r="P2273" i="3"/>
  <c r="Q2273" i="3" s="1"/>
  <c r="P2274" i="3"/>
  <c r="Q2274" i="3" s="1"/>
  <c r="P2275" i="3"/>
  <c r="Q2275" i="3" s="1"/>
  <c r="P2276" i="3"/>
  <c r="Q2276" i="3" s="1"/>
  <c r="P2277" i="3"/>
  <c r="Q2277" i="3" s="1"/>
  <c r="P2278" i="3"/>
  <c r="Q2278" i="3" s="1"/>
  <c r="P2279" i="3"/>
  <c r="Q2279" i="3" s="1"/>
  <c r="P2280" i="3"/>
  <c r="Q2280" i="3" s="1"/>
  <c r="P2281" i="3"/>
  <c r="Q2281" i="3" s="1"/>
  <c r="P2282" i="3"/>
  <c r="Q2282" i="3" s="1"/>
  <c r="P2283" i="3"/>
  <c r="Q2283" i="3" s="1"/>
  <c r="P2284" i="3"/>
  <c r="Q2284" i="3" s="1"/>
  <c r="P2285" i="3"/>
  <c r="Q2285" i="3" s="1"/>
  <c r="P2286" i="3"/>
  <c r="Q2286" i="3" s="1"/>
  <c r="P2287" i="3"/>
  <c r="Q2287" i="3" s="1"/>
  <c r="P2288" i="3"/>
  <c r="Q2288" i="3" s="1"/>
  <c r="P2289" i="3"/>
  <c r="Q2289" i="3" s="1"/>
  <c r="P2290" i="3"/>
  <c r="Q2290" i="3" s="1"/>
  <c r="P2291" i="3"/>
  <c r="Q2291" i="3" s="1"/>
  <c r="P2292" i="3"/>
  <c r="Q2292" i="3" s="1"/>
  <c r="P2293" i="3"/>
  <c r="Q2293" i="3" s="1"/>
  <c r="P2294" i="3"/>
  <c r="Q2294" i="3" s="1"/>
  <c r="P2295" i="3"/>
  <c r="Q2295" i="3" s="1"/>
  <c r="P2296" i="3"/>
  <c r="Q2296" i="3" s="1"/>
  <c r="P2297" i="3"/>
  <c r="Q2297" i="3" s="1"/>
  <c r="P2298" i="3"/>
  <c r="Q2298" i="3" s="1"/>
  <c r="P2299" i="3"/>
  <c r="Q2299" i="3" s="1"/>
  <c r="P2300" i="3"/>
  <c r="Q2300" i="3" s="1"/>
  <c r="P2301" i="3"/>
  <c r="Q2301" i="3" s="1"/>
  <c r="P2302" i="3"/>
  <c r="Q2302" i="3" s="1"/>
  <c r="P2303" i="3"/>
  <c r="Q2303" i="3" s="1"/>
  <c r="P2304" i="3"/>
  <c r="Q2304" i="3" s="1"/>
  <c r="P2305" i="3"/>
  <c r="Q2305" i="3" s="1"/>
  <c r="P2306" i="3"/>
  <c r="Q2306" i="3" s="1"/>
  <c r="P2307" i="3"/>
  <c r="Q2307" i="3" s="1"/>
  <c r="P2308" i="3"/>
  <c r="Q2308" i="3" s="1"/>
  <c r="P2309" i="3"/>
  <c r="Q2309" i="3" s="1"/>
  <c r="P2310" i="3"/>
  <c r="Q2310" i="3" s="1"/>
  <c r="P2311" i="3"/>
  <c r="Q2311" i="3" s="1"/>
  <c r="P2312" i="3"/>
  <c r="Q2312" i="3" s="1"/>
  <c r="P2313" i="3"/>
  <c r="Q2313" i="3" s="1"/>
  <c r="P2314" i="3"/>
  <c r="Q2314" i="3" s="1"/>
  <c r="P2315" i="3"/>
  <c r="Q2315" i="3" s="1"/>
  <c r="P2316" i="3"/>
  <c r="Q2316" i="3" s="1"/>
  <c r="P2317" i="3"/>
  <c r="Q2317" i="3" s="1"/>
  <c r="P2318" i="3"/>
  <c r="Q2318" i="3" s="1"/>
  <c r="P2319" i="3"/>
  <c r="Q2319" i="3" s="1"/>
  <c r="P2320" i="3"/>
  <c r="Q2320" i="3" s="1"/>
  <c r="P2321" i="3"/>
  <c r="Q2321" i="3" s="1"/>
  <c r="P2322" i="3"/>
  <c r="Q2322" i="3" s="1"/>
  <c r="P2323" i="3"/>
  <c r="Q2323" i="3" s="1"/>
  <c r="P2324" i="3"/>
  <c r="Q2324" i="3" s="1"/>
  <c r="P2325" i="3"/>
  <c r="Q2325" i="3" s="1"/>
  <c r="P2326" i="3"/>
  <c r="Q2326" i="3" s="1"/>
  <c r="P2327" i="3"/>
  <c r="Q2327" i="3" s="1"/>
  <c r="P2328" i="3"/>
  <c r="Q2328" i="3" s="1"/>
  <c r="P2329" i="3"/>
  <c r="Q2329" i="3" s="1"/>
  <c r="P2330" i="3"/>
  <c r="Q2330" i="3" s="1"/>
  <c r="P2331" i="3"/>
  <c r="Q2331" i="3" s="1"/>
  <c r="P2332" i="3"/>
  <c r="Q2332" i="3" s="1"/>
  <c r="P2333" i="3"/>
  <c r="Q2333" i="3" s="1"/>
  <c r="P2334" i="3"/>
  <c r="Q2334" i="3" s="1"/>
  <c r="P2335" i="3"/>
  <c r="Q2335" i="3" s="1"/>
  <c r="P2336" i="3"/>
  <c r="Q2336" i="3" s="1"/>
  <c r="P2337" i="3"/>
  <c r="Q2337" i="3" s="1"/>
  <c r="P2338" i="3"/>
  <c r="Q2338" i="3" s="1"/>
  <c r="P2339" i="3"/>
  <c r="Q2339" i="3" s="1"/>
  <c r="P2340" i="3"/>
  <c r="Q2340" i="3" s="1"/>
  <c r="P2341" i="3"/>
  <c r="Q2341" i="3" s="1"/>
  <c r="P2342" i="3"/>
  <c r="Q2342" i="3" s="1"/>
  <c r="P2343" i="3"/>
  <c r="Q2343" i="3" s="1"/>
  <c r="P2344" i="3"/>
  <c r="Q2344" i="3" s="1"/>
  <c r="P2345" i="3"/>
  <c r="Q2345" i="3" s="1"/>
  <c r="P2346" i="3"/>
  <c r="Q2346" i="3" s="1"/>
  <c r="P2347" i="3"/>
  <c r="Q2347" i="3" s="1"/>
  <c r="P2348" i="3"/>
  <c r="Q2348" i="3" s="1"/>
  <c r="P2349" i="3"/>
  <c r="Q2349" i="3" s="1"/>
  <c r="P2350" i="3"/>
  <c r="Q2350" i="3" s="1"/>
  <c r="P2351" i="3"/>
  <c r="Q2351" i="3" s="1"/>
  <c r="P2352" i="3"/>
  <c r="Q2352" i="3" s="1"/>
  <c r="P2353" i="3"/>
  <c r="Q2353" i="3" s="1"/>
  <c r="P2354" i="3"/>
  <c r="Q2354" i="3" s="1"/>
  <c r="P2355" i="3"/>
  <c r="Q2355" i="3" s="1"/>
  <c r="P2356" i="3"/>
  <c r="Q2356" i="3" s="1"/>
  <c r="P2357" i="3"/>
  <c r="Q2357" i="3" s="1"/>
  <c r="P2358" i="3"/>
  <c r="Q2358" i="3" s="1"/>
  <c r="P2359" i="3"/>
  <c r="Q2359" i="3" s="1"/>
  <c r="P2360" i="3"/>
  <c r="Q2360" i="3" s="1"/>
  <c r="P2361" i="3"/>
  <c r="Q2361" i="3" s="1"/>
  <c r="P2362" i="3"/>
  <c r="Q2362" i="3" s="1"/>
  <c r="P2363" i="3"/>
  <c r="Q2363" i="3" s="1"/>
  <c r="P2364" i="3"/>
  <c r="Q2364" i="3" s="1"/>
  <c r="P2365" i="3"/>
  <c r="Q2365" i="3" s="1"/>
  <c r="P2366" i="3"/>
  <c r="Q2366" i="3" s="1"/>
  <c r="P2367" i="3"/>
  <c r="Q2367" i="3" s="1"/>
  <c r="P2368" i="3"/>
  <c r="Q2368" i="3" s="1"/>
  <c r="P2369" i="3"/>
  <c r="Q2369" i="3" s="1"/>
  <c r="P2370" i="3"/>
  <c r="Q2370" i="3" s="1"/>
  <c r="P2371" i="3"/>
  <c r="Q2371" i="3" s="1"/>
  <c r="P2372" i="3"/>
  <c r="Q2372" i="3" s="1"/>
  <c r="P2373" i="3"/>
  <c r="Q2373" i="3" s="1"/>
  <c r="P2374" i="3"/>
  <c r="Q2374" i="3" s="1"/>
  <c r="P2375" i="3"/>
  <c r="Q2375" i="3" s="1"/>
  <c r="P2376" i="3"/>
  <c r="Q2376" i="3" s="1"/>
  <c r="P2377" i="3"/>
  <c r="Q2377" i="3" s="1"/>
  <c r="P2378" i="3"/>
  <c r="Q2378" i="3" s="1"/>
  <c r="P2379" i="3"/>
  <c r="Q2379" i="3" s="1"/>
  <c r="P2380" i="3"/>
  <c r="Q2380" i="3" s="1"/>
  <c r="P2381" i="3"/>
  <c r="Q2381" i="3" s="1"/>
  <c r="P2382" i="3"/>
  <c r="Q2382" i="3" s="1"/>
  <c r="P2383" i="3"/>
  <c r="Q2383" i="3" s="1"/>
  <c r="P2384" i="3"/>
  <c r="Q2384" i="3" s="1"/>
  <c r="P2385" i="3"/>
  <c r="Q2385" i="3" s="1"/>
  <c r="P2386" i="3"/>
  <c r="Q2386" i="3" s="1"/>
  <c r="P2387" i="3"/>
  <c r="Q2387" i="3" s="1"/>
  <c r="P2388" i="3"/>
  <c r="Q2388" i="3" s="1"/>
  <c r="P2389" i="3"/>
  <c r="Q2389" i="3" s="1"/>
  <c r="P2390" i="3"/>
  <c r="Q2390" i="3" s="1"/>
  <c r="P2391" i="3"/>
  <c r="Q2391" i="3" s="1"/>
  <c r="P2392" i="3"/>
  <c r="Q2392" i="3" s="1"/>
  <c r="P2393" i="3"/>
  <c r="Q2393" i="3" s="1"/>
  <c r="P2394" i="3"/>
  <c r="Q2394" i="3" s="1"/>
  <c r="P2395" i="3"/>
  <c r="Q2395" i="3" s="1"/>
  <c r="P2396" i="3"/>
  <c r="Q2396" i="3" s="1"/>
  <c r="P2397" i="3"/>
  <c r="Q2397" i="3" s="1"/>
  <c r="P2398" i="3"/>
  <c r="Q2398" i="3" s="1"/>
  <c r="P2399" i="3"/>
  <c r="Q2399" i="3" s="1"/>
  <c r="P2400" i="3"/>
  <c r="Q2400" i="3" s="1"/>
  <c r="P2401" i="3"/>
  <c r="Q2401" i="3" s="1"/>
  <c r="P2402" i="3"/>
  <c r="Q2402" i="3" s="1"/>
  <c r="P2403" i="3"/>
  <c r="Q2403" i="3" s="1"/>
  <c r="P2404" i="3"/>
  <c r="Q2404" i="3" s="1"/>
  <c r="P2405" i="3"/>
  <c r="Q2405" i="3" s="1"/>
  <c r="P2406" i="3"/>
  <c r="Q2406" i="3" s="1"/>
  <c r="P2407" i="3"/>
  <c r="Q2407" i="3" s="1"/>
  <c r="P2408" i="3"/>
  <c r="Q2408" i="3" s="1"/>
  <c r="P2409" i="3"/>
  <c r="Q2409" i="3" s="1"/>
  <c r="P2410" i="3"/>
  <c r="Q2410" i="3" s="1"/>
  <c r="P2411" i="3"/>
  <c r="Q2411" i="3" s="1"/>
  <c r="P2412" i="3"/>
  <c r="Q2412" i="3" s="1"/>
  <c r="P2413" i="3"/>
  <c r="Q2413" i="3" s="1"/>
  <c r="P2414" i="3"/>
  <c r="Q2414" i="3" s="1"/>
  <c r="P2415" i="3"/>
  <c r="Q2415" i="3" s="1"/>
  <c r="P2416" i="3"/>
  <c r="Q2416" i="3" s="1"/>
  <c r="P2417" i="3"/>
  <c r="Q2417" i="3" s="1"/>
  <c r="P2418" i="3"/>
  <c r="Q2418" i="3" s="1"/>
  <c r="P2419" i="3"/>
  <c r="Q2419" i="3" s="1"/>
  <c r="P2420" i="3"/>
  <c r="Q2420" i="3" s="1"/>
  <c r="P2421" i="3"/>
  <c r="Q2421" i="3" s="1"/>
  <c r="P2422" i="3"/>
  <c r="Q2422" i="3" s="1"/>
  <c r="P2423" i="3"/>
  <c r="Q2423" i="3" s="1"/>
  <c r="P2424" i="3"/>
  <c r="Q2424" i="3" s="1"/>
  <c r="P2425" i="3"/>
  <c r="Q2425" i="3" s="1"/>
  <c r="P2426" i="3"/>
  <c r="Q2426" i="3" s="1"/>
  <c r="P2427" i="3"/>
  <c r="Q2427" i="3" s="1"/>
  <c r="P2428" i="3"/>
  <c r="Q2428" i="3" s="1"/>
  <c r="P2429" i="3"/>
  <c r="Q2429" i="3" s="1"/>
  <c r="P2430" i="3"/>
  <c r="Q2430" i="3" s="1"/>
  <c r="P2431" i="3"/>
  <c r="Q2431" i="3" s="1"/>
  <c r="P2432" i="3"/>
  <c r="Q2432" i="3" s="1"/>
  <c r="P2433" i="3"/>
  <c r="Q2433" i="3" s="1"/>
  <c r="P2434" i="3"/>
  <c r="Q2434" i="3" s="1"/>
  <c r="P2435" i="3"/>
  <c r="Q2435" i="3" s="1"/>
  <c r="P2436" i="3"/>
  <c r="Q2436" i="3" s="1"/>
  <c r="P2437" i="3"/>
  <c r="Q2437" i="3" s="1"/>
  <c r="P2438" i="3"/>
  <c r="Q2438" i="3" s="1"/>
  <c r="P2439" i="3"/>
  <c r="Q2439" i="3" s="1"/>
  <c r="P2440" i="3"/>
  <c r="Q2440" i="3" s="1"/>
  <c r="P2441" i="3"/>
  <c r="Q2441" i="3" s="1"/>
  <c r="P2442" i="3"/>
  <c r="Q2442" i="3" s="1"/>
  <c r="P2443" i="3"/>
  <c r="Q2443" i="3" s="1"/>
  <c r="P2444" i="3"/>
  <c r="Q2444" i="3" s="1"/>
  <c r="P2445" i="3"/>
  <c r="Q2445" i="3" s="1"/>
  <c r="P2446" i="3"/>
  <c r="Q2446" i="3" s="1"/>
  <c r="P2447" i="3"/>
  <c r="Q2447" i="3" s="1"/>
  <c r="P2448" i="3"/>
  <c r="Q2448" i="3" s="1"/>
  <c r="P2449" i="3"/>
  <c r="Q2449" i="3" s="1"/>
  <c r="P2450" i="3"/>
  <c r="Q2450" i="3" s="1"/>
  <c r="P2451" i="3"/>
  <c r="Q2451" i="3" s="1"/>
  <c r="P2452" i="3"/>
  <c r="Q2452" i="3" s="1"/>
  <c r="P2453" i="3"/>
  <c r="Q2453" i="3" s="1"/>
  <c r="P2454" i="3"/>
  <c r="Q2454" i="3" s="1"/>
  <c r="P2455" i="3"/>
  <c r="Q2455" i="3" s="1"/>
  <c r="P2456" i="3"/>
  <c r="Q2456" i="3" s="1"/>
  <c r="P2457" i="3"/>
  <c r="Q2457" i="3" s="1"/>
  <c r="P2458" i="3"/>
  <c r="Q2458" i="3" s="1"/>
  <c r="P2459" i="3"/>
  <c r="Q2459" i="3" s="1"/>
  <c r="P2460" i="3"/>
  <c r="Q2460" i="3" s="1"/>
  <c r="P2461" i="3"/>
  <c r="Q2461" i="3" s="1"/>
  <c r="P2462" i="3"/>
  <c r="Q2462" i="3" s="1"/>
  <c r="P2463" i="3"/>
  <c r="Q2463" i="3" s="1"/>
  <c r="P2464" i="3"/>
  <c r="Q2464" i="3" s="1"/>
  <c r="P2465" i="3"/>
  <c r="Q2465" i="3" s="1"/>
  <c r="P2466" i="3"/>
  <c r="Q2466" i="3" s="1"/>
  <c r="P2467" i="3"/>
  <c r="Q2467" i="3" s="1"/>
  <c r="P2468" i="3"/>
  <c r="Q2468" i="3" s="1"/>
  <c r="P2469" i="3"/>
  <c r="Q2469" i="3" s="1"/>
  <c r="P2470" i="3"/>
  <c r="Q2470" i="3" s="1"/>
  <c r="P2471" i="3"/>
  <c r="Q2471" i="3" s="1"/>
  <c r="P2472" i="3"/>
  <c r="Q2472" i="3" s="1"/>
  <c r="P2473" i="3"/>
  <c r="Q2473" i="3" s="1"/>
  <c r="P2474" i="3"/>
  <c r="Q2474" i="3" s="1"/>
  <c r="P2475" i="3"/>
  <c r="Q2475" i="3" s="1"/>
  <c r="P2476" i="3"/>
  <c r="Q2476" i="3" s="1"/>
  <c r="P2477" i="3"/>
  <c r="Q2477" i="3" s="1"/>
  <c r="P2478" i="3"/>
  <c r="Q2478" i="3" s="1"/>
  <c r="P2479" i="3"/>
  <c r="Q2479" i="3" s="1"/>
  <c r="P2480" i="3"/>
  <c r="Q2480" i="3" s="1"/>
  <c r="P2481" i="3"/>
  <c r="Q2481" i="3" s="1"/>
  <c r="P2482" i="3"/>
  <c r="Q2482" i="3" s="1"/>
  <c r="P2483" i="3"/>
  <c r="Q2483" i="3" s="1"/>
  <c r="P2484" i="3"/>
  <c r="Q2484" i="3" s="1"/>
  <c r="P2485" i="3"/>
  <c r="Q2485" i="3" s="1"/>
  <c r="P2486" i="3"/>
  <c r="Q2486" i="3" s="1"/>
  <c r="P2487" i="3"/>
  <c r="Q2487" i="3" s="1"/>
  <c r="P2488" i="3"/>
  <c r="Q2488" i="3" s="1"/>
  <c r="P2489" i="3"/>
  <c r="Q2489" i="3" s="1"/>
  <c r="P2490" i="3"/>
  <c r="Q2490" i="3" s="1"/>
  <c r="P2491" i="3"/>
  <c r="Q2491" i="3" s="1"/>
  <c r="P2492" i="3"/>
  <c r="Q2492" i="3" s="1"/>
  <c r="P2493" i="3"/>
  <c r="Q2493" i="3" s="1"/>
  <c r="P2494" i="3"/>
  <c r="Q2494" i="3" s="1"/>
  <c r="P2495" i="3"/>
  <c r="Q2495" i="3" s="1"/>
  <c r="P2496" i="3"/>
  <c r="Q2496" i="3" s="1"/>
  <c r="P2497" i="3"/>
  <c r="Q2497" i="3" s="1"/>
  <c r="P2498" i="3"/>
  <c r="Q2498" i="3" s="1"/>
  <c r="P2499" i="3"/>
  <c r="Q2499" i="3" s="1"/>
  <c r="P2500" i="3"/>
  <c r="Q2500" i="3" s="1"/>
  <c r="P2501" i="3"/>
  <c r="Q2501" i="3" s="1"/>
  <c r="P2502" i="3"/>
  <c r="Q2502" i="3" s="1"/>
  <c r="P2503" i="3"/>
  <c r="Q2503" i="3" s="1"/>
  <c r="P2504" i="3"/>
  <c r="Q2504" i="3" s="1"/>
  <c r="P2505" i="3"/>
  <c r="Q2505" i="3" s="1"/>
  <c r="P2506" i="3"/>
  <c r="Q2506" i="3" s="1"/>
  <c r="P2507" i="3"/>
  <c r="Q2507" i="3" s="1"/>
  <c r="P2508" i="3"/>
  <c r="Q2508" i="3" s="1"/>
  <c r="P2509" i="3"/>
  <c r="Q2509" i="3" s="1"/>
  <c r="P2510" i="3"/>
  <c r="Q2510" i="3" s="1"/>
  <c r="P2511" i="3"/>
  <c r="Q2511" i="3" s="1"/>
  <c r="P2512" i="3"/>
  <c r="Q2512" i="3" s="1"/>
  <c r="P2513" i="3"/>
  <c r="Q2513" i="3" s="1"/>
  <c r="P2514" i="3"/>
  <c r="Q2514" i="3" s="1"/>
  <c r="P2515" i="3"/>
  <c r="Q2515" i="3" s="1"/>
  <c r="P2516" i="3"/>
  <c r="Q2516" i="3" s="1"/>
  <c r="P2517" i="3"/>
  <c r="Q2517" i="3" s="1"/>
  <c r="P2518" i="3"/>
  <c r="Q2518" i="3" s="1"/>
  <c r="P2519" i="3"/>
  <c r="Q2519" i="3" s="1"/>
  <c r="P2520" i="3"/>
  <c r="Q2520" i="3" s="1"/>
  <c r="P2521" i="3"/>
  <c r="Q2521" i="3" s="1"/>
  <c r="P2522" i="3"/>
  <c r="Q2522" i="3" s="1"/>
  <c r="P2523" i="3"/>
  <c r="Q2523" i="3" s="1"/>
  <c r="P2524" i="3"/>
  <c r="Q2524" i="3" s="1"/>
  <c r="P2525" i="3"/>
  <c r="Q2525" i="3" s="1"/>
  <c r="P2526" i="3"/>
  <c r="Q2526" i="3" s="1"/>
  <c r="P2527" i="3"/>
  <c r="Q2527" i="3" s="1"/>
  <c r="P2528" i="3"/>
  <c r="Q2528" i="3" s="1"/>
  <c r="P2529" i="3"/>
  <c r="Q2529" i="3" s="1"/>
  <c r="P2530" i="3"/>
  <c r="Q2530" i="3" s="1"/>
  <c r="P2531" i="3"/>
  <c r="Q2531" i="3" s="1"/>
  <c r="P2532" i="3"/>
  <c r="Q2532" i="3" s="1"/>
  <c r="P2533" i="3"/>
  <c r="Q2533" i="3" s="1"/>
  <c r="P2534" i="3"/>
  <c r="Q2534" i="3" s="1"/>
  <c r="P2535" i="3"/>
  <c r="Q2535" i="3" s="1"/>
  <c r="P2536" i="3"/>
  <c r="Q2536" i="3" s="1"/>
  <c r="P2537" i="3"/>
  <c r="Q2537" i="3" s="1"/>
  <c r="P2538" i="3"/>
  <c r="Q2538" i="3" s="1"/>
  <c r="P2539" i="3"/>
  <c r="Q2539" i="3" s="1"/>
  <c r="P2540" i="3"/>
  <c r="Q2540" i="3" s="1"/>
  <c r="P2541" i="3"/>
  <c r="Q2541" i="3" s="1"/>
  <c r="P2542" i="3"/>
  <c r="Q2542" i="3" s="1"/>
  <c r="P2543" i="3"/>
  <c r="Q2543" i="3" s="1"/>
  <c r="P2544" i="3"/>
  <c r="Q2544" i="3" s="1"/>
  <c r="P2545" i="3"/>
  <c r="Q2545" i="3" s="1"/>
  <c r="P2546" i="3"/>
  <c r="Q2546" i="3" s="1"/>
  <c r="P2547" i="3"/>
  <c r="Q2547" i="3" s="1"/>
  <c r="P2548" i="3"/>
  <c r="Q2548" i="3" s="1"/>
  <c r="P2549" i="3"/>
  <c r="Q2549" i="3" s="1"/>
  <c r="P2550" i="3"/>
  <c r="Q2550" i="3" s="1"/>
  <c r="P2551" i="3"/>
  <c r="Q2551" i="3" s="1"/>
  <c r="P2552" i="3"/>
  <c r="Q2552" i="3" s="1"/>
  <c r="P2553" i="3"/>
  <c r="Q2553" i="3" s="1"/>
  <c r="P2554" i="3"/>
  <c r="Q2554" i="3" s="1"/>
  <c r="P2555" i="3"/>
  <c r="Q2555" i="3" s="1"/>
  <c r="P2556" i="3"/>
  <c r="Q2556" i="3" s="1"/>
  <c r="P2557" i="3"/>
  <c r="Q2557" i="3" s="1"/>
  <c r="P2558" i="3"/>
  <c r="Q2558" i="3" s="1"/>
  <c r="P2559" i="3"/>
  <c r="Q2559" i="3" s="1"/>
  <c r="P2560" i="3"/>
  <c r="Q2560" i="3" s="1"/>
  <c r="P2561" i="3"/>
  <c r="Q2561" i="3" s="1"/>
  <c r="P2562" i="3"/>
  <c r="Q2562" i="3" s="1"/>
  <c r="P2563" i="3"/>
  <c r="Q2563" i="3" s="1"/>
  <c r="P2564" i="3"/>
  <c r="Q2564" i="3" s="1"/>
  <c r="P2565" i="3"/>
  <c r="Q2565" i="3" s="1"/>
  <c r="P2566" i="3"/>
  <c r="Q2566" i="3" s="1"/>
  <c r="P2567" i="3"/>
  <c r="Q2567" i="3" s="1"/>
  <c r="P2568" i="3"/>
  <c r="Q2568" i="3" s="1"/>
  <c r="P2569" i="3"/>
  <c r="Q2569" i="3" s="1"/>
  <c r="P2570" i="3"/>
  <c r="Q2570" i="3" s="1"/>
  <c r="P2571" i="3"/>
  <c r="Q2571" i="3" s="1"/>
  <c r="P2572" i="3"/>
  <c r="Q2572" i="3" s="1"/>
  <c r="P2573" i="3"/>
  <c r="Q2573" i="3" s="1"/>
  <c r="P2574" i="3"/>
  <c r="Q2574" i="3" s="1"/>
  <c r="P2575" i="3"/>
  <c r="Q2575" i="3" s="1"/>
  <c r="P2576" i="3"/>
  <c r="Q2576" i="3" s="1"/>
  <c r="P2577" i="3"/>
  <c r="Q2577" i="3" s="1"/>
  <c r="P2578" i="3"/>
  <c r="Q2578" i="3" s="1"/>
  <c r="P2579" i="3"/>
  <c r="Q2579" i="3" s="1"/>
  <c r="P2580" i="3"/>
  <c r="Q2580" i="3" s="1"/>
  <c r="P2581" i="3"/>
  <c r="Q2581" i="3" s="1"/>
  <c r="P2582" i="3"/>
  <c r="Q2582" i="3" s="1"/>
  <c r="P2583" i="3"/>
  <c r="Q2583" i="3" s="1"/>
  <c r="P2584" i="3"/>
  <c r="Q2584" i="3" s="1"/>
  <c r="P2585" i="3"/>
  <c r="Q2585" i="3" s="1"/>
  <c r="P2586" i="3"/>
  <c r="Q2586" i="3" s="1"/>
  <c r="P2587" i="3"/>
  <c r="Q2587" i="3" s="1"/>
  <c r="P2588" i="3"/>
  <c r="Q2588" i="3" s="1"/>
  <c r="P2589" i="3"/>
  <c r="Q2589" i="3" s="1"/>
  <c r="P2590" i="3"/>
  <c r="Q2590" i="3" s="1"/>
  <c r="P2591" i="3"/>
  <c r="Q2591" i="3" s="1"/>
  <c r="P2592" i="3"/>
  <c r="Q2592" i="3" s="1"/>
  <c r="P2593" i="3"/>
  <c r="Q2593" i="3" s="1"/>
  <c r="P2594" i="3"/>
  <c r="Q2594" i="3" s="1"/>
  <c r="P2595" i="3"/>
  <c r="Q2595" i="3" s="1"/>
  <c r="P2596" i="3"/>
  <c r="Q2596" i="3" s="1"/>
  <c r="P2597" i="3"/>
  <c r="Q2597" i="3" s="1"/>
  <c r="P2598" i="3"/>
  <c r="Q2598" i="3" s="1"/>
  <c r="P2599" i="3"/>
  <c r="Q2599" i="3" s="1"/>
  <c r="P2600" i="3"/>
  <c r="Q2600" i="3" s="1"/>
  <c r="P2601" i="3"/>
  <c r="Q2601" i="3" s="1"/>
  <c r="P2602" i="3"/>
  <c r="Q2602" i="3" s="1"/>
  <c r="P2603" i="3"/>
  <c r="Q2603" i="3" s="1"/>
  <c r="P2604" i="3"/>
  <c r="Q2604" i="3" s="1"/>
  <c r="P2605" i="3"/>
  <c r="Q2605" i="3" s="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P25" i="11"/>
  <c r="P26" i="11"/>
  <c r="P27" i="11"/>
  <c r="P28" i="11"/>
  <c r="P29" i="11"/>
  <c r="P30" i="11"/>
  <c r="P31" i="11"/>
  <c r="P32" i="11"/>
  <c r="P33" i="11"/>
  <c r="P34" i="11"/>
  <c r="P35" i="11"/>
  <c r="P36" i="11"/>
  <c r="P37" i="11"/>
  <c r="P38" i="11"/>
  <c r="P39" i="11"/>
  <c r="P40" i="11"/>
  <c r="P41" i="11"/>
  <c r="P42" i="11"/>
  <c r="P43" i="11"/>
  <c r="P44" i="11"/>
  <c r="P45" i="11"/>
  <c r="P46" i="11"/>
  <c r="P47" i="11"/>
  <c r="P48" i="11"/>
  <c r="P49" i="11"/>
  <c r="P50" i="11"/>
  <c r="P51" i="11"/>
  <c r="P52" i="11"/>
  <c r="P53" i="11"/>
  <c r="P54" i="11"/>
  <c r="P55" i="11"/>
  <c r="P56" i="11"/>
  <c r="P57" i="11"/>
  <c r="P58" i="11"/>
  <c r="P59" i="11"/>
  <c r="P60" i="11"/>
  <c r="P61" i="11"/>
  <c r="P62" i="11"/>
  <c r="P63" i="11"/>
  <c r="P64" i="11"/>
  <c r="P65" i="11"/>
  <c r="P66" i="11"/>
  <c r="P67" i="11"/>
  <c r="P68" i="11"/>
  <c r="P69" i="11"/>
  <c r="P70" i="11"/>
  <c r="P71" i="11"/>
  <c r="P72" i="11"/>
  <c r="P73" i="11"/>
  <c r="P74" i="11"/>
  <c r="P75" i="11"/>
  <c r="P76" i="11"/>
  <c r="P77" i="11"/>
  <c r="P78" i="11"/>
  <c r="P79" i="11"/>
  <c r="P80" i="11"/>
  <c r="P81" i="11"/>
  <c r="P82" i="11"/>
  <c r="P83" i="11"/>
  <c r="P84" i="11"/>
  <c r="P85" i="11"/>
  <c r="P86" i="11"/>
  <c r="P87" i="11"/>
  <c r="P88" i="11"/>
  <c r="P89" i="11"/>
  <c r="P90" i="11"/>
  <c r="P91" i="11"/>
  <c r="P92" i="11"/>
  <c r="P93" i="11"/>
  <c r="P94" i="11"/>
  <c r="P95" i="11"/>
  <c r="P96" i="11"/>
  <c r="P97" i="11"/>
  <c r="P98" i="11"/>
  <c r="P99" i="11"/>
  <c r="P100" i="11"/>
  <c r="P101" i="11"/>
  <c r="P102" i="11"/>
  <c r="P103" i="11"/>
  <c r="P104" i="11"/>
  <c r="P105" i="11"/>
  <c r="P106" i="11"/>
  <c r="P107" i="11"/>
  <c r="P108" i="11"/>
  <c r="P109" i="11"/>
  <c r="P110" i="11"/>
  <c r="P111" i="11"/>
  <c r="P112" i="11"/>
  <c r="P113" i="11"/>
  <c r="P114" i="11"/>
  <c r="P115" i="11"/>
  <c r="P116" i="11"/>
  <c r="P117" i="11"/>
  <c r="P118" i="11"/>
  <c r="P119" i="11"/>
  <c r="P120" i="11"/>
  <c r="P121" i="11"/>
  <c r="P122" i="11"/>
  <c r="P123" i="11"/>
  <c r="P124" i="11"/>
  <c r="P125" i="11"/>
  <c r="P126" i="11"/>
  <c r="P127" i="11"/>
  <c r="P128" i="11"/>
  <c r="P129" i="11"/>
  <c r="P130" i="11"/>
  <c r="P131" i="11"/>
  <c r="P132" i="11"/>
  <c r="P133" i="11"/>
  <c r="P134" i="11"/>
  <c r="P135" i="11"/>
  <c r="P136" i="11"/>
  <c r="P137" i="11"/>
  <c r="P138" i="11"/>
  <c r="P139" i="11"/>
  <c r="P140" i="11"/>
  <c r="P141" i="11"/>
  <c r="P142" i="11"/>
  <c r="P143" i="11"/>
  <c r="P144" i="11"/>
  <c r="P145" i="11"/>
  <c r="P146" i="11"/>
  <c r="P147" i="11"/>
  <c r="P148" i="11"/>
  <c r="P149" i="11"/>
  <c r="P150" i="11"/>
  <c r="P151" i="11"/>
  <c r="P152" i="11"/>
  <c r="P153" i="11"/>
  <c r="P154" i="11"/>
  <c r="P155" i="11"/>
  <c r="P156" i="11"/>
  <c r="P157" i="11"/>
  <c r="P158" i="11"/>
  <c r="P159" i="11"/>
  <c r="P160" i="11"/>
  <c r="P161" i="11"/>
  <c r="P162" i="11"/>
  <c r="P163" i="11"/>
  <c r="P164" i="11"/>
  <c r="P165" i="11"/>
  <c r="P166" i="11"/>
  <c r="P167" i="11"/>
  <c r="P168" i="11"/>
  <c r="P169" i="11"/>
  <c r="P170" i="11"/>
  <c r="P171" i="11"/>
  <c r="P172" i="11"/>
  <c r="P173" i="11"/>
  <c r="P174" i="11"/>
  <c r="P175" i="11"/>
  <c r="P176" i="11"/>
  <c r="P177" i="11"/>
  <c r="P178" i="11"/>
  <c r="P179" i="11"/>
  <c r="P180" i="11"/>
  <c r="P181" i="11"/>
  <c r="P182" i="11"/>
  <c r="P183" i="11"/>
  <c r="P184" i="11"/>
  <c r="P185" i="11"/>
  <c r="P186" i="11"/>
  <c r="P187" i="11"/>
  <c r="P188" i="11"/>
  <c r="P189" i="11"/>
  <c r="P190" i="11"/>
  <c r="P191" i="11"/>
  <c r="P192" i="11"/>
  <c r="P193" i="11"/>
  <c r="P194" i="11"/>
  <c r="P195" i="11"/>
  <c r="P196" i="11"/>
  <c r="P197" i="11"/>
  <c r="P198" i="11"/>
  <c r="P199" i="11"/>
  <c r="P200" i="11"/>
  <c r="P201" i="11"/>
  <c r="P202" i="11"/>
  <c r="P203" i="11"/>
  <c r="P204" i="11"/>
  <c r="P205" i="11"/>
  <c r="P206" i="11"/>
  <c r="P207" i="11"/>
  <c r="P208" i="11"/>
  <c r="P209" i="11"/>
  <c r="P210" i="11"/>
  <c r="P211" i="11"/>
  <c r="P212" i="11"/>
  <c r="P213" i="11"/>
  <c r="P214" i="11"/>
  <c r="P215" i="11"/>
  <c r="P216" i="11"/>
  <c r="P217" i="11"/>
  <c r="P218" i="11"/>
  <c r="P219" i="11"/>
  <c r="P220" i="11"/>
  <c r="P221" i="11"/>
  <c r="P222" i="11"/>
  <c r="P223" i="11"/>
  <c r="P224" i="11"/>
  <c r="P225" i="11"/>
  <c r="P226" i="11"/>
  <c r="P227" i="11"/>
  <c r="P228" i="11"/>
  <c r="P229" i="11"/>
  <c r="P230" i="11"/>
  <c r="P231" i="11"/>
  <c r="P232" i="11"/>
  <c r="P233" i="11"/>
  <c r="P234" i="11"/>
  <c r="P235" i="11"/>
  <c r="P236" i="11"/>
  <c r="P237" i="11"/>
  <c r="P238" i="11"/>
  <c r="P239" i="11"/>
  <c r="P240" i="11"/>
  <c r="P241" i="11"/>
  <c r="P242" i="11"/>
  <c r="P243" i="11"/>
  <c r="P244" i="11"/>
  <c r="P245" i="11"/>
  <c r="P246" i="11"/>
  <c r="P247" i="11"/>
  <c r="P248" i="11"/>
  <c r="P249" i="11"/>
  <c r="P250" i="11"/>
  <c r="P251" i="11"/>
  <c r="P252" i="11"/>
  <c r="P253" i="11"/>
  <c r="P254" i="11"/>
  <c r="P255" i="11"/>
  <c r="P256" i="11"/>
  <c r="P257" i="11"/>
  <c r="P258" i="11"/>
  <c r="P259" i="11"/>
  <c r="P260" i="11"/>
  <c r="P261" i="11"/>
  <c r="P262" i="11"/>
  <c r="P263" i="11"/>
  <c r="P264" i="11"/>
  <c r="P265" i="11"/>
  <c r="P266" i="11"/>
  <c r="P267" i="11"/>
  <c r="P268" i="11"/>
  <c r="P269" i="11"/>
  <c r="P270" i="11"/>
  <c r="P271" i="11"/>
  <c r="P272" i="11"/>
  <c r="P273" i="11"/>
  <c r="P274" i="11"/>
  <c r="P275" i="11"/>
  <c r="P276" i="11"/>
  <c r="P277" i="11"/>
  <c r="P278" i="11"/>
  <c r="P279" i="11"/>
  <c r="P280" i="11"/>
  <c r="P281" i="11"/>
  <c r="P282" i="11"/>
  <c r="P283" i="11"/>
  <c r="P284" i="11"/>
  <c r="P285" i="11"/>
  <c r="P286" i="11"/>
  <c r="P287" i="11"/>
  <c r="P288" i="11"/>
  <c r="P289" i="11"/>
  <c r="P290" i="11"/>
  <c r="P291" i="11"/>
  <c r="P292" i="11"/>
  <c r="P293" i="11"/>
  <c r="P294" i="11"/>
  <c r="P295" i="11"/>
  <c r="P296" i="11"/>
  <c r="P297" i="11"/>
  <c r="P298" i="11"/>
  <c r="P299" i="11"/>
  <c r="P300" i="11"/>
  <c r="P301" i="11"/>
  <c r="P302" i="11"/>
  <c r="P303" i="11"/>
  <c r="P304" i="11"/>
  <c r="P305" i="11"/>
  <c r="P306" i="11"/>
  <c r="P307" i="11"/>
  <c r="P308" i="11"/>
  <c r="P309" i="11"/>
  <c r="P310" i="11"/>
  <c r="P311" i="11"/>
  <c r="P312" i="11"/>
  <c r="P313" i="11"/>
  <c r="P314" i="11"/>
  <c r="P315" i="11"/>
  <c r="P316" i="11"/>
  <c r="P317" i="11"/>
  <c r="P318" i="11"/>
  <c r="P319" i="11"/>
  <c r="P320" i="11"/>
  <c r="P321" i="11"/>
  <c r="P322" i="11"/>
  <c r="P323" i="11"/>
  <c r="P324" i="11"/>
  <c r="P325" i="11"/>
  <c r="P326" i="11"/>
  <c r="P327" i="11"/>
  <c r="P328" i="11"/>
  <c r="P329" i="11"/>
  <c r="P330" i="11"/>
  <c r="P331" i="11"/>
  <c r="P332" i="11"/>
  <c r="P333" i="11"/>
  <c r="P334" i="11"/>
  <c r="P335" i="11"/>
  <c r="P336" i="11"/>
  <c r="P337" i="11"/>
  <c r="P338" i="11"/>
  <c r="P339" i="11"/>
  <c r="P340" i="11"/>
  <c r="P341" i="11"/>
  <c r="P342" i="11"/>
  <c r="P343" i="11"/>
  <c r="P344" i="11"/>
  <c r="P345" i="11"/>
  <c r="P346" i="11"/>
  <c r="P347" i="11"/>
  <c r="P348" i="11"/>
  <c r="P349" i="11"/>
  <c r="P350" i="11"/>
  <c r="P351" i="11"/>
  <c r="P352" i="11"/>
  <c r="P353" i="11"/>
  <c r="P354" i="11"/>
  <c r="P355" i="11"/>
  <c r="P356" i="11"/>
  <c r="P357" i="11"/>
  <c r="P358" i="11"/>
  <c r="P359" i="11"/>
  <c r="P360" i="11"/>
  <c r="P361" i="11"/>
  <c r="P362" i="11"/>
  <c r="P363" i="11"/>
  <c r="P364" i="11"/>
  <c r="P365" i="11"/>
  <c r="P366" i="11"/>
  <c r="P367" i="11"/>
  <c r="P368" i="11"/>
  <c r="P369" i="11"/>
  <c r="P370" i="11"/>
  <c r="P371" i="11"/>
  <c r="P372" i="11"/>
  <c r="P373" i="11"/>
  <c r="P374" i="11"/>
  <c r="P375" i="11"/>
  <c r="P376" i="11"/>
  <c r="P377" i="11"/>
  <c r="P378" i="11"/>
  <c r="P379" i="11"/>
  <c r="P380" i="11"/>
  <c r="P381" i="11"/>
  <c r="P382" i="11"/>
  <c r="P383" i="11"/>
  <c r="P384" i="11"/>
  <c r="P385" i="11"/>
  <c r="P386" i="11"/>
  <c r="P387" i="11"/>
  <c r="P388" i="11"/>
  <c r="P389" i="11"/>
  <c r="P390" i="11"/>
  <c r="P391" i="11"/>
  <c r="P392" i="11"/>
  <c r="P393" i="11"/>
  <c r="P394" i="11"/>
  <c r="P395" i="11"/>
  <c r="P396" i="11"/>
  <c r="P397" i="11"/>
  <c r="P398" i="11"/>
  <c r="P399" i="11"/>
  <c r="P400" i="11"/>
  <c r="P401" i="11"/>
  <c r="P402" i="11"/>
  <c r="P403" i="11"/>
  <c r="P404" i="11"/>
  <c r="P405" i="11"/>
  <c r="P406" i="11"/>
  <c r="P407" i="11"/>
  <c r="P408" i="11"/>
  <c r="P409" i="11"/>
  <c r="P410" i="11"/>
  <c r="P411" i="11"/>
  <c r="P412" i="11"/>
  <c r="P413" i="11"/>
  <c r="P414" i="11"/>
  <c r="P415" i="11"/>
  <c r="P416" i="11"/>
  <c r="P417" i="11"/>
  <c r="P418" i="11"/>
  <c r="P419" i="11"/>
  <c r="P420" i="11"/>
  <c r="P421" i="11"/>
  <c r="P422" i="11"/>
  <c r="P423" i="11"/>
  <c r="P424" i="11"/>
  <c r="P425" i="11"/>
  <c r="P426" i="11"/>
  <c r="P427" i="11"/>
  <c r="P428" i="11"/>
  <c r="P429" i="11"/>
  <c r="P430" i="11"/>
  <c r="P431" i="11"/>
  <c r="P432" i="11"/>
  <c r="P433" i="11"/>
  <c r="P434" i="11"/>
  <c r="P435" i="11"/>
  <c r="P436" i="11"/>
  <c r="P437" i="11"/>
  <c r="P438" i="11"/>
  <c r="P439" i="11"/>
  <c r="P440" i="11"/>
  <c r="P442" i="11"/>
  <c r="P443" i="11"/>
  <c r="P444" i="11"/>
  <c r="P445" i="11"/>
  <c r="P446" i="11"/>
  <c r="P447" i="11"/>
  <c r="P448" i="11"/>
  <c r="P449" i="11"/>
  <c r="P450" i="11"/>
  <c r="P451" i="11"/>
  <c r="P452" i="11"/>
  <c r="P453" i="11"/>
  <c r="P454" i="11"/>
  <c r="P455" i="11"/>
  <c r="P456" i="11"/>
  <c r="P457" i="11"/>
  <c r="P458" i="11"/>
  <c r="P459" i="11"/>
  <c r="P460" i="11"/>
  <c r="P461" i="11"/>
  <c r="P462" i="11"/>
  <c r="P463" i="11"/>
  <c r="P464" i="11"/>
  <c r="P465" i="11"/>
  <c r="P466" i="11"/>
  <c r="P467" i="11"/>
  <c r="P468" i="11"/>
  <c r="P469" i="11"/>
  <c r="P470" i="11"/>
  <c r="P471" i="11"/>
  <c r="P472" i="11"/>
  <c r="P473" i="11"/>
  <c r="P474" i="11"/>
  <c r="P475" i="11"/>
  <c r="P476" i="11"/>
  <c r="P477" i="11"/>
  <c r="P478" i="11"/>
  <c r="P479" i="11"/>
  <c r="P480" i="11"/>
  <c r="P481" i="11"/>
  <c r="P482" i="11"/>
  <c r="P483" i="11"/>
  <c r="P484" i="11"/>
  <c r="P485" i="11"/>
  <c r="P486" i="11"/>
  <c r="P487" i="11"/>
  <c r="P488" i="11"/>
  <c r="P489" i="11"/>
  <c r="P490" i="11"/>
  <c r="P491" i="11"/>
  <c r="P492" i="11"/>
  <c r="P493" i="11"/>
  <c r="P494" i="11"/>
  <c r="P495" i="11"/>
  <c r="P496" i="11"/>
  <c r="P497" i="11"/>
  <c r="P498" i="11"/>
  <c r="P499" i="11"/>
  <c r="P500" i="11"/>
  <c r="P501" i="11"/>
  <c r="P502" i="11"/>
  <c r="P503" i="11"/>
  <c r="P504" i="11"/>
  <c r="P505" i="11"/>
  <c r="P506" i="11"/>
  <c r="P507" i="11"/>
  <c r="P508" i="11"/>
  <c r="P509" i="11"/>
  <c r="P510" i="11"/>
  <c r="P511" i="11"/>
  <c r="P512" i="11"/>
  <c r="P513" i="11"/>
  <c r="P514" i="11"/>
  <c r="P515" i="11"/>
  <c r="P516" i="11"/>
  <c r="P517" i="11"/>
  <c r="P518" i="11"/>
  <c r="P519" i="11"/>
  <c r="P520" i="11"/>
  <c r="P521" i="11"/>
  <c r="P522" i="11"/>
  <c r="P523" i="11"/>
  <c r="P524" i="11"/>
  <c r="P525" i="11"/>
  <c r="P526" i="11"/>
  <c r="P527" i="11"/>
  <c r="P528" i="11"/>
  <c r="P529" i="11"/>
  <c r="P530" i="11"/>
  <c r="P531" i="11"/>
  <c r="P532" i="11"/>
  <c r="P533" i="11"/>
  <c r="P534" i="11"/>
  <c r="P535" i="11"/>
  <c r="P536" i="11"/>
  <c r="P537" i="11"/>
  <c r="P538" i="11"/>
  <c r="P539" i="11"/>
  <c r="P540" i="11"/>
  <c r="P541" i="11"/>
  <c r="P542" i="11"/>
  <c r="P543" i="11"/>
  <c r="P544" i="11"/>
  <c r="P545" i="11"/>
  <c r="P546" i="11"/>
  <c r="P547" i="11"/>
  <c r="P548" i="11"/>
  <c r="P549" i="11"/>
  <c r="P550" i="11"/>
  <c r="P551" i="11"/>
  <c r="P552" i="11"/>
  <c r="P553" i="11"/>
  <c r="P554" i="11"/>
  <c r="P555" i="11"/>
  <c r="P556" i="11"/>
  <c r="P557" i="11"/>
  <c r="P558" i="11"/>
  <c r="P559" i="11"/>
  <c r="P560" i="11"/>
  <c r="P561" i="11"/>
  <c r="P562" i="11"/>
  <c r="P563" i="11"/>
  <c r="P564" i="11"/>
  <c r="P565" i="11"/>
  <c r="P566" i="11"/>
  <c r="P567" i="11"/>
  <c r="P568" i="11"/>
  <c r="P569" i="11"/>
  <c r="P570" i="11"/>
  <c r="P571" i="11"/>
  <c r="P572" i="11"/>
  <c r="P573" i="11"/>
  <c r="P574" i="11"/>
  <c r="P575" i="11"/>
  <c r="P576" i="11"/>
  <c r="P577" i="11"/>
  <c r="P578" i="11"/>
  <c r="P579" i="11"/>
  <c r="P580" i="11"/>
  <c r="P581" i="11"/>
  <c r="P582" i="11"/>
  <c r="P583" i="11"/>
  <c r="P584" i="11"/>
  <c r="P585" i="11"/>
  <c r="P586" i="11"/>
  <c r="P587" i="11"/>
  <c r="P588" i="11"/>
  <c r="P589" i="11"/>
  <c r="P590" i="11"/>
  <c r="P591" i="11"/>
  <c r="P592" i="11"/>
  <c r="P593" i="11"/>
  <c r="P594" i="11"/>
  <c r="P595" i="11"/>
  <c r="P596" i="11"/>
  <c r="P597" i="11"/>
  <c r="P598" i="11"/>
  <c r="P599" i="11"/>
  <c r="P600" i="11"/>
  <c r="P601" i="11"/>
  <c r="P602" i="11"/>
  <c r="P603" i="11"/>
  <c r="P604" i="11"/>
  <c r="P605" i="11"/>
  <c r="P606" i="11"/>
  <c r="P607" i="11"/>
  <c r="P608" i="11"/>
  <c r="P609" i="11"/>
  <c r="P610" i="11"/>
  <c r="P611" i="11"/>
  <c r="P612" i="11"/>
  <c r="P613" i="11"/>
  <c r="P614" i="11"/>
  <c r="P615" i="11"/>
  <c r="P616" i="11"/>
  <c r="P617" i="11"/>
  <c r="P618" i="11"/>
  <c r="P619" i="11"/>
  <c r="P620" i="11"/>
  <c r="P621" i="11"/>
  <c r="P622" i="11"/>
  <c r="P623" i="11"/>
  <c r="P624" i="11"/>
  <c r="P625" i="11"/>
  <c r="P626" i="11"/>
  <c r="P627" i="11"/>
  <c r="P628" i="11"/>
  <c r="P629" i="11"/>
  <c r="P630" i="11"/>
  <c r="P631" i="11"/>
  <c r="P632" i="11"/>
  <c r="P633" i="11"/>
  <c r="P634" i="11"/>
  <c r="P635" i="11"/>
  <c r="P636" i="11"/>
  <c r="P637" i="11"/>
  <c r="P638" i="11"/>
  <c r="P639" i="11"/>
  <c r="P640" i="11"/>
  <c r="P641" i="11"/>
  <c r="P642" i="11"/>
  <c r="P643" i="11"/>
  <c r="P644" i="11"/>
  <c r="P645" i="11"/>
  <c r="P646" i="11"/>
  <c r="P647" i="11"/>
  <c r="P648" i="11"/>
  <c r="P649" i="11"/>
  <c r="P650" i="11"/>
  <c r="P651" i="11"/>
  <c r="P652" i="11"/>
  <c r="P653" i="11"/>
  <c r="P654" i="11"/>
  <c r="P655" i="11"/>
  <c r="P656" i="11"/>
  <c r="P657" i="11"/>
  <c r="P658" i="11"/>
  <c r="P659" i="11"/>
  <c r="P660" i="11"/>
  <c r="P661" i="11"/>
  <c r="P662" i="11"/>
  <c r="P663" i="11"/>
  <c r="P664" i="11"/>
  <c r="P665" i="11"/>
  <c r="P666" i="11"/>
  <c r="P667" i="11"/>
  <c r="P668" i="11"/>
  <c r="P669" i="11"/>
  <c r="P670" i="11"/>
  <c r="P671" i="11"/>
  <c r="P672" i="11"/>
  <c r="P673" i="11"/>
  <c r="P674" i="11"/>
  <c r="P675" i="11"/>
  <c r="P676" i="11"/>
  <c r="P677" i="11"/>
  <c r="P678" i="11"/>
  <c r="P679" i="11"/>
  <c r="P680" i="11"/>
  <c r="P681" i="11"/>
  <c r="P682" i="11"/>
  <c r="P683" i="11"/>
  <c r="P684" i="11"/>
  <c r="P685" i="11"/>
  <c r="P686" i="11"/>
  <c r="P687" i="11"/>
  <c r="P688" i="11"/>
  <c r="P689" i="11"/>
  <c r="P690" i="11"/>
  <c r="P691" i="11"/>
  <c r="P692" i="11"/>
  <c r="P693" i="11"/>
  <c r="P694" i="11"/>
  <c r="P695" i="11"/>
  <c r="P696" i="11"/>
  <c r="P697" i="11"/>
  <c r="P698" i="11"/>
  <c r="P699" i="11"/>
  <c r="P700" i="11"/>
  <c r="P701" i="11"/>
  <c r="P702" i="11"/>
  <c r="P703" i="11"/>
  <c r="P704" i="11"/>
  <c r="P705" i="11"/>
  <c r="P706" i="11"/>
  <c r="P707" i="11"/>
  <c r="P708" i="11"/>
  <c r="P709" i="11"/>
  <c r="P710" i="11"/>
  <c r="P711" i="11"/>
  <c r="P712" i="11"/>
  <c r="P713" i="11"/>
  <c r="P714" i="11"/>
  <c r="P715" i="11"/>
  <c r="P716" i="11"/>
  <c r="P717" i="11"/>
  <c r="P718" i="11"/>
  <c r="P719" i="11"/>
  <c r="P720" i="11"/>
  <c r="P721" i="11"/>
  <c r="P722" i="11"/>
  <c r="P723" i="11"/>
  <c r="P724" i="11"/>
  <c r="P725" i="11"/>
  <c r="P726" i="11"/>
  <c r="P727" i="11"/>
  <c r="P728" i="11"/>
  <c r="P729" i="11"/>
  <c r="P730" i="11"/>
  <c r="P731" i="11"/>
  <c r="P732" i="11"/>
  <c r="P733" i="11"/>
  <c r="P734" i="11"/>
  <c r="P735" i="11"/>
  <c r="P736" i="11"/>
  <c r="P737" i="11"/>
  <c r="P738" i="11"/>
  <c r="P739" i="11"/>
  <c r="P740" i="11"/>
  <c r="P741" i="11"/>
  <c r="P742" i="11"/>
  <c r="P743" i="11"/>
  <c r="P744" i="11"/>
  <c r="P745" i="11"/>
  <c r="P746" i="11"/>
  <c r="P9" i="11"/>
  <c r="O4" i="3"/>
  <c r="O2" i="3" s="1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6" i="3"/>
  <c r="H127" i="3"/>
  <c r="H128" i="3"/>
  <c r="H129" i="3"/>
  <c r="H130" i="3"/>
  <c r="H131" i="3"/>
  <c r="H132" i="3"/>
  <c r="H133" i="3"/>
  <c r="H134" i="3"/>
  <c r="H135" i="3"/>
  <c r="H136" i="3"/>
  <c r="H137" i="3"/>
  <c r="H138" i="3"/>
  <c r="H139" i="3"/>
  <c r="H140" i="3"/>
  <c r="H141" i="3"/>
  <c r="H142" i="3"/>
  <c r="H143" i="3"/>
  <c r="H144" i="3"/>
  <c r="H145" i="3"/>
  <c r="H146" i="3"/>
  <c r="H147" i="3"/>
  <c r="H148" i="3"/>
  <c r="H149" i="3"/>
  <c r="H150" i="3"/>
  <c r="H151" i="3"/>
  <c r="H152" i="3"/>
  <c r="H153" i="3"/>
  <c r="H154" i="3"/>
  <c r="H155" i="3"/>
  <c r="H156" i="3"/>
  <c r="H157" i="3"/>
  <c r="H158" i="3"/>
  <c r="H159" i="3"/>
  <c r="H160" i="3"/>
  <c r="H161" i="3"/>
  <c r="H162" i="3"/>
  <c r="H163" i="3"/>
  <c r="H164" i="3"/>
  <c r="H165" i="3"/>
  <c r="H166" i="3"/>
  <c r="H167" i="3"/>
  <c r="H168" i="3"/>
  <c r="H169" i="3"/>
  <c r="H170" i="3"/>
  <c r="H171" i="3"/>
  <c r="H172" i="3"/>
  <c r="H173" i="3"/>
  <c r="H174" i="3"/>
  <c r="H175" i="3"/>
  <c r="H176" i="3"/>
  <c r="H177" i="3"/>
  <c r="H178" i="3"/>
  <c r="H179" i="3"/>
  <c r="H180" i="3"/>
  <c r="H181" i="3"/>
  <c r="H182" i="3"/>
  <c r="H183" i="3"/>
  <c r="H184" i="3"/>
  <c r="H185" i="3"/>
  <c r="H186" i="3"/>
  <c r="H187" i="3"/>
  <c r="H188" i="3"/>
  <c r="H189" i="3"/>
  <c r="H190" i="3"/>
  <c r="H191" i="3"/>
  <c r="H192" i="3"/>
  <c r="H193" i="3"/>
  <c r="H194" i="3"/>
  <c r="H195" i="3"/>
  <c r="H196" i="3"/>
  <c r="H197" i="3"/>
  <c r="H198" i="3"/>
  <c r="H199" i="3"/>
  <c r="H200" i="3"/>
  <c r="H201" i="3"/>
  <c r="H202" i="3"/>
  <c r="H203" i="3"/>
  <c r="H204" i="3"/>
  <c r="H205" i="3"/>
  <c r="H206" i="3"/>
  <c r="H207" i="3"/>
  <c r="H208" i="3"/>
  <c r="H209" i="3"/>
  <c r="H210" i="3"/>
  <c r="H211" i="3"/>
  <c r="H212" i="3"/>
  <c r="H213" i="3"/>
  <c r="H214" i="3"/>
  <c r="H215" i="3"/>
  <c r="H216" i="3"/>
  <c r="H217" i="3"/>
  <c r="H218" i="3"/>
  <c r="H219" i="3"/>
  <c r="H220" i="3"/>
  <c r="H221" i="3"/>
  <c r="H222" i="3"/>
  <c r="H223" i="3"/>
  <c r="H224" i="3"/>
  <c r="H225" i="3"/>
  <c r="H226" i="3"/>
  <c r="H227" i="3"/>
  <c r="H228" i="3"/>
  <c r="H229" i="3"/>
  <c r="H230" i="3"/>
  <c r="H231" i="3"/>
  <c r="H232" i="3"/>
  <c r="H233" i="3"/>
  <c r="H234" i="3"/>
  <c r="H235" i="3"/>
  <c r="H236" i="3"/>
  <c r="H237" i="3"/>
  <c r="H238" i="3"/>
  <c r="H239" i="3"/>
  <c r="H240" i="3"/>
  <c r="H241" i="3"/>
  <c r="H242" i="3"/>
  <c r="H243" i="3"/>
  <c r="H244" i="3"/>
  <c r="H245" i="3"/>
  <c r="H246" i="3"/>
  <c r="H247" i="3"/>
  <c r="H248" i="3"/>
  <c r="H249" i="3"/>
  <c r="H250" i="3"/>
  <c r="H251" i="3"/>
  <c r="H252" i="3"/>
  <c r="H253" i="3"/>
  <c r="H254" i="3"/>
  <c r="H255" i="3"/>
  <c r="H256" i="3"/>
  <c r="H257" i="3"/>
  <c r="H258" i="3"/>
  <c r="H259" i="3"/>
  <c r="H260" i="3"/>
  <c r="H261" i="3"/>
  <c r="H262" i="3"/>
  <c r="H263" i="3"/>
  <c r="H264" i="3"/>
  <c r="H265" i="3"/>
  <c r="H266" i="3"/>
  <c r="H267" i="3"/>
  <c r="H268" i="3"/>
  <c r="H269" i="3"/>
  <c r="H270" i="3"/>
  <c r="H271" i="3"/>
  <c r="H272" i="3"/>
  <c r="H273" i="3"/>
  <c r="H274" i="3"/>
  <c r="H275" i="3"/>
  <c r="H276" i="3"/>
  <c r="H277" i="3"/>
  <c r="H278" i="3"/>
  <c r="H279" i="3"/>
  <c r="H280" i="3"/>
  <c r="H281" i="3"/>
  <c r="H282" i="3"/>
  <c r="H283" i="3"/>
  <c r="H284" i="3"/>
  <c r="H285" i="3"/>
  <c r="H286" i="3"/>
  <c r="H287" i="3"/>
  <c r="H288" i="3"/>
  <c r="H289" i="3"/>
  <c r="H290" i="3"/>
  <c r="H291" i="3"/>
  <c r="H292" i="3"/>
  <c r="H293" i="3"/>
  <c r="H294" i="3"/>
  <c r="H295" i="3"/>
  <c r="H296" i="3"/>
  <c r="H297" i="3"/>
  <c r="H298" i="3"/>
  <c r="H299" i="3"/>
  <c r="H300" i="3"/>
  <c r="H301" i="3"/>
  <c r="H302" i="3"/>
  <c r="H303" i="3"/>
  <c r="H304" i="3"/>
  <c r="H305" i="3"/>
  <c r="H306" i="3"/>
  <c r="H307" i="3"/>
  <c r="H308" i="3"/>
  <c r="H309" i="3"/>
  <c r="H310" i="3"/>
  <c r="H311" i="3"/>
  <c r="H312" i="3"/>
  <c r="H313" i="3"/>
  <c r="H314" i="3"/>
  <c r="H315" i="3"/>
  <c r="H316" i="3"/>
  <c r="H317" i="3"/>
  <c r="H318" i="3"/>
  <c r="H319" i="3"/>
  <c r="H320" i="3"/>
  <c r="H321" i="3"/>
  <c r="H322" i="3"/>
  <c r="H323" i="3"/>
  <c r="H324" i="3"/>
  <c r="H325" i="3"/>
  <c r="H326" i="3"/>
  <c r="H327" i="3"/>
  <c r="H328" i="3"/>
  <c r="H329" i="3"/>
  <c r="H330" i="3"/>
  <c r="H331" i="3"/>
  <c r="H332" i="3"/>
  <c r="H333" i="3"/>
  <c r="H334" i="3"/>
  <c r="H335" i="3"/>
  <c r="H336" i="3"/>
  <c r="H337" i="3"/>
  <c r="H338" i="3"/>
  <c r="H339" i="3"/>
  <c r="H340" i="3"/>
  <c r="H341" i="3"/>
  <c r="H342" i="3"/>
  <c r="H343" i="3"/>
  <c r="H344" i="3"/>
  <c r="H345" i="3"/>
  <c r="H346" i="3"/>
  <c r="H347" i="3"/>
  <c r="H348" i="3"/>
  <c r="H349" i="3"/>
  <c r="H350" i="3"/>
  <c r="H351" i="3"/>
  <c r="H352" i="3"/>
  <c r="H353" i="3"/>
  <c r="H354" i="3"/>
  <c r="H355" i="3"/>
  <c r="H356" i="3"/>
  <c r="H357" i="3"/>
  <c r="H358" i="3"/>
  <c r="H359" i="3"/>
  <c r="H360" i="3"/>
  <c r="H361" i="3"/>
  <c r="H362" i="3"/>
  <c r="H363" i="3"/>
  <c r="H364" i="3"/>
  <c r="H365" i="3"/>
  <c r="H366" i="3"/>
  <c r="H367" i="3"/>
  <c r="H368" i="3"/>
  <c r="H369" i="3"/>
  <c r="H370" i="3"/>
  <c r="H371" i="3"/>
  <c r="H372" i="3"/>
  <c r="H373" i="3"/>
  <c r="H374" i="3"/>
  <c r="H375" i="3"/>
  <c r="H376" i="3"/>
  <c r="H377" i="3"/>
  <c r="H378" i="3"/>
  <c r="H379" i="3"/>
  <c r="H380" i="3"/>
  <c r="H381" i="3"/>
  <c r="H382" i="3"/>
  <c r="H383" i="3"/>
  <c r="H384" i="3"/>
  <c r="H385" i="3"/>
  <c r="H386" i="3"/>
  <c r="H387" i="3"/>
  <c r="H388" i="3"/>
  <c r="H389" i="3"/>
  <c r="H390" i="3"/>
  <c r="H391" i="3"/>
  <c r="H392" i="3"/>
  <c r="H393" i="3"/>
  <c r="H394" i="3"/>
  <c r="H395" i="3"/>
  <c r="H396" i="3"/>
  <c r="H397" i="3"/>
  <c r="H398" i="3"/>
  <c r="H399" i="3"/>
  <c r="H400" i="3"/>
  <c r="H401" i="3"/>
  <c r="H402" i="3"/>
  <c r="H403" i="3"/>
  <c r="H404" i="3"/>
  <c r="H405" i="3"/>
  <c r="H406" i="3"/>
  <c r="H407" i="3"/>
  <c r="H408" i="3"/>
  <c r="H409" i="3"/>
  <c r="H410" i="3"/>
  <c r="H411" i="3"/>
  <c r="H412" i="3"/>
  <c r="H413" i="3"/>
  <c r="H414" i="3"/>
  <c r="H415" i="3"/>
  <c r="H416" i="3"/>
  <c r="H417" i="3"/>
  <c r="H418" i="3"/>
  <c r="H419" i="3"/>
  <c r="H420" i="3"/>
  <c r="H421" i="3"/>
  <c r="H422" i="3"/>
  <c r="H423" i="3"/>
  <c r="H424" i="3"/>
  <c r="H425" i="3"/>
  <c r="H426" i="3"/>
  <c r="H427" i="3"/>
  <c r="H428" i="3"/>
  <c r="H429" i="3"/>
  <c r="H430" i="3"/>
  <c r="H431" i="3"/>
  <c r="H432" i="3"/>
  <c r="H433" i="3"/>
  <c r="H434" i="3"/>
  <c r="H435" i="3"/>
  <c r="H436" i="3"/>
  <c r="H437" i="3"/>
  <c r="H438" i="3"/>
  <c r="H439" i="3"/>
  <c r="H440" i="3"/>
  <c r="H441" i="3"/>
  <c r="H442" i="3"/>
  <c r="H443" i="3"/>
  <c r="H444" i="3"/>
  <c r="H445" i="3"/>
  <c r="H446" i="3"/>
  <c r="H447" i="3"/>
  <c r="H448" i="3"/>
  <c r="H449" i="3"/>
  <c r="H450" i="3"/>
  <c r="H451" i="3"/>
  <c r="H452" i="3"/>
  <c r="H453" i="3"/>
  <c r="H454" i="3"/>
  <c r="H455" i="3"/>
  <c r="H456" i="3"/>
  <c r="H457" i="3"/>
  <c r="H458" i="3"/>
  <c r="H459" i="3"/>
  <c r="H460" i="3"/>
  <c r="H461" i="3"/>
  <c r="H462" i="3"/>
  <c r="H463" i="3"/>
  <c r="H464" i="3"/>
  <c r="H465" i="3"/>
  <c r="H466" i="3"/>
  <c r="H467" i="3"/>
  <c r="H468" i="3"/>
  <c r="H469" i="3"/>
  <c r="H470" i="3"/>
  <c r="H471" i="3"/>
  <c r="H472" i="3"/>
  <c r="H473" i="3"/>
  <c r="H474" i="3"/>
  <c r="H475" i="3"/>
  <c r="H476" i="3"/>
  <c r="H477" i="3"/>
  <c r="H478" i="3"/>
  <c r="H479" i="3"/>
  <c r="H480" i="3"/>
  <c r="H481" i="3"/>
  <c r="H482" i="3"/>
  <c r="H483" i="3"/>
  <c r="H484" i="3"/>
  <c r="H485" i="3"/>
  <c r="H486" i="3"/>
  <c r="H487" i="3"/>
  <c r="H488" i="3"/>
  <c r="H489" i="3"/>
  <c r="H490" i="3"/>
  <c r="H491" i="3"/>
  <c r="H492" i="3"/>
  <c r="H493" i="3"/>
  <c r="H494" i="3"/>
  <c r="H495" i="3"/>
  <c r="H496" i="3"/>
  <c r="H497" i="3"/>
  <c r="H498" i="3"/>
  <c r="H499" i="3"/>
  <c r="H500" i="3"/>
  <c r="H501" i="3"/>
  <c r="H502" i="3"/>
  <c r="H503" i="3"/>
  <c r="H504" i="3"/>
  <c r="H505" i="3"/>
  <c r="H506" i="3"/>
  <c r="H507" i="3"/>
  <c r="H508" i="3"/>
  <c r="H509" i="3"/>
  <c r="H510" i="3"/>
  <c r="H511" i="3"/>
  <c r="H512" i="3"/>
  <c r="H513" i="3"/>
  <c r="H514" i="3"/>
  <c r="H515" i="3"/>
  <c r="H516" i="3"/>
  <c r="H517" i="3"/>
  <c r="H518" i="3"/>
  <c r="H519" i="3"/>
  <c r="H520" i="3"/>
  <c r="H521" i="3"/>
  <c r="H522" i="3"/>
  <c r="H523" i="3"/>
  <c r="H524" i="3"/>
  <c r="H525" i="3"/>
  <c r="H526" i="3"/>
  <c r="H527" i="3"/>
  <c r="H528" i="3"/>
  <c r="H529" i="3"/>
  <c r="H530" i="3"/>
  <c r="H531" i="3"/>
  <c r="H532" i="3"/>
  <c r="H533" i="3"/>
  <c r="H534" i="3"/>
  <c r="H535" i="3"/>
  <c r="H536" i="3"/>
  <c r="H537" i="3"/>
  <c r="H538" i="3"/>
  <c r="H539" i="3"/>
  <c r="H540" i="3"/>
  <c r="H541" i="3"/>
  <c r="H542" i="3"/>
  <c r="H543" i="3"/>
  <c r="H544" i="3"/>
  <c r="H545" i="3"/>
  <c r="H546" i="3"/>
  <c r="H547" i="3"/>
  <c r="H548" i="3"/>
  <c r="H549" i="3"/>
  <c r="H550" i="3"/>
  <c r="H551" i="3"/>
  <c r="H552" i="3"/>
  <c r="H553" i="3"/>
  <c r="H554" i="3"/>
  <c r="H555" i="3"/>
  <c r="H556" i="3"/>
  <c r="H557" i="3"/>
  <c r="H558" i="3"/>
  <c r="H559" i="3"/>
  <c r="H560" i="3"/>
  <c r="H561" i="3"/>
  <c r="H562" i="3"/>
  <c r="H563" i="3"/>
  <c r="H564" i="3"/>
  <c r="H565" i="3"/>
  <c r="H566" i="3"/>
  <c r="H567" i="3"/>
  <c r="H568" i="3"/>
  <c r="H569" i="3"/>
  <c r="H570" i="3"/>
  <c r="H571" i="3"/>
  <c r="H572" i="3"/>
  <c r="H573" i="3"/>
  <c r="H574" i="3"/>
  <c r="H575" i="3"/>
  <c r="H576" i="3"/>
  <c r="H577" i="3"/>
  <c r="H578" i="3"/>
  <c r="H579" i="3"/>
  <c r="H580" i="3"/>
  <c r="H581" i="3"/>
  <c r="H582" i="3"/>
  <c r="H583" i="3"/>
  <c r="H584" i="3"/>
  <c r="H585" i="3"/>
  <c r="H586" i="3"/>
  <c r="H587" i="3"/>
  <c r="H588" i="3"/>
  <c r="H589" i="3"/>
  <c r="H590" i="3"/>
  <c r="H591" i="3"/>
  <c r="H592" i="3"/>
  <c r="H593" i="3"/>
  <c r="H594" i="3"/>
  <c r="H595" i="3"/>
  <c r="H596" i="3"/>
  <c r="H597" i="3"/>
  <c r="H598" i="3"/>
  <c r="H599" i="3"/>
  <c r="H600" i="3"/>
  <c r="H601" i="3"/>
  <c r="H602" i="3"/>
  <c r="H603" i="3"/>
  <c r="H604" i="3"/>
  <c r="H605" i="3"/>
  <c r="H606" i="3"/>
  <c r="H607" i="3"/>
  <c r="H608" i="3"/>
  <c r="H609" i="3"/>
  <c r="H610" i="3"/>
  <c r="H611" i="3"/>
  <c r="H612" i="3"/>
  <c r="H613" i="3"/>
  <c r="H614" i="3"/>
  <c r="H615" i="3"/>
  <c r="H616" i="3"/>
  <c r="H617" i="3"/>
  <c r="H618" i="3"/>
  <c r="H619" i="3"/>
  <c r="H620" i="3"/>
  <c r="H621" i="3"/>
  <c r="H622" i="3"/>
  <c r="H623" i="3"/>
  <c r="H624" i="3"/>
  <c r="H625" i="3"/>
  <c r="H626" i="3"/>
  <c r="H627" i="3"/>
  <c r="H628" i="3"/>
  <c r="H629" i="3"/>
  <c r="H630" i="3"/>
  <c r="H631" i="3"/>
  <c r="H632" i="3"/>
  <c r="H633" i="3"/>
  <c r="H634" i="3"/>
  <c r="H635" i="3"/>
  <c r="H636" i="3"/>
  <c r="H637" i="3"/>
  <c r="H638" i="3"/>
  <c r="H639" i="3"/>
  <c r="H640" i="3"/>
  <c r="H641" i="3"/>
  <c r="H642" i="3"/>
  <c r="H643" i="3"/>
  <c r="H644" i="3"/>
  <c r="H645" i="3"/>
  <c r="H646" i="3"/>
  <c r="H647" i="3"/>
  <c r="H648" i="3"/>
  <c r="H649" i="3"/>
  <c r="H650" i="3"/>
  <c r="H651" i="3"/>
  <c r="H652" i="3"/>
  <c r="H653" i="3"/>
  <c r="H654" i="3"/>
  <c r="H655" i="3"/>
  <c r="H656" i="3"/>
  <c r="H657" i="3"/>
  <c r="H658" i="3"/>
  <c r="H659" i="3"/>
  <c r="H660" i="3"/>
  <c r="H661" i="3"/>
  <c r="H662" i="3"/>
  <c r="H663" i="3"/>
  <c r="H664" i="3"/>
  <c r="H665" i="3"/>
  <c r="H666" i="3"/>
  <c r="H667" i="3"/>
  <c r="H668" i="3"/>
  <c r="H669" i="3"/>
  <c r="H670" i="3"/>
  <c r="H671" i="3"/>
  <c r="H672" i="3"/>
  <c r="H673" i="3"/>
  <c r="H674" i="3"/>
  <c r="H675" i="3"/>
  <c r="H676" i="3"/>
  <c r="H677" i="3"/>
  <c r="H678" i="3"/>
  <c r="H679" i="3"/>
  <c r="H680" i="3"/>
  <c r="H681" i="3"/>
  <c r="H682" i="3"/>
  <c r="H683" i="3"/>
  <c r="H684" i="3"/>
  <c r="H685" i="3"/>
  <c r="H686" i="3"/>
  <c r="H687" i="3"/>
  <c r="H688" i="3"/>
  <c r="H689" i="3"/>
  <c r="H690" i="3"/>
  <c r="H691" i="3"/>
  <c r="H692" i="3"/>
  <c r="H693" i="3"/>
  <c r="H694" i="3"/>
  <c r="H695" i="3"/>
  <c r="H696" i="3"/>
  <c r="H697" i="3"/>
  <c r="H698" i="3"/>
  <c r="H699" i="3"/>
  <c r="H700" i="3"/>
  <c r="H701" i="3"/>
  <c r="H702" i="3"/>
  <c r="H703" i="3"/>
  <c r="H704" i="3"/>
  <c r="H705" i="3"/>
  <c r="H706" i="3"/>
  <c r="H707" i="3"/>
  <c r="H708" i="3"/>
  <c r="H709" i="3"/>
  <c r="H710" i="3"/>
  <c r="H711" i="3"/>
  <c r="H712" i="3"/>
  <c r="H713" i="3"/>
  <c r="H714" i="3"/>
  <c r="H715" i="3"/>
  <c r="H716" i="3"/>
  <c r="H717" i="3"/>
  <c r="H718" i="3"/>
  <c r="H719" i="3"/>
  <c r="H720" i="3"/>
  <c r="H721" i="3"/>
  <c r="H722" i="3"/>
  <c r="H723" i="3"/>
  <c r="H724" i="3"/>
  <c r="H725" i="3"/>
  <c r="H726" i="3"/>
  <c r="H727" i="3"/>
  <c r="H728" i="3"/>
  <c r="H729" i="3"/>
  <c r="H730" i="3"/>
  <c r="H731" i="3"/>
  <c r="H732" i="3"/>
  <c r="H733" i="3"/>
  <c r="H734" i="3"/>
  <c r="H735" i="3"/>
  <c r="H736" i="3"/>
  <c r="H737" i="3"/>
  <c r="H738" i="3"/>
  <c r="H739" i="3"/>
  <c r="H740" i="3"/>
  <c r="H741" i="3"/>
  <c r="H742" i="3"/>
  <c r="H743" i="3"/>
  <c r="H744" i="3"/>
  <c r="H745" i="3"/>
  <c r="H746" i="3"/>
  <c r="H747" i="3"/>
  <c r="H748" i="3"/>
  <c r="H749" i="3"/>
  <c r="H750" i="3"/>
  <c r="H751" i="3"/>
  <c r="H752" i="3"/>
  <c r="H753" i="3"/>
  <c r="H754" i="3"/>
  <c r="H755" i="3"/>
  <c r="H756" i="3"/>
  <c r="H757" i="3"/>
  <c r="H758" i="3"/>
  <c r="H759" i="3"/>
  <c r="H760" i="3"/>
  <c r="H761" i="3"/>
  <c r="H762" i="3"/>
  <c r="H763" i="3"/>
  <c r="H764" i="3"/>
  <c r="H765" i="3"/>
  <c r="H766" i="3"/>
  <c r="H767" i="3"/>
  <c r="H768" i="3"/>
  <c r="H769" i="3"/>
  <c r="H770" i="3"/>
  <c r="H771" i="3"/>
  <c r="H772" i="3"/>
  <c r="H773" i="3"/>
  <c r="H774" i="3"/>
  <c r="H775" i="3"/>
  <c r="H776" i="3"/>
  <c r="H777" i="3"/>
  <c r="H778" i="3"/>
  <c r="H779" i="3"/>
  <c r="H780" i="3"/>
  <c r="H781" i="3"/>
  <c r="H782" i="3"/>
  <c r="H783" i="3"/>
  <c r="H784" i="3"/>
  <c r="H785" i="3"/>
  <c r="H786" i="3"/>
  <c r="H787" i="3"/>
  <c r="H788" i="3"/>
  <c r="H789" i="3"/>
  <c r="H790" i="3"/>
  <c r="H791" i="3"/>
  <c r="H792" i="3"/>
  <c r="H793" i="3"/>
  <c r="H794" i="3"/>
  <c r="H795" i="3"/>
  <c r="H796" i="3"/>
  <c r="H797" i="3"/>
  <c r="H798" i="3"/>
  <c r="H799" i="3"/>
  <c r="H800" i="3"/>
  <c r="H801" i="3"/>
  <c r="H802" i="3"/>
  <c r="H803" i="3"/>
  <c r="H804" i="3"/>
  <c r="H805" i="3"/>
  <c r="H806" i="3"/>
  <c r="H807" i="3"/>
  <c r="H808" i="3"/>
  <c r="H809" i="3"/>
  <c r="H810" i="3"/>
  <c r="H811" i="3"/>
  <c r="H812" i="3"/>
  <c r="H813" i="3"/>
  <c r="H814" i="3"/>
  <c r="H815" i="3"/>
  <c r="H816" i="3"/>
  <c r="H817" i="3"/>
  <c r="H818" i="3"/>
  <c r="H819" i="3"/>
  <c r="H820" i="3"/>
  <c r="H821" i="3"/>
  <c r="H822" i="3"/>
  <c r="H823" i="3"/>
  <c r="H824" i="3"/>
  <c r="H825" i="3"/>
  <c r="H826" i="3"/>
  <c r="H827" i="3"/>
  <c r="H828" i="3"/>
  <c r="H829" i="3"/>
  <c r="H830" i="3"/>
  <c r="H831" i="3"/>
  <c r="H832" i="3"/>
  <c r="H833" i="3"/>
  <c r="H834" i="3"/>
  <c r="H835" i="3"/>
  <c r="H836" i="3"/>
  <c r="H837" i="3"/>
  <c r="H838" i="3"/>
  <c r="H839" i="3"/>
  <c r="H840" i="3"/>
  <c r="H841" i="3"/>
  <c r="H842" i="3"/>
  <c r="H843" i="3"/>
  <c r="H844" i="3"/>
  <c r="H845" i="3"/>
  <c r="H846" i="3"/>
  <c r="H847" i="3"/>
  <c r="H848" i="3"/>
  <c r="H849" i="3"/>
  <c r="H850" i="3"/>
  <c r="H851" i="3"/>
  <c r="H852" i="3"/>
  <c r="H853" i="3"/>
  <c r="H854" i="3"/>
  <c r="H855" i="3"/>
  <c r="H856" i="3"/>
  <c r="H857" i="3"/>
  <c r="H858" i="3"/>
  <c r="H859" i="3"/>
  <c r="H860" i="3"/>
  <c r="H861" i="3"/>
  <c r="H862" i="3"/>
  <c r="H863" i="3"/>
  <c r="H864" i="3"/>
  <c r="H865" i="3"/>
  <c r="H866" i="3"/>
  <c r="H867" i="3"/>
  <c r="H868" i="3"/>
  <c r="H869" i="3"/>
  <c r="H870" i="3"/>
  <c r="H871" i="3"/>
  <c r="H872" i="3"/>
  <c r="H873" i="3"/>
  <c r="H874" i="3"/>
  <c r="H875" i="3"/>
  <c r="H876" i="3"/>
  <c r="H877" i="3"/>
  <c r="H878" i="3"/>
  <c r="H879" i="3"/>
  <c r="H880" i="3"/>
  <c r="H881" i="3"/>
  <c r="H882" i="3"/>
  <c r="H883" i="3"/>
  <c r="H884" i="3"/>
  <c r="H885" i="3"/>
  <c r="H886" i="3"/>
  <c r="H887" i="3"/>
  <c r="H888" i="3"/>
  <c r="H889" i="3"/>
  <c r="H890" i="3"/>
  <c r="H891" i="3"/>
  <c r="H892" i="3"/>
  <c r="H893" i="3"/>
  <c r="H894" i="3"/>
  <c r="H895" i="3"/>
  <c r="H896" i="3"/>
  <c r="H897" i="3"/>
  <c r="H898" i="3"/>
  <c r="H899" i="3"/>
  <c r="H900" i="3"/>
  <c r="H901" i="3"/>
  <c r="H902" i="3"/>
  <c r="H903" i="3"/>
  <c r="H904" i="3"/>
  <c r="H905" i="3"/>
  <c r="H906" i="3"/>
  <c r="H907" i="3"/>
  <c r="H908" i="3"/>
  <c r="H909" i="3"/>
  <c r="H910" i="3"/>
  <c r="H911" i="3"/>
  <c r="H912" i="3"/>
  <c r="H913" i="3"/>
  <c r="H914" i="3"/>
  <c r="H915" i="3"/>
  <c r="H916" i="3"/>
  <c r="H917" i="3"/>
  <c r="H918" i="3"/>
  <c r="H919" i="3"/>
  <c r="H920" i="3"/>
  <c r="H921" i="3"/>
  <c r="H922" i="3"/>
  <c r="H923" i="3"/>
  <c r="H924" i="3"/>
  <c r="H925" i="3"/>
  <c r="H926" i="3"/>
  <c r="H927" i="3"/>
  <c r="H928" i="3"/>
  <c r="H929" i="3"/>
  <c r="H930" i="3"/>
  <c r="H931" i="3"/>
  <c r="H932" i="3"/>
  <c r="H933" i="3"/>
  <c r="H934" i="3"/>
  <c r="H935" i="3"/>
  <c r="H936" i="3"/>
  <c r="H937" i="3"/>
  <c r="H938" i="3"/>
  <c r="H939" i="3"/>
  <c r="H940" i="3"/>
  <c r="H941" i="3"/>
  <c r="H942" i="3"/>
  <c r="H943" i="3"/>
  <c r="H944" i="3"/>
  <c r="H945" i="3"/>
  <c r="H946" i="3"/>
  <c r="H947" i="3"/>
  <c r="H948" i="3"/>
  <c r="H949" i="3"/>
  <c r="H950" i="3"/>
  <c r="H951" i="3"/>
  <c r="H952" i="3"/>
  <c r="H953" i="3"/>
  <c r="H954" i="3"/>
  <c r="H955" i="3"/>
  <c r="H956" i="3"/>
  <c r="H957" i="3"/>
  <c r="H958" i="3"/>
  <c r="H959" i="3"/>
  <c r="H960" i="3"/>
  <c r="H961" i="3"/>
  <c r="H962" i="3"/>
  <c r="H963" i="3"/>
  <c r="H964" i="3"/>
  <c r="H965" i="3"/>
  <c r="H966" i="3"/>
  <c r="H967" i="3"/>
  <c r="H968" i="3"/>
  <c r="H969" i="3"/>
  <c r="H970" i="3"/>
  <c r="H971" i="3"/>
  <c r="H972" i="3"/>
  <c r="H973" i="3"/>
  <c r="H974" i="3"/>
  <c r="H975" i="3"/>
  <c r="H976" i="3"/>
  <c r="H977" i="3"/>
  <c r="H978" i="3"/>
  <c r="H979" i="3"/>
  <c r="H980" i="3"/>
  <c r="H981" i="3"/>
  <c r="H982" i="3"/>
  <c r="H983" i="3"/>
  <c r="H984" i="3"/>
  <c r="H985" i="3"/>
  <c r="H986" i="3"/>
  <c r="H987" i="3"/>
  <c r="H988" i="3"/>
  <c r="H989" i="3"/>
  <c r="H990" i="3"/>
  <c r="H991" i="3"/>
  <c r="H992" i="3"/>
  <c r="H993" i="3"/>
  <c r="H994" i="3"/>
  <c r="H995" i="3"/>
  <c r="H996" i="3"/>
  <c r="H997" i="3"/>
  <c r="H998" i="3"/>
  <c r="H999" i="3"/>
  <c r="H1000" i="3"/>
  <c r="H1001" i="3"/>
  <c r="H1002" i="3"/>
  <c r="H1003" i="3"/>
  <c r="H1004" i="3"/>
  <c r="H1005" i="3"/>
  <c r="H1006" i="3"/>
  <c r="H1007" i="3"/>
  <c r="H1008" i="3"/>
  <c r="H1009" i="3"/>
  <c r="H1010" i="3"/>
  <c r="H1011" i="3"/>
  <c r="H1012" i="3"/>
  <c r="H1013" i="3"/>
  <c r="H1014" i="3"/>
  <c r="H1015" i="3"/>
  <c r="H1016" i="3"/>
  <c r="H1017" i="3"/>
  <c r="H1018" i="3"/>
  <c r="H1019" i="3"/>
  <c r="H1020" i="3"/>
  <c r="H1021" i="3"/>
  <c r="H1022" i="3"/>
  <c r="H1023" i="3"/>
  <c r="H1024" i="3"/>
  <c r="H1025" i="3"/>
  <c r="H1026" i="3"/>
  <c r="H1027" i="3"/>
  <c r="H1028" i="3"/>
  <c r="H1029" i="3"/>
  <c r="H1030" i="3"/>
  <c r="H1031" i="3"/>
  <c r="H1032" i="3"/>
  <c r="H1033" i="3"/>
  <c r="H1034" i="3"/>
  <c r="H1035" i="3"/>
  <c r="H1036" i="3"/>
  <c r="H1037" i="3"/>
  <c r="H1038" i="3"/>
  <c r="H1039" i="3"/>
  <c r="H1040" i="3"/>
  <c r="H1041" i="3"/>
  <c r="H1042" i="3"/>
  <c r="H1043" i="3"/>
  <c r="H1044" i="3"/>
  <c r="H1045" i="3"/>
  <c r="H1046" i="3"/>
  <c r="H1047" i="3"/>
  <c r="H1048" i="3"/>
  <c r="H1049" i="3"/>
  <c r="H1050" i="3"/>
  <c r="H1051" i="3"/>
  <c r="H1052" i="3"/>
  <c r="H1053" i="3"/>
  <c r="H1054" i="3"/>
  <c r="H1055" i="3"/>
  <c r="H1056" i="3"/>
  <c r="H1057" i="3"/>
  <c r="H1058" i="3"/>
  <c r="H1059" i="3"/>
  <c r="H1060" i="3"/>
  <c r="H1061" i="3"/>
  <c r="H1062" i="3"/>
  <c r="H1063" i="3"/>
  <c r="H1064" i="3"/>
  <c r="H1065" i="3"/>
  <c r="H1066" i="3"/>
  <c r="H1067" i="3"/>
  <c r="H1068" i="3"/>
  <c r="H1069" i="3"/>
  <c r="H1070" i="3"/>
  <c r="H1071" i="3"/>
  <c r="H1072" i="3"/>
  <c r="H1073" i="3"/>
  <c r="H1074" i="3"/>
  <c r="H1075" i="3"/>
  <c r="H1076" i="3"/>
  <c r="H1077" i="3"/>
  <c r="H1078" i="3"/>
  <c r="H1079" i="3"/>
  <c r="H1080" i="3"/>
  <c r="H1081" i="3"/>
  <c r="H1082" i="3"/>
  <c r="H1083" i="3"/>
  <c r="H1084" i="3"/>
  <c r="H1085" i="3"/>
  <c r="H1086" i="3"/>
  <c r="H1087" i="3"/>
  <c r="H1088" i="3"/>
  <c r="H1089" i="3"/>
  <c r="H1090" i="3"/>
  <c r="H1091" i="3"/>
  <c r="H1092" i="3"/>
  <c r="H1093" i="3"/>
  <c r="H1094" i="3"/>
  <c r="H1095" i="3"/>
  <c r="H1096" i="3"/>
  <c r="H1097" i="3"/>
  <c r="H1098" i="3"/>
  <c r="H1099" i="3"/>
  <c r="H1100" i="3"/>
  <c r="H1101" i="3"/>
  <c r="H1102" i="3"/>
  <c r="H1103" i="3"/>
  <c r="H1104" i="3"/>
  <c r="H1105" i="3"/>
  <c r="H1106" i="3"/>
  <c r="H1107" i="3"/>
  <c r="H1108" i="3"/>
  <c r="H1109" i="3"/>
  <c r="H1110" i="3"/>
  <c r="H1111" i="3"/>
  <c r="H1112" i="3"/>
  <c r="H1113" i="3"/>
  <c r="H1114" i="3"/>
  <c r="H1115" i="3"/>
  <c r="H1116" i="3"/>
  <c r="H1117" i="3"/>
  <c r="H1118" i="3"/>
  <c r="H1119" i="3"/>
  <c r="H1120" i="3"/>
  <c r="H1121" i="3"/>
  <c r="H1122" i="3"/>
  <c r="H1123" i="3"/>
  <c r="H1124" i="3"/>
  <c r="H1125" i="3"/>
  <c r="H1126" i="3"/>
  <c r="H1127" i="3"/>
  <c r="H1128" i="3"/>
  <c r="H1129" i="3"/>
  <c r="H1130" i="3"/>
  <c r="H1131" i="3"/>
  <c r="H1132" i="3"/>
  <c r="H1133" i="3"/>
  <c r="H1134" i="3"/>
  <c r="H1135" i="3"/>
  <c r="H1136" i="3"/>
  <c r="H1137" i="3"/>
  <c r="H1138" i="3"/>
  <c r="H1139" i="3"/>
  <c r="H1140" i="3"/>
  <c r="H1141" i="3"/>
  <c r="H1142" i="3"/>
  <c r="H1143" i="3"/>
  <c r="H1144" i="3"/>
  <c r="H1145" i="3"/>
  <c r="H1146" i="3"/>
  <c r="H1147" i="3"/>
  <c r="H1148" i="3"/>
  <c r="H1149" i="3"/>
  <c r="H1150" i="3"/>
  <c r="H1151" i="3"/>
  <c r="H1152" i="3"/>
  <c r="H1153" i="3"/>
  <c r="H1154" i="3"/>
  <c r="H1155" i="3"/>
  <c r="H1156" i="3"/>
  <c r="H1157" i="3"/>
  <c r="H1158" i="3"/>
  <c r="H1159" i="3"/>
  <c r="H1160" i="3"/>
  <c r="H1161" i="3"/>
  <c r="H1162" i="3"/>
  <c r="H1163" i="3"/>
  <c r="H1164" i="3"/>
  <c r="H1165" i="3"/>
  <c r="H1166" i="3"/>
  <c r="H1167" i="3"/>
  <c r="H1168" i="3"/>
  <c r="H1169" i="3"/>
  <c r="H1170" i="3"/>
  <c r="H1171" i="3"/>
  <c r="H1172" i="3"/>
  <c r="H1173" i="3"/>
  <c r="H1174" i="3"/>
  <c r="H1175" i="3"/>
  <c r="H1176" i="3"/>
  <c r="H1177" i="3"/>
  <c r="H1178" i="3"/>
  <c r="H1179" i="3"/>
  <c r="H1180" i="3"/>
  <c r="H1181" i="3"/>
  <c r="H1182" i="3"/>
  <c r="H1183" i="3"/>
  <c r="H1184" i="3"/>
  <c r="H1185" i="3"/>
  <c r="H1186" i="3"/>
  <c r="H1187" i="3"/>
  <c r="H1188" i="3"/>
  <c r="H1189" i="3"/>
  <c r="H1190" i="3"/>
  <c r="H1191" i="3"/>
  <c r="H1192" i="3"/>
  <c r="H1193" i="3"/>
  <c r="H1194" i="3"/>
  <c r="H1195" i="3"/>
  <c r="H1196" i="3"/>
  <c r="H1197" i="3"/>
  <c r="H1198" i="3"/>
  <c r="H1199" i="3"/>
  <c r="H1200" i="3"/>
  <c r="H1201" i="3"/>
  <c r="H1202" i="3"/>
  <c r="H1203" i="3"/>
  <c r="H1204" i="3"/>
  <c r="H1205" i="3"/>
  <c r="H1206" i="3"/>
  <c r="H1207" i="3"/>
  <c r="H1208" i="3"/>
  <c r="H1209" i="3"/>
  <c r="H1210" i="3"/>
  <c r="H1211" i="3"/>
  <c r="H1212" i="3"/>
  <c r="H1213" i="3"/>
  <c r="H1214" i="3"/>
  <c r="H1215" i="3"/>
  <c r="H1216" i="3"/>
  <c r="H1217" i="3"/>
  <c r="H1218" i="3"/>
  <c r="H1219" i="3"/>
  <c r="H1220" i="3"/>
  <c r="H1221" i="3"/>
  <c r="H1222" i="3"/>
  <c r="H1223" i="3"/>
  <c r="H1224" i="3"/>
  <c r="H1225" i="3"/>
  <c r="H1226" i="3"/>
  <c r="H1227" i="3"/>
  <c r="H1228" i="3"/>
  <c r="H1229" i="3"/>
  <c r="H1230" i="3"/>
  <c r="H1231" i="3"/>
  <c r="H1232" i="3"/>
  <c r="H1233" i="3"/>
  <c r="H1234" i="3"/>
  <c r="H1235" i="3"/>
  <c r="H1236" i="3"/>
  <c r="H1237" i="3"/>
  <c r="H1238" i="3"/>
  <c r="H1239" i="3"/>
  <c r="H1240" i="3"/>
  <c r="H1241" i="3"/>
  <c r="H1242" i="3"/>
  <c r="H1243" i="3"/>
  <c r="H1244" i="3"/>
  <c r="H1245" i="3"/>
  <c r="H1246" i="3"/>
  <c r="H1247" i="3"/>
  <c r="H1248" i="3"/>
  <c r="H1249" i="3"/>
  <c r="H1250" i="3"/>
  <c r="H1251" i="3"/>
  <c r="H1252" i="3"/>
  <c r="H1253" i="3"/>
  <c r="H1254" i="3"/>
  <c r="H1255" i="3"/>
  <c r="H1256" i="3"/>
  <c r="H1257" i="3"/>
  <c r="H1258" i="3"/>
  <c r="H1259" i="3"/>
  <c r="H1260" i="3"/>
  <c r="H1261" i="3"/>
  <c r="H1262" i="3"/>
  <c r="H1263" i="3"/>
  <c r="H1264" i="3"/>
  <c r="H1265" i="3"/>
  <c r="H1266" i="3"/>
  <c r="H1267" i="3"/>
  <c r="H1268" i="3"/>
  <c r="H1269" i="3"/>
  <c r="H1270" i="3"/>
  <c r="H1271" i="3"/>
  <c r="H1272" i="3"/>
  <c r="H1273" i="3"/>
  <c r="H1274" i="3"/>
  <c r="H1275" i="3"/>
  <c r="H1276" i="3"/>
  <c r="H1277" i="3"/>
  <c r="H1278" i="3"/>
  <c r="H1279" i="3"/>
  <c r="H1280" i="3"/>
  <c r="H1281" i="3"/>
  <c r="H1282" i="3"/>
  <c r="H1283" i="3"/>
  <c r="H1284" i="3"/>
  <c r="H1285" i="3"/>
  <c r="H1286" i="3"/>
  <c r="H1287" i="3"/>
  <c r="H1288" i="3"/>
  <c r="H1289" i="3"/>
  <c r="H1290" i="3"/>
  <c r="H1291" i="3"/>
  <c r="H1292" i="3"/>
  <c r="H1293" i="3"/>
  <c r="H1294" i="3"/>
  <c r="H1295" i="3"/>
  <c r="H1296" i="3"/>
  <c r="H1297" i="3"/>
  <c r="H1298" i="3"/>
  <c r="H1299" i="3"/>
  <c r="H1300" i="3"/>
  <c r="H1301" i="3"/>
  <c r="H1302" i="3"/>
  <c r="H1303" i="3"/>
  <c r="H1304" i="3"/>
  <c r="H1305" i="3"/>
  <c r="H1306" i="3"/>
  <c r="H1307" i="3"/>
  <c r="H1308" i="3"/>
  <c r="H1309" i="3"/>
  <c r="H1310" i="3"/>
  <c r="H1311" i="3"/>
  <c r="H1312" i="3"/>
  <c r="H1313" i="3"/>
  <c r="H1314" i="3"/>
  <c r="H1315" i="3"/>
  <c r="H1316" i="3"/>
  <c r="H1317" i="3"/>
  <c r="H1318" i="3"/>
  <c r="H1319" i="3"/>
  <c r="H1320" i="3"/>
  <c r="H1321" i="3"/>
  <c r="H1322" i="3"/>
  <c r="H1323" i="3"/>
  <c r="H1324" i="3"/>
  <c r="H1325" i="3"/>
  <c r="H1326" i="3"/>
  <c r="H1327" i="3"/>
  <c r="H1328" i="3"/>
  <c r="H1329" i="3"/>
  <c r="H1330" i="3"/>
  <c r="H1331" i="3"/>
  <c r="H1332" i="3"/>
  <c r="H1333" i="3"/>
  <c r="H1334" i="3"/>
  <c r="H1335" i="3"/>
  <c r="H1336" i="3"/>
  <c r="H1337" i="3"/>
  <c r="H1338" i="3"/>
  <c r="H1339" i="3"/>
  <c r="H1340" i="3"/>
  <c r="H1341" i="3"/>
  <c r="H1342" i="3"/>
  <c r="H1343" i="3"/>
  <c r="H1344" i="3"/>
  <c r="H1345" i="3"/>
  <c r="H1346" i="3"/>
  <c r="H1347" i="3"/>
  <c r="H1348" i="3"/>
  <c r="H1349" i="3"/>
  <c r="H1350" i="3"/>
  <c r="H1351" i="3"/>
  <c r="H1352" i="3"/>
  <c r="H1353" i="3"/>
  <c r="H1354" i="3"/>
  <c r="H1355" i="3"/>
  <c r="H1356" i="3"/>
  <c r="H1357" i="3"/>
  <c r="H1358" i="3"/>
  <c r="H1359" i="3"/>
  <c r="H1360" i="3"/>
  <c r="H1361" i="3"/>
  <c r="H1362" i="3"/>
  <c r="H1363" i="3"/>
  <c r="H1364" i="3"/>
  <c r="H1365" i="3"/>
  <c r="H1366" i="3"/>
  <c r="H1367" i="3"/>
  <c r="H1368" i="3"/>
  <c r="H1369" i="3"/>
  <c r="H1370" i="3"/>
  <c r="H1371" i="3"/>
  <c r="H1372" i="3"/>
  <c r="H1373" i="3"/>
  <c r="H1374" i="3"/>
  <c r="H1375" i="3"/>
  <c r="H1376" i="3"/>
  <c r="H1377" i="3"/>
  <c r="H1378" i="3"/>
  <c r="H1379" i="3"/>
  <c r="H1380" i="3"/>
  <c r="H1381" i="3"/>
  <c r="H1382" i="3"/>
  <c r="H1383" i="3"/>
  <c r="H1384" i="3"/>
  <c r="H1385" i="3"/>
  <c r="H1386" i="3"/>
  <c r="H1387" i="3"/>
  <c r="H1388" i="3"/>
  <c r="H1389" i="3"/>
  <c r="H1390" i="3"/>
  <c r="H1391" i="3"/>
  <c r="H1392" i="3"/>
  <c r="H1393" i="3"/>
  <c r="H1394" i="3"/>
  <c r="H1395" i="3"/>
  <c r="H1396" i="3"/>
  <c r="H1397" i="3"/>
  <c r="H1398" i="3"/>
  <c r="H1399" i="3"/>
  <c r="H1400" i="3"/>
  <c r="H1401" i="3"/>
  <c r="H1402" i="3"/>
  <c r="H1403" i="3"/>
  <c r="H1404" i="3"/>
  <c r="H1405" i="3"/>
  <c r="H1406" i="3"/>
  <c r="H1407" i="3"/>
  <c r="H1408" i="3"/>
  <c r="H1409" i="3"/>
  <c r="H1410" i="3"/>
  <c r="H1411" i="3"/>
  <c r="H1412" i="3"/>
  <c r="H1413" i="3"/>
  <c r="H1414" i="3"/>
  <c r="H1415" i="3"/>
  <c r="H1416" i="3"/>
  <c r="H1417" i="3"/>
  <c r="H1418" i="3"/>
  <c r="H1419" i="3"/>
  <c r="H1420" i="3"/>
  <c r="H1421" i="3"/>
  <c r="H1422" i="3"/>
  <c r="H1423" i="3"/>
  <c r="H1424" i="3"/>
  <c r="H1425" i="3"/>
  <c r="H1426" i="3"/>
  <c r="H1427" i="3"/>
  <c r="H1428" i="3"/>
  <c r="H1429" i="3"/>
  <c r="H1430" i="3"/>
  <c r="H1431" i="3"/>
  <c r="H1432" i="3"/>
  <c r="H1433" i="3"/>
  <c r="H1434" i="3"/>
  <c r="H1435" i="3"/>
  <c r="H1436" i="3"/>
  <c r="H1437" i="3"/>
  <c r="H1438" i="3"/>
  <c r="H1439" i="3"/>
  <c r="H1440" i="3"/>
  <c r="H1441" i="3"/>
  <c r="H1442" i="3"/>
  <c r="H1443" i="3"/>
  <c r="H1444" i="3"/>
  <c r="H1445" i="3"/>
  <c r="H1446" i="3"/>
  <c r="H1447" i="3"/>
  <c r="H1448" i="3"/>
  <c r="H1449" i="3"/>
  <c r="H1450" i="3"/>
  <c r="H1451" i="3"/>
  <c r="H1452" i="3"/>
  <c r="H1453" i="3"/>
  <c r="H1454" i="3"/>
  <c r="H1455" i="3"/>
  <c r="H1456" i="3"/>
  <c r="H1457" i="3"/>
  <c r="H1458" i="3"/>
  <c r="H1459" i="3"/>
  <c r="H1460" i="3"/>
  <c r="H1461" i="3"/>
  <c r="H1462" i="3"/>
  <c r="H1463" i="3"/>
  <c r="H1464" i="3"/>
  <c r="H1465" i="3"/>
  <c r="H1466" i="3"/>
  <c r="H1467" i="3"/>
  <c r="H1468" i="3"/>
  <c r="H1469" i="3"/>
  <c r="H1470" i="3"/>
  <c r="H1471" i="3"/>
  <c r="H1472" i="3"/>
  <c r="H1473" i="3"/>
  <c r="H1474" i="3"/>
  <c r="H1475" i="3"/>
  <c r="H1476" i="3"/>
  <c r="H1477" i="3"/>
  <c r="H1478" i="3"/>
  <c r="H1479" i="3"/>
  <c r="H1480" i="3"/>
  <c r="H1481" i="3"/>
  <c r="H1482" i="3"/>
  <c r="H1483" i="3"/>
  <c r="H1484" i="3"/>
  <c r="H1485" i="3"/>
  <c r="H1486" i="3"/>
  <c r="H1487" i="3"/>
  <c r="H1488" i="3"/>
  <c r="H1489" i="3"/>
  <c r="H1490" i="3"/>
  <c r="H1491" i="3"/>
  <c r="H1492" i="3"/>
  <c r="H1493" i="3"/>
  <c r="H1494" i="3"/>
  <c r="H1495" i="3"/>
  <c r="H1496" i="3"/>
  <c r="H1497" i="3"/>
  <c r="H1498" i="3"/>
  <c r="H1499" i="3"/>
  <c r="H1500" i="3"/>
  <c r="H1501" i="3"/>
  <c r="H1502" i="3"/>
  <c r="H1503" i="3"/>
  <c r="H1504" i="3"/>
  <c r="H1505" i="3"/>
  <c r="H1506" i="3"/>
  <c r="H1507" i="3"/>
  <c r="H1508" i="3"/>
  <c r="H1509" i="3"/>
  <c r="H1510" i="3"/>
  <c r="H1511" i="3"/>
  <c r="H1512" i="3"/>
  <c r="H1513" i="3"/>
  <c r="H1514" i="3"/>
  <c r="H1515" i="3"/>
  <c r="H1516" i="3"/>
  <c r="H1517" i="3"/>
  <c r="H1518" i="3"/>
  <c r="H1519" i="3"/>
  <c r="H1520" i="3"/>
  <c r="H1521" i="3"/>
  <c r="H1522" i="3"/>
  <c r="H1523" i="3"/>
  <c r="H1524" i="3"/>
  <c r="H1525" i="3"/>
  <c r="H1526" i="3"/>
  <c r="H1527" i="3"/>
  <c r="H1528" i="3"/>
  <c r="H1529" i="3"/>
  <c r="H1530" i="3"/>
  <c r="H1531" i="3"/>
  <c r="H1532" i="3"/>
  <c r="H1533" i="3"/>
  <c r="H1534" i="3"/>
  <c r="H1535" i="3"/>
  <c r="H1536" i="3"/>
  <c r="H1537" i="3"/>
  <c r="H1538" i="3"/>
  <c r="H1539" i="3"/>
  <c r="H1540" i="3"/>
  <c r="H1541" i="3"/>
  <c r="H1542" i="3"/>
  <c r="H1543" i="3"/>
  <c r="H1544" i="3"/>
  <c r="H1545" i="3"/>
  <c r="H1546" i="3"/>
  <c r="H1547" i="3"/>
  <c r="H1548" i="3"/>
  <c r="H1549" i="3"/>
  <c r="H1550" i="3"/>
  <c r="H1551" i="3"/>
  <c r="H1552" i="3"/>
  <c r="H1553" i="3"/>
  <c r="H1554" i="3"/>
  <c r="H1555" i="3"/>
  <c r="H1556" i="3"/>
  <c r="H1557" i="3"/>
  <c r="H1558" i="3"/>
  <c r="H1559" i="3"/>
  <c r="H1560" i="3"/>
  <c r="H1561" i="3"/>
  <c r="H1562" i="3"/>
  <c r="H1563" i="3"/>
  <c r="H1564" i="3"/>
  <c r="H1565" i="3"/>
  <c r="H1566" i="3"/>
  <c r="H1567" i="3"/>
  <c r="H1568" i="3"/>
  <c r="H1569" i="3"/>
  <c r="H1570" i="3"/>
  <c r="H1571" i="3"/>
  <c r="H1572" i="3"/>
  <c r="H1573" i="3"/>
  <c r="H1574" i="3"/>
  <c r="H1575" i="3"/>
  <c r="H1576" i="3"/>
  <c r="H1577" i="3"/>
  <c r="H1578" i="3"/>
  <c r="H1579" i="3"/>
  <c r="H1580" i="3"/>
  <c r="H1581" i="3"/>
  <c r="H1582" i="3"/>
  <c r="H1583" i="3"/>
  <c r="H1584" i="3"/>
  <c r="H1585" i="3"/>
  <c r="H1586" i="3"/>
  <c r="H1587" i="3"/>
  <c r="H1588" i="3"/>
  <c r="H1589" i="3"/>
  <c r="H1590" i="3"/>
  <c r="H1591" i="3"/>
  <c r="H1592" i="3"/>
  <c r="H1593" i="3"/>
  <c r="H1594" i="3"/>
  <c r="H1595" i="3"/>
  <c r="H1596" i="3"/>
  <c r="H1597" i="3"/>
  <c r="H1598" i="3"/>
  <c r="H1599" i="3"/>
  <c r="H1600" i="3"/>
  <c r="H1601" i="3"/>
  <c r="H1602" i="3"/>
  <c r="H1603" i="3"/>
  <c r="H1604" i="3"/>
  <c r="H1605" i="3"/>
  <c r="H1606" i="3"/>
  <c r="H1607" i="3"/>
  <c r="H1608" i="3"/>
  <c r="H1609" i="3"/>
  <c r="H1610" i="3"/>
  <c r="H1611" i="3"/>
  <c r="H1612" i="3"/>
  <c r="H1613" i="3"/>
  <c r="H1614" i="3"/>
  <c r="H1615" i="3"/>
  <c r="H1616" i="3"/>
  <c r="H1617" i="3"/>
  <c r="H1618" i="3"/>
  <c r="H1619" i="3"/>
  <c r="H1620" i="3"/>
  <c r="H1621" i="3"/>
  <c r="H1622" i="3"/>
  <c r="H1623" i="3"/>
  <c r="H1624" i="3"/>
  <c r="H1625" i="3"/>
  <c r="H1626" i="3"/>
  <c r="H1627" i="3"/>
  <c r="H1628" i="3"/>
  <c r="H1629" i="3"/>
  <c r="H1630" i="3"/>
  <c r="H1631" i="3"/>
  <c r="H1632" i="3"/>
  <c r="H1633" i="3"/>
  <c r="H1634" i="3"/>
  <c r="H1635" i="3"/>
  <c r="H1636" i="3"/>
  <c r="H1637" i="3"/>
  <c r="H1638" i="3"/>
  <c r="H1639" i="3"/>
  <c r="H1640" i="3"/>
  <c r="H1641" i="3"/>
  <c r="H1642" i="3"/>
  <c r="H1643" i="3"/>
  <c r="H1644" i="3"/>
  <c r="H1645" i="3"/>
  <c r="H1646" i="3"/>
  <c r="H1647" i="3"/>
  <c r="H1648" i="3"/>
  <c r="H1649" i="3"/>
  <c r="H1650" i="3"/>
  <c r="H1651" i="3"/>
  <c r="H1652" i="3"/>
  <c r="H1653" i="3"/>
  <c r="H1654" i="3"/>
  <c r="H1655" i="3"/>
  <c r="H1656" i="3"/>
  <c r="H1657" i="3"/>
  <c r="H1658" i="3"/>
  <c r="H1659" i="3"/>
  <c r="H1660" i="3"/>
  <c r="H1661" i="3"/>
  <c r="H1662" i="3"/>
  <c r="H1663" i="3"/>
  <c r="H1664" i="3"/>
  <c r="H1665" i="3"/>
  <c r="H1666" i="3"/>
  <c r="H1667" i="3"/>
  <c r="H1668" i="3"/>
  <c r="H1669" i="3"/>
  <c r="H1670" i="3"/>
  <c r="H1671" i="3"/>
  <c r="H1672" i="3"/>
  <c r="H1673" i="3"/>
  <c r="H1674" i="3"/>
  <c r="H1675" i="3"/>
  <c r="H1676" i="3"/>
  <c r="H1677" i="3"/>
  <c r="H1678" i="3"/>
  <c r="H1679" i="3"/>
  <c r="H1680" i="3"/>
  <c r="H1681" i="3"/>
  <c r="H1682" i="3"/>
  <c r="H1683" i="3"/>
  <c r="H1684" i="3"/>
  <c r="H1685" i="3"/>
  <c r="H1686" i="3"/>
  <c r="H1687" i="3"/>
  <c r="H1688" i="3"/>
  <c r="H1689" i="3"/>
  <c r="H1690" i="3"/>
  <c r="H1691" i="3"/>
  <c r="H1692" i="3"/>
  <c r="H1693" i="3"/>
  <c r="H1694" i="3"/>
  <c r="H1695" i="3"/>
  <c r="H1696" i="3"/>
  <c r="H1697" i="3"/>
  <c r="H1698" i="3"/>
  <c r="H1699" i="3"/>
  <c r="H1700" i="3"/>
  <c r="H1701" i="3"/>
  <c r="H1702" i="3"/>
  <c r="H1703" i="3"/>
  <c r="H1704" i="3"/>
  <c r="H1705" i="3"/>
  <c r="H1706" i="3"/>
  <c r="H1707" i="3"/>
  <c r="H1708" i="3"/>
  <c r="H1709" i="3"/>
  <c r="H1710" i="3"/>
  <c r="H1711" i="3"/>
  <c r="H1712" i="3"/>
  <c r="H1713" i="3"/>
  <c r="H1714" i="3"/>
  <c r="H1715" i="3"/>
  <c r="H1716" i="3"/>
  <c r="H1717" i="3"/>
  <c r="H1718" i="3"/>
  <c r="H1719" i="3"/>
  <c r="H1720" i="3"/>
  <c r="H1721" i="3"/>
  <c r="H1722" i="3"/>
  <c r="H1723" i="3"/>
  <c r="H1724" i="3"/>
  <c r="H1725" i="3"/>
  <c r="H1726" i="3"/>
  <c r="H1727" i="3"/>
  <c r="H1728" i="3"/>
  <c r="H1729" i="3"/>
  <c r="H1730" i="3"/>
  <c r="H1731" i="3"/>
  <c r="H1732" i="3"/>
  <c r="H1733" i="3"/>
  <c r="H1734" i="3"/>
  <c r="H1735" i="3"/>
  <c r="H1736" i="3"/>
  <c r="H1737" i="3"/>
  <c r="H1738" i="3"/>
  <c r="H1739" i="3"/>
  <c r="H1740" i="3"/>
  <c r="H1741" i="3"/>
  <c r="H1742" i="3"/>
  <c r="H1743" i="3"/>
  <c r="H1744" i="3"/>
  <c r="H1745" i="3"/>
  <c r="H1746" i="3"/>
  <c r="H1747" i="3"/>
  <c r="H1748" i="3"/>
  <c r="H1749" i="3"/>
  <c r="H1750" i="3"/>
  <c r="H1751" i="3"/>
  <c r="H1752" i="3"/>
  <c r="H1753" i="3"/>
  <c r="H1754" i="3"/>
  <c r="H1755" i="3"/>
  <c r="H1756" i="3"/>
  <c r="H1757" i="3"/>
  <c r="H1758" i="3"/>
  <c r="H1759" i="3"/>
  <c r="H1760" i="3"/>
  <c r="H1761" i="3"/>
  <c r="H1762" i="3"/>
  <c r="H1763" i="3"/>
  <c r="H1764" i="3"/>
  <c r="H1765" i="3"/>
  <c r="H1766" i="3"/>
  <c r="H1767" i="3"/>
  <c r="H1768" i="3"/>
  <c r="H1769" i="3"/>
  <c r="H1770" i="3"/>
  <c r="H1771" i="3"/>
  <c r="H1772" i="3"/>
  <c r="H1773" i="3"/>
  <c r="H1774" i="3"/>
  <c r="H1775" i="3"/>
  <c r="H1776" i="3"/>
  <c r="H1777" i="3"/>
  <c r="H1778" i="3"/>
  <c r="H1779" i="3"/>
  <c r="H1780" i="3"/>
  <c r="H1781" i="3"/>
  <c r="H1782" i="3"/>
  <c r="H1783" i="3"/>
  <c r="H1784" i="3"/>
  <c r="H1785" i="3"/>
  <c r="H1786" i="3"/>
  <c r="H1787" i="3"/>
  <c r="H1788" i="3"/>
  <c r="H1789" i="3"/>
  <c r="H1790" i="3"/>
  <c r="H1791" i="3"/>
  <c r="H1792" i="3"/>
  <c r="H1793" i="3"/>
  <c r="H1794" i="3"/>
  <c r="H1795" i="3"/>
  <c r="H1796" i="3"/>
  <c r="H1797" i="3"/>
  <c r="H1798" i="3"/>
  <c r="H1799" i="3"/>
  <c r="H1800" i="3"/>
  <c r="H1801" i="3"/>
  <c r="H1802" i="3"/>
  <c r="H1803" i="3"/>
  <c r="H1804" i="3"/>
  <c r="H1805" i="3"/>
  <c r="H1806" i="3"/>
  <c r="H1807" i="3"/>
  <c r="H1808" i="3"/>
  <c r="H1809" i="3"/>
  <c r="H1810" i="3"/>
  <c r="H1811" i="3"/>
  <c r="H1812" i="3"/>
  <c r="H1813" i="3"/>
  <c r="H1814" i="3"/>
  <c r="H1815" i="3"/>
  <c r="H1816" i="3"/>
  <c r="H1817" i="3"/>
  <c r="H1818" i="3"/>
  <c r="H1819" i="3"/>
  <c r="H1820" i="3"/>
  <c r="H1821" i="3"/>
  <c r="H1822" i="3"/>
  <c r="H1823" i="3"/>
  <c r="H1824" i="3"/>
  <c r="H1825" i="3"/>
  <c r="H1826" i="3"/>
  <c r="H1827" i="3"/>
  <c r="H1828" i="3"/>
  <c r="H1829" i="3"/>
  <c r="H1830" i="3"/>
  <c r="H1831" i="3"/>
  <c r="H1832" i="3"/>
  <c r="H1833" i="3"/>
  <c r="H1834" i="3"/>
  <c r="H1835" i="3"/>
  <c r="H1836" i="3"/>
  <c r="H1837" i="3"/>
  <c r="H1838" i="3"/>
  <c r="H1839" i="3"/>
  <c r="H1840" i="3"/>
  <c r="H1841" i="3"/>
  <c r="H1842" i="3"/>
  <c r="H1843" i="3"/>
  <c r="H1844" i="3"/>
  <c r="H1845" i="3"/>
  <c r="H1846" i="3"/>
  <c r="H1847" i="3"/>
  <c r="H1848" i="3"/>
  <c r="H1849" i="3"/>
  <c r="H1850" i="3"/>
  <c r="H1851" i="3"/>
  <c r="H1852" i="3"/>
  <c r="H1853" i="3"/>
  <c r="H1854" i="3"/>
  <c r="H1855" i="3"/>
  <c r="H1856" i="3"/>
  <c r="H1857" i="3"/>
  <c r="H1858" i="3"/>
  <c r="H1859" i="3"/>
  <c r="H1860" i="3"/>
  <c r="H1861" i="3"/>
  <c r="H1862" i="3"/>
  <c r="H1863" i="3"/>
  <c r="H1864" i="3"/>
  <c r="H1865" i="3"/>
  <c r="H1866" i="3"/>
  <c r="H1867" i="3"/>
  <c r="H1868" i="3"/>
  <c r="H1869" i="3"/>
  <c r="H1870" i="3"/>
  <c r="H1871" i="3"/>
  <c r="H1872" i="3"/>
  <c r="H1873" i="3"/>
  <c r="H1874" i="3"/>
  <c r="H1875" i="3"/>
  <c r="H1876" i="3"/>
  <c r="H1877" i="3"/>
  <c r="H1878" i="3"/>
  <c r="H1879" i="3"/>
  <c r="H1880" i="3"/>
  <c r="H1881" i="3"/>
  <c r="H1882" i="3"/>
  <c r="H1883" i="3"/>
  <c r="H1884" i="3"/>
  <c r="H1885" i="3"/>
  <c r="H1886" i="3"/>
  <c r="H1887" i="3"/>
  <c r="H1888" i="3"/>
  <c r="H1889" i="3"/>
  <c r="H1890" i="3"/>
  <c r="H1891" i="3"/>
  <c r="H1892" i="3"/>
  <c r="H1893" i="3"/>
  <c r="H1894" i="3"/>
  <c r="H1895" i="3"/>
  <c r="H1896" i="3"/>
  <c r="H1897" i="3"/>
  <c r="H1898" i="3"/>
  <c r="H1899" i="3"/>
  <c r="H1900" i="3"/>
  <c r="H1901" i="3"/>
  <c r="H1902" i="3"/>
  <c r="H1903" i="3"/>
  <c r="H1904" i="3"/>
  <c r="H1905" i="3"/>
  <c r="H1906" i="3"/>
  <c r="H1907" i="3"/>
  <c r="H1908" i="3"/>
  <c r="H1909" i="3"/>
  <c r="H1910" i="3"/>
  <c r="H1911" i="3"/>
  <c r="H1912" i="3"/>
  <c r="H1913" i="3"/>
  <c r="H1914" i="3"/>
  <c r="H1915" i="3"/>
  <c r="H1916" i="3"/>
  <c r="H1917" i="3"/>
  <c r="H1918" i="3"/>
  <c r="H1919" i="3"/>
  <c r="H1920" i="3"/>
  <c r="H1921" i="3"/>
  <c r="H1922" i="3"/>
  <c r="H1923" i="3"/>
  <c r="H1924" i="3"/>
  <c r="H1925" i="3"/>
  <c r="H1926" i="3"/>
  <c r="H1927" i="3"/>
  <c r="H1928" i="3"/>
  <c r="H1929" i="3"/>
  <c r="H1930" i="3"/>
  <c r="H1931" i="3"/>
  <c r="H1932" i="3"/>
  <c r="H1933" i="3"/>
  <c r="H1934" i="3"/>
  <c r="H1935" i="3"/>
  <c r="H1936" i="3"/>
  <c r="H1937" i="3"/>
  <c r="H1938" i="3"/>
  <c r="H1939" i="3"/>
  <c r="H1940" i="3"/>
  <c r="H1941" i="3"/>
  <c r="H1942" i="3"/>
  <c r="H1943" i="3"/>
  <c r="H1944" i="3"/>
  <c r="H1945" i="3"/>
  <c r="H1946" i="3"/>
  <c r="H1947" i="3"/>
  <c r="H1948" i="3"/>
  <c r="H1949" i="3"/>
  <c r="H1950" i="3"/>
  <c r="H1951" i="3"/>
  <c r="H1952" i="3"/>
  <c r="H1953" i="3"/>
  <c r="H1954" i="3"/>
  <c r="H1955" i="3"/>
  <c r="H1956" i="3"/>
  <c r="H1957" i="3"/>
  <c r="H1958" i="3"/>
  <c r="H1959" i="3"/>
  <c r="H1960" i="3"/>
  <c r="H1961" i="3"/>
  <c r="H1962" i="3"/>
  <c r="H1963" i="3"/>
  <c r="H1964" i="3"/>
  <c r="H1965" i="3"/>
  <c r="H1966" i="3"/>
  <c r="H1967" i="3"/>
  <c r="H1968" i="3"/>
  <c r="H1969" i="3"/>
  <c r="H1970" i="3"/>
  <c r="H1971" i="3"/>
  <c r="H1972" i="3"/>
  <c r="H1973" i="3"/>
  <c r="H1974" i="3"/>
  <c r="H1975" i="3"/>
  <c r="H1976" i="3"/>
  <c r="H1977" i="3"/>
  <c r="H1978" i="3"/>
  <c r="H1979" i="3"/>
  <c r="H1980" i="3"/>
  <c r="H1981" i="3"/>
  <c r="H1982" i="3"/>
  <c r="H1983" i="3"/>
  <c r="H1984" i="3"/>
  <c r="H1985" i="3"/>
  <c r="H1986" i="3"/>
  <c r="H1987" i="3"/>
  <c r="H1988" i="3"/>
  <c r="H1989" i="3"/>
  <c r="H1990" i="3"/>
  <c r="H1991" i="3"/>
  <c r="H1992" i="3"/>
  <c r="H1993" i="3"/>
  <c r="H1994" i="3"/>
  <c r="H1995" i="3"/>
  <c r="H1996" i="3"/>
  <c r="H1997" i="3"/>
  <c r="H1998" i="3"/>
  <c r="H1999" i="3"/>
  <c r="H2000" i="3"/>
  <c r="H2001" i="3"/>
  <c r="H2002" i="3"/>
  <c r="H2003" i="3"/>
  <c r="H2004" i="3"/>
  <c r="H2005" i="3"/>
  <c r="H2006" i="3"/>
  <c r="H2007" i="3"/>
  <c r="H2008" i="3"/>
  <c r="H2009" i="3"/>
  <c r="H2010" i="3"/>
  <c r="H2011" i="3"/>
  <c r="H2012" i="3"/>
  <c r="H2013" i="3"/>
  <c r="H2014" i="3"/>
  <c r="H2015" i="3"/>
  <c r="H2016" i="3"/>
  <c r="H2017" i="3"/>
  <c r="H2018" i="3"/>
  <c r="H2019" i="3"/>
  <c r="H2020" i="3"/>
  <c r="H2021" i="3"/>
  <c r="H2022" i="3"/>
  <c r="H2023" i="3"/>
  <c r="H2024" i="3"/>
  <c r="H2025" i="3"/>
  <c r="H2026" i="3"/>
  <c r="H2027" i="3"/>
  <c r="H2028" i="3"/>
  <c r="H2029" i="3"/>
  <c r="H2030" i="3"/>
  <c r="H2031" i="3"/>
  <c r="H2032" i="3"/>
  <c r="H2033" i="3"/>
  <c r="H2034" i="3"/>
  <c r="H2035" i="3"/>
  <c r="H2036" i="3"/>
  <c r="H2037" i="3"/>
  <c r="H2038" i="3"/>
  <c r="H2039" i="3"/>
  <c r="H2040" i="3"/>
  <c r="H2041" i="3"/>
  <c r="H2042" i="3"/>
  <c r="H2043" i="3"/>
  <c r="H2044" i="3"/>
  <c r="H2045" i="3"/>
  <c r="H2046" i="3"/>
  <c r="H2047" i="3"/>
  <c r="H2048" i="3"/>
  <c r="H2049" i="3"/>
  <c r="H2050" i="3"/>
  <c r="H2051" i="3"/>
  <c r="H2052" i="3"/>
  <c r="H2053" i="3"/>
  <c r="H2054" i="3"/>
  <c r="H2055" i="3"/>
  <c r="H2056" i="3"/>
  <c r="H2057" i="3"/>
  <c r="H2058" i="3"/>
  <c r="H2059" i="3"/>
  <c r="H2060" i="3"/>
  <c r="H2061" i="3"/>
  <c r="H2062" i="3"/>
  <c r="H2063" i="3"/>
  <c r="H2064" i="3"/>
  <c r="H2065" i="3"/>
  <c r="H2066" i="3"/>
  <c r="H2067" i="3"/>
  <c r="H2068" i="3"/>
  <c r="H2069" i="3"/>
  <c r="H2070" i="3"/>
  <c r="H2071" i="3"/>
  <c r="H2072" i="3"/>
  <c r="H2073" i="3"/>
  <c r="H2074" i="3"/>
  <c r="H2075" i="3"/>
  <c r="H2076" i="3"/>
  <c r="H2077" i="3"/>
  <c r="H2078" i="3"/>
  <c r="H2079" i="3"/>
  <c r="H2080" i="3"/>
  <c r="H2081" i="3"/>
  <c r="H2082" i="3"/>
  <c r="H2083" i="3"/>
  <c r="H2084" i="3"/>
  <c r="H2085" i="3"/>
  <c r="H2086" i="3"/>
  <c r="H2087" i="3"/>
  <c r="H2088" i="3"/>
  <c r="H2089" i="3"/>
  <c r="H2090" i="3"/>
  <c r="H2091" i="3"/>
  <c r="H2092" i="3"/>
  <c r="H2093" i="3"/>
  <c r="H2094" i="3"/>
  <c r="H2095" i="3"/>
  <c r="H2096" i="3"/>
  <c r="H2097" i="3"/>
  <c r="H2098" i="3"/>
  <c r="H2099" i="3"/>
  <c r="H2100" i="3"/>
  <c r="H2101" i="3"/>
  <c r="H2102" i="3"/>
  <c r="H2103" i="3"/>
  <c r="H2104" i="3"/>
  <c r="H2105" i="3"/>
  <c r="H2106" i="3"/>
  <c r="H2107" i="3"/>
  <c r="H2108" i="3"/>
  <c r="H2109" i="3"/>
  <c r="H2110" i="3"/>
  <c r="H2111" i="3"/>
  <c r="H2112" i="3"/>
  <c r="H2113" i="3"/>
  <c r="H2114" i="3"/>
  <c r="H2115" i="3"/>
  <c r="H2116" i="3"/>
  <c r="H2117" i="3"/>
  <c r="H2118" i="3"/>
  <c r="H2119" i="3"/>
  <c r="H2120" i="3"/>
  <c r="H2121" i="3"/>
  <c r="H2122" i="3"/>
  <c r="H2123" i="3"/>
  <c r="H2124" i="3"/>
  <c r="H2125" i="3"/>
  <c r="H2126" i="3"/>
  <c r="H2127" i="3"/>
  <c r="H2128" i="3"/>
  <c r="H2129" i="3"/>
  <c r="H2130" i="3"/>
  <c r="H2131" i="3"/>
  <c r="H2132" i="3"/>
  <c r="H2133" i="3"/>
  <c r="H2134" i="3"/>
  <c r="H2135" i="3"/>
  <c r="H2136" i="3"/>
  <c r="H2137" i="3"/>
  <c r="H2138" i="3"/>
  <c r="H2139" i="3"/>
  <c r="H2140" i="3"/>
  <c r="H2141" i="3"/>
  <c r="H2142" i="3"/>
  <c r="H2143" i="3"/>
  <c r="H2144" i="3"/>
  <c r="H2145" i="3"/>
  <c r="H2146" i="3"/>
  <c r="H2147" i="3"/>
  <c r="H2148" i="3"/>
  <c r="H2149" i="3"/>
  <c r="H2150" i="3"/>
  <c r="H2151" i="3"/>
  <c r="H2152" i="3"/>
  <c r="H2153" i="3"/>
  <c r="H2154" i="3"/>
  <c r="H2155" i="3"/>
  <c r="H2156" i="3"/>
  <c r="H2157" i="3"/>
  <c r="H2158" i="3"/>
  <c r="H2159" i="3"/>
  <c r="H2160" i="3"/>
  <c r="H2161" i="3"/>
  <c r="H2162" i="3"/>
  <c r="H2163" i="3"/>
  <c r="H2164" i="3"/>
  <c r="H2165" i="3"/>
  <c r="H2166" i="3"/>
  <c r="H2167" i="3"/>
  <c r="H2168" i="3"/>
  <c r="H2169" i="3"/>
  <c r="H2170" i="3"/>
  <c r="H2171" i="3"/>
  <c r="H2172" i="3"/>
  <c r="H2173" i="3"/>
  <c r="H2174" i="3"/>
  <c r="H2175" i="3"/>
  <c r="H2176" i="3"/>
  <c r="H2177" i="3"/>
  <c r="H2178" i="3"/>
  <c r="H2179" i="3"/>
  <c r="H2180" i="3"/>
  <c r="H2181" i="3"/>
  <c r="H2182" i="3"/>
  <c r="H2183" i="3"/>
  <c r="H2184" i="3"/>
  <c r="H2185" i="3"/>
  <c r="H2186" i="3"/>
  <c r="H2187" i="3"/>
  <c r="H2188" i="3"/>
  <c r="H2189" i="3"/>
  <c r="H2190" i="3"/>
  <c r="H2191" i="3"/>
  <c r="H2192" i="3"/>
  <c r="H2193" i="3"/>
  <c r="H2194" i="3"/>
  <c r="H2195" i="3"/>
  <c r="H2196" i="3"/>
  <c r="H2197" i="3"/>
  <c r="H2198" i="3"/>
  <c r="H2199" i="3"/>
  <c r="H2200" i="3"/>
  <c r="H2201" i="3"/>
  <c r="H2202" i="3"/>
  <c r="H2203" i="3"/>
  <c r="H2204" i="3"/>
  <c r="H2205" i="3"/>
  <c r="H2206" i="3"/>
  <c r="H2207" i="3"/>
  <c r="H2208" i="3"/>
  <c r="H2209" i="3"/>
  <c r="H2210" i="3"/>
  <c r="H2211" i="3"/>
  <c r="H2212" i="3"/>
  <c r="H2213" i="3"/>
  <c r="H2214" i="3"/>
  <c r="H2215" i="3"/>
  <c r="H2216" i="3"/>
  <c r="H2217" i="3"/>
  <c r="H2218" i="3"/>
  <c r="H2219" i="3"/>
  <c r="H2220" i="3"/>
  <c r="H2221" i="3"/>
  <c r="H2222" i="3"/>
  <c r="H2223" i="3"/>
  <c r="H2224" i="3"/>
  <c r="H2225" i="3"/>
  <c r="H2226" i="3"/>
  <c r="H2227" i="3"/>
  <c r="H2228" i="3"/>
  <c r="H2229" i="3"/>
  <c r="H2230" i="3"/>
  <c r="H2231" i="3"/>
  <c r="H2232" i="3"/>
  <c r="H2233" i="3"/>
  <c r="H2234" i="3"/>
  <c r="H2235" i="3"/>
  <c r="H2236" i="3"/>
  <c r="H2237" i="3"/>
  <c r="H2238" i="3"/>
  <c r="H2239" i="3"/>
  <c r="H2240" i="3"/>
  <c r="H2241" i="3"/>
  <c r="H2242" i="3"/>
  <c r="H2243" i="3"/>
  <c r="H2244" i="3"/>
  <c r="H2245" i="3"/>
  <c r="H2246" i="3"/>
  <c r="H2247" i="3"/>
  <c r="H2248" i="3"/>
  <c r="H2249" i="3"/>
  <c r="H2250" i="3"/>
  <c r="H2251" i="3"/>
  <c r="H2252" i="3"/>
  <c r="H2253" i="3"/>
  <c r="H2254" i="3"/>
  <c r="H2255" i="3"/>
  <c r="H2256" i="3"/>
  <c r="H2257" i="3"/>
  <c r="H2258" i="3"/>
  <c r="H2259" i="3"/>
  <c r="H2260" i="3"/>
  <c r="H2261" i="3"/>
  <c r="H2262" i="3"/>
  <c r="H2263" i="3"/>
  <c r="H2264" i="3"/>
  <c r="H2265" i="3"/>
  <c r="H2266" i="3"/>
  <c r="H2267" i="3"/>
  <c r="H2268" i="3"/>
  <c r="H2269" i="3"/>
  <c r="H2270" i="3"/>
  <c r="H2271" i="3"/>
  <c r="H2272" i="3"/>
  <c r="H2273" i="3"/>
  <c r="H2274" i="3"/>
  <c r="H2275" i="3"/>
  <c r="H2276" i="3"/>
  <c r="H2277" i="3"/>
  <c r="H2278" i="3"/>
  <c r="H2279" i="3"/>
  <c r="H2280" i="3"/>
  <c r="H2281" i="3"/>
  <c r="H2282" i="3"/>
  <c r="H2283" i="3"/>
  <c r="H2284" i="3"/>
  <c r="H2285" i="3"/>
  <c r="H2286" i="3"/>
  <c r="H2287" i="3"/>
  <c r="H2288" i="3"/>
  <c r="H2289" i="3"/>
  <c r="H2290" i="3"/>
  <c r="H2291" i="3"/>
  <c r="H2292" i="3"/>
  <c r="H2293" i="3"/>
  <c r="H2294" i="3"/>
  <c r="H2295" i="3"/>
  <c r="H2296" i="3"/>
  <c r="H2297" i="3"/>
  <c r="H2298" i="3"/>
  <c r="H2299" i="3"/>
  <c r="H2300" i="3"/>
  <c r="H2301" i="3"/>
  <c r="H2302" i="3"/>
  <c r="H2303" i="3"/>
  <c r="H2304" i="3"/>
  <c r="H2305" i="3"/>
  <c r="H2306" i="3"/>
  <c r="H2307" i="3"/>
  <c r="H2308" i="3"/>
  <c r="H2309" i="3"/>
  <c r="H2310" i="3"/>
  <c r="H2311" i="3"/>
  <c r="H2312" i="3"/>
  <c r="H2313" i="3"/>
  <c r="H2314" i="3"/>
  <c r="H2315" i="3"/>
  <c r="H2316" i="3"/>
  <c r="H2317" i="3"/>
  <c r="H2318" i="3"/>
  <c r="H2319" i="3"/>
  <c r="H2320" i="3"/>
  <c r="H2321" i="3"/>
  <c r="H2322" i="3"/>
  <c r="H2323" i="3"/>
  <c r="H2324" i="3"/>
  <c r="H2325" i="3"/>
  <c r="H2326" i="3"/>
  <c r="H2327" i="3"/>
  <c r="H2328" i="3"/>
  <c r="H2329" i="3"/>
  <c r="H2330" i="3"/>
  <c r="H2331" i="3"/>
  <c r="H2332" i="3"/>
  <c r="H2333" i="3"/>
  <c r="H2334" i="3"/>
  <c r="H2335" i="3"/>
  <c r="H2336" i="3"/>
  <c r="H2337" i="3"/>
  <c r="H2338" i="3"/>
  <c r="H2339" i="3"/>
  <c r="H2340" i="3"/>
  <c r="H2341" i="3"/>
  <c r="H2342" i="3"/>
  <c r="H2343" i="3"/>
  <c r="H2344" i="3"/>
  <c r="H2345" i="3"/>
  <c r="H2346" i="3"/>
  <c r="H2347" i="3"/>
  <c r="H2348" i="3"/>
  <c r="H2349" i="3"/>
  <c r="H2350" i="3"/>
  <c r="H2351" i="3"/>
  <c r="H2352" i="3"/>
  <c r="H2353" i="3"/>
  <c r="H2354" i="3"/>
  <c r="H2355" i="3"/>
  <c r="H2356" i="3"/>
  <c r="H2357" i="3"/>
  <c r="H2358" i="3"/>
  <c r="H2359" i="3"/>
  <c r="H2360" i="3"/>
  <c r="H2361" i="3"/>
  <c r="H2362" i="3"/>
  <c r="H2363" i="3"/>
  <c r="H2364" i="3"/>
  <c r="H2365" i="3"/>
  <c r="H2366" i="3"/>
  <c r="H2367" i="3"/>
  <c r="H2368" i="3"/>
  <c r="H2369" i="3"/>
  <c r="H2370" i="3"/>
  <c r="H2371" i="3"/>
  <c r="H2372" i="3"/>
  <c r="H2373" i="3"/>
  <c r="H2374" i="3"/>
  <c r="H2375" i="3"/>
  <c r="H2376" i="3"/>
  <c r="H2377" i="3"/>
  <c r="H2378" i="3"/>
  <c r="H2379" i="3"/>
  <c r="H2380" i="3"/>
  <c r="H2381" i="3"/>
  <c r="H2382" i="3"/>
  <c r="H2383" i="3"/>
  <c r="H2384" i="3"/>
  <c r="H2385" i="3"/>
  <c r="H2386" i="3"/>
  <c r="H2387" i="3"/>
  <c r="H2388" i="3"/>
  <c r="H2389" i="3"/>
  <c r="H2390" i="3"/>
  <c r="H2391" i="3"/>
  <c r="H2392" i="3"/>
  <c r="H2393" i="3"/>
  <c r="H2394" i="3"/>
  <c r="H2395" i="3"/>
  <c r="H2396" i="3"/>
  <c r="H2397" i="3"/>
  <c r="H2398" i="3"/>
  <c r="H2399" i="3"/>
  <c r="H2400" i="3"/>
  <c r="H2401" i="3"/>
  <c r="H2402" i="3"/>
  <c r="H2403" i="3"/>
  <c r="H2404" i="3"/>
  <c r="H2405" i="3"/>
  <c r="H2406" i="3"/>
  <c r="H2407" i="3"/>
  <c r="H2408" i="3"/>
  <c r="H2409" i="3"/>
  <c r="H2410" i="3"/>
  <c r="H2411" i="3"/>
  <c r="H2412" i="3"/>
  <c r="H2413" i="3"/>
  <c r="H2414" i="3"/>
  <c r="H2415" i="3"/>
  <c r="H2416" i="3"/>
  <c r="H2417" i="3"/>
  <c r="H2418" i="3"/>
  <c r="H2419" i="3"/>
  <c r="H2420" i="3"/>
  <c r="H2421" i="3"/>
  <c r="H2422" i="3"/>
  <c r="H2423" i="3"/>
  <c r="H2424" i="3"/>
  <c r="H2425" i="3"/>
  <c r="H2426" i="3"/>
  <c r="H2427" i="3"/>
  <c r="H2428" i="3"/>
  <c r="H2429" i="3"/>
  <c r="H2430" i="3"/>
  <c r="H2431" i="3"/>
  <c r="H2432" i="3"/>
  <c r="H2433" i="3"/>
  <c r="H2434" i="3"/>
  <c r="H2435" i="3"/>
  <c r="H2436" i="3"/>
  <c r="H2437" i="3"/>
  <c r="H2438" i="3"/>
  <c r="H2439" i="3"/>
  <c r="H2440" i="3"/>
  <c r="H2441" i="3"/>
  <c r="H2442" i="3"/>
  <c r="H2443" i="3"/>
  <c r="H2444" i="3"/>
  <c r="H2445" i="3"/>
  <c r="H2446" i="3"/>
  <c r="H2447" i="3"/>
  <c r="H2448" i="3"/>
  <c r="H2449" i="3"/>
  <c r="H2450" i="3"/>
  <c r="H2451" i="3"/>
  <c r="H2452" i="3"/>
  <c r="H2453" i="3"/>
  <c r="H2454" i="3"/>
  <c r="H2455" i="3"/>
  <c r="H2456" i="3"/>
  <c r="H2457" i="3"/>
  <c r="H2458" i="3"/>
  <c r="H2459" i="3"/>
  <c r="H2460" i="3"/>
  <c r="H2461" i="3"/>
  <c r="H2462" i="3"/>
  <c r="H2463" i="3"/>
  <c r="H2464" i="3"/>
  <c r="H2465" i="3"/>
  <c r="H2466" i="3"/>
  <c r="H2467" i="3"/>
  <c r="H2468" i="3"/>
  <c r="H2469" i="3"/>
  <c r="H2470" i="3"/>
  <c r="H2471" i="3"/>
  <c r="H2472" i="3"/>
  <c r="H2473" i="3"/>
  <c r="H2474" i="3"/>
  <c r="H2475" i="3"/>
  <c r="H2476" i="3"/>
  <c r="H2477" i="3"/>
  <c r="H2478" i="3"/>
  <c r="H2479" i="3"/>
  <c r="H2480" i="3"/>
  <c r="H2481" i="3"/>
  <c r="H2482" i="3"/>
  <c r="H2483" i="3"/>
  <c r="H2484" i="3"/>
  <c r="H2485" i="3"/>
  <c r="H2486" i="3"/>
  <c r="H2487" i="3"/>
  <c r="H2488" i="3"/>
  <c r="H2489" i="3"/>
  <c r="H2490" i="3"/>
  <c r="H2491" i="3"/>
  <c r="H2492" i="3"/>
  <c r="H2493" i="3"/>
  <c r="H2494" i="3"/>
  <c r="H2495" i="3"/>
  <c r="H2496" i="3"/>
  <c r="H2497" i="3"/>
  <c r="H2498" i="3"/>
  <c r="H2499" i="3"/>
  <c r="H2500" i="3"/>
  <c r="H2501" i="3"/>
  <c r="H2502" i="3"/>
  <c r="H2503" i="3"/>
  <c r="H2504" i="3"/>
  <c r="H2505" i="3"/>
  <c r="H2506" i="3"/>
  <c r="H2507" i="3"/>
  <c r="H2508" i="3"/>
  <c r="H2509" i="3"/>
  <c r="H2510" i="3"/>
  <c r="H2511" i="3"/>
  <c r="H2512" i="3"/>
  <c r="H2513" i="3"/>
  <c r="H2514" i="3"/>
  <c r="H2515" i="3"/>
  <c r="H2516" i="3"/>
  <c r="H2517" i="3"/>
  <c r="H2518" i="3"/>
  <c r="H2519" i="3"/>
  <c r="H2520" i="3"/>
  <c r="H2521" i="3"/>
  <c r="H2522" i="3"/>
  <c r="H2523" i="3"/>
  <c r="H2524" i="3"/>
  <c r="H2525" i="3"/>
  <c r="H2526" i="3"/>
  <c r="H2527" i="3"/>
  <c r="H2528" i="3"/>
  <c r="H2529" i="3"/>
  <c r="H2530" i="3"/>
  <c r="H2531" i="3"/>
  <c r="H2532" i="3"/>
  <c r="H2533" i="3"/>
  <c r="H2534" i="3"/>
  <c r="H2535" i="3"/>
  <c r="H2536" i="3"/>
  <c r="H2537" i="3"/>
  <c r="H2538" i="3"/>
  <c r="H2539" i="3"/>
  <c r="H2540" i="3"/>
  <c r="H2541" i="3"/>
  <c r="H2542" i="3"/>
  <c r="H2543" i="3"/>
  <c r="H2544" i="3"/>
  <c r="H2545" i="3"/>
  <c r="H2546" i="3"/>
  <c r="H2547" i="3"/>
  <c r="H2548" i="3"/>
  <c r="H2549" i="3"/>
  <c r="H2550" i="3"/>
  <c r="H2551" i="3"/>
  <c r="H2552" i="3"/>
  <c r="H2553" i="3"/>
  <c r="H2554" i="3"/>
  <c r="H2555" i="3"/>
  <c r="H2556" i="3"/>
  <c r="H2557" i="3"/>
  <c r="H2558" i="3"/>
  <c r="H2559" i="3"/>
  <c r="H2560" i="3"/>
  <c r="H2561" i="3"/>
  <c r="H2562" i="3"/>
  <c r="H2563" i="3"/>
  <c r="H2564" i="3"/>
  <c r="H2565" i="3"/>
  <c r="H2566" i="3"/>
  <c r="H2567" i="3"/>
  <c r="H2568" i="3"/>
  <c r="H2569" i="3"/>
  <c r="H2570" i="3"/>
  <c r="H2571" i="3"/>
  <c r="H2572" i="3"/>
  <c r="H2573" i="3"/>
  <c r="H2574" i="3"/>
  <c r="H2575" i="3"/>
  <c r="H2576" i="3"/>
  <c r="H2577" i="3"/>
  <c r="H2578" i="3"/>
  <c r="H2579" i="3"/>
  <c r="H2580" i="3"/>
  <c r="H2581" i="3"/>
  <c r="H2582" i="3"/>
  <c r="H2583" i="3"/>
  <c r="H2584" i="3"/>
  <c r="H2585" i="3"/>
  <c r="H2586" i="3"/>
  <c r="H2587" i="3"/>
  <c r="H2588" i="3"/>
  <c r="H2589" i="3"/>
  <c r="H2590" i="3"/>
  <c r="H2591" i="3"/>
  <c r="H2592" i="3"/>
  <c r="H2593" i="3"/>
  <c r="H2594" i="3"/>
  <c r="H2595" i="3"/>
  <c r="H2596" i="3"/>
  <c r="H2597" i="3"/>
  <c r="H2598" i="3"/>
  <c r="H2599" i="3"/>
  <c r="H2600" i="3"/>
  <c r="H2601" i="3"/>
  <c r="H2602" i="3"/>
  <c r="H2603" i="3"/>
  <c r="H2604" i="3"/>
  <c r="H2605" i="3"/>
  <c r="H4" i="3"/>
  <c r="E759" i="11"/>
  <c r="E757" i="11"/>
  <c r="E756" i="11"/>
  <c r="E755" i="11"/>
  <c r="E758" i="11" s="1"/>
  <c r="P7" i="11" l="1"/>
  <c r="S7" i="11" s="1"/>
  <c r="Q4" i="3"/>
  <c r="Q2" i="3"/>
  <c r="P2" i="3"/>
</calcChain>
</file>

<file path=xl/sharedStrings.xml><?xml version="1.0" encoding="utf-8"?>
<sst xmlns="http://schemas.openxmlformats.org/spreadsheetml/2006/main" count="24552" uniqueCount="6223">
  <si>
    <t>00017531</t>
  </si>
  <si>
    <t>00015886</t>
  </si>
  <si>
    <t>00008867</t>
  </si>
  <si>
    <t>Cửa hàng Co.op Food HN Triều Khúc</t>
  </si>
  <si>
    <t>00011246</t>
  </si>
  <si>
    <t>00000700</t>
  </si>
  <si>
    <t>00007644</t>
  </si>
  <si>
    <t>00003079</t>
  </si>
  <si>
    <t>00006693</t>
  </si>
  <si>
    <t>00000533</t>
  </si>
  <si>
    <t>00012717</t>
  </si>
  <si>
    <t>00011806</t>
  </si>
  <si>
    <t>Cửa hàng Co.op Food CC Hoàng Anh Gold House</t>
  </si>
  <si>
    <t>00011011</t>
  </si>
  <si>
    <t>MARFOUR. Co.opMart SCA-GOLDSILK</t>
  </si>
  <si>
    <t>00003944</t>
  </si>
  <si>
    <t>00013425</t>
  </si>
  <si>
    <t>00017725</t>
  </si>
  <si>
    <t>00000272</t>
  </si>
  <si>
    <t>00001695</t>
  </si>
  <si>
    <t>00000164</t>
  </si>
  <si>
    <t>Cửa Hàng Co.opFood Tô Hiến Thành</t>
  </si>
  <si>
    <t>00000154</t>
  </si>
  <si>
    <t>00000503</t>
  </si>
  <si>
    <t>00009111</t>
  </si>
  <si>
    <t>00003157</t>
  </si>
  <si>
    <t>00000993</t>
  </si>
  <si>
    <t>00000262</t>
  </si>
  <si>
    <t>00015588</t>
  </si>
  <si>
    <t>00003069</t>
  </si>
  <si>
    <t>00000743</t>
  </si>
  <si>
    <t>00013301</t>
  </si>
  <si>
    <t>00011810</t>
  </si>
  <si>
    <t>00017732</t>
  </si>
  <si>
    <t>00013424</t>
  </si>
  <si>
    <t>00006876</t>
  </si>
  <si>
    <t>00004030</t>
  </si>
  <si>
    <t>00011338</t>
  </si>
  <si>
    <t>Cửa Hàng Co.opFood Nguyễn Thị Định</t>
  </si>
  <si>
    <t>00000854</t>
  </si>
  <si>
    <t>00001762</t>
  </si>
  <si>
    <t>00003927</t>
  </si>
  <si>
    <t>00004029</t>
  </si>
  <si>
    <t>00000365</t>
  </si>
  <si>
    <t>00011419</t>
  </si>
  <si>
    <t>Cửa Hàng Co.opFood Đỗ Xuân Hợp</t>
  </si>
  <si>
    <t>Cửa Hàng Co.opFood CC Petroland</t>
  </si>
  <si>
    <t>00003084</t>
  </si>
  <si>
    <t>00004105</t>
  </si>
  <si>
    <t>00013644</t>
  </si>
  <si>
    <t>00006858</t>
  </si>
  <si>
    <t>Cửa Hàng Co.opFood Lê Văn Khương</t>
  </si>
  <si>
    <t>00000311</t>
  </si>
  <si>
    <t>00000091</t>
  </si>
  <si>
    <t>Cửa Hàng Co.opFood KDC Thanh Niên</t>
  </si>
  <si>
    <t>00017490</t>
  </si>
  <si>
    <t>00000314</t>
  </si>
  <si>
    <t>00017601</t>
  </si>
  <si>
    <t>Cửa Hàng Co.opFood CC Sơn Kỳ</t>
  </si>
  <si>
    <t>00001430</t>
  </si>
  <si>
    <t>00009127</t>
  </si>
  <si>
    <t>00013703</t>
  </si>
  <si>
    <t>00000242</t>
  </si>
  <si>
    <t>00001031</t>
  </si>
  <si>
    <t>00003526</t>
  </si>
  <si>
    <t>00000465</t>
  </si>
  <si>
    <t>00013615</t>
  </si>
  <si>
    <t>00009218</t>
  </si>
  <si>
    <t>00000484</t>
  </si>
  <si>
    <t>00000176</t>
  </si>
  <si>
    <t>Cửa Hàng Co.opFood Bùi Đình Túy</t>
  </si>
  <si>
    <t>00006672</t>
  </si>
  <si>
    <t>00013625</t>
  </si>
  <si>
    <t>00000805</t>
  </si>
  <si>
    <t>00001789</t>
  </si>
  <si>
    <t>00002903</t>
  </si>
  <si>
    <t>00011780</t>
  </si>
  <si>
    <t>00003077</t>
  </si>
  <si>
    <t>00000746</t>
  </si>
  <si>
    <t>00002982</t>
  </si>
  <si>
    <t>00017484</t>
  </si>
  <si>
    <t>00000692</t>
  </si>
  <si>
    <t>00001820</t>
  </si>
  <si>
    <t>00013824</t>
  </si>
  <si>
    <t>00005009</t>
  </si>
  <si>
    <t>00017569</t>
  </si>
  <si>
    <t>00000618</t>
  </si>
  <si>
    <t>00000172</t>
  </si>
  <si>
    <t>00017597</t>
  </si>
  <si>
    <t>Cửa Hàng Co.opFood Long Trường</t>
  </si>
  <si>
    <t>00000591</t>
  </si>
  <si>
    <t>00008616</t>
  </si>
  <si>
    <t>00017509</t>
  </si>
  <si>
    <t>00004100</t>
  </si>
  <si>
    <t>00000628</t>
  </si>
  <si>
    <t>00008636</t>
  </si>
  <si>
    <t>Cửa Hàng Co.opFood Kỳ Đồng</t>
  </si>
  <si>
    <t>00000102</t>
  </si>
  <si>
    <t>00015612</t>
  </si>
  <si>
    <t>00002850</t>
  </si>
  <si>
    <t>00003776</t>
  </si>
  <si>
    <t>Cửa hàng Co.op Food HN Lucky House</t>
  </si>
  <si>
    <t>00009012</t>
  </si>
  <si>
    <t>00001443</t>
  </si>
  <si>
    <t>Cửa Hàng Co.opFood Kênh Tân Hóa</t>
  </si>
  <si>
    <t>Cửa hàng Co.op Food Vành Đai</t>
  </si>
  <si>
    <t>00003945</t>
  </si>
  <si>
    <t>00015799</t>
  </si>
  <si>
    <t>Cửa hàng Co.op Food HN Tecco Skyville Tower</t>
  </si>
  <si>
    <t>00013636</t>
  </si>
  <si>
    <t>00000129</t>
  </si>
  <si>
    <t>00013656</t>
  </si>
  <si>
    <t>00015657</t>
  </si>
  <si>
    <t>00001422</t>
  </si>
  <si>
    <t>00008617</t>
  </si>
  <si>
    <t>00001743</t>
  </si>
  <si>
    <t>00015847</t>
  </si>
  <si>
    <t>00002851</t>
  </si>
  <si>
    <t>00003772</t>
  </si>
  <si>
    <t>00015620</t>
  </si>
  <si>
    <t>00011330</t>
  </si>
  <si>
    <t>CHI NHÁNH LIÊN HIỆP HỢP TÁC XÃ THƯƠNG MẠI TP. HỒ CHÍ MINH - CO.OPMART BÌNH DƯƠNG</t>
  </si>
  <si>
    <t>00000124</t>
  </si>
  <si>
    <t>00002940</t>
  </si>
  <si>
    <t>00000189</t>
  </si>
  <si>
    <t>00003887</t>
  </si>
  <si>
    <t>00015699</t>
  </si>
  <si>
    <t>00002926</t>
  </si>
  <si>
    <t>00006819</t>
  </si>
  <si>
    <t>00003107</t>
  </si>
  <si>
    <t>00001766</t>
  </si>
  <si>
    <t>00009178</t>
  </si>
  <si>
    <t>00013208</t>
  </si>
  <si>
    <t>00003942</t>
  </si>
  <si>
    <t>00003817</t>
  </si>
  <si>
    <t>00013426</t>
  </si>
  <si>
    <t>00000655</t>
  </si>
  <si>
    <t>00006730</t>
  </si>
  <si>
    <t>CHI NHÁNH LIÊN HIỆP HỢP TÁC XÃ THƯƠNG MẠI TP. HỒ CHÍ MINH-CO.OPMART GÒ DẦU</t>
  </si>
  <si>
    <t>00017537</t>
  </si>
  <si>
    <t>00003952</t>
  </si>
  <si>
    <t>00004035</t>
  </si>
  <si>
    <t>00011340</t>
  </si>
  <si>
    <t>00004203</t>
  </si>
  <si>
    <t>00003024</t>
  </si>
  <si>
    <t>00003004</t>
  </si>
  <si>
    <t>Cửa hàng Co.op Food HN Mandarin</t>
  </si>
  <si>
    <t>00007507</t>
  </si>
  <si>
    <t>00001815</t>
  </si>
  <si>
    <t>00002836</t>
  </si>
  <si>
    <t>00013563</t>
  </si>
  <si>
    <t>Cửa Hàng Co.opFood Trương Công Định</t>
  </si>
  <si>
    <t>00011263</t>
  </si>
  <si>
    <t>00000273</t>
  </si>
  <si>
    <t>00004190</t>
  </si>
  <si>
    <t>00003890</t>
  </si>
  <si>
    <t>00006726</t>
  </si>
  <si>
    <t>00000695</t>
  </si>
  <si>
    <t>Cửa hàng Co.op Food HN Vĩnh Hưng</t>
  </si>
  <si>
    <t>00011355</t>
  </si>
  <si>
    <t>00000752</t>
  </si>
  <si>
    <t>00006839</t>
  </si>
  <si>
    <t>00017664</t>
  </si>
  <si>
    <t>CÔNG TY TNHH MỘT THÀNH VIÊN CO.OPMART BÌNH TRIỆU</t>
  </si>
  <si>
    <t>00001491</t>
  </si>
  <si>
    <t>00006775</t>
  </si>
  <si>
    <t>00000112</t>
  </si>
  <si>
    <t>00017740</t>
  </si>
  <si>
    <t>00009072</t>
  </si>
  <si>
    <t>00013412</t>
  </si>
  <si>
    <t>00000494</t>
  </si>
  <si>
    <t>Cửa Hàng Co.opFood Bạch Mã</t>
  </si>
  <si>
    <t>00017697</t>
  </si>
  <si>
    <t>00003556</t>
  </si>
  <si>
    <t>00017494</t>
  </si>
  <si>
    <t>00003977</t>
  </si>
  <si>
    <t>00003877</t>
  </si>
  <si>
    <t>00017604</t>
  </si>
  <si>
    <t>00016671</t>
  </si>
  <si>
    <t>00011392</t>
  </si>
  <si>
    <t>00013153</t>
  </si>
  <si>
    <t>CÔNG TY TNHH MỘT THÀNH VIÊN SÀI GÒN CO.OP THẮNG LỢI</t>
  </si>
  <si>
    <t>00000144</t>
  </si>
  <si>
    <t>00000896</t>
  </si>
  <si>
    <t>00003842</t>
  </si>
  <si>
    <t>00006671</t>
  </si>
  <si>
    <t>00006771</t>
  </si>
  <si>
    <t>00000410</t>
  </si>
  <si>
    <t>00006723</t>
  </si>
  <si>
    <t>00000915</t>
  </si>
  <si>
    <t>00015640</t>
  </si>
  <si>
    <t>00000781</t>
  </si>
  <si>
    <t>00006681</t>
  </si>
  <si>
    <t>00000723</t>
  </si>
  <si>
    <t>00000167</t>
  </si>
  <si>
    <t>00001487</t>
  </si>
  <si>
    <t>00012340</t>
  </si>
  <si>
    <t>Cửa hàng Co.op Food Man Thiện 126A</t>
  </si>
  <si>
    <t>00001790</t>
  </si>
  <si>
    <t>00004925</t>
  </si>
  <si>
    <t>00017638</t>
  </si>
  <si>
    <t>00000371</t>
  </si>
  <si>
    <t>00000780</t>
  </si>
  <si>
    <t>00001098</t>
  </si>
  <si>
    <t>Cửa Hàng Co.opFood Nguyễn Thông 1</t>
  </si>
  <si>
    <t>00003886</t>
  </si>
  <si>
    <t>00013805</t>
  </si>
  <si>
    <t>Cửa Hàng Co.opFood Lâm Văn Bền</t>
  </si>
  <si>
    <t>00006435</t>
  </si>
  <si>
    <t>00003126</t>
  </si>
  <si>
    <t>00015795</t>
  </si>
  <si>
    <t>00017480</t>
  </si>
  <si>
    <t>00000972</t>
  </si>
  <si>
    <t>00000266</t>
  </si>
  <si>
    <t>00000425</t>
  </si>
  <si>
    <t>00009075</t>
  </si>
  <si>
    <t>00000367</t>
  </si>
  <si>
    <t>00000671</t>
  </si>
  <si>
    <t>00003087</t>
  </si>
  <si>
    <t>00000658</t>
  </si>
  <si>
    <t>00014201</t>
  </si>
  <si>
    <t>00000565</t>
  </si>
  <si>
    <t>00000712</t>
  </si>
  <si>
    <t>00009145</t>
  </si>
  <si>
    <t>00000634</t>
  </si>
  <si>
    <t>00000774</t>
  </si>
  <si>
    <t>00013423</t>
  </si>
  <si>
    <t>00001734</t>
  </si>
  <si>
    <t>Cửa Hàng Co.opFood Nguyễn Bá Tòng</t>
  </si>
  <si>
    <t>00006777</t>
  </si>
  <si>
    <t>Cửa Hàng Co.opFood Lê Văn Quới</t>
  </si>
  <si>
    <t>00011516</t>
  </si>
  <si>
    <t>00009010</t>
  </si>
  <si>
    <t>00017737</t>
  </si>
  <si>
    <t>00000630</t>
  </si>
  <si>
    <t>00004198</t>
  </si>
  <si>
    <t>00015589</t>
  </si>
  <si>
    <t>00001575</t>
  </si>
  <si>
    <t>00015610</t>
  </si>
  <si>
    <t>00000418</t>
  </si>
  <si>
    <t>00009071</t>
  </si>
  <si>
    <t>00011234</t>
  </si>
  <si>
    <t>00003853</t>
  </si>
  <si>
    <t>00000401</t>
  </si>
  <si>
    <t>00000282</t>
  </si>
  <si>
    <t>00000389</t>
  </si>
  <si>
    <t>Cửa Hàng Co.opFood Tân Quy</t>
  </si>
  <si>
    <t>Cửa Hàng Co.opFood Tỉnh Lộ 15-1031</t>
  </si>
  <si>
    <t>00006822</t>
  </si>
  <si>
    <t>00009039</t>
  </si>
  <si>
    <t>00013666</t>
  </si>
  <si>
    <t>00000460</t>
  </si>
  <si>
    <t>00001639</t>
  </si>
  <si>
    <t>00000992</t>
  </si>
  <si>
    <t>00006770</t>
  </si>
  <si>
    <t>00013176</t>
  </si>
  <si>
    <t>00000938</t>
  </si>
  <si>
    <t>Cửa hàng Co.op Food Tân Sơn Nhì 387</t>
  </si>
  <si>
    <t>00013427</t>
  </si>
  <si>
    <t>00013757</t>
  </si>
  <si>
    <t>00003790</t>
  </si>
  <si>
    <t>00013687</t>
  </si>
  <si>
    <t>00001807</t>
  </si>
  <si>
    <t>00013413</t>
  </si>
  <si>
    <t>00001486</t>
  </si>
  <si>
    <t>00003095</t>
  </si>
  <si>
    <t>00011477</t>
  </si>
  <si>
    <t>00000693</t>
  </si>
  <si>
    <t>00006731</t>
  </si>
  <si>
    <t>00017471</t>
  </si>
  <si>
    <t>Cửa Hàng Co.opFood Nguyễn Xí 247</t>
  </si>
  <si>
    <t>00003019</t>
  </si>
  <si>
    <t>00015923</t>
  </si>
  <si>
    <t>00000160</t>
  </si>
  <si>
    <t>00015738</t>
  </si>
  <si>
    <t>00003915</t>
  </si>
  <si>
    <t>00017655</t>
  </si>
  <si>
    <t>CÔNG TY TNHH MỘT THÀNH VIÊN SÀI GÒN CO.OP ĐÌNH CHIỂU</t>
  </si>
  <si>
    <t>00001644</t>
  </si>
  <si>
    <t>Cửa Hàng Co.opFood Trương Quốc Dung</t>
  </si>
  <si>
    <t>CÔNG TY TNHH MỘT THÀNH VIÊN SÀI GÒN CO.OP CỐNG QUỲNH</t>
  </si>
  <si>
    <t>00015602</t>
  </si>
  <si>
    <t>00003863</t>
  </si>
  <si>
    <t>CÔNG TY TNHH SAIGON CO-OP FAIRPRICE. Co-opXtra Linh Trung</t>
  </si>
  <si>
    <t>00003062</t>
  </si>
  <si>
    <t>00004070</t>
  </si>
  <si>
    <t>00001739</t>
  </si>
  <si>
    <t>00004117</t>
  </si>
  <si>
    <t>Cửa Hàng Co.opFood Kha Vạn Cân</t>
  </si>
  <si>
    <t>00000156</t>
  </si>
  <si>
    <t>Cửa Hàng Co.opFood 203 Võ Thành Trang</t>
  </si>
  <si>
    <t>00015931</t>
  </si>
  <si>
    <t>00011544</t>
  </si>
  <si>
    <t>00013658</t>
  </si>
  <si>
    <t>00000394</t>
  </si>
  <si>
    <t>00013311</t>
  </si>
  <si>
    <t>00006786</t>
  </si>
  <si>
    <t>00017750</t>
  </si>
  <si>
    <t>00013330</t>
  </si>
  <si>
    <t>00000419</t>
  </si>
  <si>
    <t>00017701</t>
  </si>
  <si>
    <t>00006806</t>
  </si>
  <si>
    <t>00000438</t>
  </si>
  <si>
    <t>00013759</t>
  </si>
  <si>
    <t>00003022</t>
  </si>
  <si>
    <t>00015796</t>
  </si>
  <si>
    <t>00002896</t>
  </si>
  <si>
    <t>00013639</t>
  </si>
  <si>
    <t>00000166</t>
  </si>
  <si>
    <t>00000217</t>
  </si>
  <si>
    <t>00013702</t>
  </si>
  <si>
    <t>00000395</t>
  </si>
  <si>
    <t>Cửa Hàng Co.opFood Lê Văn Thọ 561</t>
  </si>
  <si>
    <t>00000920</t>
  </si>
  <si>
    <t>00006796</t>
  </si>
  <si>
    <t>00017744</t>
  </si>
  <si>
    <t>00015600</t>
  </si>
  <si>
    <t>Cửa Hàng Co.opFood Ba Đình</t>
  </si>
  <si>
    <t>00000783</t>
  </si>
  <si>
    <t>00000785</t>
  </si>
  <si>
    <t>CÔNG TY TNHH MỘT THÀNH VIÊN CO.OPMART CÀ MAU</t>
  </si>
  <si>
    <t>00000508</t>
  </si>
  <si>
    <t>00003117</t>
  </si>
  <si>
    <t>00012350</t>
  </si>
  <si>
    <t>00015739</t>
  </si>
  <si>
    <t>CÔNG TY TNHH SAIGON CO-OP FAIRPRICE. Co-opXtra Sư Vạn Hạnh</t>
  </si>
  <si>
    <t>00000827</t>
  </si>
  <si>
    <t>00004116</t>
  </si>
  <si>
    <t>Cửa Hàng Co.opFood CC IDICO</t>
  </si>
  <si>
    <t>00017767</t>
  </si>
  <si>
    <t>00000650</t>
  </si>
  <si>
    <t>Cửa Hàng Co.opFood Thống Nhất</t>
  </si>
  <si>
    <t>00003972</t>
  </si>
  <si>
    <t>Cửa Hàng Co.opFood CC Calla Garden</t>
  </si>
  <si>
    <t>00017780</t>
  </si>
  <si>
    <t>00007323</t>
  </si>
  <si>
    <t>Cửa Hàng Co.opFood Linh Trung</t>
  </si>
  <si>
    <t>00000151</t>
  </si>
  <si>
    <t>00013287</t>
  </si>
  <si>
    <t>00009115</t>
  </si>
  <si>
    <t>Cửa Hàng Co.opFood Trương Đình Hội</t>
  </si>
  <si>
    <t>00017735</t>
  </si>
  <si>
    <t>00000459</t>
  </si>
  <si>
    <t>00009068</t>
  </si>
  <si>
    <t>00002899</t>
  </si>
  <si>
    <t>00000784</t>
  </si>
  <si>
    <t>00000709</t>
  </si>
  <si>
    <t>00002917</t>
  </si>
  <si>
    <t>00017462</t>
  </si>
  <si>
    <t>CHI NHÁNH - CÔNG TY TNHH MỘT THÀNH VIÊN THỰC PHẨM SAIGON CO.OP - CO.OP FOOD MIỀN BẮC</t>
  </si>
  <si>
    <t>00013336</t>
  </si>
  <si>
    <t>00017610</t>
  </si>
  <si>
    <t>00000424</t>
  </si>
  <si>
    <t>00005493</t>
  </si>
  <si>
    <t>00015727</t>
  </si>
  <si>
    <t>00009009</t>
  </si>
  <si>
    <t>00015593</t>
  </si>
  <si>
    <t>00000562</t>
  </si>
  <si>
    <t>00009067</t>
  </si>
  <si>
    <t>00015664</t>
  </si>
  <si>
    <t>Cửa Hàng Co.opFood Bông Sao</t>
  </si>
  <si>
    <t>Cửa Hàng Co.opFood CC Hoàng Kim Thế Gia</t>
  </si>
  <si>
    <t>00006654</t>
  </si>
  <si>
    <t>00000097</t>
  </si>
  <si>
    <t>00015759</t>
  </si>
  <si>
    <t>Cửa Hàng Co.opFood Phú Định</t>
  </si>
  <si>
    <t>00000361</t>
  </si>
  <si>
    <t>00008999</t>
  </si>
  <si>
    <t>00009175</t>
  </si>
  <si>
    <t>00017544</t>
  </si>
  <si>
    <t>00003052</t>
  </si>
  <si>
    <t>00008849</t>
  </si>
  <si>
    <t>00000081</t>
  </si>
  <si>
    <t>00012348</t>
  </si>
  <si>
    <t>CÔNG TY TNHH MỘT THÀNH VIÊN CO.OP MART HUẾ</t>
  </si>
  <si>
    <t>00009085</t>
  </si>
  <si>
    <t>00018696</t>
  </si>
  <si>
    <t>00009171</t>
  </si>
  <si>
    <t>00000209</t>
  </si>
  <si>
    <t>00013700</t>
  </si>
  <si>
    <t>00003122</t>
  </si>
  <si>
    <t>00003975</t>
  </si>
  <si>
    <t>00000200</t>
  </si>
  <si>
    <t>00003781</t>
  </si>
  <si>
    <t>00001720</t>
  </si>
  <si>
    <t>00013735</t>
  </si>
  <si>
    <t>Cửa Hàng Co.opFood Lê Đức Thọ</t>
  </si>
  <si>
    <t>00013510</t>
  </si>
  <si>
    <t>00009097</t>
  </si>
  <si>
    <t>00015845</t>
  </si>
  <si>
    <t>00017464</t>
  </si>
  <si>
    <t>00003959</t>
  </si>
  <si>
    <t>00011235</t>
  </si>
  <si>
    <t>00002914</t>
  </si>
  <si>
    <t>00000797</t>
  </si>
  <si>
    <t>00000863</t>
  </si>
  <si>
    <t>Cửa hàng Co.op Food HN Ecohome</t>
  </si>
  <si>
    <t>00017648</t>
  </si>
  <si>
    <t>00002991</t>
  </si>
  <si>
    <t>00002938</t>
  </si>
  <si>
    <t>00013300</t>
  </si>
  <si>
    <t>00004012</t>
  </si>
  <si>
    <t>Cửa hàng Co.opFood Nguyễn Thái Bình 349</t>
  </si>
  <si>
    <t>00000155</t>
  </si>
  <si>
    <t>00012699</t>
  </si>
  <si>
    <t>00001629</t>
  </si>
  <si>
    <t>00001018</t>
  </si>
  <si>
    <t>00017729</t>
  </si>
  <si>
    <t>00004196</t>
  </si>
  <si>
    <t>00011489</t>
  </si>
  <si>
    <t>00000790</t>
  </si>
  <si>
    <t>00013640</t>
  </si>
  <si>
    <t>00003023</t>
  </si>
  <si>
    <t>00009007</t>
  </si>
  <si>
    <t>00000366</t>
  </si>
  <si>
    <t>CHI NHÁNH LIÊN HIỆP HTX THƯƠNG MẠI TP. HỒ CHÍ MINH - CO.OPMART BẾN TRE</t>
  </si>
  <si>
    <t>00005481</t>
  </si>
  <si>
    <t>00015756</t>
  </si>
  <si>
    <t>00001094</t>
  </si>
  <si>
    <t>00000679</t>
  </si>
  <si>
    <t>00000888</t>
  </si>
  <si>
    <t>00002829</t>
  </si>
  <si>
    <t>00000049</t>
  </si>
  <si>
    <t>00013584</t>
  </si>
  <si>
    <t>00015617</t>
  </si>
  <si>
    <t>00017678</t>
  </si>
  <si>
    <t>Cửa Hàng Co.opFood Hà Huy Giáp 302</t>
  </si>
  <si>
    <t>00009076</t>
  </si>
  <si>
    <t>00015598</t>
  </si>
  <si>
    <t>00017688</t>
  </si>
  <si>
    <t>Cửa Hàng Co.opFood KCN Vĩnh Lộc</t>
  </si>
  <si>
    <t>00013415</t>
  </si>
  <si>
    <t>00003964</t>
  </si>
  <si>
    <t>00001395</t>
  </si>
  <si>
    <t>00009070</t>
  </si>
  <si>
    <t>00003875</t>
  </si>
  <si>
    <t>00001753</t>
  </si>
  <si>
    <t>00013561</t>
  </si>
  <si>
    <t>00003868</t>
  </si>
  <si>
    <t>CHI NHÁNH LIÊN HIỆP HỢP TÁC XÃ THƯƠNG MẠI TP. HỒ CHÍ MINH - CO.OPMART TÂN AN</t>
  </si>
  <si>
    <t>00013177</t>
  </si>
  <si>
    <t>00015844</t>
  </si>
  <si>
    <t>00000509</t>
  </si>
  <si>
    <t>00017757</t>
  </si>
  <si>
    <t>Cửa Hàng Co.opFood Nguyễn Ảnh Thủ 699</t>
  </si>
  <si>
    <t>Cửa hàng Co.op Food HN Green Stars</t>
  </si>
  <si>
    <t>00017706</t>
  </si>
  <si>
    <t>Cửa Hàng Co.opFood Tân Hương 262</t>
  </si>
  <si>
    <t>00006689</t>
  </si>
  <si>
    <t>00001512</t>
  </si>
  <si>
    <t>00000378</t>
  </si>
  <si>
    <t>00001060</t>
  </si>
  <si>
    <t>00003159</t>
  </si>
  <si>
    <t>Cửa Hàng Co.opFood Nơ Trang Long 17</t>
  </si>
  <si>
    <t>Diễn giải</t>
  </si>
  <si>
    <t>00012346</t>
  </si>
  <si>
    <t>00013216</t>
  </si>
  <si>
    <t>Cửa Hàng Co.opFood Nhượng Quyền Trung Sơn</t>
  </si>
  <si>
    <t>00000075</t>
  </si>
  <si>
    <t>00006712</t>
  </si>
  <si>
    <t>00000696</t>
  </si>
  <si>
    <t>00000800</t>
  </si>
  <si>
    <t>00013205</t>
  </si>
  <si>
    <t>00011312</t>
  </si>
  <si>
    <t>00000470</t>
  </si>
  <si>
    <t>00002987</t>
  </si>
  <si>
    <t>00006773</t>
  </si>
  <si>
    <t>00015790</t>
  </si>
  <si>
    <t>00000930</t>
  </si>
  <si>
    <t>Cửa hàng Co.op Food HN The K-Park</t>
  </si>
  <si>
    <t>Cửa Hàng Co.opFood Nguyễn Văn Quá</t>
  </si>
  <si>
    <t>00009183</t>
  </si>
  <si>
    <t>00003968</t>
  </si>
  <si>
    <t>00001767</t>
  </si>
  <si>
    <t>Cửa Hàng Co.opFood Hồ Văn Tư</t>
  </si>
  <si>
    <t>00003888</t>
  </si>
  <si>
    <t>Cửa Hàng Co.opFood Minh Đức</t>
  </si>
  <si>
    <t>00000226</t>
  </si>
  <si>
    <t>00013338</t>
  </si>
  <si>
    <t>00000608</t>
  </si>
  <si>
    <t>00015823</t>
  </si>
  <si>
    <t>00000462</t>
  </si>
  <si>
    <t>00011421</t>
  </si>
  <si>
    <t>00011229</t>
  </si>
  <si>
    <t>00003269</t>
  </si>
  <si>
    <t>00011422</t>
  </si>
  <si>
    <t>00003911</t>
  </si>
  <si>
    <t>00000699</t>
  </si>
  <si>
    <t>00000456</t>
  </si>
  <si>
    <t>00017521</t>
  </si>
  <si>
    <t>00000838</t>
  </si>
  <si>
    <t>00000384</t>
  </si>
  <si>
    <t>00000672</t>
  </si>
  <si>
    <t>00000212</t>
  </si>
  <si>
    <t>00000661</t>
  </si>
  <si>
    <t>Cửa hàng Co.op Food CC Bình Phú 1</t>
  </si>
  <si>
    <t>00001722</t>
  </si>
  <si>
    <t>00003978</t>
  </si>
  <si>
    <t>00017692</t>
  </si>
  <si>
    <t>00001642</t>
  </si>
  <si>
    <t>00013326</t>
  </si>
  <si>
    <t>00015624</t>
  </si>
  <si>
    <t>00018747</t>
  </si>
  <si>
    <t>00005496</t>
  </si>
  <si>
    <t>00013450</t>
  </si>
  <si>
    <t>00011343</t>
  </si>
  <si>
    <t>00011317</t>
  </si>
  <si>
    <t>00001816</t>
  </si>
  <si>
    <t>00013665</t>
  </si>
  <si>
    <t>00017777</t>
  </si>
  <si>
    <t>00016188</t>
  </si>
  <si>
    <t>00003836</t>
  </si>
  <si>
    <t>00006724</t>
  </si>
  <si>
    <t>00000386</t>
  </si>
  <si>
    <t>00001392</t>
  </si>
  <si>
    <t>00001072</t>
  </si>
  <si>
    <t>00011251</t>
  </si>
  <si>
    <t>Cửa Hàng Co.opFood Hiệp Bình Chánh</t>
  </si>
  <si>
    <t>00013575</t>
  </si>
  <si>
    <t>00006799</t>
  </si>
  <si>
    <t>00000393</t>
  </si>
  <si>
    <t>00000472</t>
  </si>
  <si>
    <t>00004133</t>
  </si>
  <si>
    <t>00013661</t>
  </si>
  <si>
    <t>00000751</t>
  </si>
  <si>
    <t>00018688</t>
  </si>
  <si>
    <t>00000305</t>
  </si>
  <si>
    <t>Cửa Hàng Co.opFood Lê Văn Sỹ</t>
  </si>
  <si>
    <t>00013438</t>
  </si>
  <si>
    <t>00015768</t>
  </si>
  <si>
    <t>CÔNG TY TNHH MỘT THÀNH VIÊN SÀI GÒN CO.OP HÀ NỘI</t>
  </si>
  <si>
    <t>00002840</t>
  </si>
  <si>
    <t>00000283</t>
  </si>
  <si>
    <t>00006872</t>
  </si>
  <si>
    <t>00013512</t>
  </si>
  <si>
    <t>00017739</t>
  </si>
  <si>
    <t>00013183</t>
  </si>
  <si>
    <t>Cửa hàng Co.op Food CC Sunrise Riverside</t>
  </si>
  <si>
    <t>00004006</t>
  </si>
  <si>
    <t>Cửa Hàng Co.opFood Đất Mới 272</t>
  </si>
  <si>
    <t>00001563</t>
  </si>
  <si>
    <t>Cửa Hàng Co.opFood Làng Tăng Phú</t>
  </si>
  <si>
    <t>00003866</t>
  </si>
  <si>
    <t>FINELIFE FOODSTORE RIVIERA POINT</t>
  </si>
  <si>
    <t>00000254</t>
  </si>
  <si>
    <t>Cửa hàng Co.op Food 85 Nguyễn Sơn</t>
  </si>
  <si>
    <t>00009752</t>
  </si>
  <si>
    <t>CÔNG TY TNHH SAIGON CO-OP FAIRPRICE. Co-opXtra Tân Phong</t>
  </si>
  <si>
    <t>00001071</t>
  </si>
  <si>
    <t>Cửa Hàng Co.opFood Trần Văn Quang 86</t>
  </si>
  <si>
    <t>00001529</t>
  </si>
  <si>
    <t>00008598</t>
  </si>
  <si>
    <t>00003861</t>
  </si>
  <si>
    <t>00006728</t>
  </si>
  <si>
    <t>00004202</t>
  </si>
  <si>
    <t>00000310</t>
  </si>
  <si>
    <t>00003558</t>
  </si>
  <si>
    <t>Cửa Hàng Co.opFood Tôn Đản</t>
  </si>
  <si>
    <t>Cửa Hàng Co.opFood CC Him Lam Phú An</t>
  </si>
  <si>
    <t>00003001</t>
  </si>
  <si>
    <t>00015606</t>
  </si>
  <si>
    <t>00011316</t>
  </si>
  <si>
    <t>00004111</t>
  </si>
  <si>
    <t>00014194</t>
  </si>
  <si>
    <t>00001426</t>
  </si>
  <si>
    <t>00002906</t>
  </si>
  <si>
    <t>00013696</t>
  </si>
  <si>
    <t>00000426</t>
  </si>
  <si>
    <t>00001008</t>
  </si>
  <si>
    <t>00002943</t>
  </si>
  <si>
    <t>Cửa Hàng Co.opFood Flora</t>
  </si>
  <si>
    <t>00000178</t>
  </si>
  <si>
    <t>00004191</t>
  </si>
  <si>
    <t>00014110</t>
  </si>
  <si>
    <t>00013622</t>
  </si>
  <si>
    <t>Cửa Hàng Co.opFood Cao Lỗ</t>
  </si>
  <si>
    <t>00011331</t>
  </si>
  <si>
    <t>00000161</t>
  </si>
  <si>
    <t>00003949</t>
  </si>
  <si>
    <t>00000725</t>
  </si>
  <si>
    <t>00017486</t>
  </si>
  <si>
    <t>00003154</t>
  </si>
  <si>
    <t>00009142</t>
  </si>
  <si>
    <t>Cửa Hàng Co.opFood Saigon Town</t>
  </si>
  <si>
    <t>00004024</t>
  </si>
  <si>
    <t>00011524</t>
  </si>
  <si>
    <t>00001579</t>
  </si>
  <si>
    <t>00000062</t>
  </si>
  <si>
    <t>Cửa hàng Co.op Food An Dương Vương 451</t>
  </si>
  <si>
    <t>00009893</t>
  </si>
  <si>
    <t>00013683</t>
  </si>
  <si>
    <t>00012353</t>
  </si>
  <si>
    <t>00011781</t>
  </si>
  <si>
    <t>00013806</t>
  </si>
  <si>
    <t>CÔNG TY TNHH MỘT THÀNH VIÊN SÀI GÒN CO.OP RẠCH MIỄU</t>
  </si>
  <si>
    <t>Cửa Hàng Co.opFood An Lộc</t>
  </si>
  <si>
    <t>00006763</t>
  </si>
  <si>
    <t>00015605</t>
  </si>
  <si>
    <t>00014959</t>
  </si>
  <si>
    <t>00001107</t>
  </si>
  <si>
    <t>00000593</t>
  </si>
  <si>
    <t>00001065</t>
  </si>
  <si>
    <t>00001089</t>
  </si>
  <si>
    <t>00017699</t>
  </si>
  <si>
    <t>00001595</t>
  </si>
  <si>
    <t>00000616</t>
  </si>
  <si>
    <t>00000873</t>
  </si>
  <si>
    <t>00000607</t>
  </si>
  <si>
    <t>Cửa Hàng Co.opFood Vườn Lài 192</t>
  </si>
  <si>
    <t>00013279</t>
  </si>
  <si>
    <t>00001698</t>
  </si>
  <si>
    <t>00008634</t>
  </si>
  <si>
    <t>00001470</t>
  </si>
  <si>
    <t>00017511</t>
  </si>
  <si>
    <t>00006779</t>
  </si>
  <si>
    <t>00015875</t>
  </si>
  <si>
    <t>00003798</t>
  </si>
  <si>
    <t>00017566</t>
  </si>
  <si>
    <t>00003862</t>
  </si>
  <si>
    <t>00002975</t>
  </si>
  <si>
    <t>00015894</t>
  </si>
  <si>
    <t>Cửa Hàng Co.opFood Phan Văn Trị</t>
  </si>
  <si>
    <t>00018682</t>
  </si>
  <si>
    <t>00000852</t>
  </si>
  <si>
    <t>00017700</t>
  </si>
  <si>
    <t>00013578</t>
  </si>
  <si>
    <t>00002846</t>
  </si>
  <si>
    <t>00004194</t>
  </si>
  <si>
    <t>00010632</t>
  </si>
  <si>
    <t>Cửa hàng Co.op Food D20 Võ Văn Vân</t>
  </si>
  <si>
    <t>00013391</t>
  </si>
  <si>
    <t>00017724</t>
  </si>
  <si>
    <t>00015621</t>
  </si>
  <si>
    <t>00011825</t>
  </si>
  <si>
    <t>00000294</t>
  </si>
  <si>
    <t>00000403</t>
  </si>
  <si>
    <t>00000660</t>
  </si>
  <si>
    <t>00013669</t>
  </si>
  <si>
    <t>00015665</t>
  </si>
  <si>
    <t>00004127</t>
  </si>
  <si>
    <t>00000287</t>
  </si>
  <si>
    <t>00013620</t>
  </si>
  <si>
    <t>00015637</t>
  </si>
  <si>
    <t>00001640</t>
  </si>
  <si>
    <t>00000103</t>
  </si>
  <si>
    <t>00003917</t>
  </si>
  <si>
    <t>00017652</t>
  </si>
  <si>
    <t>00013564</t>
  </si>
  <si>
    <t>00015926</t>
  </si>
  <si>
    <t>00011512</t>
  </si>
  <si>
    <t>00013474</t>
  </si>
  <si>
    <t>00000145</t>
  </si>
  <si>
    <t>00000623</t>
  </si>
  <si>
    <t>00000624</t>
  </si>
  <si>
    <t>00000603</t>
  </si>
  <si>
    <t>Cửa Hàng Co.opFood Tỉnh Lộ 15-275</t>
  </si>
  <si>
    <t>00006808</t>
  </si>
  <si>
    <t>Cửa Hàng Co.opFood Trường Thọ</t>
  </si>
  <si>
    <t>00001023</t>
  </si>
  <si>
    <t>Cửa Hàng Co.opFood  Bùi Thế Mỹ 31</t>
  </si>
  <si>
    <t>CHI NHÁNH LIÊN HIỆP HỢP TÁC XÃ THƯƠNG MẠI TP. HỒ CHÍ MINH - CO.OPMART SƠN TRÀ</t>
  </si>
  <si>
    <t>00003020</t>
  </si>
  <si>
    <t>00011304</t>
  </si>
  <si>
    <t>00000261</t>
  </si>
  <si>
    <t>00011830</t>
  </si>
  <si>
    <t>00003885</t>
  </si>
  <si>
    <t>00015846</t>
  </si>
  <si>
    <t>00000441</t>
  </si>
  <si>
    <t>00003063</t>
  </si>
  <si>
    <t>Cửa Hàng Co.opFood Nhà Bè</t>
  </si>
  <si>
    <t>00013580</t>
  </si>
  <si>
    <t>00000018</t>
  </si>
  <si>
    <t>CÔNG TY TNHH MỘT THÀNH VIÊN SÀI GÒN CO.OP BẢO LỘC</t>
  </si>
  <si>
    <t>00006395</t>
  </si>
  <si>
    <t>00013432</t>
  </si>
  <si>
    <t>00018093</t>
  </si>
  <si>
    <t>00003939</t>
  </si>
  <si>
    <t>00006571</t>
  </si>
  <si>
    <t>00002915</t>
  </si>
  <si>
    <t>00013179</t>
  </si>
  <si>
    <t>CÔNG TY TNHH SÀI GÒN - BUÔN HỒ</t>
  </si>
  <si>
    <t>CHI NHÁNH LIÊN HIỆP HỢP TÁC XÃ THƯƠNG MẠI TP HỒ CHÍ MINH - CO.OPMART TIỂU CẦN</t>
  </si>
  <si>
    <t>00001754</t>
  </si>
  <si>
    <t>Cửa hàng Co.op Food HN Phùng Khoang</t>
  </si>
  <si>
    <t>00000799</t>
  </si>
  <si>
    <t>CÔNG TY TNHH TMDV SÀI GÒN VŨNG TÀU</t>
  </si>
  <si>
    <t>00017485</t>
  </si>
  <si>
    <t>00001532</t>
  </si>
  <si>
    <t>00000148</t>
  </si>
  <si>
    <t>00017742</t>
  </si>
  <si>
    <t>00016837</t>
  </si>
  <si>
    <t>00013280</t>
  </si>
  <si>
    <t>Cửa Hàng Co.opFood Phạm Văn Chiêu</t>
  </si>
  <si>
    <t>00003947</t>
  </si>
  <si>
    <t>00002999</t>
  </si>
  <si>
    <t>00009181</t>
  </si>
  <si>
    <t>00005500</t>
  </si>
  <si>
    <t>00015934</t>
  </si>
  <si>
    <t>00013454</t>
  </si>
  <si>
    <t>00013674</t>
  </si>
  <si>
    <t>00000069</t>
  </si>
  <si>
    <t>CÔNG TY TNHH MỘT THÀNH VIÊN MARFOUR</t>
  </si>
  <si>
    <t>00001006</t>
  </si>
  <si>
    <t>Cửa Hàng Co.opFood Nguyễn Văn Đậu 21</t>
  </si>
  <si>
    <t>00006655</t>
  </si>
  <si>
    <t>00009152</t>
  </si>
  <si>
    <t>00002931</t>
  </si>
  <si>
    <t>00006766</t>
  </si>
  <si>
    <t>00015760</t>
  </si>
  <si>
    <t>00013513</t>
  </si>
  <si>
    <t>00015834</t>
  </si>
  <si>
    <t>00015898</t>
  </si>
  <si>
    <t>Cửa Hàng Co.opFood 9 View</t>
  </si>
  <si>
    <t>00001802</t>
  </si>
  <si>
    <t>Cửa Hàng Co.opFood Nguyễn Cửu Đàm</t>
  </si>
  <si>
    <t>00002981</t>
  </si>
  <si>
    <t>00011551</t>
  </si>
  <si>
    <t>00000299</t>
  </si>
  <si>
    <t>00003943</t>
  </si>
  <si>
    <t>00011553</t>
  </si>
  <si>
    <t>00016116</t>
  </si>
  <si>
    <t>00009004</t>
  </si>
  <si>
    <t>00011236</t>
  </si>
  <si>
    <t>00000765</t>
  </si>
  <si>
    <t>00017789</t>
  </si>
  <si>
    <t>00010651</t>
  </si>
  <si>
    <t>00017685</t>
  </si>
  <si>
    <t>00000770</t>
  </si>
  <si>
    <t>00007324</t>
  </si>
  <si>
    <t>00000437</t>
  </si>
  <si>
    <t>00000663</t>
  </si>
  <si>
    <t>00013699</t>
  </si>
  <si>
    <t>00015925</t>
  </si>
  <si>
    <t>00003884</t>
  </si>
  <si>
    <t>00000234</t>
  </si>
  <si>
    <t>00001602</t>
  </si>
  <si>
    <t>00008812</t>
  </si>
  <si>
    <t>00000388</t>
  </si>
  <si>
    <t>00009117</t>
  </si>
  <si>
    <t>00000397</t>
  </si>
  <si>
    <t>00003962</t>
  </si>
  <si>
    <t>00006828</t>
  </si>
  <si>
    <t>00003913</t>
  </si>
  <si>
    <t>00001103</t>
  </si>
  <si>
    <t>Cửa Hàng Co.opFood Phú Xuân</t>
  </si>
  <si>
    <t>00009162</t>
  </si>
  <si>
    <t>00013436</t>
  </si>
  <si>
    <t>00000239</t>
  </si>
  <si>
    <t>00015908</t>
  </si>
  <si>
    <t>00003128</t>
  </si>
  <si>
    <t>00017492</t>
  </si>
  <si>
    <t>00000186</t>
  </si>
  <si>
    <t>00003047</t>
  </si>
  <si>
    <t>00011494</t>
  </si>
  <si>
    <t>00000771</t>
  </si>
  <si>
    <t>Cửa Hàng Co.opFood Quách Đình Bảo</t>
  </si>
  <si>
    <t>00015813</t>
  </si>
  <si>
    <t>00000496</t>
  </si>
  <si>
    <t>00003860</t>
  </si>
  <si>
    <t>00001778</t>
  </si>
  <si>
    <t>CÔNG TY TRÁCH NHIỆM HỮU HẠN MỘT THÀNH VIÊN THƯƠNG MẠI SÀI GÒN - SÓC TRĂNG</t>
  </si>
  <si>
    <t>00000670</t>
  </si>
  <si>
    <t>00011499</t>
  </si>
  <si>
    <t>00000669</t>
  </si>
  <si>
    <t>00013397</t>
  </si>
  <si>
    <t>00013524</t>
  </si>
  <si>
    <t>00000589</t>
  </si>
  <si>
    <t>00000620</t>
  </si>
  <si>
    <t>00003152</t>
  </si>
  <si>
    <t>00011326</t>
  </si>
  <si>
    <t>00017500</t>
  </si>
  <si>
    <t>00009174</t>
  </si>
  <si>
    <t>00015933</t>
  </si>
  <si>
    <t>CÔNG TY TNHH MỘT THÀNH VIÊN SÀI GÒN CO.OP TAM KỲ</t>
  </si>
  <si>
    <t>00011240</t>
  </si>
  <si>
    <t>00001394</t>
  </si>
  <si>
    <t>Cửa hàng Co.op Food HN AnLand</t>
  </si>
  <si>
    <t>00015905</t>
  </si>
  <si>
    <t>00015725</t>
  </si>
  <si>
    <t>Cửa hàng Co.op Food HN V7 The Vesta</t>
  </si>
  <si>
    <t>CÔNG TY TNHH MỘT THÀNH VIÊN SÀI GÒN CO.OP CỦ CHI</t>
  </si>
  <si>
    <t>00013579</t>
  </si>
  <si>
    <t>00002924</t>
  </si>
  <si>
    <t>00001058</t>
  </si>
  <si>
    <t>Cửa Hàng Co.opFood Lã Xuân Oai 138</t>
  </si>
  <si>
    <t>00001573</t>
  </si>
  <si>
    <t>00017436</t>
  </si>
  <si>
    <t>00000609</t>
  </si>
  <si>
    <t>00000083</t>
  </si>
  <si>
    <t>00006874</t>
  </si>
  <si>
    <t>00000662</t>
  </si>
  <si>
    <t>00006804</t>
  </si>
  <si>
    <t>00017774</t>
  </si>
  <si>
    <t>00000980</t>
  </si>
  <si>
    <t>Cửa hàng Co.op Food HN Bắc Hà Tower</t>
  </si>
  <si>
    <t>CÔNG TY TNHH THƯƠNG MẠI SÀI GÒN - AN GIANG.</t>
  </si>
  <si>
    <t>00015902</t>
  </si>
  <si>
    <t>00000434</t>
  </si>
  <si>
    <t>00003150</t>
  </si>
  <si>
    <t>CÔNG TY TNHH MỘT THÀNH VIÊN SÀI GÒN CO.OP HÓC MÔN</t>
  </si>
  <si>
    <t>00004003</t>
  </si>
  <si>
    <t>00000621</t>
  </si>
  <si>
    <t>Cửa Hàng Co.opFood Nguyễn Văn Tăng</t>
  </si>
  <si>
    <t>00013345</t>
  </si>
  <si>
    <t>Cửa Hàng Co.opFood CC 4S Linh Đông</t>
  </si>
  <si>
    <t>00004005</t>
  </si>
  <si>
    <t>00013331</t>
  </si>
  <si>
    <t>00001087</t>
  </si>
  <si>
    <t>00000514</t>
  </si>
  <si>
    <t>00017606</t>
  </si>
  <si>
    <t>00006873</t>
  </si>
  <si>
    <t>Cửa Hàng Co.opFood 174 Phan Văn Hớn</t>
  </si>
  <si>
    <t>Cửa Hàng Co.opFood Nguyễn Thị Sóc 153</t>
  </si>
  <si>
    <t>00000914</t>
  </si>
  <si>
    <t>00002853</t>
  </si>
  <si>
    <t>00003955</t>
  </si>
  <si>
    <t>00011357</t>
  </si>
  <si>
    <t>00015835</t>
  </si>
  <si>
    <t>00009122</t>
  </si>
  <si>
    <t>00001393</t>
  </si>
  <si>
    <t>Cửa hàng Co.op Food HN Bắc Hà C14</t>
  </si>
  <si>
    <t>00000220</t>
  </si>
  <si>
    <t>00000605</t>
  </si>
  <si>
    <t>00002993</t>
  </si>
  <si>
    <t>00008583</t>
  </si>
  <si>
    <t>00000290</t>
  </si>
  <si>
    <t>00013184</t>
  </si>
  <si>
    <t>00013446</t>
  </si>
  <si>
    <t>00001830</t>
  </si>
  <si>
    <t>00000387</t>
  </si>
  <si>
    <t>00000619</t>
  </si>
  <si>
    <t>00015680</t>
  </si>
  <si>
    <t>00000307</t>
  </si>
  <si>
    <t>00001026</t>
  </si>
  <si>
    <t>00009130</t>
  </si>
  <si>
    <t>00001833</t>
  </si>
  <si>
    <t>00002897</t>
  </si>
  <si>
    <t>FINELIFE SUPERMARKET SAIGON MIA</t>
  </si>
  <si>
    <t>00004924</t>
  </si>
  <si>
    <t>Cửa Hàng Co.opFood Thảo Điền</t>
  </si>
  <si>
    <t>00009090</t>
  </si>
  <si>
    <t>00000994</t>
  </si>
  <si>
    <t>00017512</t>
  </si>
  <si>
    <t>Cửa Hàng Co.opFood ĐS12 Trường Thọ</t>
  </si>
  <si>
    <t>00013791</t>
  </si>
  <si>
    <t>00001646</t>
  </si>
  <si>
    <t>00003914</t>
  </si>
  <si>
    <t>00003573</t>
  </si>
  <si>
    <t>00011334</t>
  </si>
  <si>
    <t>00000518</t>
  </si>
  <si>
    <t>00013689</t>
  </si>
  <si>
    <t>00000747</t>
  </si>
  <si>
    <t>00011307</t>
  </si>
  <si>
    <t>00011495</t>
  </si>
  <si>
    <t>00013691</t>
  </si>
  <si>
    <t>00018097</t>
  </si>
  <si>
    <t>00000185</t>
  </si>
  <si>
    <t>00004076</t>
  </si>
  <si>
    <t>00000095</t>
  </si>
  <si>
    <t>00010158</t>
  </si>
  <si>
    <t>00000898</t>
  </si>
  <si>
    <t>00013417</t>
  </si>
  <si>
    <t>Cửa Hàng Co.opFood 306 Nguyễn Thái Sơn</t>
  </si>
  <si>
    <t>00006803</t>
  </si>
  <si>
    <t>00013633</t>
  </si>
  <si>
    <t>Cửa Hàng Co.opFood Trần Trọng Cung 65</t>
  </si>
  <si>
    <t>2073. Cửa Hàng Co.opFood liên khu 4-5</t>
  </si>
  <si>
    <t>00002970</t>
  </si>
  <si>
    <t>00000137</t>
  </si>
  <si>
    <t>00001628</t>
  </si>
  <si>
    <t>00006708</t>
  </si>
  <si>
    <t>00003954</t>
  </si>
  <si>
    <t>00017612</t>
  </si>
  <si>
    <t>00000181</t>
  </si>
  <si>
    <t>00017658</t>
  </si>
  <si>
    <t>00001517</t>
  </si>
  <si>
    <t>00000171</t>
  </si>
  <si>
    <t>CÔNG TY TNHH MỘT THÀNH VIÊN CO.OPMART THANH HÓA</t>
  </si>
  <si>
    <t>00001751</t>
  </si>
  <si>
    <t>CN LIÊN HIỆP HỢP TÁC XÃ THƯƠNG MẠI TP.HỒ CHÍ MINH- CO.OPMART TÂN CHÂU AN GIANG</t>
  </si>
  <si>
    <t>00004120</t>
  </si>
  <si>
    <t>00002852</t>
  </si>
  <si>
    <t>00014200</t>
  </si>
  <si>
    <t>00013460</t>
  </si>
  <si>
    <t>00017796</t>
  </si>
  <si>
    <t>00013175</t>
  </si>
  <si>
    <t>00000431</t>
  </si>
  <si>
    <t>CÔNG TY TNHH MỘT THÀNH VIÊN CO.OPMART NHA TRANG</t>
  </si>
  <si>
    <t>00002995</t>
  </si>
  <si>
    <t>00000316</t>
  </si>
  <si>
    <t>00000363</t>
  </si>
  <si>
    <t>00006875</t>
  </si>
  <si>
    <t>Cửa Hàng Co.opFood CC Đạt Gia</t>
  </si>
  <si>
    <t>00013596</t>
  </si>
  <si>
    <t>CHI NHÁNH LIÊN HIỆP HỢP TÁC XÃ THƯƠNG MẠI TP. HỒ CHÍ MINH - CO.OPMART BẾN LỨC</t>
  </si>
  <si>
    <t>00008599</t>
  </si>
  <si>
    <t>00001564</t>
  </si>
  <si>
    <t>00004188</t>
  </si>
  <si>
    <t>00006791</t>
  </si>
  <si>
    <t>00002895</t>
  </si>
  <si>
    <t>00000602</t>
  </si>
  <si>
    <t>00000374</t>
  </si>
  <si>
    <t>00002933</t>
  </si>
  <si>
    <t>00004112</t>
  </si>
  <si>
    <t>00000871</t>
  </si>
  <si>
    <t>Cửa Hàng Co.opFood Bạch Đằng</t>
  </si>
  <si>
    <t>00013327</t>
  </si>
  <si>
    <t>00001574</t>
  </si>
  <si>
    <t>00003865</t>
  </si>
  <si>
    <t>00003987</t>
  </si>
  <si>
    <t>00001794</t>
  </si>
  <si>
    <t>00006652</t>
  </si>
  <si>
    <t>Cửa hàng Co.op Food HN Nhân Chính</t>
  </si>
  <si>
    <t>00015773</t>
  </si>
  <si>
    <t>00002937</t>
  </si>
  <si>
    <t>00003127</t>
  </si>
  <si>
    <t>00015890</t>
  </si>
  <si>
    <t>00006852</t>
  </si>
  <si>
    <t>00000850</t>
  </si>
  <si>
    <t>00006846</t>
  </si>
  <si>
    <t>00013456</t>
  </si>
  <si>
    <t>00003918</t>
  </si>
  <si>
    <t>CÔNG TY TNHH MỘT THÀNH VIÊN CO.OP MART HÒA BÌNH</t>
  </si>
  <si>
    <t>00004037</t>
  </si>
  <si>
    <t>00000674</t>
  </si>
  <si>
    <t>Co.opFood 249 Lương Định Của</t>
  </si>
  <si>
    <t>00013638</t>
  </si>
  <si>
    <t>00011829</t>
  </si>
  <si>
    <t>00011498</t>
  </si>
  <si>
    <t>00004124</t>
  </si>
  <si>
    <t>00017649</t>
  </si>
  <si>
    <t>00003957</t>
  </si>
  <si>
    <t>00017440</t>
  </si>
  <si>
    <t>00000061</t>
  </si>
  <si>
    <t>00002973</t>
  </si>
  <si>
    <t>00013697</t>
  </si>
  <si>
    <t>00002959</t>
  </si>
  <si>
    <t>00003160</t>
  </si>
  <si>
    <t>00017696</t>
  </si>
  <si>
    <t>00013645</t>
  </si>
  <si>
    <t>00000078</t>
  </si>
  <si>
    <t>00001761</t>
  </si>
  <si>
    <t>Cửa Hàng Co.opFood Trần Quốc Thảo 171</t>
  </si>
  <si>
    <t>00001428</t>
  </si>
  <si>
    <t>00007097</t>
  </si>
  <si>
    <t>00017570</t>
  </si>
  <si>
    <t>00013354</t>
  </si>
  <si>
    <t>00000480</t>
  </si>
  <si>
    <t>00003106</t>
  </si>
  <si>
    <t>00013352</t>
  </si>
  <si>
    <t>00012347</t>
  </si>
  <si>
    <t>00000917</t>
  </si>
  <si>
    <t>00004074</t>
  </si>
  <si>
    <t>00000891</t>
  </si>
  <si>
    <t>00001638</t>
  </si>
  <si>
    <t>00001655</t>
  </si>
  <si>
    <t>00017567</t>
  </si>
  <si>
    <t>00013776</t>
  </si>
  <si>
    <t>00015675</t>
  </si>
  <si>
    <t>Cửa hàng Co.op Food Krista</t>
  </si>
  <si>
    <t>00000585</t>
  </si>
  <si>
    <t>00015907</t>
  </si>
  <si>
    <t>00003803</t>
  </si>
  <si>
    <t>00004038</t>
  </si>
  <si>
    <t>Cửa Hàng Co.opFood Tam Phú</t>
  </si>
  <si>
    <t>00000894</t>
  </si>
  <si>
    <t>Cửa Hàng Co.opFood Lâm Văn Bền 22</t>
  </si>
  <si>
    <t>00002910</t>
  </si>
  <si>
    <t>00013482</t>
  </si>
  <si>
    <t>CHI NHÁNH LIÊN HIỆP HỢP TÁC XÃ THƯƠNG MẠI TP. HỒ CHÍ MINH - CO.OPMART THỐT NỐT</t>
  </si>
  <si>
    <t>00000497</t>
  </si>
  <si>
    <t>Cửa Hàng Co.opFood Hồ Văn Long 30</t>
  </si>
  <si>
    <t>00000275</t>
  </si>
  <si>
    <t>00016361</t>
  </si>
  <si>
    <t>00013211</t>
  </si>
  <si>
    <t>00015842</t>
  </si>
  <si>
    <t>00000224</t>
  </si>
  <si>
    <t>00000677</t>
  </si>
  <si>
    <t>00014166</t>
  </si>
  <si>
    <t>00002939</t>
  </si>
  <si>
    <t>00018102</t>
  </si>
  <si>
    <t>00015876</t>
  </si>
  <si>
    <t>00000664</t>
  </si>
  <si>
    <t>00011262</t>
  </si>
  <si>
    <t>00001519</t>
  </si>
  <si>
    <t>00003072</t>
  </si>
  <si>
    <t>00006667</t>
  </si>
  <si>
    <t>00015750</t>
  </si>
  <si>
    <t>00000973</t>
  </si>
  <si>
    <t>Cửa Hàng Co.opFood CC Belleza</t>
  </si>
  <si>
    <t>00000443</t>
  </si>
  <si>
    <t>Cửa Hàng Co.opFood Trung Mỹ Tây</t>
  </si>
  <si>
    <t>00004099</t>
  </si>
  <si>
    <t>00001021</t>
  </si>
  <si>
    <t>00017673</t>
  </si>
  <si>
    <t>Cửa Hàng Co.opFood Tỉnh Lộ 43</t>
  </si>
  <si>
    <t>00006718</t>
  </si>
  <si>
    <t>CÔNG TY TNHH MỘT THÀNH VIÊN SÀI GÒN CO.OP ĐẦM SEN</t>
  </si>
  <si>
    <t>00001417</t>
  </si>
  <si>
    <t>00001623</t>
  </si>
  <si>
    <t>00000359</t>
  </si>
  <si>
    <t>00001518</t>
  </si>
  <si>
    <t>00000942</t>
  </si>
  <si>
    <t>00006719</t>
  </si>
  <si>
    <t>00001827</t>
  </si>
  <si>
    <t>00000302</t>
  </si>
  <si>
    <t>00004007</t>
  </si>
  <si>
    <t>00015590</t>
  </si>
  <si>
    <t>00000219</t>
  </si>
  <si>
    <t>00000244</t>
  </si>
  <si>
    <t>00003009</t>
  </si>
  <si>
    <t>00009000</t>
  </si>
  <si>
    <t>00000936</t>
  </si>
  <si>
    <t>00001597</t>
  </si>
  <si>
    <t>00000967</t>
  </si>
  <si>
    <t>00015692</t>
  </si>
  <si>
    <t>00002955</t>
  </si>
  <si>
    <t>00015850</t>
  </si>
  <si>
    <t>00000408</t>
  </si>
  <si>
    <t>Cửa Hàng Co.opFood Ung Văn Khiêm</t>
  </si>
  <si>
    <t>00000971</t>
  </si>
  <si>
    <t>00001571</t>
  </si>
  <si>
    <t>00011250</t>
  </si>
  <si>
    <t>00015656</t>
  </si>
  <si>
    <t>00003876</t>
  </si>
  <si>
    <t>00015911</t>
  </si>
  <si>
    <t>Cửa Hàng Co.opFood ĐS3 Hiệp Bình Phước</t>
  </si>
  <si>
    <t>00000929</t>
  </si>
  <si>
    <t>00013350</t>
  </si>
  <si>
    <t>00015638</t>
  </si>
  <si>
    <t>Cửa Hàng Co.opFood Đặng Văn Bi</t>
  </si>
  <si>
    <t>00013329</t>
  </si>
  <si>
    <t>00008980</t>
  </si>
  <si>
    <t>00017540</t>
  </si>
  <si>
    <t>00000008</t>
  </si>
  <si>
    <t>00000610</t>
  </si>
  <si>
    <t>00017792</t>
  </si>
  <si>
    <t>Cửa Hàng Co.opFood Hoàng Hữu Nam</t>
  </si>
  <si>
    <t>00013594</t>
  </si>
  <si>
    <t>00003852</t>
  </si>
  <si>
    <t>00013569</t>
  </si>
  <si>
    <t>00000721</t>
  </si>
  <si>
    <t>00006725</t>
  </si>
  <si>
    <t>00002985</t>
  </si>
  <si>
    <t>00003579</t>
  </si>
  <si>
    <t>00003129</t>
  </si>
  <si>
    <t>00006659</t>
  </si>
  <si>
    <t>00015634</t>
  </si>
  <si>
    <t>CÔNG TY TNHH MỘT THÀNH VIÊN SÀI GÒN CO.OP BÌNH ĐỊNH</t>
  </si>
  <si>
    <t>Cửa Hàng Co.opFood Linh Chiểu</t>
  </si>
  <si>
    <t>00009040</t>
  </si>
  <si>
    <t>00002898</t>
  </si>
  <si>
    <t>00015874</t>
  </si>
  <si>
    <t>00002841</t>
  </si>
  <si>
    <t>00001821</t>
  </si>
  <si>
    <t>00017656</t>
  </si>
  <si>
    <t>00001693</t>
  </si>
  <si>
    <t>00005010</t>
  </si>
  <si>
    <t>00000411</t>
  </si>
  <si>
    <t>00013481</t>
  </si>
  <si>
    <t>00001558</t>
  </si>
  <si>
    <t>00000656</t>
  </si>
  <si>
    <t>00000306</t>
  </si>
  <si>
    <t>00003013</t>
  </si>
  <si>
    <t>00015903</t>
  </si>
  <si>
    <t>00000611</t>
  </si>
  <si>
    <t>00013560</t>
  </si>
  <si>
    <t>00000014</t>
  </si>
  <si>
    <t>00015740</t>
  </si>
  <si>
    <t>00000279</t>
  </si>
  <si>
    <t>00001780</t>
  </si>
  <si>
    <t>00006851</t>
  </si>
  <si>
    <t>00017719</t>
  </si>
  <si>
    <t>00013149</t>
  </si>
  <si>
    <t>00000928</t>
  </si>
  <si>
    <t>00015616</t>
  </si>
  <si>
    <t>00000561</t>
  </si>
  <si>
    <t>00015583</t>
  </si>
  <si>
    <t>00001099</t>
  </si>
  <si>
    <t>00000506</t>
  </si>
  <si>
    <t>00000745</t>
  </si>
  <si>
    <t>00011513</t>
  </si>
  <si>
    <t>00000142</t>
  </si>
  <si>
    <t>00001562</t>
  </si>
  <si>
    <t>00015615</t>
  </si>
  <si>
    <t>00000255</t>
  </si>
  <si>
    <t>00013646</t>
  </si>
  <si>
    <t>00001535</t>
  </si>
  <si>
    <t>CHI NHÁNH LIÊN HIỆP HỢP TÁC XÃ THƯƠNG MẠI TP. HỒ CHÍ MINH-CO.OPMART HỒNG NGỰ</t>
  </si>
  <si>
    <t>Cửa Hàng Co.opFood Green Hills</t>
  </si>
  <si>
    <t>CHI NHÁNH LIÊN HIỆP HỢP TÁC XÃ THƯƠNG MẠI TP. HỒ CHÍ MINH - CO.OPMART ĐĂK NÔNG</t>
  </si>
  <si>
    <t>00012351</t>
  </si>
  <si>
    <t>CÔNG TY TRÁCH NHIỆM HỮU HẠN THƯƠNG MẠI - DỊCH VỤ SÀI GÒN - VŨNG TÀU</t>
  </si>
  <si>
    <t>00001652</t>
  </si>
  <si>
    <t>00001696</t>
  </si>
  <si>
    <t>00000187</t>
  </si>
  <si>
    <t>00006670</t>
  </si>
  <si>
    <t>00015879</t>
  </si>
  <si>
    <t>00000377</t>
  </si>
  <si>
    <t>00000313</t>
  </si>
  <si>
    <t>00000442</t>
  </si>
  <si>
    <t>00008597</t>
  </si>
  <si>
    <t>00001421</t>
  </si>
  <si>
    <t>00001055</t>
  </si>
  <si>
    <t>00015702</t>
  </si>
  <si>
    <t>00001637</t>
  </si>
  <si>
    <t>00003049</t>
  </si>
  <si>
    <t>00000631</t>
  </si>
  <si>
    <t>00013420</t>
  </si>
  <si>
    <t>00017689</t>
  </si>
  <si>
    <t>00009048</t>
  </si>
  <si>
    <t>00003134</t>
  </si>
  <si>
    <t>00006830</t>
  </si>
  <si>
    <t>00000433</t>
  </si>
  <si>
    <t>00000004</t>
  </si>
  <si>
    <t>00006809</t>
  </si>
  <si>
    <t>00000861</t>
  </si>
  <si>
    <t>00003561</t>
  </si>
  <si>
    <t>CHI NHÁNH LIÊN HIỆP HỢP TÁC XÃ THƯƠNG MẠI TP. HỒ CHÍ MINH-CO.OPMART SA ĐÉC</t>
  </si>
  <si>
    <t>00006378</t>
  </si>
  <si>
    <t>00000077</t>
  </si>
  <si>
    <t>00011230</t>
  </si>
  <si>
    <t>00017613</t>
  </si>
  <si>
    <t>00003857</t>
  </si>
  <si>
    <t>00013690</t>
  </si>
  <si>
    <t>00015791</t>
  </si>
  <si>
    <t>00013344</t>
  </si>
  <si>
    <t>00006700</t>
  </si>
  <si>
    <t>00009133</t>
  </si>
  <si>
    <t>00008987</t>
  </si>
  <si>
    <t>Cửa Hàng Co.opFood Nguyễn Sỹ Sách</t>
  </si>
  <si>
    <t>00000169</t>
  </si>
  <si>
    <t>00008981</t>
  </si>
  <si>
    <t>00013707</t>
  </si>
  <si>
    <t>Cửa hàng Co.op Food Phan Văn Hớn 151</t>
  </si>
  <si>
    <t>00007081</t>
  </si>
  <si>
    <t>00001649</t>
  </si>
  <si>
    <t>Cửa Hàng Co.opFood CC Lovera Khang Điền</t>
  </si>
  <si>
    <t>00002952</t>
  </si>
  <si>
    <t>00015883</t>
  </si>
  <si>
    <t>00000119</t>
  </si>
  <si>
    <t>00011809</t>
  </si>
  <si>
    <t>00000885</t>
  </si>
  <si>
    <t>00006800</t>
  </si>
  <si>
    <t>00011233</t>
  </si>
  <si>
    <t>00003139</t>
  </si>
  <si>
    <t>00001667</t>
  </si>
  <si>
    <t>00001104</t>
  </si>
  <si>
    <t>00006865</t>
  </si>
  <si>
    <t>00000991</t>
  </si>
  <si>
    <t>00000079</t>
  </si>
  <si>
    <t>00001826</t>
  </si>
  <si>
    <t>00000627</t>
  </si>
  <si>
    <t>Cửa Hàng Co.opFood Lê Quang Định</t>
  </si>
  <si>
    <t>00013408</t>
  </si>
  <si>
    <t>00004882</t>
  </si>
  <si>
    <t>00011778</t>
  </si>
  <si>
    <t>00000529</t>
  </si>
  <si>
    <t>CHI NHÁNH LIÊN HIỆP HỢP TÁC XÃ THƯƠNG MẠI TP. HỒ CHÍ MINH-CO.OPMART BÌNH THỦY</t>
  </si>
  <si>
    <t>00000482</t>
  </si>
  <si>
    <t>CÔNG TY TNHH THƯƠNG MẠI DỊCH VỤ TRUNG MỸ TÂY</t>
  </si>
  <si>
    <t>00006386</t>
  </si>
  <si>
    <t>CÔNG TY TNHH MTV THƯƠNG MẠI SÀI GÒN - HẬU GIANG</t>
  </si>
  <si>
    <t>00008615</t>
  </si>
  <si>
    <t>00008979</t>
  </si>
  <si>
    <t>00011550</t>
  </si>
  <si>
    <t>Cửa Hàng Co.opFood Bình An</t>
  </si>
  <si>
    <t>00000213</t>
  </si>
  <si>
    <t>Số hóa đơn</t>
  </si>
  <si>
    <t>00001029</t>
  </si>
  <si>
    <t>00001064</t>
  </si>
  <si>
    <t>00000076</t>
  </si>
  <si>
    <t>00003931</t>
  </si>
  <si>
    <t>00001429</t>
  </si>
  <si>
    <t>00000795</t>
  </si>
  <si>
    <t>00000673</t>
  </si>
  <si>
    <t>00003793</t>
  </si>
  <si>
    <t>00017694</t>
  </si>
  <si>
    <t>00000159</t>
  </si>
  <si>
    <t>00001073</t>
  </si>
  <si>
    <t>00011310</t>
  </si>
  <si>
    <t>00015592</t>
  </si>
  <si>
    <t>00000500</t>
  </si>
  <si>
    <t>00013447</t>
  </si>
  <si>
    <t>00009180</t>
  </si>
  <si>
    <t>00013598</t>
  </si>
  <si>
    <t>00004144</t>
  </si>
  <si>
    <t>CÔNG TY TNHH MỘT THÀNH VIÊN THƯƠNG MẠI SÀI GÒN � VĨNH LONG</t>
  </si>
  <si>
    <t>00008997</t>
  </si>
  <si>
    <t>00009069</t>
  </si>
  <si>
    <t>00001622</t>
  </si>
  <si>
    <t>00004068</t>
  </si>
  <si>
    <t>00009083</t>
  </si>
  <si>
    <t>00000899</t>
  </si>
  <si>
    <t>00000396</t>
  </si>
  <si>
    <t>Cửa Hàng Co.opFood Nguyễn Duy Trinh 192</t>
  </si>
  <si>
    <t>00015838</t>
  </si>
  <si>
    <t>00006870</t>
  </si>
  <si>
    <t>00017519</t>
  </si>
  <si>
    <t>00011238</t>
  </si>
  <si>
    <t>00000006</t>
  </si>
  <si>
    <t>00004109</t>
  </si>
  <si>
    <t>00013686</t>
  </si>
  <si>
    <t>00003057</t>
  </si>
  <si>
    <t>00013150</t>
  </si>
  <si>
    <t>00005494</t>
  </si>
  <si>
    <t>00018755</t>
  </si>
  <si>
    <t>00017674</t>
  </si>
  <si>
    <t>00000369</t>
  </si>
  <si>
    <t>00017783</t>
  </si>
  <si>
    <t>00001819</t>
  </si>
  <si>
    <t>CÔNG TY TNHH MỘT THÀNH VIÊN CO.OP MART VĨNH PHÚC</t>
  </si>
  <si>
    <t>00008983</t>
  </si>
  <si>
    <t>00007238</t>
  </si>
  <si>
    <t>00001813</t>
  </si>
  <si>
    <t>00003896</t>
  </si>
  <si>
    <t>00001795</t>
  </si>
  <si>
    <t>CHI NHÁNH LIÊN HIỆP HỢP TÁC XÃ THƯƠNG MẠI TP. HỒ CHÍ MINH-CO.OPMART TÂN CHÂU</t>
  </si>
  <si>
    <t>00009118</t>
  </si>
  <si>
    <t>Cửa Hàng Co.opFood Thủ Thiêm Garden</t>
  </si>
  <si>
    <t>00013472</t>
  </si>
  <si>
    <t>00006844</t>
  </si>
  <si>
    <t>00011414</t>
  </si>
  <si>
    <t>00001630</t>
  </si>
  <si>
    <t>00013453</t>
  </si>
  <si>
    <t>00015585</t>
  </si>
  <si>
    <t>00000651</t>
  </si>
  <si>
    <t>00013410</t>
  </si>
  <si>
    <t>CHI NHÁNH LIÊN HIỆP HTX THƯƠNG MẠI TP. HỒ CHÍ MINH CO.OPMART VIỆT TRÌ</t>
  </si>
  <si>
    <t>00002983</t>
  </si>
  <si>
    <t>00002923</t>
  </si>
  <si>
    <t>00001485</t>
  </si>
  <si>
    <t>00013585</t>
  </si>
  <si>
    <t>00000292</t>
  </si>
  <si>
    <t>00003804</t>
  </si>
  <si>
    <t>00000248</t>
  </si>
  <si>
    <t>00013333</t>
  </si>
  <si>
    <t>00000125</t>
  </si>
  <si>
    <t>00001088</t>
  </si>
  <si>
    <t>00001648</t>
  </si>
  <si>
    <t>00013348</t>
  </si>
  <si>
    <t>00003980</t>
  </si>
  <si>
    <t>00000429</t>
  </si>
  <si>
    <t>00000436</t>
  </si>
  <si>
    <t>00001063</t>
  </si>
  <si>
    <t>00009173</t>
  </si>
  <si>
    <t>CÔNG TY TNHH MỘT THÀNH VIÊN TMDV SIÊU THỊ CO.OPMART ĐÀ NẴNG</t>
  </si>
  <si>
    <t>00015608</t>
  </si>
  <si>
    <t>00011257</t>
  </si>
  <si>
    <t>00017773</t>
  </si>
  <si>
    <t>00013315</t>
  </si>
  <si>
    <t>00017693</t>
  </si>
  <si>
    <t>CÔNG TY TNHH MỘT THÀNH VIÊN THƯƠNG MẠI VÀ DỊCH VỤ SÀI GÒN - HÀ TĨNH</t>
  </si>
  <si>
    <t>00011388</t>
  </si>
  <si>
    <t>00001423</t>
  </si>
  <si>
    <t>00003894</t>
  </si>
  <si>
    <t>00002849</t>
  </si>
  <si>
    <t>00015678</t>
  </si>
  <si>
    <t>00003867</t>
  </si>
  <si>
    <t>00000691</t>
  </si>
  <si>
    <t>CÔNG TY TNHH MỘT THÀNH VIÊN CO.OP FINELIFE</t>
  </si>
  <si>
    <t>00000423</t>
  </si>
  <si>
    <t>00003567</t>
  </si>
  <si>
    <t>00002934</t>
  </si>
  <si>
    <t>00017690</t>
  </si>
  <si>
    <t>00013659</t>
  </si>
  <si>
    <t>00003151</t>
  </si>
  <si>
    <t>Cửa Hàng Co.opFood Hoàng Diệu 2</t>
  </si>
  <si>
    <t>00000440</t>
  </si>
  <si>
    <t>00003958</t>
  </si>
  <si>
    <t>00003969</t>
  </si>
  <si>
    <t>00006701</t>
  </si>
  <si>
    <t>00017726</t>
  </si>
  <si>
    <t>Cửa hàng Co.opFood Trần Quang Khải</t>
  </si>
  <si>
    <t>00006377</t>
  </si>
  <si>
    <t>00001812</t>
  </si>
  <si>
    <t>Cửa Hàng Co.opFood CC Diamond Riverside</t>
  </si>
  <si>
    <t>00009094</t>
  </si>
  <si>
    <t>00002834</t>
  </si>
  <si>
    <t>Cửa Hàng Co.opFood Quốc Lộ 22-726</t>
  </si>
  <si>
    <t>00013592</t>
  </si>
  <si>
    <t>Cửa Hàng Co.opFood Gò Xoài</t>
  </si>
  <si>
    <t>00000473</t>
  </si>
  <si>
    <t>00013577</t>
  </si>
  <si>
    <t>00003065</t>
  </si>
  <si>
    <t>00003841</t>
  </si>
  <si>
    <t>00001741</t>
  </si>
  <si>
    <t>00000704</t>
  </si>
  <si>
    <t>00001033</t>
  </si>
  <si>
    <t>00001081</t>
  </si>
  <si>
    <t>00003025</t>
  </si>
  <si>
    <t>00004026</t>
  </si>
  <si>
    <t>Cửa Hàng Co.opFood Phú Lợi</t>
  </si>
  <si>
    <t>Cửa Hàng Co.opFood Sunview</t>
  </si>
  <si>
    <t>00000594</t>
  </si>
  <si>
    <t>00015786</t>
  </si>
  <si>
    <t>00002922</t>
  </si>
  <si>
    <t>00013471</t>
  </si>
  <si>
    <t>00004141</t>
  </si>
  <si>
    <t>CÔNG TY TNHH MỘT THÀNH VIÊN THƯƠNG MẠI SÀI GÒN - QUẢNG NGÃI</t>
  </si>
  <si>
    <t>00001663</t>
  </si>
  <si>
    <t>00000188</t>
  </si>
  <si>
    <t>00000667</t>
  </si>
  <si>
    <t>00013710</t>
  </si>
  <si>
    <t>00015839</t>
  </si>
  <si>
    <t>Cửa Hàng Co.opFood Bình Khánh</t>
  </si>
  <si>
    <t>00000111</t>
  </si>
  <si>
    <t>00000889</t>
  </si>
  <si>
    <t>00001809</t>
  </si>
  <si>
    <t>00000134</t>
  </si>
  <si>
    <t>00017827</t>
  </si>
  <si>
    <t>00001691</t>
  </si>
  <si>
    <t>00017797</t>
  </si>
  <si>
    <t>00000975</t>
  </si>
  <si>
    <t>00013465</t>
  </si>
  <si>
    <t>00015930</t>
  </si>
  <si>
    <t>00003788</t>
  </si>
  <si>
    <t>00000264</t>
  </si>
  <si>
    <t>00001713</t>
  </si>
  <si>
    <t>00000291</t>
  </si>
  <si>
    <t>00000147</t>
  </si>
  <si>
    <t>00014202</t>
  </si>
  <si>
    <t>00011519</t>
  </si>
  <si>
    <t>00008626</t>
  </si>
  <si>
    <t>Cửa Hàng Co.opFood Bình Trưng</t>
  </si>
  <si>
    <t>00003085</t>
  </si>
  <si>
    <t>Ngày hóa đơn</t>
  </si>
  <si>
    <t>00000173</t>
  </si>
  <si>
    <t>00003142</t>
  </si>
  <si>
    <t>00013409</t>
  </si>
  <si>
    <t>00003938</t>
  </si>
  <si>
    <t>00000012</t>
  </si>
  <si>
    <t>CHI NHÁNH CÔNG TY TNHH MỘT THÀNH VIÊN THỰC PHẨM SAIGON CO.OP - CO.OP FOOD KHU VỰC BÌNH DƯƠNG</t>
  </si>
  <si>
    <t>Cửa hàng Co.op Food Phan Văn Hân 182</t>
  </si>
  <si>
    <t>00002958</t>
  </si>
  <si>
    <t>00000858</t>
  </si>
  <si>
    <t>00011807</t>
  </si>
  <si>
    <t>00009107</t>
  </si>
  <si>
    <t>00012337</t>
  </si>
  <si>
    <t>Cửa hàng Co.op Food HN Eurowindow</t>
  </si>
  <si>
    <t>00013289</t>
  </si>
  <si>
    <t>00003786</t>
  </si>
  <si>
    <t>00001658</t>
  </si>
  <si>
    <t>00000933</t>
  </si>
  <si>
    <t>Cửa Hàng Co.opFood Hoàng Anh Thanh Bình</t>
  </si>
  <si>
    <t>00006823</t>
  </si>
  <si>
    <t>00003950</t>
  </si>
  <si>
    <t>00003856</t>
  </si>
  <si>
    <t>00000530</t>
  </si>
  <si>
    <t>00011391</t>
  </si>
  <si>
    <t>00003809</t>
  </si>
  <si>
    <t>Cửa Hàng Co.opFood Xuân Hiệp</t>
  </si>
  <si>
    <t>00013706</t>
  </si>
  <si>
    <t>00001627</t>
  </si>
  <si>
    <t>00003078</t>
  </si>
  <si>
    <t>00001045</t>
  </si>
  <si>
    <t>Cửa Hàng Co.opFood KCN Hiệp Phước</t>
  </si>
  <si>
    <t>00011826</t>
  </si>
  <si>
    <t>00017493</t>
  </si>
  <si>
    <t>00017510</t>
  </si>
  <si>
    <t>00003811</t>
  </si>
  <si>
    <t>00011523</t>
  </si>
  <si>
    <t>00001028</t>
  </si>
  <si>
    <t>00015757</t>
  </si>
  <si>
    <t>00000629</t>
  </si>
  <si>
    <t>00009002</t>
  </si>
  <si>
    <t>00003844</t>
  </si>
  <si>
    <t>00015766</t>
  </si>
  <si>
    <t>00001490</t>
  </si>
  <si>
    <t>00015749</t>
  </si>
  <si>
    <t>00011485</t>
  </si>
  <si>
    <t>00000019</t>
  </si>
  <si>
    <t>00001736</t>
  </si>
  <si>
    <t>00003946</t>
  </si>
  <si>
    <t>00000233</t>
  </si>
  <si>
    <t>00000882</t>
  </si>
  <si>
    <t>00002831</t>
  </si>
  <si>
    <t>00000168</t>
  </si>
  <si>
    <t>00001427</t>
  </si>
  <si>
    <t>00001835</t>
  </si>
  <si>
    <t>00002944</t>
  </si>
  <si>
    <t>00000286</t>
  </si>
  <si>
    <t>00007505</t>
  </si>
  <si>
    <t>00006717</t>
  </si>
  <si>
    <t>00013343</t>
  </si>
  <si>
    <t>00015751</t>
  </si>
  <si>
    <t>00004123</t>
  </si>
  <si>
    <t>Cửa Hàng Co.opFood Quang Trung</t>
  </si>
  <si>
    <t>00013790</t>
  </si>
  <si>
    <t>00013206</t>
  </si>
  <si>
    <t>00002956</t>
  </si>
  <si>
    <t>00008624</t>
  </si>
  <si>
    <t>00017679</t>
  </si>
  <si>
    <t>00013353</t>
  </si>
  <si>
    <t>00000798</t>
  </si>
  <si>
    <t>00013635</t>
  </si>
  <si>
    <t>00015613</t>
  </si>
  <si>
    <t>00013506</t>
  </si>
  <si>
    <t>Cửa Hàng Co.opFood Gò Dưa 112</t>
  </si>
  <si>
    <t>00001694</t>
  </si>
  <si>
    <t>00000492</t>
  </si>
  <si>
    <t>00003935</t>
  </si>
  <si>
    <t>00017386</t>
  </si>
  <si>
    <t>00013616</t>
  </si>
  <si>
    <t>00002848</t>
  </si>
  <si>
    <t>CHI NHÁNH LIÊN HIỆP HỢP TÁC XÃ THƯƠNG MẠI TP.HỒ CHÍ MINH - CO.OPMART PHAN RÍ CỬA</t>
  </si>
  <si>
    <t>00001007</t>
  </si>
  <si>
    <t>00000612</t>
  </si>
  <si>
    <t>00017741</t>
  </si>
  <si>
    <t>00001524</t>
  </si>
  <si>
    <t>00001027</t>
  </si>
  <si>
    <t>00013593</t>
  </si>
  <si>
    <t>00006795</t>
  </si>
  <si>
    <t>00000364</t>
  </si>
  <si>
    <t>00013380</t>
  </si>
  <si>
    <t>00015639</t>
  </si>
  <si>
    <t>00000379</t>
  </si>
  <si>
    <t>00006764</t>
  </si>
  <si>
    <t>00006732</t>
  </si>
  <si>
    <t>00017684</t>
  </si>
  <si>
    <t>00011325</t>
  </si>
  <si>
    <t>00018099</t>
  </si>
  <si>
    <t>00013337</t>
  </si>
  <si>
    <t>00011482</t>
  </si>
  <si>
    <t>00015611</t>
  </si>
  <si>
    <t>00000383</t>
  </si>
  <si>
    <t>00013664</t>
  </si>
  <si>
    <t>Cửa hàng Co.op Food HN Xuân Mai Dương Nội</t>
  </si>
  <si>
    <t>00003974</t>
  </si>
  <si>
    <t>00001719</t>
  </si>
  <si>
    <t>Cửa Hàng Co.opFood Lê Văn Việt</t>
  </si>
  <si>
    <t>00015736</t>
  </si>
  <si>
    <t>00003858</t>
  </si>
  <si>
    <t>00005497</t>
  </si>
  <si>
    <t>00001705</t>
  </si>
  <si>
    <t>00001024</t>
  </si>
  <si>
    <t>00015849</t>
  </si>
  <si>
    <t>00004205</t>
  </si>
  <si>
    <t>00013428</t>
  </si>
  <si>
    <t>00001523</t>
  </si>
  <si>
    <t>00015794</t>
  </si>
  <si>
    <t>00000409</t>
  </si>
  <si>
    <t>00000999</t>
  </si>
  <si>
    <t>00000276</t>
  </si>
  <si>
    <t>00004118</t>
  </si>
  <si>
    <t>00000665</t>
  </si>
  <si>
    <t>00000592</t>
  </si>
  <si>
    <t>00013653</t>
  </si>
  <si>
    <t>00004014</t>
  </si>
  <si>
    <t>00000127</t>
  </si>
  <si>
    <t>00003140</t>
  </si>
  <si>
    <t>00017727</t>
  </si>
  <si>
    <t>00013511</t>
  </si>
  <si>
    <t>00000055</t>
  </si>
  <si>
    <t>00009120</t>
  </si>
  <si>
    <t>00004136</t>
  </si>
  <si>
    <t>00001534</t>
  </si>
  <si>
    <t>00004119</t>
  </si>
  <si>
    <t>00009176</t>
  </si>
  <si>
    <t>00009121</t>
  </si>
  <si>
    <t>Cửa hàng Co.op Food HN Roman Plaza</t>
  </si>
  <si>
    <t>00011306</t>
  </si>
  <si>
    <t>00015867</t>
  </si>
  <si>
    <t>00000939</t>
  </si>
  <si>
    <t>00002921</t>
  </si>
  <si>
    <t>00013476</t>
  </si>
  <si>
    <t>00003892</t>
  </si>
  <si>
    <t>Cửa Hàng Co.opFood 372 Nơ Trang Long</t>
  </si>
  <si>
    <t>00001620</t>
  </si>
  <si>
    <t>00003956</t>
  </si>
  <si>
    <t>00000791</t>
  </si>
  <si>
    <t>CHI NHÁNH LIÊN HIỆP HỢP TÁC XÃ THƯƠNG MẠI TP.HỒ CHÍ MINH - CO.OPMART DUYÊN HẢI</t>
  </si>
  <si>
    <t>CHI NHÁNH LIÊN HIỆP HỢP TÁC XÃ THƯƠNG MẠI TP. HỒ CHÍ MINH - CO.OPMART LAGI</t>
  </si>
  <si>
    <t>00017476</t>
  </si>
  <si>
    <t>00001692</t>
  </si>
  <si>
    <t>Cửa hàng Co.op Food HN Hồ Tùng Mậu</t>
  </si>
  <si>
    <t>00000718</t>
  </si>
  <si>
    <t>00017472</t>
  </si>
  <si>
    <t>00000428</t>
  </si>
  <si>
    <t>Cửa Hàng Co.opFood Tây Thạnh</t>
  </si>
  <si>
    <t>00000270</t>
  </si>
  <si>
    <t>00000586</t>
  </si>
  <si>
    <t>CÔNG TY TNHH MỘT THÀNH VIÊN SÀI GÒN CO.OP XA LỘ HÀ NỘI</t>
  </si>
  <si>
    <t>00017446</t>
  </si>
  <si>
    <t>00001366</t>
  </si>
  <si>
    <t>00003018</t>
  </si>
  <si>
    <t>00000110</t>
  </si>
  <si>
    <t>00004122</t>
  </si>
  <si>
    <t>00006862</t>
  </si>
  <si>
    <t>00013155</t>
  </si>
  <si>
    <t>00000584</t>
  </si>
  <si>
    <t>00000606</t>
  </si>
  <si>
    <t>00003785</t>
  </si>
  <si>
    <t>00000109</t>
  </si>
  <si>
    <t>00004098</t>
  </si>
  <si>
    <t>00002972</t>
  </si>
  <si>
    <t>00003081</t>
  </si>
  <si>
    <t>00013441</t>
  </si>
  <si>
    <t>Cửa Hàng Co.opFood Tân Quý Tây</t>
  </si>
  <si>
    <t>00003048</t>
  </si>
  <si>
    <t>Cửa Hàng Co.opFood Đinh Bộ Lĩnh 81</t>
  </si>
  <si>
    <t>FINELIFE SUPERMARKET URBANHILL</t>
  </si>
  <si>
    <t>00000246</t>
  </si>
  <si>
    <t>00003525</t>
  </si>
  <si>
    <t>00000092</t>
  </si>
  <si>
    <t>00009119</t>
  </si>
  <si>
    <t>00000931</t>
  </si>
  <si>
    <t>00001774</t>
  </si>
  <si>
    <t>00006831</t>
  </si>
  <si>
    <t>00017529</t>
  </si>
  <si>
    <t>00008619</t>
  </si>
  <si>
    <t>00013573</t>
  </si>
  <si>
    <t>00013341</t>
  </si>
  <si>
    <t>00006967</t>
  </si>
  <si>
    <t>00018720</t>
  </si>
  <si>
    <t>00000599</t>
  </si>
  <si>
    <t>00000179</t>
  </si>
  <si>
    <t>00011508</t>
  </si>
  <si>
    <t>00003937</t>
  </si>
  <si>
    <t>00011261</t>
  </si>
  <si>
    <t>00000238</t>
  </si>
  <si>
    <t>00000531</t>
  </si>
  <si>
    <t>00001386</t>
  </si>
  <si>
    <t>00000260</t>
  </si>
  <si>
    <t>00011387</t>
  </si>
  <si>
    <t>Cửa Hàng Co.opFood Lê Thị Hà 2</t>
  </si>
  <si>
    <t>00004013</t>
  </si>
  <si>
    <t>00001594</t>
  </si>
  <si>
    <t>CHI NHÁNH LIÊN HIỆP HỢP TÁC XÃ THƯƠNG MẠI TP.HCM - CO.OPMART BÌNH TÂN 2</t>
  </si>
  <si>
    <t>00015822</t>
  </si>
  <si>
    <t>00011540</t>
  </si>
  <si>
    <t>CÔNG TY TNHH MỘT THÀNH VIÊN THƯƠNG MẠI VÀ DỊCH VỤ SÀI GÒN - CAM RANH</t>
  </si>
  <si>
    <t>00015861</t>
  </si>
  <si>
    <t>Cửa hàng Co.op Food  37 Phan Huy Ích</t>
  </si>
  <si>
    <t>00015811</t>
  </si>
  <si>
    <t>00009032</t>
  </si>
  <si>
    <t>00000108</t>
  </si>
  <si>
    <t>00015746</t>
  </si>
  <si>
    <t>Cửa Hàng Co.opFood Đường 339</t>
  </si>
  <si>
    <t>00001521</t>
  </si>
  <si>
    <t>00000201</t>
  </si>
  <si>
    <t>00017691</t>
  </si>
  <si>
    <t>00001759</t>
  </si>
  <si>
    <t>00015694</t>
  </si>
  <si>
    <t>00000312</t>
  </si>
  <si>
    <t>00015655</t>
  </si>
  <si>
    <t>00015818</t>
  </si>
  <si>
    <t>Cửa hàng Co.op Food HN VP6 Linh Đàm</t>
  </si>
  <si>
    <t>CÔNG TY TNHH MỘT THÀNH VIÊN CO.OPMART HẢI PHÒNG</t>
  </si>
  <si>
    <t>00002839</t>
  </si>
  <si>
    <t>00013214</t>
  </si>
  <si>
    <t>00001499</t>
  </si>
  <si>
    <t>00004031</t>
  </si>
  <si>
    <t>00001733</t>
  </si>
  <si>
    <t>00013479</t>
  </si>
  <si>
    <t>00000742</t>
  </si>
  <si>
    <t>00017653</t>
  </si>
  <si>
    <t>00000250</t>
  </si>
  <si>
    <t>Cửa hàng Co.op Food Gia Phú</t>
  </si>
  <si>
    <t>00013572</t>
  </si>
  <si>
    <t>00000916</t>
  </si>
  <si>
    <t>00002994</t>
  </si>
  <si>
    <t>00002989</t>
  </si>
  <si>
    <t>00000724</t>
  </si>
  <si>
    <t>00017525</t>
  </si>
  <si>
    <t>00002945</t>
  </si>
  <si>
    <t>00017528</t>
  </si>
  <si>
    <t>00013328</t>
  </si>
  <si>
    <t>00000170</t>
  </si>
  <si>
    <t>00017605</t>
  </si>
  <si>
    <t>00000105</t>
  </si>
  <si>
    <t>00006403</t>
  </si>
  <si>
    <t>00017762</t>
  </si>
  <si>
    <t>00013629</t>
  </si>
  <si>
    <t>00003156</t>
  </si>
  <si>
    <t>00003831</t>
  </si>
  <si>
    <t>00001080</t>
  </si>
  <si>
    <t>00008623</t>
  </si>
  <si>
    <t>00013449</t>
  </si>
  <si>
    <t>00004017</t>
  </si>
  <si>
    <t>00003586</t>
  </si>
  <si>
    <t>00017650</t>
  </si>
  <si>
    <t>00009112</t>
  </si>
  <si>
    <t>00000068</t>
  </si>
  <si>
    <t>00002918</t>
  </si>
  <si>
    <t>00009093</t>
  </si>
  <si>
    <t>00000458</t>
  </si>
  <si>
    <t>00009030</t>
  </si>
  <si>
    <t>00003833</t>
  </si>
  <si>
    <t>00003061</t>
  </si>
  <si>
    <t>00006797</t>
  </si>
  <si>
    <t>00000048</t>
  </si>
  <si>
    <t>Cửa Hàng Co.opFood Trần Chánh Chiếu</t>
  </si>
  <si>
    <t>Cửa Hàng Co.opFood Trần Xuân Soạn</t>
  </si>
  <si>
    <t>CÔNG TY TNHH MỘT THÀNH VIÊN SÀI GÒN CO.OP NAM SÀI GÒN</t>
  </si>
  <si>
    <t>00017475</t>
  </si>
  <si>
    <t>00015851</t>
  </si>
  <si>
    <t>CHI NHÁNH LIÊN HIỆP HỢP TÁC XÃ THƯƠNG MẠI TP.HỒ CHÍ MINH - CO.OPMART VĂN THÁNH</t>
  </si>
  <si>
    <t>00003971</t>
  </si>
  <si>
    <t>00000074</t>
  </si>
  <si>
    <t>00003961</t>
  </si>
  <si>
    <t>00002942</t>
  </si>
  <si>
    <t>00003859</t>
  </si>
  <si>
    <t>00017766</t>
  </si>
  <si>
    <t>00001086</t>
  </si>
  <si>
    <t>00003966</t>
  </si>
  <si>
    <t>00004036</t>
  </si>
  <si>
    <t>00002984</t>
  </si>
  <si>
    <t>00015668</t>
  </si>
  <si>
    <t>00000088</t>
  </si>
  <si>
    <t>Cửa Hàng Co.opFood CC Phú Gia</t>
  </si>
  <si>
    <t>00000207</t>
  </si>
  <si>
    <t>Cửa Hàng Co.opFood Hà Huy Tập (15005)</t>
  </si>
  <si>
    <t>00015792</t>
  </si>
  <si>
    <t>00003584</t>
  </si>
  <si>
    <t>00006780</t>
  </si>
  <si>
    <t>00017611</t>
  </si>
  <si>
    <t>00009163</t>
  </si>
  <si>
    <t>Cửa Hàng Co.opFood CC Eastern</t>
  </si>
  <si>
    <t>00001654</t>
  </si>
  <si>
    <t>00000654</t>
  </si>
  <si>
    <t>CHI NHÁNH LIÊN HIỆP HỢP TÁC XÃ THƯƠNG MẠI TP. HỒ CHÍ MINH - CO.OPMART TAM BÌNH</t>
  </si>
  <si>
    <t>00013355</t>
  </si>
  <si>
    <t>00000432</t>
  </si>
  <si>
    <t>00017488</t>
  </si>
  <si>
    <t>00011337</t>
  </si>
  <si>
    <t>00003770</t>
  </si>
  <si>
    <t>Cửa hàng Co.op Food Trường Chinh 22</t>
  </si>
  <si>
    <t>Cửa Hàng Co.opFood Lạc Long Quân</t>
  </si>
  <si>
    <t>00003872</t>
  </si>
  <si>
    <t>00013434</t>
  </si>
  <si>
    <t>00001097</t>
  </si>
  <si>
    <t>00003854</t>
  </si>
  <si>
    <t>Cửa Hàng Co.opFood Liên Ấp 2-6</t>
  </si>
  <si>
    <t>00002845</t>
  </si>
  <si>
    <t>00013753</t>
  </si>
  <si>
    <t>00001462</t>
  </si>
  <si>
    <t>00017810</t>
  </si>
  <si>
    <t>00004034</t>
  </si>
  <si>
    <t>Cửa Hàng Co.opFood An Lạc</t>
  </si>
  <si>
    <t>CÔNG TY TNHH TMDV TIỀN GIANG - SÀI GÒN</t>
  </si>
  <si>
    <t>00003125</t>
  </si>
  <si>
    <t>00005112</t>
  </si>
  <si>
    <t>00013684</t>
  </si>
  <si>
    <t>Cửa Hàng Co.opFood đường D5 87</t>
  </si>
  <si>
    <t>00017758</t>
  </si>
  <si>
    <t>00000786</t>
  </si>
  <si>
    <t>00004108</t>
  </si>
  <si>
    <t>00018100</t>
  </si>
  <si>
    <t>00013549</t>
  </si>
  <si>
    <t>00000020</t>
  </si>
  <si>
    <t>00001787</t>
  </si>
  <si>
    <t>Cửa hàng Co.op Food CC Hoàng Quân</t>
  </si>
  <si>
    <t>00009104</t>
  </si>
  <si>
    <t>CHI NHÁNH LIÊN HIỆP HỢP TÁC XÃ THƯƠNG MẠI TP. HỒ CHÍ MINH - CO.OPMART BÌNH DƯƠNG 2</t>
  </si>
  <si>
    <t>00001243</t>
  </si>
  <si>
    <t>CÔNG TY TNHH MỘT THÀNH VIÊN SÀI GÒN CO.OP PHÚ NHUẬN</t>
  </si>
  <si>
    <t>00018686</t>
  </si>
  <si>
    <t>00015814</t>
  </si>
  <si>
    <t>00007451</t>
  </si>
  <si>
    <t>00000528</t>
  </si>
  <si>
    <t>00009169</t>
  </si>
  <si>
    <t>00017565</t>
  </si>
  <si>
    <t>00001390</t>
  </si>
  <si>
    <t>00006850</t>
  </si>
  <si>
    <t>00000208</t>
  </si>
  <si>
    <t>00001012</t>
  </si>
  <si>
    <t>00007424</t>
  </si>
  <si>
    <t>00013545</t>
  </si>
  <si>
    <t>00001793</t>
  </si>
  <si>
    <t>00016187</t>
  </si>
  <si>
    <t>00000649</t>
  </si>
  <si>
    <t>00006674</t>
  </si>
  <si>
    <t>00009003</t>
  </si>
  <si>
    <t>00015793</t>
  </si>
  <si>
    <t>00000060</t>
  </si>
  <si>
    <t>00003996</t>
  </si>
  <si>
    <t>00011254</t>
  </si>
  <si>
    <t>00000794</t>
  </si>
  <si>
    <t>00005008</t>
  </si>
  <si>
    <t>00000865</t>
  </si>
  <si>
    <t>Cửa Hàng Co.opFood ĐS9 Linh Tây</t>
  </si>
  <si>
    <t>00004020</t>
  </si>
  <si>
    <t>00006774</t>
  </si>
  <si>
    <t>00011539</t>
  </si>
  <si>
    <t>00006869</t>
  </si>
  <si>
    <t>00001786</t>
  </si>
  <si>
    <t>00009208</t>
  </si>
  <si>
    <t>CÔNG TY TNHH  MỘT THÀNH VIÊN THƯƠNG MẠI DỊCH VỤ BÌNH ĐÔNG</t>
  </si>
  <si>
    <t>CÔNG TY TNHH MỘT THÀNH VIÊN THƯƠNG MẠI DỊCH VỤ AN ĐÔNG</t>
  </si>
  <si>
    <t>00003899</t>
  </si>
  <si>
    <t>Cửa Hàng Co.opFood Him Lam Chợ Lớn</t>
  </si>
  <si>
    <t>00013574</t>
  </si>
  <si>
    <t>00013322</t>
  </si>
  <si>
    <t>CÔNG TY TNHH SAIGON CO-OP FAIRPRICE. Co-opXtra Phạm Văn Đồng</t>
  </si>
  <si>
    <t>00013641</t>
  </si>
  <si>
    <t>00017808</t>
  </si>
  <si>
    <t>00002998</t>
  </si>
  <si>
    <t>00015641</t>
  </si>
  <si>
    <t>00005502</t>
  </si>
  <si>
    <t>00000719</t>
  </si>
  <si>
    <t>00013631</t>
  </si>
  <si>
    <t>00000680</t>
  </si>
  <si>
    <t>00009006</t>
  </si>
  <si>
    <t>00013440</t>
  </si>
  <si>
    <t>00000118</t>
  </si>
  <si>
    <t>00009172</t>
  </si>
  <si>
    <t>00009151</t>
  </si>
  <si>
    <t>00006802</t>
  </si>
  <si>
    <t>CÔNG TY TNHH ĐẦU TƯ VÀ KINH DOANH SIÊU THỊ Á CHÂU</t>
  </si>
  <si>
    <t>00009790</t>
  </si>
  <si>
    <t>CN CÔNG TY TNHH MTV THỰC PHẨM SAIGON CO.OP - CO.OPFOOD KHU VỰC ĐỒNG NAI</t>
  </si>
  <si>
    <t>Cửa Hàng Co.opFood ĐS2 Trường Thọ</t>
  </si>
  <si>
    <t>00000755</t>
  </si>
  <si>
    <t>Cửa Hàng Co.opFood Phạm Thế Hiển 2649</t>
  </si>
  <si>
    <t>CHI NHÁNH LIÊN HIỆP HỢP TÁC XÃ THƯƠNG MẠI TP. HỒ CHÍ MINH - CO.OPMART CƯ MGAR</t>
  </si>
  <si>
    <t>00006794</t>
  </si>
  <si>
    <t>00017603</t>
  </si>
  <si>
    <t>00003851</t>
  </si>
  <si>
    <t>00006776</t>
  </si>
  <si>
    <t>00000165</t>
  </si>
  <si>
    <t>00013682</t>
  </si>
  <si>
    <t>00001389</t>
  </si>
  <si>
    <t>00000486</t>
  </si>
  <si>
    <t>00004027</t>
  </si>
  <si>
    <t>00008984</t>
  </si>
  <si>
    <t>Cửa hàng Co.op Food HN New Horizon</t>
  </si>
  <si>
    <t>00001782</t>
  </si>
  <si>
    <t>00000416</t>
  </si>
  <si>
    <t>00003514</t>
  </si>
  <si>
    <t>00000016</t>
  </si>
  <si>
    <t>00015767</t>
  </si>
  <si>
    <t>00015670</t>
  </si>
  <si>
    <t>00013733</t>
  </si>
  <si>
    <t>00000430</t>
  </si>
  <si>
    <t>00002947</t>
  </si>
  <si>
    <t>00000241</t>
  </si>
  <si>
    <t>00006711</t>
  </si>
  <si>
    <t>00002988</t>
  </si>
  <si>
    <t>00006843</t>
  </si>
  <si>
    <t>Cửa Hàng Co.opFood Trần Thị Cờ 292</t>
  </si>
  <si>
    <t>00013170</t>
  </si>
  <si>
    <t>Cửa Hàng Co.opFood Lê Đức Thọ 269</t>
  </si>
  <si>
    <t>00000625</t>
  </si>
  <si>
    <t>00013695</t>
  </si>
  <si>
    <t>00004336</t>
  </si>
  <si>
    <t>00000205</t>
  </si>
  <si>
    <t>00013444</t>
  </si>
  <si>
    <t>CHI NHÁNH LIÊN HIỆP HỢP TÁC XÃ THƯƠNG MẠI TP. HỒ CHÍ MINH - CO.OPMART BẮC GIANG</t>
  </si>
  <si>
    <t>Cửa Hàng Co.opFood 53 Phạm Văn Chiêu</t>
  </si>
  <si>
    <t>Cửa Hàng Co.opFood Tăng Nhơn Phú 26</t>
  </si>
  <si>
    <t>00000657</t>
  </si>
  <si>
    <t>00009095</t>
  </si>
  <si>
    <t>00014196</t>
  </si>
  <si>
    <t>00015693</t>
  </si>
  <si>
    <t>00001624</t>
  </si>
  <si>
    <t>00000390</t>
  </si>
  <si>
    <t>00001829</t>
  </si>
  <si>
    <t>00003889</t>
  </si>
  <si>
    <t>Cửa Hàng Co.opFood Thăng Long 31</t>
  </si>
  <si>
    <t>00009033</t>
  </si>
  <si>
    <t>00003187</t>
  </si>
  <si>
    <t>00002907</t>
  </si>
  <si>
    <t>00017786</t>
  </si>
  <si>
    <t>Cửa Hàng Co.opFood Tam Bình 196</t>
  </si>
  <si>
    <t>Cửa Hàng Co.opFood Lê Văn Lương 302</t>
  </si>
  <si>
    <t>00006569</t>
  </si>
  <si>
    <t>00009046</t>
  </si>
  <si>
    <t>00000635</t>
  </si>
  <si>
    <t>Cửa Hàng Co.opFood Nguyễn Văn Tạo</t>
  </si>
  <si>
    <t>Cửa Hàng Co.opFood Vĩnh Viễn 393</t>
  </si>
  <si>
    <t>00013693</t>
  </si>
  <si>
    <t>00018092</t>
  </si>
  <si>
    <t>00000481</t>
  </si>
  <si>
    <t>00011336</t>
  </si>
  <si>
    <t>00001565</t>
  </si>
  <si>
    <t>Cửa Hàng Co.opFood Huỳnh Tấn Phát</t>
  </si>
  <si>
    <t>Cửa Hàng Co.opFood Ehome 3</t>
  </si>
  <si>
    <t>00014960</t>
  </si>
  <si>
    <t>00002997</t>
  </si>
  <si>
    <t>00011527</t>
  </si>
  <si>
    <t>00007659</t>
  </si>
  <si>
    <t>00000253</t>
  </si>
  <si>
    <t>00000236</t>
  </si>
  <si>
    <t>00015599</t>
  </si>
  <si>
    <t>00017670</t>
  </si>
  <si>
    <t>00000622</t>
  </si>
  <si>
    <t>00017450</t>
  </si>
  <si>
    <t>00007964</t>
  </si>
  <si>
    <t>00012349</t>
  </si>
  <si>
    <t>00013704</t>
  </si>
  <si>
    <t>00000296</t>
  </si>
  <si>
    <t>00004192</t>
  </si>
  <si>
    <t>00013537</t>
  </si>
  <si>
    <t>00011328</t>
  </si>
  <si>
    <t>00009113</t>
  </si>
  <si>
    <t>00008811</t>
  </si>
  <si>
    <t>00011255</t>
  </si>
  <si>
    <t>00004128</t>
  </si>
  <si>
    <t>00006863</t>
  </si>
  <si>
    <t>00015745</t>
  </si>
  <si>
    <t>00015628</t>
  </si>
  <si>
    <t>00001420</t>
  </si>
  <si>
    <t>00017748</t>
  </si>
  <si>
    <t>Cửa hàng Co.op Food 13 Lê Văn Thịnh</t>
  </si>
  <si>
    <t>00017784</t>
  </si>
  <si>
    <t>00001701</t>
  </si>
  <si>
    <t>00000375</t>
  </si>
  <si>
    <t>00000407</t>
  </si>
  <si>
    <t>00003000</t>
  </si>
  <si>
    <t>00011526</t>
  </si>
  <si>
    <t>00001726</t>
  </si>
  <si>
    <t>00013288</t>
  </si>
  <si>
    <t>00002842</t>
  </si>
  <si>
    <t>00007472</t>
  </si>
  <si>
    <t>Cửa Hàng Co.opFood Xóm Chiếu</t>
  </si>
  <si>
    <t>00000897</t>
  </si>
  <si>
    <t>00017635</t>
  </si>
  <si>
    <t>Cửa Hàng Co.opFood Nguyễn Kiệm</t>
  </si>
  <si>
    <t>Cửa Hàng Co.opFood Trịnh Đình Thảo 31</t>
  </si>
  <si>
    <t>00000245</t>
  </si>
  <si>
    <t>00000614</t>
  </si>
  <si>
    <t>00015798</t>
  </si>
  <si>
    <t>00015928</t>
  </si>
  <si>
    <t>CH Co.opFood Phúc An Lộc</t>
  </si>
  <si>
    <t>00013660</t>
  </si>
  <si>
    <t>00000474</t>
  </si>
  <si>
    <t>00004033</t>
  </si>
  <si>
    <t>00017595</t>
  </si>
  <si>
    <t>00015837</t>
  </si>
  <si>
    <t>00017722</t>
  </si>
  <si>
    <t>00015685</t>
  </si>
  <si>
    <t>00000937</t>
  </si>
  <si>
    <t>CHI NHÁNH LIÊN HIỆP HỢP TÁC XÃ THƯƠNG MẠI TP. HỒ CHÍ MINH - CO.OPMART HÀ TIÊN</t>
  </si>
  <si>
    <t>00015929</t>
  </si>
  <si>
    <t>00009103</t>
  </si>
  <si>
    <t>00000251</t>
  </si>
  <si>
    <t>00015633</t>
  </si>
  <si>
    <t>00017663</t>
  </si>
  <si>
    <t>00006402</t>
  </si>
  <si>
    <t>00017609</t>
  </si>
  <si>
    <t>00003016</t>
  </si>
  <si>
    <t>00000647</t>
  </si>
  <si>
    <t>00003088</t>
  </si>
  <si>
    <t>00013678</t>
  </si>
  <si>
    <t>00003835</t>
  </si>
  <si>
    <t>00008986</t>
  </si>
  <si>
    <t>00015824</t>
  </si>
  <si>
    <t>00006660</t>
  </si>
  <si>
    <t>00017667</t>
  </si>
  <si>
    <t>00000455</t>
  </si>
  <si>
    <t>00000013</t>
  </si>
  <si>
    <t>00011313</t>
  </si>
  <si>
    <t>00000141</t>
  </si>
  <si>
    <t>00000705</t>
  </si>
  <si>
    <t>00000749</t>
  </si>
  <si>
    <t>00000304</t>
  </si>
  <si>
    <t>00000439</t>
  </si>
  <si>
    <t>00003165</t>
  </si>
  <si>
    <t>00000694</t>
  </si>
  <si>
    <t>00011518</t>
  </si>
  <si>
    <t>00013803</t>
  </si>
  <si>
    <t>00002844</t>
  </si>
  <si>
    <t>00001600</t>
  </si>
  <si>
    <t>Cửa Hàng Co.opFood Hưng Phú</t>
  </si>
  <si>
    <t>00001748</t>
  </si>
  <si>
    <t>00011542</t>
  </si>
  <si>
    <t>00013455</t>
  </si>
  <si>
    <t>00003990</t>
  </si>
  <si>
    <t>00005498</t>
  </si>
  <si>
    <t>00003090</t>
  </si>
  <si>
    <t>Cửa Hàng Co.opFood Phạm Văn Bạch</t>
  </si>
  <si>
    <t>Cửa hàng Co.op Food HN Thái Hà HH</t>
  </si>
  <si>
    <t>00006834</t>
  </si>
  <si>
    <t>00000457</t>
  </si>
  <si>
    <t>00000067</t>
  </si>
  <si>
    <t>00003124</t>
  </si>
  <si>
    <t>00015927</t>
  </si>
  <si>
    <t>00006696</t>
  </si>
  <si>
    <t>00013439</t>
  </si>
  <si>
    <t>00000210</t>
  </si>
  <si>
    <t>00015909</t>
  </si>
  <si>
    <t>CÔNG TY TNHH MỘT THÀNH VIÊN THỰC PHẨM SAIGON CO.OP</t>
  </si>
  <si>
    <t>00003986</t>
  </si>
  <si>
    <t>CN LIÊN HIỆP HỢP TÁC XÃ THƯƠNG MẠI TP. HỒ CHÍ MINH - CO.OPMART ĐỖ VĂN DẬY</t>
  </si>
  <si>
    <t>00008635</t>
  </si>
  <si>
    <t>00001598</t>
  </si>
  <si>
    <t>CHI NHÁNH LIÊN HIỆP HỢP TÁC XÃ THƯƠNG MẠI TP.HCM - CO.OPMART CAI LẬY</t>
  </si>
  <si>
    <t>CÔNG TY TNHH MỘT THÀNH VIÊN THƯƠNG MẠI DỊCH VỤ SÀI GÒN - PHÚ YÊN</t>
  </si>
  <si>
    <t>00000969</t>
  </si>
  <si>
    <t>00011546</t>
  </si>
  <si>
    <t>00004195</t>
  </si>
  <si>
    <t>00011549</t>
  </si>
  <si>
    <t>00000763</t>
  </si>
  <si>
    <t>00013215</t>
  </si>
  <si>
    <t>00001714</t>
  </si>
  <si>
    <t>00015816</t>
  </si>
  <si>
    <t>00006829</t>
  </si>
  <si>
    <t>00017698</t>
  </si>
  <si>
    <t>00000015</t>
  </si>
  <si>
    <t>00004193</t>
  </si>
  <si>
    <t>00000295</t>
  </si>
  <si>
    <t>00000828</t>
  </si>
  <si>
    <t>00001728</t>
  </si>
  <si>
    <t>00003953</t>
  </si>
  <si>
    <t>00015609</t>
  </si>
  <si>
    <t>00018689</t>
  </si>
  <si>
    <t>00011412</t>
  </si>
  <si>
    <t>00004106</t>
  </si>
  <si>
    <t>00015596</t>
  </si>
  <si>
    <t>00003843</t>
  </si>
  <si>
    <t>00000288</t>
  </si>
  <si>
    <t>00001036</t>
  </si>
  <si>
    <t>00000772</t>
  </si>
  <si>
    <t>00002974</t>
  </si>
  <si>
    <t>00008628</t>
  </si>
  <si>
    <t>Cửa Hàng Co.opFood Phan Xích Long 37</t>
  </si>
  <si>
    <t>00001096</t>
  </si>
  <si>
    <t>00003153</t>
  </si>
  <si>
    <t>00013648</t>
  </si>
  <si>
    <t>00002904</t>
  </si>
  <si>
    <t>Cửa Hàng Co.opFood Phạm Nhữ Tăng 11</t>
  </si>
  <si>
    <t>00015848</t>
  </si>
  <si>
    <t>00011413</t>
  </si>
  <si>
    <t>00000138</t>
  </si>
  <si>
    <t>00006871</t>
  </si>
  <si>
    <t>00003583</t>
  </si>
  <si>
    <t>00001101</t>
  </si>
  <si>
    <t>00001572</t>
  </si>
  <si>
    <t>00016757</t>
  </si>
  <si>
    <t>00017671</t>
  </si>
  <si>
    <t>00004201</t>
  </si>
  <si>
    <t>00002992</t>
  </si>
  <si>
    <t>00011481</t>
  </si>
  <si>
    <t>00007204</t>
  </si>
  <si>
    <t>00011346</t>
  </si>
  <si>
    <t>00000504</t>
  </si>
  <si>
    <t>CÔNG TY TNHH MỘT THÀNH VIÊN CO.OPMART CẦN THƠ</t>
  </si>
  <si>
    <t>00000698</t>
  </si>
  <si>
    <t>00016377</t>
  </si>
  <si>
    <t>00017607</t>
  </si>
  <si>
    <t>00006868</t>
  </si>
  <si>
    <t>Cửa hàng Co.op Food Cát Lái</t>
  </si>
  <si>
    <t>00011247</t>
  </si>
  <si>
    <t>00000202</t>
  </si>
  <si>
    <t>00011339</t>
  </si>
  <si>
    <t>00000483</t>
  </si>
  <si>
    <t>CHI NHÁNH LIÊN HIỆP HỢP TÁC XÃ THƯƠNG MẠI TP.HỒ CHÍ MINH-CO.OPMART TÂN THÀNH</t>
  </si>
  <si>
    <t>00017806</t>
  </si>
  <si>
    <t>00000080</t>
  </si>
  <si>
    <t>00000373</t>
  </si>
  <si>
    <t>00000098</t>
  </si>
  <si>
    <t>00001102</t>
  </si>
  <si>
    <t>00009005</t>
  </si>
  <si>
    <t>00000601</t>
  </si>
  <si>
    <t>00000146</t>
  </si>
  <si>
    <t>00000065</t>
  </si>
  <si>
    <t>Cửa hàng Co.op Food HN Hateco</t>
  </si>
  <si>
    <t>00006727</t>
  </si>
  <si>
    <t>00003083</t>
  </si>
  <si>
    <t>00000190</t>
  </si>
  <si>
    <t>00000099</t>
  </si>
  <si>
    <t>00009128</t>
  </si>
  <si>
    <t>00004016</t>
  </si>
  <si>
    <t>00003934</t>
  </si>
  <si>
    <t>Cửa Hàng Co.opFood Nguyễn Văn Dung</t>
  </si>
  <si>
    <t>00009148</t>
  </si>
  <si>
    <t>00004008</t>
  </si>
  <si>
    <t>00000762</t>
  </si>
  <si>
    <t>00007948</t>
  </si>
  <si>
    <t>00013679</t>
  </si>
  <si>
    <t>00004126</t>
  </si>
  <si>
    <t>00000281</t>
  </si>
  <si>
    <t>00000087</t>
  </si>
  <si>
    <t>00013614</t>
  </si>
  <si>
    <t>00000360</t>
  </si>
  <si>
    <t>CHI NHÁNH CÔNG TY TNHH MỘT THÀNH VIÊN THỰC PHẨM SAIGON CO.OP - CO.OP FOOD KHU VỰC CẦN THƠ</t>
  </si>
  <si>
    <t>00003155</t>
  </si>
  <si>
    <t>00000278</t>
  </si>
  <si>
    <t>00001520</t>
  </si>
  <si>
    <t>00004079</t>
  </si>
  <si>
    <t>00017779</t>
  </si>
  <si>
    <t>CHI NHÁNH LIÊN HIỆP HỢP TÁC XÃ THƯƠNG MẠI TP. HỒ CHÍ MINH - CO.OPMART ĐỒNG VĂN CỐNG</t>
  </si>
  <si>
    <t>00013334</t>
  </si>
  <si>
    <t>00013547</t>
  </si>
  <si>
    <t>00013480</t>
  </si>
  <si>
    <t>00004209</t>
  </si>
  <si>
    <t>00000218</t>
  </si>
  <si>
    <t>00009134</t>
  </si>
  <si>
    <t>00001000</t>
  </si>
  <si>
    <t>00000009</t>
  </si>
  <si>
    <t>00013711</t>
  </si>
  <si>
    <t>Cửa Hàng Co.opFood Thới Hòa</t>
  </si>
  <si>
    <t>00000053</t>
  </si>
  <si>
    <t>00003572</t>
  </si>
  <si>
    <t>00015603</t>
  </si>
  <si>
    <t>00000789</t>
  </si>
  <si>
    <t>00001034</t>
  </si>
  <si>
    <t>Cửa Hàng Co.opFood Vision</t>
  </si>
  <si>
    <t>00017479</t>
  </si>
  <si>
    <t>00011241</t>
  </si>
  <si>
    <t>00001020</t>
  </si>
  <si>
    <t>00017632</t>
  </si>
  <si>
    <t>00006405</t>
  </si>
  <si>
    <t>00000703</t>
  </si>
  <si>
    <t>00003819</t>
  </si>
  <si>
    <t>00005499</t>
  </si>
  <si>
    <t>00009008</t>
  </si>
  <si>
    <t>00013546</t>
  </si>
  <si>
    <t>00002835</t>
  </si>
  <si>
    <t>00004134</t>
  </si>
  <si>
    <t>00000115</t>
  </si>
  <si>
    <t>00010533</t>
  </si>
  <si>
    <t>00004199</t>
  </si>
  <si>
    <t>00013437</t>
  </si>
  <si>
    <t>00013321</t>
  </si>
  <si>
    <t>00015843</t>
  </si>
  <si>
    <t>00000206</t>
  </si>
  <si>
    <t>00013624</t>
  </si>
  <si>
    <t>CÔNG TY TNHH THƯƠNG MẠI SÀI GÒN - GIA LAI</t>
  </si>
  <si>
    <t>00013509</t>
  </si>
  <si>
    <t>00015840</t>
  </si>
  <si>
    <t>00009154</t>
  </si>
  <si>
    <t>00000668</t>
  </si>
  <si>
    <t>00000760</t>
  </si>
  <si>
    <t>00006669</t>
  </si>
  <si>
    <t>00001645</t>
  </si>
  <si>
    <t>00013663</t>
  </si>
  <si>
    <t>00017743</t>
  </si>
  <si>
    <t>00003897</t>
  </si>
  <si>
    <t>00002925</t>
  </si>
  <si>
    <t>Cửa Hàng Co.opFood Man Thiện 280</t>
  </si>
  <si>
    <t>00009106</t>
  </si>
  <si>
    <t>00003982</t>
  </si>
  <si>
    <t>00000427</t>
  </si>
  <si>
    <t>Cửa Hàng Co.opFood Nguyễn Hữu Tiến 11</t>
  </si>
  <si>
    <t>00015901</t>
  </si>
  <si>
    <t>00017794</t>
  </si>
  <si>
    <t>00013672</t>
  </si>
  <si>
    <t>00001511</t>
  </si>
  <si>
    <t>00011497</t>
  </si>
  <si>
    <t>00009147</t>
  </si>
  <si>
    <t>00014197</t>
  </si>
  <si>
    <t>00013647</t>
  </si>
  <si>
    <t>00013154</t>
  </si>
  <si>
    <t>00000405</t>
  </si>
  <si>
    <t>00017654</t>
  </si>
  <si>
    <t>00001100</t>
  </si>
  <si>
    <t>00000135</t>
  </si>
  <si>
    <t>00000017</t>
  </si>
  <si>
    <t>00013654</t>
  </si>
  <si>
    <t>00000940</t>
  </si>
  <si>
    <t>00011415</t>
  </si>
  <si>
    <t>Cửa Hàng Co.opFood Nguyễn Oanh</t>
  </si>
  <si>
    <t>00013475</t>
  </si>
  <si>
    <t>Cửa hàng Co.op Food CC Safira Khang Điền</t>
  </si>
  <si>
    <t>00004067</t>
  </si>
  <si>
    <t>00005686</t>
  </si>
  <si>
    <t>00013203</t>
  </si>
  <si>
    <t>00001068</t>
  </si>
  <si>
    <t>Cửa hàng Co.op Food 239 Dương Đình Hội</t>
  </si>
  <si>
    <t>00008614</t>
  </si>
  <si>
    <t>00017463</t>
  </si>
  <si>
    <t>00016756</t>
  </si>
  <si>
    <t>00013542</t>
  </si>
  <si>
    <t>00001043</t>
  </si>
  <si>
    <t>00013536</t>
  </si>
  <si>
    <t>Cửa Hàng Co.opFood Phước Kiển</t>
  </si>
  <si>
    <t>00007642</t>
  </si>
  <si>
    <t>00000417</t>
  </si>
  <si>
    <t>00011417</t>
  </si>
  <si>
    <t>00000659</t>
  </si>
  <si>
    <t>00000257</t>
  </si>
  <si>
    <t>00017675</t>
  </si>
  <si>
    <t>00001730</t>
  </si>
  <si>
    <t>00002838</t>
  </si>
  <si>
    <t>00004022</t>
  </si>
  <si>
    <t>00011311</t>
  </si>
  <si>
    <t>00000003</t>
  </si>
  <si>
    <t>00015703</t>
  </si>
  <si>
    <t>00013642</t>
  </si>
  <si>
    <t>00001699</t>
  </si>
  <si>
    <t>Cửa hàng Co.op Food HN Ngoại Giao Đoàn 1</t>
  </si>
  <si>
    <t>00013555</t>
  </si>
  <si>
    <t>00017599</t>
  </si>
  <si>
    <t>00000284</t>
  </si>
  <si>
    <t>00010631</t>
  </si>
  <si>
    <t>00000153</t>
  </si>
  <si>
    <t>00013470</t>
  </si>
  <si>
    <t>00000010</t>
  </si>
  <si>
    <t>00001657</t>
  </si>
  <si>
    <t>00004135</t>
  </si>
  <si>
    <t>00003547</t>
  </si>
  <si>
    <t>00013671</t>
  </si>
  <si>
    <t>00011327</t>
  </si>
  <si>
    <t>00000775</t>
  </si>
  <si>
    <t>00017448</t>
  </si>
  <si>
    <t>Cửa Hàng Co.opFood Đường Số 1 Tên Lửa</t>
  </si>
  <si>
    <t>CÔNG TY TNHH MỘT THÀNH VIÊN THƯƠNG MẠI DỊCH VỤ SÀI GÒN-BẠC LIÊU 2</t>
  </si>
  <si>
    <t>00009789</t>
  </si>
  <si>
    <t>00009177</t>
  </si>
  <si>
    <t>00000300</t>
  </si>
  <si>
    <t>Cửa Hàng Co.opFood Nhượng Quyền Bình Lợi</t>
  </si>
  <si>
    <t>00013445</t>
  </si>
  <si>
    <t>00000875</t>
  </si>
  <si>
    <t>00000391</t>
  </si>
  <si>
    <t>00001746</t>
  </si>
  <si>
    <t>00013649</t>
  </si>
  <si>
    <t>00006855</t>
  </si>
  <si>
    <t>00005487</t>
  </si>
  <si>
    <t>00003792</t>
  </si>
  <si>
    <t>00004200</t>
  </si>
  <si>
    <t>00001732</t>
  </si>
  <si>
    <t>00000158</t>
  </si>
  <si>
    <t>CÔNG TY TNHH MỘT THÀNH VIÊN MARSIX</t>
  </si>
  <si>
    <t>00013680</t>
  </si>
  <si>
    <t>00004197</t>
  </si>
  <si>
    <t>00002912</t>
  </si>
  <si>
    <t>00000517</t>
  </si>
  <si>
    <t>00011237</t>
  </si>
  <si>
    <t>00006389</t>
  </si>
  <si>
    <t>00001046</t>
  </si>
  <si>
    <t>00013708</t>
  </si>
  <si>
    <t>00001796</t>
  </si>
  <si>
    <t>00012698</t>
  </si>
  <si>
    <t>FINELIFE FOODSTORE HÀ ĐÔ</t>
  </si>
  <si>
    <t>00003925</t>
  </si>
  <si>
    <t>00015684</t>
  </si>
  <si>
    <t>00017651</t>
  </si>
  <si>
    <t>00003046</t>
  </si>
  <si>
    <t>00000372</t>
  </si>
  <si>
    <t>00009135</t>
  </si>
  <si>
    <t>00001502</t>
  </si>
  <si>
    <t>00003515</t>
  </si>
  <si>
    <t>00013469</t>
  </si>
  <si>
    <t>00006867</t>
  </si>
  <si>
    <t>00011253</t>
  </si>
  <si>
    <t>00000720</t>
  </si>
  <si>
    <t>00013316</t>
  </si>
  <si>
    <t>Cửa Hàng Co.opFood An Khang</t>
  </si>
  <si>
    <t>00000648</t>
  </si>
  <si>
    <t>00000240</t>
  </si>
  <si>
    <t>00003146</t>
  </si>
  <si>
    <t>00003824</t>
  </si>
  <si>
    <t>00017793</t>
  </si>
  <si>
    <t>00003960</t>
  </si>
  <si>
    <t>00000872</t>
  </si>
  <si>
    <t>00002911</t>
  </si>
  <si>
    <t>Cửa Hàng Co.opFood Đình Phong Phú</t>
  </si>
  <si>
    <t>Cửa hàng Co.op Food HN Thanh Hà Cienco 5</t>
  </si>
  <si>
    <t>00013151</t>
  </si>
  <si>
    <t>00006866</t>
  </si>
  <si>
    <t>00001035</t>
  </si>
  <si>
    <t>00015636</t>
  </si>
  <si>
    <t>00013152</t>
  </si>
  <si>
    <t>00017778</t>
  </si>
  <si>
    <t>00015873</t>
  </si>
  <si>
    <t>00003145</t>
  </si>
  <si>
    <t>00013217</t>
  </si>
  <si>
    <t>00000182</t>
  </si>
  <si>
    <t>00000913</t>
  </si>
  <si>
    <t>00000859</t>
  </si>
  <si>
    <t>00011522</t>
  </si>
  <si>
    <t>00011547</t>
  </si>
  <si>
    <t>00000096</t>
  </si>
  <si>
    <t>00001716</t>
  </si>
  <si>
    <t>00018750</t>
  </si>
  <si>
    <t>00017781</t>
  </si>
  <si>
    <t>00006375</t>
  </si>
  <si>
    <t>00017759</t>
  </si>
  <si>
    <t>00015597</t>
  </si>
  <si>
    <t>00009013</t>
  </si>
  <si>
    <t>00006387</t>
  </si>
  <si>
    <t>00003582</t>
  </si>
  <si>
    <t>00002843</t>
  </si>
  <si>
    <t>00001776</t>
  </si>
  <si>
    <t>00003523</t>
  </si>
  <si>
    <t>00016919</t>
  </si>
  <si>
    <t>00011423</t>
  </si>
  <si>
    <t>00000157</t>
  </si>
  <si>
    <t>00003568</t>
  </si>
  <si>
    <t>00013698</t>
  </si>
  <si>
    <t>00001391</t>
  </si>
  <si>
    <t>00000626</t>
  </si>
  <si>
    <t>00006391</t>
  </si>
  <si>
    <t>00001025</t>
  </si>
  <si>
    <t>00011300</t>
  </si>
  <si>
    <t>00000934</t>
  </si>
  <si>
    <t>00003893</t>
  </si>
  <si>
    <t>00017645</t>
  </si>
  <si>
    <t>00000100</t>
  </si>
  <si>
    <t>00010811</t>
  </si>
  <si>
    <t>00016009</t>
  </si>
  <si>
    <t>00017707</t>
  </si>
  <si>
    <t>00002964</t>
  </si>
  <si>
    <t>00015852</t>
  </si>
  <si>
    <t>00004145</t>
  </si>
  <si>
    <t>00003058</t>
  </si>
  <si>
    <t>00000866</t>
  </si>
  <si>
    <t>00015704</t>
  </si>
  <si>
    <t>00001777</t>
  </si>
  <si>
    <t>00006810</t>
  </si>
  <si>
    <t>00002837</t>
  </si>
  <si>
    <t>00013274</t>
  </si>
  <si>
    <t>00004658</t>
  </si>
  <si>
    <t>00015868</t>
  </si>
  <si>
    <t>00015031</t>
  </si>
  <si>
    <t>00011381</t>
  </si>
  <si>
    <t>00013285</t>
  </si>
  <si>
    <t>00000710</t>
  </si>
  <si>
    <t>00017636</t>
  </si>
  <si>
    <t>Cửa Hàng Co.opFood Hoàng Hữu Nam 222</t>
  </si>
  <si>
    <t>00017527</t>
  </si>
  <si>
    <t>00013443</t>
  </si>
  <si>
    <t>00000478</t>
  </si>
  <si>
    <t>00000011</t>
  </si>
  <si>
    <t>CÔNG TY TNHH MỘT THÀNH VIÊN SÀI GÒN CO.OP BÌNH TÂN</t>
  </si>
  <si>
    <t>00013705</t>
  </si>
  <si>
    <t>00008637</t>
  </si>
  <si>
    <t>00003883</t>
  </si>
  <si>
    <t>00000089</t>
  </si>
  <si>
    <t>Cửa Hàng Coopfood 418 Trần Văn Giàu</t>
  </si>
  <si>
    <t>00017501</t>
  </si>
  <si>
    <t>00014198</t>
  </si>
  <si>
    <t>Cửa Hàng Co.opFood Quốc Lộ 50</t>
  </si>
  <si>
    <t>00006714</t>
  </si>
  <si>
    <t>00016360</t>
  </si>
  <si>
    <t>00015595</t>
  </si>
  <si>
    <t>00003149</t>
  </si>
  <si>
    <t>00000788</t>
  </si>
  <si>
    <t>00018748</t>
  </si>
  <si>
    <t>00003137</t>
  </si>
  <si>
    <t>00000309</t>
  </si>
  <si>
    <t>CHI NHÁNH LIÊN HIỆP HỢP TÁC XÃ THƯƠNG MẠI TP.HỒ CHÍ MINH- CO.OP MART CẦN GIUỘC</t>
  </si>
  <si>
    <t>00000243</t>
  </si>
  <si>
    <t>00000214</t>
  </si>
  <si>
    <t>CN LIÊN HIỆP HỢP TÁC XÃ THƯƠNG MẠI TP. HỒ CHÍ MINH - CO.OPMART HIỆP THÀNH</t>
  </si>
  <si>
    <t>Cửa Hàng Co.opFood Đường Số 8 Linh Trung</t>
  </si>
  <si>
    <t>00003994</t>
  </si>
  <si>
    <t>00000563</t>
  </si>
  <si>
    <t>00000298</t>
  </si>
  <si>
    <t>00000235</t>
  </si>
  <si>
    <t>00013637</t>
  </si>
  <si>
    <t>Cửa Hàng Co.opFood Nguyễn Duy Trinh</t>
  </si>
  <si>
    <t>CÔNG TY TNHH MỘT THÀNH VIÊN SÀI GÒN CO.OP GÒ VẤP</t>
  </si>
  <si>
    <t>00015971</t>
  </si>
  <si>
    <t>00004103</t>
  </si>
  <si>
    <t>CÔNG TY TNHH MỘT THÀNH VIÊN SÀI GÒN CO.OP NHIÊU LỘC</t>
  </si>
  <si>
    <t>00001752</t>
  </si>
  <si>
    <t>00001514</t>
  </si>
  <si>
    <t>00011256</t>
  </si>
  <si>
    <t>00006840</t>
  </si>
  <si>
    <t>00002930</t>
  </si>
  <si>
    <t>Co.opMart An Nhơn</t>
  </si>
  <si>
    <t>00001742</t>
  </si>
  <si>
    <t>00003948</t>
  </si>
  <si>
    <t>Cửa Hàng Co.opFood Lê Lợi 60</t>
  </si>
  <si>
    <t>00001049</t>
  </si>
  <si>
    <t>00007236</t>
  </si>
  <si>
    <t>00018753</t>
  </si>
  <si>
    <t>00001425</t>
  </si>
  <si>
    <t>00000461</t>
  </si>
  <si>
    <t>CHI NHÁNH LIÊN HIỆP HỢP TÁC XÃ THƯƠNG MẠI TP.HỒ CHÍ MINH - CO.OPMART ĐỒNG PHÚ</t>
  </si>
  <si>
    <t>00000422</t>
  </si>
  <si>
    <t>00003806</t>
  </si>
  <si>
    <t>00013342</t>
  </si>
  <si>
    <t>00010571</t>
  </si>
  <si>
    <t>00013675</t>
  </si>
  <si>
    <t>00013312</t>
  </si>
  <si>
    <t>Cửa hàng Co.op Food HN The Vesta</t>
  </si>
  <si>
    <t>00013597</t>
  </si>
  <si>
    <t>00000793</t>
  </si>
  <si>
    <t>00009017</t>
  </si>
  <si>
    <t>00015989</t>
  </si>
  <si>
    <t>00011514</t>
  </si>
  <si>
    <t>00007426</t>
  </si>
  <si>
    <t>00013461</t>
  </si>
  <si>
    <t>00006394</t>
  </si>
  <si>
    <t>00011492</t>
  </si>
  <si>
    <t>00001093</t>
  </si>
  <si>
    <t>00017457</t>
  </si>
  <si>
    <t>00000289</t>
  </si>
  <si>
    <t>00003066</t>
  </si>
  <si>
    <t>00000495</t>
  </si>
  <si>
    <t>00017431</t>
  </si>
  <si>
    <t>00009036</t>
  </si>
  <si>
    <t>00008625</t>
  </si>
  <si>
    <t>00013673</t>
  </si>
  <si>
    <t>00013478</t>
  </si>
  <si>
    <t>00000303</t>
  </si>
  <si>
    <t>00000471</t>
  </si>
  <si>
    <t>00001626</t>
  </si>
  <si>
    <t>00011341</t>
  </si>
  <si>
    <t>00003575</t>
  </si>
  <si>
    <t>Cửa Hàng Co.opFood Thoại Ngọc Hầu 1</t>
  </si>
  <si>
    <t>00001697</t>
  </si>
  <si>
    <t>00015747</t>
  </si>
  <si>
    <t>00012621</t>
  </si>
  <si>
    <t>00003895</t>
  </si>
  <si>
    <t>00008850</t>
  </si>
  <si>
    <t>00017669</t>
  </si>
  <si>
    <t>00000120</t>
  </si>
  <si>
    <t>00000140</t>
  </si>
  <si>
    <t>00000174</t>
  </si>
  <si>
    <t>00015683</t>
  </si>
  <si>
    <t>00000204</t>
  </si>
  <si>
    <t>00000653</t>
  </si>
  <si>
    <t>00003108</t>
  </si>
  <si>
    <t>00001660</t>
  </si>
  <si>
    <t>00009144</t>
  </si>
  <si>
    <t>Cửa hàng Co.op Food HN Văn Khê</t>
  </si>
  <si>
    <t>00017647</t>
  </si>
  <si>
    <t>00000761</t>
  </si>
  <si>
    <t>00002929</t>
  </si>
  <si>
    <t>Cửa hàng Co.opFood Tam Bình</t>
  </si>
  <si>
    <t>MARFOUR. Co.opMart SCA-VICTORIA</t>
  </si>
  <si>
    <t>00003979</t>
  </si>
  <si>
    <t>00015649</t>
  </si>
  <si>
    <t>00000507</t>
  </si>
  <si>
    <t>00013468</t>
  </si>
  <si>
    <t>00013339</t>
  </si>
  <si>
    <t>Cửa Hàng Co.opFood CC Lavita Charm</t>
  </si>
  <si>
    <t>00005511</t>
  </si>
  <si>
    <t>00000435</t>
  </si>
  <si>
    <t>00017530</t>
  </si>
  <si>
    <t>00015698</t>
  </si>
  <si>
    <t>00000022</t>
  </si>
  <si>
    <t>00000998</t>
  </si>
  <si>
    <t>00001647</t>
  </si>
  <si>
    <t>00001596</t>
  </si>
  <si>
    <t>00013401</t>
  </si>
  <si>
    <t>00001700</t>
  </si>
  <si>
    <t>00000787</t>
  </si>
  <si>
    <t>00001725</t>
  </si>
  <si>
    <t>00000754</t>
  </si>
  <si>
    <t>00003068</t>
  </si>
  <si>
    <t>00009066</t>
  </si>
  <si>
    <t>CHI NHÁNH LIÊN HIỆP HỢP TÁC XÃ THƯƠNG MẠI TP. HỒ CHÍ MINH - CO.OPMART NGUYỄN BÌNH</t>
  </si>
  <si>
    <t>00000943</t>
  </si>
  <si>
    <t>Cửa hàng Co.op Food HN Thái Hà CT4</t>
  </si>
  <si>
    <t>00009772</t>
  </si>
  <si>
    <t>00003007</t>
  </si>
  <si>
    <t>00011390</t>
  </si>
  <si>
    <t>00013313</t>
  </si>
  <si>
    <t>00011782</t>
  </si>
  <si>
    <t>00001808</t>
  </si>
  <si>
    <t>00018104</t>
  </si>
  <si>
    <t>Cửa Hàng Co.opFood Cây Trâm</t>
  </si>
  <si>
    <t>00000613</t>
  </si>
  <si>
    <t>00000150</t>
  </si>
  <si>
    <t>00015820</t>
  </si>
  <si>
    <t>00003984</t>
  </si>
  <si>
    <t>SIÊU THỊ Á CHÂU. Co.opXtra Premium</t>
  </si>
  <si>
    <t>00000130</t>
  </si>
  <si>
    <t>Cửa Hàng Co.opFood Lê Thị Hoa 240</t>
  </si>
  <si>
    <t>00003574</t>
  </si>
  <si>
    <t>00001047</t>
  </si>
  <si>
    <t>00018098</t>
  </si>
  <si>
    <t>00009137</t>
  </si>
  <si>
    <t>00013621</t>
  </si>
  <si>
    <t>00007354</t>
  </si>
  <si>
    <t>00006853</t>
  </si>
  <si>
    <t>00003813</t>
  </si>
  <si>
    <t>00000237</t>
  </si>
  <si>
    <t>00011232</t>
  </si>
  <si>
    <t>00001510</t>
  </si>
  <si>
    <t>00002927</t>
  </si>
  <si>
    <t>00000776</t>
  </si>
  <si>
    <t>00013299</t>
  </si>
  <si>
    <t>00013429</t>
  </si>
  <si>
    <t>00000466</t>
  </si>
  <si>
    <t>00000750</t>
  </si>
  <si>
    <t>00000941</t>
  </si>
  <si>
    <t>00015672</t>
  </si>
  <si>
    <t>00011537</t>
  </si>
  <si>
    <t>00000070</t>
  </si>
  <si>
    <t>00004204</t>
  </si>
  <si>
    <t>00017716</t>
  </si>
  <si>
    <t>00000633</t>
  </si>
  <si>
    <t>00003871</t>
  </si>
  <si>
    <t>00017807</t>
  </si>
  <si>
    <t>00011332</t>
  </si>
  <si>
    <t>00017441</t>
  </si>
  <si>
    <t>00000101</t>
  </si>
  <si>
    <t>00014837</t>
  </si>
  <si>
    <t>00015741</t>
  </si>
  <si>
    <t>00000059</t>
  </si>
  <si>
    <t>Cửa Hàng Co.opFood Chung Cư Saigon Co.op</t>
  </si>
  <si>
    <t>00017787</t>
  </si>
  <si>
    <t>00013667</t>
  </si>
  <si>
    <t>00015828</t>
  </si>
  <si>
    <t>00003089</t>
  </si>
  <si>
    <t>00015854</t>
  </si>
  <si>
    <t>00017730</t>
  </si>
  <si>
    <t>00015863</t>
  </si>
  <si>
    <t>Cửa Hàng Co.opFood Phạm Thế Hiển</t>
  </si>
  <si>
    <t>00003010</t>
  </si>
  <si>
    <t>00013416</t>
  </si>
  <si>
    <t>00010812</t>
  </si>
  <si>
    <t>00002977</t>
  </si>
  <si>
    <t>00013346</t>
  </si>
  <si>
    <t>00009086</t>
  </si>
  <si>
    <t>00015729</t>
  </si>
  <si>
    <t>00000935</t>
  </si>
  <si>
    <t>00013273</t>
  </si>
  <si>
    <t>00003056</t>
  </si>
  <si>
    <t>00017523</t>
  </si>
  <si>
    <t>00003919</t>
  </si>
  <si>
    <t>00000615</t>
  </si>
  <si>
    <t>00013623</t>
  </si>
  <si>
    <t>00000382</t>
  </si>
  <si>
    <t>00001567</t>
  </si>
  <si>
    <t>00015584</t>
  </si>
  <si>
    <t>00013442</t>
  </si>
  <si>
    <t>00015887</t>
  </si>
  <si>
    <t>00012696</t>
  </si>
  <si>
    <t>00002847</t>
  </si>
  <si>
    <t>00000909</t>
  </si>
  <si>
    <t>00000597</t>
  </si>
  <si>
    <t>00000249</t>
  </si>
  <si>
    <t>00000404</t>
  </si>
  <si>
    <t>00017496</t>
  </si>
  <si>
    <t>00006824</t>
  </si>
  <si>
    <t>00015787</t>
  </si>
  <si>
    <t>00017437</t>
  </si>
  <si>
    <t>00018754</t>
  </si>
  <si>
    <t>00002950</t>
  </si>
  <si>
    <t>00006664</t>
  </si>
  <si>
    <t>00000247</t>
  </si>
  <si>
    <t>00013324</t>
  </si>
  <si>
    <t>00000183</t>
  </si>
  <si>
    <t>00011491</t>
  </si>
  <si>
    <t>00011828</t>
  </si>
  <si>
    <t>CÔNG TY TRÁCH NHIỆM HỮU HẠN  THƯƠNG MẠI DỊCH VỤ SÀI GÒN - TRÀ VINH</t>
  </si>
  <si>
    <t>00003527</t>
  </si>
  <si>
    <t>00003973</t>
  </si>
  <si>
    <t>00017728</t>
  </si>
  <si>
    <t>00000702</t>
  </si>
  <si>
    <t>Cửa Hàng Co.opFood Linh Đông</t>
  </si>
  <si>
    <t>00004687</t>
  </si>
  <si>
    <t>00001019</t>
  </si>
  <si>
    <t>00000116</t>
  </si>
  <si>
    <t>00000123</t>
  </si>
  <si>
    <t>00017761</t>
  </si>
  <si>
    <t>00000519</t>
  </si>
  <si>
    <t>00017756</t>
  </si>
  <si>
    <t>Cửa Hàng Co.opFood Tân Thạnh Đông</t>
  </si>
  <si>
    <t>00000376</t>
  </si>
  <si>
    <t>00013651</t>
  </si>
  <si>
    <t>Cửa Hàng Co.opFood The Garden Mall</t>
  </si>
  <si>
    <t>00000381</t>
  </si>
  <si>
    <t>00017717</t>
  </si>
  <si>
    <t>00012354</t>
  </si>
  <si>
    <t>00003109</t>
  </si>
  <si>
    <t>00000910</t>
  </si>
  <si>
    <t>Cửa Hàng Co.opFood Bình Giã</t>
  </si>
  <si>
    <t>Cửa Hàng Co.opFood CC Hoàng Quân 2</t>
  </si>
  <si>
    <t>00002908</t>
  </si>
  <si>
    <t>00000777</t>
  </si>
  <si>
    <t>00013433</t>
  </si>
  <si>
    <t>00006464</t>
  </si>
  <si>
    <t>00017491</t>
  </si>
  <si>
    <t>00003094</t>
  </si>
  <si>
    <t>00003869</t>
  </si>
  <si>
    <t>00003881</t>
  </si>
  <si>
    <t>00017775</t>
  </si>
  <si>
    <t>00013419</t>
  </si>
  <si>
    <t>00015726</t>
  </si>
  <si>
    <t>00011416</t>
  </si>
  <si>
    <t>00006847</t>
  </si>
  <si>
    <t>00006384</t>
  </si>
  <si>
    <t>00018719</t>
  </si>
  <si>
    <t>00013464</t>
  </si>
  <si>
    <t>00011418</t>
  </si>
  <si>
    <t>00007523</t>
  </si>
  <si>
    <t>00009116</t>
  </si>
  <si>
    <t>00001750</t>
  </si>
  <si>
    <t>Cửa Hàng Co.opFood Savimex</t>
  </si>
  <si>
    <t>00013411</t>
  </si>
  <si>
    <t>00001424</t>
  </si>
  <si>
    <t>00004018</t>
  </si>
  <si>
    <t>00000362</t>
  </si>
  <si>
    <t>CÔNG TY TNHH MỘT THÀNH VIÊN MARFIVE</t>
  </si>
  <si>
    <t>00006734</t>
  </si>
  <si>
    <t>00003045</t>
  </si>
  <si>
    <t>00003926</t>
  </si>
  <si>
    <t>Cửa Hàng Co.opFood Phan Văn Hớn 285</t>
  </si>
  <si>
    <t>00006697</t>
  </si>
  <si>
    <t>00000701</t>
  </si>
  <si>
    <t>00000301</t>
  </si>
  <si>
    <t>00000773</t>
  </si>
  <si>
    <t>Cửa Hàng Co.opFood Thạnh Lộc 17</t>
  </si>
  <si>
    <t>00000203</t>
  </si>
  <si>
    <t>00000489</t>
  </si>
  <si>
    <t>00002980</t>
  </si>
  <si>
    <t>00015841</t>
  </si>
  <si>
    <t>00017776</t>
  </si>
  <si>
    <t>00001621</t>
  </si>
  <si>
    <t>00000857</t>
  </si>
  <si>
    <t>00000113</t>
  </si>
  <si>
    <t>00001556</t>
  </si>
  <si>
    <t>00001769</t>
  </si>
  <si>
    <t>00000308</t>
  </si>
  <si>
    <t>00013681</t>
  </si>
  <si>
    <t>00004075</t>
  </si>
  <si>
    <t>00011349</t>
  </si>
  <si>
    <t>00001636</t>
  </si>
  <si>
    <t>00003064</t>
  </si>
  <si>
    <t>CHI NHÁNH LIÊN HIỆP HTX TM TP.HCM - CO.OPMART CAO LÃNH</t>
  </si>
  <si>
    <t>00000490</t>
  </si>
  <si>
    <t>00015797</t>
  </si>
  <si>
    <t>Cửa Hàng Co.opFood KCN Tây Bắc</t>
  </si>
  <si>
    <t>00000107</t>
  </si>
  <si>
    <t>00003818</t>
  </si>
  <si>
    <t>00004125</t>
  </si>
  <si>
    <t>00013576</t>
  </si>
  <si>
    <t>00015671</t>
  </si>
  <si>
    <t>00011517</t>
  </si>
  <si>
    <t>00000106</t>
  </si>
  <si>
    <t>00000064</t>
  </si>
  <si>
    <t>00013677</t>
  </si>
  <si>
    <t>00000876</t>
  </si>
  <si>
    <t>00011348</t>
  </si>
  <si>
    <t>00004015</t>
  </si>
  <si>
    <t>00003549</t>
  </si>
  <si>
    <t>00017672</t>
  </si>
  <si>
    <t>00013508</t>
  </si>
  <si>
    <t>00000114</t>
  </si>
  <si>
    <t>00006729</t>
  </si>
  <si>
    <t>CHI NHÁNH CÔNG TY TNHH MỘT THÀNH VIÊN THỰC PHẨM SAIGON CO.OP - CỬA HÀNG CO.OP FOOD LONG HẬU</t>
  </si>
  <si>
    <t>00001717</t>
  </si>
  <si>
    <t>00000604</t>
  </si>
  <si>
    <t>00013619</t>
  </si>
  <si>
    <t>00013430</t>
  </si>
  <si>
    <t>Cửa Hàng Co.opFood Lê Văn Thọ</t>
  </si>
  <si>
    <t>00017602</t>
  </si>
  <si>
    <t>00000368</t>
  </si>
  <si>
    <t>00000269</t>
  </si>
  <si>
    <t>00008810</t>
  </si>
  <si>
    <t>Cửa hàng Co.op Food HN Nghĩa Đô</t>
  </si>
  <si>
    <t>00009108</t>
  </si>
  <si>
    <t>00000748</t>
  </si>
  <si>
    <t>00002932</t>
  </si>
  <si>
    <t>Cửa Hàng Co.opFood Pasteur</t>
  </si>
  <si>
    <t>Cửa Hàng Co.opFood Vĩnh Hội</t>
  </si>
  <si>
    <t>00000596</t>
  </si>
  <si>
    <t>Cửa Hàng Co.opFood Chợ cầu</t>
  </si>
  <si>
    <t>00000513</t>
  </si>
  <si>
    <t>00017680</t>
  </si>
  <si>
    <t>Cửa Hàng Coopfood Phạm Thế Hiển 2</t>
  </si>
  <si>
    <t>00001601</t>
  </si>
  <si>
    <t>00013559</t>
  </si>
  <si>
    <t>00013148</t>
  </si>
  <si>
    <t>00009092</t>
  </si>
  <si>
    <t>00000744</t>
  </si>
  <si>
    <t>Cửa Hàng Co.opFood Vạn Kiếp 31</t>
  </si>
  <si>
    <t>00013414</t>
  </si>
  <si>
    <t>00013570</t>
  </si>
  <si>
    <t>00000652</t>
  </si>
  <si>
    <t>00000722</t>
  </si>
  <si>
    <t>00000163</t>
  </si>
  <si>
    <t>00003797</t>
  </si>
  <si>
    <t>00008982</t>
  </si>
  <si>
    <t>00003815</t>
  </si>
  <si>
    <t>00001603</t>
  </si>
  <si>
    <t>00001003</t>
  </si>
  <si>
    <t>00015587</t>
  </si>
  <si>
    <t>00013632</t>
  </si>
  <si>
    <t>00001664</t>
  </si>
  <si>
    <t>Cửa Hàng Co.opFood Hồ Văn Long 70</t>
  </si>
  <si>
    <t>00016083</t>
  </si>
  <si>
    <t>00010570</t>
  </si>
  <si>
    <t>00015622</t>
  </si>
  <si>
    <t>00003912</t>
  </si>
  <si>
    <t>00003073</t>
  </si>
  <si>
    <t>00000126</t>
  </si>
  <si>
    <t>00009179</t>
  </si>
  <si>
    <t>00006801</t>
  </si>
  <si>
    <t>00002953</t>
  </si>
  <si>
    <t>00014199</t>
  </si>
  <si>
    <t>00000826</t>
  </si>
  <si>
    <t>00013286</t>
  </si>
  <si>
    <t>00015932</t>
  </si>
  <si>
    <t>00011521</t>
  </si>
  <si>
    <t>00000890</t>
  </si>
  <si>
    <t>00000122</t>
  </si>
  <si>
    <t>00015910</t>
  </si>
  <si>
    <t>00004021</t>
  </si>
  <si>
    <t>00003557</t>
  </si>
  <si>
    <t>2050. Cửa Hàng Co.opFood Dương Thị Mười 456</t>
  </si>
  <si>
    <t>00015832</t>
  </si>
  <si>
    <t>00000588</t>
  </si>
  <si>
    <t>00000617</t>
  </si>
  <si>
    <t>00006706</t>
  </si>
  <si>
    <t>00000598</t>
  </si>
  <si>
    <t>Cửa Hàng Co.opFood  Nguyễn Thị Đặng 367</t>
  </si>
  <si>
    <t>00001459</t>
  </si>
  <si>
    <t>00001704</t>
  </si>
  <si>
    <t>00014835</t>
  </si>
  <si>
    <t>00001513</t>
  </si>
  <si>
    <t>00001388</t>
  </si>
  <si>
    <t>00003821</t>
  </si>
  <si>
    <t>00001578</t>
  </si>
  <si>
    <t>00006836</t>
  </si>
  <si>
    <t>00003970</t>
  </si>
  <si>
    <t>00017639</t>
  </si>
  <si>
    <t>00000892</t>
  </si>
  <si>
    <t>00006767</t>
  </si>
  <si>
    <t>00007206</t>
  </si>
  <si>
    <t>00004028</t>
  </si>
  <si>
    <t>00013356</t>
  </si>
  <si>
    <t>CHI NHÁNH LIÊN HIỆP HỢP TÁC XÃ THƯƠNG MẠI TP. HỒ CHÍ MINH - CO.OPMART BÀ RỊA</t>
  </si>
  <si>
    <t>00013418</t>
  </si>
  <si>
    <t>00013477</t>
  </si>
  <si>
    <t>CÔNG TY TNHH  MỘT THÀNH VIÊN THƯƠNG MẠI DỊCH VỤ SÀI GÒN - BUÔN MA THUỘT</t>
  </si>
  <si>
    <t>00003830</t>
  </si>
  <si>
    <t>00017513</t>
  </si>
  <si>
    <t>Cửa Hàng Co.opFood Lê Văn Lương 1187</t>
  </si>
  <si>
    <t>00017508</t>
  </si>
  <si>
    <t>00000636</t>
  </si>
  <si>
    <t>CHI NHÁNH LIÊN HIỆP HỢP TÁC XÃ THƯƠNG MẠI TP. HỒ CHÍ MINH - CO.OPMART THÁP MƯỜI</t>
  </si>
  <si>
    <t>00015788</t>
  </si>
  <si>
    <t>Cửa Hàng Co.opFood Chợ Lớn</t>
  </si>
  <si>
    <t>00017681</t>
  </si>
  <si>
    <t>00017489</t>
  </si>
  <si>
    <t>00000753</t>
  </si>
  <si>
    <t>Cửa hàng Co.op Food nhượng quyền Phố Đông</t>
  </si>
  <si>
    <t>00001114</t>
  </si>
  <si>
    <t>00013171</t>
  </si>
  <si>
    <t>00015758</t>
  </si>
  <si>
    <t>00000024</t>
  </si>
  <si>
    <t>00004032</t>
  </si>
  <si>
    <t>00001633</t>
  </si>
  <si>
    <t>00016372</t>
  </si>
  <si>
    <t>00000498</t>
  </si>
  <si>
    <t>00000485</t>
  </si>
  <si>
    <t>00013507</t>
  </si>
  <si>
    <t>00004053</t>
  </si>
  <si>
    <t>00002913</t>
  </si>
  <si>
    <t>00011520</t>
  </si>
  <si>
    <t>00013347</t>
  </si>
  <si>
    <t>00015831</t>
  </si>
  <si>
    <t>00017487</t>
  </si>
  <si>
    <t>00013583</t>
  </si>
  <si>
    <t>00000133</t>
  </si>
  <si>
    <t>00001032</t>
  </si>
  <si>
    <t>Cửa hàng Co.op Food  397 Phan Huy Ích</t>
  </si>
  <si>
    <t>00000149</t>
  </si>
  <si>
    <t>00000848</t>
  </si>
  <si>
    <t>00015769</t>
  </si>
  <si>
    <t>00015812</t>
  </si>
  <si>
    <t>00015924</t>
  </si>
  <si>
    <t>00001092</t>
  </si>
  <si>
    <t>00000782</t>
  </si>
  <si>
    <t>00017454</t>
  </si>
  <si>
    <t>00003158</t>
  </si>
  <si>
    <t>00017809</t>
  </si>
  <si>
    <t>00000564</t>
  </si>
  <si>
    <t>00001464</t>
  </si>
  <si>
    <t>Cửa Hàng Co.opFood Chu Văn An</t>
  </si>
  <si>
    <t>00000256</t>
  </si>
  <si>
    <t>00006864</t>
  </si>
  <si>
    <t>Cửa Hàng Co.opFood CC LACASA</t>
  </si>
  <si>
    <t>00015677</t>
  </si>
  <si>
    <t>00000491</t>
  </si>
  <si>
    <t>00003769</t>
  </si>
  <si>
    <t>Cửa Hàng Co.opFood HT Nguyễn Biên</t>
  </si>
  <si>
    <t>00000778</t>
  </si>
  <si>
    <t>00013601</t>
  </si>
  <si>
    <t>00013357</t>
  </si>
  <si>
    <t>CÔNG TY TNHH MỘT THÀNH VIÊN THƯƠNG MẠI DỊCH VỤ SÀI GÒN - BÌNH PHƯỚC</t>
  </si>
  <si>
    <t>Cửa Hàng Co.opFood Đỗ Xuân Hợp 729</t>
  </si>
  <si>
    <t>00012538</t>
  </si>
  <si>
    <t>00015695</t>
  </si>
  <si>
    <t>00013459</t>
  </si>
  <si>
    <t>00013652</t>
  </si>
  <si>
    <t>00000893</t>
  </si>
  <si>
    <t>00017736</t>
  </si>
  <si>
    <t>00007508</t>
  </si>
  <si>
    <t>00000021</t>
  </si>
  <si>
    <t>Cửa hàng Co.op Food HN Kim Văn Kim Lũ</t>
  </si>
  <si>
    <t>00000285</t>
  </si>
  <si>
    <t>CÔNG TY TNHH THƯƠNG MẠI DỊCH VỤ SIÊU THỊ CO.OP MART BIÊN HÒA</t>
  </si>
  <si>
    <t>00003898</t>
  </si>
  <si>
    <t>00013676</t>
  </si>
  <si>
    <t>00004107</t>
  </si>
  <si>
    <t>00013595</t>
  </si>
  <si>
    <t>00000406</t>
  </si>
  <si>
    <t>00001650</t>
  </si>
  <si>
    <t>00011333</t>
  </si>
  <si>
    <t>00011252</t>
  </si>
  <si>
    <t>00006396</t>
  </si>
  <si>
    <t>CÔNG TY TNHH THƯƠNG MẠI DỊCH VỤ ĐỒNG THỊNH</t>
  </si>
  <si>
    <t>00018103</t>
  </si>
  <si>
    <t>00001030</t>
  </si>
  <si>
    <t>00004114</t>
  </si>
  <si>
    <t>00000263</t>
  </si>
  <si>
    <t>00017790</t>
  </si>
  <si>
    <t>CHI NHÁNH LIÊN HIỆP HỢP TÁC XÃ THƯƠNG MẠI TP. HỒ CHÍ MINH - CO.OPMART PHƯỚC ĐÔNG</t>
  </si>
  <si>
    <t>Cửa Hàng Co.opFood Đông Bắc</t>
  </si>
  <si>
    <t>00001561</t>
  </si>
  <si>
    <t>00000297</t>
  </si>
  <si>
    <t>00009788</t>
  </si>
  <si>
    <t>00015877</t>
  </si>
  <si>
    <t>00003880</t>
  </si>
  <si>
    <t>00002832</t>
  </si>
  <si>
    <t>CÔNG TY TRÁCH NHIỆM HỮU HẠN MỘT THÀNH VIÊN THƯƠNG MẠI VÀ DỊCH VỤ SÀI GÒN - PHAN RANG</t>
  </si>
  <si>
    <t>Cửa Hàng Co.opFood CC Akari City</t>
  </si>
  <si>
    <t>00006713</t>
  </si>
  <si>
    <t>00000512</t>
  </si>
  <si>
    <t>00010590</t>
  </si>
  <si>
    <t>00003021</t>
  </si>
  <si>
    <t>00007409</t>
  </si>
  <si>
    <t>00000162</t>
  </si>
  <si>
    <t>00017502</t>
  </si>
  <si>
    <t>00011315</t>
  </si>
  <si>
    <t>00001001</t>
  </si>
  <si>
    <t>00000516</t>
  </si>
  <si>
    <t>00006854</t>
  </si>
  <si>
    <t>00000268</t>
  </si>
  <si>
    <t>00013643</t>
  </si>
  <si>
    <t>CÔNG TY TNHH MỘT THÀNH VIÊN SÀI GÒN CO.OP PHÚ LÂM</t>
  </si>
  <si>
    <t>00004023</t>
  </si>
  <si>
    <t>00004207</t>
  </si>
  <si>
    <t>00015619</t>
  </si>
  <si>
    <t>00006720</t>
  </si>
  <si>
    <t>00010532</t>
  </si>
  <si>
    <t>00009037</t>
  </si>
  <si>
    <t>00009105</t>
  </si>
  <si>
    <t>00013270</t>
  </si>
  <si>
    <t>00017749</t>
  </si>
  <si>
    <t>00011385</t>
  </si>
  <si>
    <t>00006807</t>
  </si>
  <si>
    <t>Cửa Hàng Co.opFood Nguyễn Thị Búp 101M</t>
  </si>
  <si>
    <t>Cửa hàng Co.op Food Đông Tăng Long</t>
  </si>
  <si>
    <t>00000881</t>
  </si>
  <si>
    <t>00000666</t>
  </si>
  <si>
    <t>00017439</t>
  </si>
  <si>
    <t>Cửa hàng Co.op Food HN Đại Đồng</t>
  </si>
  <si>
    <t>00006835</t>
  </si>
  <si>
    <t>00000258</t>
  </si>
  <si>
    <t>Cửa Hàng Co.opFood Phan Đình Phùng</t>
  </si>
  <si>
    <t>00003120</t>
  </si>
  <si>
    <t>00000420</t>
  </si>
  <si>
    <t>00000023</t>
  </si>
  <si>
    <t>00000071</t>
  </si>
  <si>
    <t>00006805</t>
  </si>
  <si>
    <t>00003928</t>
  </si>
  <si>
    <t>00003100</t>
  </si>
  <si>
    <t>00001738</t>
  </si>
  <si>
    <t>00017747</t>
  </si>
  <si>
    <t>00004080</t>
  </si>
  <si>
    <t>00013340</t>
  </si>
  <si>
    <t>00015630</t>
  </si>
  <si>
    <t>00004019</t>
  </si>
  <si>
    <t>00015686</t>
  </si>
  <si>
    <t>00003147</t>
  </si>
  <si>
    <t>00000532</t>
  </si>
  <si>
    <t>00009182</t>
  </si>
  <si>
    <t>00001832</t>
  </si>
  <si>
    <t>00017782</t>
  </si>
  <si>
    <t>00013701</t>
  </si>
  <si>
    <t>00002996</t>
  </si>
  <si>
    <t>00013567</t>
  </si>
  <si>
    <t>00013630</t>
  </si>
  <si>
    <t>00015697</t>
  </si>
  <si>
    <t>00011335</t>
  </si>
  <si>
    <t>CÔNG TY TNHH MỘT THÀNH VIÊN CO.OPMART TRẢNG BÀNG</t>
  </si>
  <si>
    <t>00000475</t>
  </si>
  <si>
    <t>00004025</t>
  </si>
  <si>
    <t>00000681</t>
  </si>
  <si>
    <t>00017657</t>
  </si>
  <si>
    <t>00018785</t>
  </si>
  <si>
    <t>00015836</t>
  </si>
  <si>
    <t>00013566</t>
  </si>
  <si>
    <t>00001731</t>
  </si>
  <si>
    <t>00003080</t>
  </si>
  <si>
    <t>00017731</t>
  </si>
  <si>
    <t>00000131</t>
  </si>
  <si>
    <t>00003555</t>
  </si>
  <si>
    <t>00013332</t>
  </si>
  <si>
    <t>CHI NHÁNH LIÊN HIỆP HỢP TÁC XÃ THƯƠNG MẠI TP. HỒ CHÍ MINH - CO.OPMART QUẢNG BÌNH</t>
  </si>
  <si>
    <t>00008618</t>
  </si>
  <si>
    <t>00000502</t>
  </si>
  <si>
    <t>Cửa hàng Co.opFood Hiệp Bình</t>
  </si>
  <si>
    <t>00015896</t>
  </si>
  <si>
    <t>00006798</t>
  </si>
  <si>
    <t>00000252</t>
  </si>
  <si>
    <t>00013174</t>
  </si>
  <si>
    <t>00017666</t>
  </si>
  <si>
    <t>Cửa Hàng Co.opFood Tỉnh Lộ 8-628</t>
  </si>
  <si>
    <t>00013617</t>
  </si>
  <si>
    <t>00011552</t>
  </si>
  <si>
    <t>00003092</t>
  </si>
  <si>
    <t>00000402</t>
  </si>
  <si>
    <t>Cửa Hàng Co.opFood Tam Hà 64</t>
  </si>
  <si>
    <t>00011420</t>
  </si>
  <si>
    <t>00000505</t>
  </si>
  <si>
    <t>Cửa Hàng Co.opFood Tô Ngọc Vân 478</t>
  </si>
  <si>
    <t>00000675</t>
  </si>
  <si>
    <t>00000479</t>
  </si>
  <si>
    <t>00006781</t>
  </si>
  <si>
    <t>00013618</t>
  </si>
  <si>
    <t>CÔNG TY TNHH SAIGON CO-OP FAIRPRICE</t>
  </si>
  <si>
    <t>00001735</t>
  </si>
  <si>
    <t>Cửa hàng Co.op Food HN VP2 Linh Đàm</t>
  </si>
  <si>
    <t>00001442</t>
  </si>
  <si>
    <t>00013473</t>
  </si>
  <si>
    <t>00012622</t>
  </si>
  <si>
    <t>00000864</t>
  </si>
  <si>
    <t>00000090</t>
  </si>
  <si>
    <t>00000676</t>
  </si>
  <si>
    <t>00000862</t>
  </si>
  <si>
    <t>00000215</t>
  </si>
  <si>
    <t>LIÊN HIỆP HỢP TÁC XÃ THƯƠNG MẠI TP. HỒ CHÍ MINH</t>
  </si>
  <si>
    <t>00006784</t>
  </si>
  <si>
    <t>Cửa Hàng Co.opFood Phạm Văn Hai 91</t>
  </si>
  <si>
    <t>00000499</t>
  </si>
  <si>
    <t>Cửa Hàng Co.opFood Nhượng Quyền Phố Quang</t>
  </si>
  <si>
    <t>00003014</t>
  </si>
  <si>
    <t>00005495</t>
  </si>
  <si>
    <t>00001022</t>
  </si>
  <si>
    <t>00011301</t>
  </si>
  <si>
    <t>00000511</t>
  </si>
  <si>
    <t>00013668</t>
  </si>
  <si>
    <t>00011351</t>
  </si>
  <si>
    <t>00000143</t>
  </si>
  <si>
    <t>00013466</t>
  </si>
  <si>
    <t>00000678</t>
  </si>
  <si>
    <t>00013655</t>
  </si>
  <si>
    <t>00004115</t>
  </si>
  <si>
    <t>00000534</t>
  </si>
  <si>
    <t>00002905</t>
  </si>
  <si>
    <t>00012352</t>
  </si>
  <si>
    <t>00017568</t>
  </si>
  <si>
    <t>00014836</t>
  </si>
  <si>
    <t>00015586</t>
  </si>
  <si>
    <t>00013168</t>
  </si>
  <si>
    <t>00017760</t>
  </si>
  <si>
    <t>00000139</t>
  </si>
  <si>
    <t>00003967</t>
  </si>
  <si>
    <t>00015888</t>
  </si>
  <si>
    <t>00002818</t>
  </si>
  <si>
    <t>00017455</t>
  </si>
  <si>
    <t>00000792</t>
  </si>
  <si>
    <t>00017723</t>
  </si>
  <si>
    <t>00013692</t>
  </si>
  <si>
    <t>00009149</t>
  </si>
  <si>
    <t>00000211</t>
  </si>
  <si>
    <t>00013657</t>
  </si>
  <si>
    <t>Cửa Hàng Co.opFood Trần Văn Danh 12</t>
  </si>
  <si>
    <t>00009038</t>
  </si>
  <si>
    <t>00013173</t>
  </si>
  <si>
    <t>00009041</t>
  </si>
  <si>
    <t>00000590</t>
  </si>
  <si>
    <t>00015972</t>
  </si>
  <si>
    <t>Cửa Hàng Co.opFood Phú Hữu</t>
  </si>
  <si>
    <t>00001666</t>
  </si>
  <si>
    <t>00001745</t>
  </si>
  <si>
    <t>00017791</t>
  </si>
  <si>
    <t>00000104</t>
  </si>
  <si>
    <t>00001707</t>
  </si>
  <si>
    <t>00003524</t>
  </si>
  <si>
    <t>00000515</t>
  </si>
  <si>
    <t>00000520</t>
  </si>
  <si>
    <t>00017644</t>
  </si>
  <si>
    <t>00009051</t>
  </si>
  <si>
    <t>00000477</t>
  </si>
  <si>
    <t>00003585</t>
  </si>
  <si>
    <t>00004069</t>
  </si>
  <si>
    <t>00000887</t>
  </si>
  <si>
    <t>00003847</t>
  </si>
  <si>
    <t>00015853</t>
  </si>
  <si>
    <t>00007524</t>
  </si>
  <si>
    <t>00013694</t>
  </si>
  <si>
    <t>Cửa Hàng Co.opFood Đông Thạnh</t>
  </si>
  <si>
    <t>00010630</t>
  </si>
  <si>
    <t>00001749</t>
  </si>
  <si>
    <t>00017640</t>
  </si>
  <si>
    <t>Co.op Food Miền Bắc</t>
  </si>
  <si>
    <t>Cửa hàng Co.op Food HN Sakura</t>
  </si>
  <si>
    <t>00015591</t>
  </si>
  <si>
    <t>00013544</t>
  </si>
  <si>
    <t>00017746</t>
  </si>
  <si>
    <t>00011541</t>
  </si>
  <si>
    <t>00003874</t>
  </si>
  <si>
    <t>00000066</t>
  </si>
  <si>
    <t>00000385</t>
  </si>
  <si>
    <t>00013323</t>
  </si>
  <si>
    <t>00000493</t>
  </si>
  <si>
    <t>00000546</t>
  </si>
  <si>
    <t>00000779</t>
  </si>
  <si>
    <t>MARFOUR. Co.opMart SCA - Long Biên</t>
  </si>
  <si>
    <t>00018094</t>
  </si>
  <si>
    <t>00004999</t>
  </si>
  <si>
    <t>00000706</t>
  </si>
  <si>
    <t>00001715</t>
  </si>
  <si>
    <t>00013634</t>
  </si>
  <si>
    <t>00017659</t>
  </si>
  <si>
    <t>00003116</t>
  </si>
  <si>
    <t>00000464</t>
  </si>
  <si>
    <t>Cửa Hàng Co.opFood HT Hải Thượng Lãn Ông</t>
  </si>
  <si>
    <t>00013351</t>
  </si>
  <si>
    <t/>
  </si>
  <si>
    <t>00006675</t>
  </si>
  <si>
    <t>00006668</t>
  </si>
  <si>
    <t>00004052</t>
  </si>
  <si>
    <t>00003812</t>
  </si>
  <si>
    <t>00013467</t>
  </si>
  <si>
    <t>00001516</t>
  </si>
  <si>
    <t>00017754</t>
  </si>
  <si>
    <t>00000191</t>
  </si>
  <si>
    <t>CHI NHÁNH LIÊN HIỆP HỢP TÁC XÃ THƯƠNG MẠI TP.HỒ CHÍ MINH - CO.OPMART KON TUM</t>
  </si>
  <si>
    <t>00000587</t>
  </si>
  <si>
    <t>00006772</t>
  </si>
  <si>
    <t>00001625</t>
  </si>
  <si>
    <t>00000005</t>
  </si>
  <si>
    <t>Cửa Hàng Co.opFood CC Phú Hoàng Anh</t>
  </si>
  <si>
    <t>00008630</t>
  </si>
  <si>
    <t>00001489</t>
  </si>
  <si>
    <t>00000184</t>
  </si>
  <si>
    <t>Cửa hàng Co.op Food HN Eco Dream</t>
  </si>
  <si>
    <t>00006376</t>
  </si>
  <si>
    <t>00001818</t>
  </si>
  <si>
    <t>00000868</t>
  </si>
  <si>
    <t>00006673</t>
  </si>
  <si>
    <t>00000796</t>
  </si>
  <si>
    <t>00013325</t>
  </si>
  <si>
    <t>00013556</t>
  </si>
  <si>
    <t>00001599</t>
  </si>
  <si>
    <t>00015789</t>
  </si>
  <si>
    <t>00000632</t>
  </si>
  <si>
    <t>00001718</t>
  </si>
  <si>
    <t>00017387</t>
  </si>
  <si>
    <t>00006709</t>
  </si>
  <si>
    <t>00000707</t>
  </si>
  <si>
    <t>Cửa Hàng Co.opFood Chung Cư Ehome S</t>
  </si>
  <si>
    <t>00000600</t>
  </si>
  <si>
    <t>00009143</t>
  </si>
  <si>
    <t>00000547</t>
  </si>
  <si>
    <t>00000274</t>
  </si>
  <si>
    <t>00015601</t>
  </si>
  <si>
    <t>00013582</t>
  </si>
  <si>
    <t>00013421</t>
  </si>
  <si>
    <t>00009114</t>
  </si>
  <si>
    <t>00017695</t>
  </si>
  <si>
    <t>00011364</t>
  </si>
  <si>
    <t>00003976</t>
  </si>
  <si>
    <t>Cửa Hàng Co.opFood CC Linh Tây Tower</t>
  </si>
  <si>
    <t>00000086</t>
  </si>
  <si>
    <t>00003891</t>
  </si>
  <si>
    <t>00001656</t>
  </si>
  <si>
    <t>00003548</t>
  </si>
  <si>
    <t>CÔNG TY TNHH MỘT THÀNH VIÊN THƯƠNG MẠI DỊCH VỤ SÀI GÒN - PHAN THIẾT</t>
  </si>
  <si>
    <t>00006467</t>
  </si>
  <si>
    <t>00017608</t>
  </si>
  <si>
    <t>00011299</t>
  </si>
  <si>
    <t>00013505</t>
  </si>
  <si>
    <t>00000085</t>
  </si>
  <si>
    <t>00004110</t>
  </si>
  <si>
    <t>00000932</t>
  </si>
  <si>
    <t>00017788</t>
  </si>
  <si>
    <t>00015728</t>
  </si>
  <si>
    <t>00000487</t>
  </si>
  <si>
    <t>00000697</t>
  </si>
  <si>
    <t>00001095</t>
  </si>
  <si>
    <t>00000510</t>
  </si>
  <si>
    <t>00000856</t>
  </si>
  <si>
    <t>00000216</t>
  </si>
  <si>
    <t>00015676</t>
  </si>
  <si>
    <t>00004143</t>
  </si>
  <si>
    <t>00000128</t>
  </si>
  <si>
    <t>00006695</t>
  </si>
  <si>
    <t>00002833</t>
  </si>
  <si>
    <t>00017795</t>
  </si>
  <si>
    <t>00000463</t>
  </si>
  <si>
    <t>00000007</t>
  </si>
  <si>
    <t>00000860</t>
  </si>
  <si>
    <t>CÔNG TY TRÁCH NHIỆM HỮU HẠN MỘT THÀNH VIÊN THƯƠNG MẠI DỊCH VỤ SÀI GÒN-ĐÔNG HÀ</t>
  </si>
  <si>
    <t>00018096</t>
  </si>
  <si>
    <t>00002936</t>
  </si>
  <si>
    <t>00011249</t>
  </si>
  <si>
    <t>00001604</t>
  </si>
  <si>
    <t>00013581</t>
  </si>
  <si>
    <t>00001419</t>
  </si>
  <si>
    <t>00015744</t>
  </si>
  <si>
    <t>00001042</t>
  </si>
  <si>
    <t>Cửa Hàng Co.opFood Thanh Đa</t>
  </si>
  <si>
    <t>00001791</t>
  </si>
  <si>
    <t>CÔNG TY TNHH THƯƠNG MẠI DỊCH VỤ SAIGON CO.OP TOÀN TÂM</t>
  </si>
  <si>
    <t>00011329</t>
  </si>
  <si>
    <t>00001515</t>
  </si>
  <si>
    <t>Cửa Hàng Co.opFood Trần Văn Mười 12</t>
  </si>
  <si>
    <t>00003148</t>
  </si>
  <si>
    <t>Cửa Hàng Co.opFood CC Dragon Hill</t>
  </si>
  <si>
    <t>Cửa hàng Co.op Food Lý Chiêu Hoàng 113</t>
  </si>
  <si>
    <t>00011525</t>
  </si>
  <si>
    <t>00003119</t>
  </si>
  <si>
    <t>CÔNG TY TRÁCH NHIỆM HỮU HẠN THƯƠNG MẠI DỊCH VỤ SÀI GÒN - TÂY NINH</t>
  </si>
  <si>
    <t>00009045</t>
  </si>
  <si>
    <t>00006469</t>
  </si>
  <si>
    <t>00000063</t>
  </si>
  <si>
    <t>00001703</t>
  </si>
  <si>
    <t>00001414</t>
  </si>
  <si>
    <t>00006833</t>
  </si>
  <si>
    <t>BẢNG KÊ HÓA ĐƠN, CHỨNG TỪ HÀNG HÓA, DỊCH VỤ BÁN RA (MẪU QUẢN TRỊ)</t>
  </si>
  <si>
    <t>Quý 1 năm 2023</t>
  </si>
  <si>
    <t>Ký hiệu HĐ</t>
  </si>
  <si>
    <t>Doanh số bán chưa có thuế GTGT</t>
  </si>
  <si>
    <t>Thuế suất</t>
  </si>
  <si>
    <t>Thuế GTGT</t>
  </si>
  <si>
    <t>Tên người mua</t>
  </si>
  <si>
    <t>Mã số thuế người mua</t>
  </si>
  <si>
    <t>1C23TNN</t>
  </si>
  <si>
    <t>0309129418</t>
  </si>
  <si>
    <t>10%</t>
  </si>
  <si>
    <t>0301175691-026</t>
  </si>
  <si>
    <t>0301175691-052</t>
  </si>
  <si>
    <t>0309129418-144</t>
  </si>
  <si>
    <t>0301175691-032</t>
  </si>
  <si>
    <t>0301175691-042</t>
  </si>
  <si>
    <t>1801312884</t>
  </si>
  <si>
    <t>0301175691-043</t>
  </si>
  <si>
    <t>CÔNG TY TNHH MỘT THÀNH VIÊN THƯƠNG MẠI SÀI GÒN VĨNH LONG</t>
  </si>
  <si>
    <t>1500412758</t>
  </si>
  <si>
    <t>0104287702</t>
  </si>
  <si>
    <t>0107751489</t>
  </si>
  <si>
    <t>3000986099</t>
  </si>
  <si>
    <t>2801917948</t>
  </si>
  <si>
    <t>3600753610</t>
  </si>
  <si>
    <t>0309129418-115</t>
  </si>
  <si>
    <t>0301175691-045</t>
  </si>
  <si>
    <t>0301175691-031</t>
  </si>
  <si>
    <t>0309129418-123</t>
  </si>
  <si>
    <t>0311261082</t>
  </si>
  <si>
    <t>0312263124</t>
  </si>
  <si>
    <t>0305761111</t>
  </si>
  <si>
    <t>0305784415</t>
  </si>
  <si>
    <t>0313294132</t>
  </si>
  <si>
    <t>0314247350</t>
  </si>
  <si>
    <t>0308123011</t>
  </si>
  <si>
    <t>0305770035</t>
  </si>
  <si>
    <t>0305389020</t>
  </si>
  <si>
    <t>0301175691-050</t>
  </si>
  <si>
    <t>0401281414</t>
  </si>
  <si>
    <t>4100506252</t>
  </si>
  <si>
    <t>4300357738</t>
  </si>
  <si>
    <t>6001561746</t>
  </si>
  <si>
    <t>1200582156</t>
  </si>
  <si>
    <t>0301175691-035</t>
  </si>
  <si>
    <t>3500817878</t>
  </si>
  <si>
    <t>0301175691-016</t>
  </si>
  <si>
    <t>4000451095</t>
  </si>
  <si>
    <t>1600674718</t>
  </si>
  <si>
    <t>0301175691-024</t>
  </si>
  <si>
    <t>4400396829</t>
  </si>
  <si>
    <t>6000661931</t>
  </si>
  <si>
    <t>0301175691-037</t>
  </si>
  <si>
    <t>0305305768</t>
  </si>
  <si>
    <t>0312302969</t>
  </si>
  <si>
    <t>0301175691-018</t>
  </si>
  <si>
    <t>0315815574</t>
  </si>
  <si>
    <t>0301175691-039</t>
  </si>
  <si>
    <t>0309129418-057</t>
  </si>
  <si>
    <t>0310939840</t>
  </si>
  <si>
    <t>0305767459</t>
  </si>
  <si>
    <t>0301175691-025</t>
  </si>
  <si>
    <t>0301175691-017</t>
  </si>
  <si>
    <t>0305781598</t>
  </si>
  <si>
    <t>0301175691-038</t>
  </si>
  <si>
    <t>2001269021</t>
  </si>
  <si>
    <t>0301175691-022</t>
  </si>
  <si>
    <t>3800357413</t>
  </si>
  <si>
    <t>2200271882</t>
  </si>
  <si>
    <t>3400452937</t>
  </si>
  <si>
    <t>0301175691-021</t>
  </si>
  <si>
    <t>0301175691-013</t>
  </si>
  <si>
    <t>0301175691-023</t>
  </si>
  <si>
    <t>4201197554</t>
  </si>
  <si>
    <t>4201545466</t>
  </si>
  <si>
    <t>3200266549</t>
  </si>
  <si>
    <t>5800890304</t>
  </si>
  <si>
    <t>0305773540</t>
  </si>
  <si>
    <t>0309129418-116</t>
  </si>
  <si>
    <t>0301175691-053</t>
  </si>
  <si>
    <t>0310178586</t>
  </si>
  <si>
    <t>0308425100</t>
  </si>
  <si>
    <t>0305750455</t>
  </si>
  <si>
    <t>0309120630</t>
  </si>
  <si>
    <t>3900895373</t>
  </si>
  <si>
    <t>0301175691-012</t>
  </si>
  <si>
    <t>0301175691-056</t>
  </si>
  <si>
    <t>0314366975</t>
  </si>
  <si>
    <t>0309881794</t>
  </si>
  <si>
    <t>0301175691-061</t>
  </si>
  <si>
    <t>0305547132</t>
  </si>
  <si>
    <t>2500454301</t>
  </si>
  <si>
    <t>0301175691-047</t>
  </si>
  <si>
    <t>4500280151</t>
  </si>
  <si>
    <t>2100356677</t>
  </si>
  <si>
    <t>0305778394</t>
  </si>
  <si>
    <t>0305772762</t>
  </si>
  <si>
    <t>6300028342</t>
  </si>
  <si>
    <t>0301175691-014</t>
  </si>
  <si>
    <t>0201264531</t>
  </si>
  <si>
    <t>0301175691-066</t>
  </si>
  <si>
    <t>0301175691-054</t>
  </si>
  <si>
    <t>0301175691-048</t>
  </si>
  <si>
    <t>0301175691-064</t>
  </si>
  <si>
    <t>0301175691</t>
  </si>
  <si>
    <t>0301175691-041</t>
  </si>
  <si>
    <t>3901170316</t>
  </si>
  <si>
    <t>0301175691-020</t>
  </si>
  <si>
    <t>0301175691-046</t>
  </si>
  <si>
    <t>5900368395</t>
  </si>
  <si>
    <t>0301175691-058</t>
  </si>
  <si>
    <t>0301175691-040</t>
  </si>
  <si>
    <t>0301175691-028</t>
  </si>
  <si>
    <t>1900347461</t>
  </si>
  <si>
    <t>CÔNG TY TNHH MỘT THÀNH VIÊN THƯƠNG MẠI SÀI GÒN - VĨNH LONG</t>
  </si>
  <si>
    <t>3300535435</t>
  </si>
  <si>
    <t>0305314931</t>
  </si>
  <si>
    <t>0301175691-019</t>
  </si>
  <si>
    <t>Cửa Hàng Co.opFood Tân Thới Hiệp</t>
  </si>
  <si>
    <t>Cửa hàng Co.op Food Trương Văn Thành 68</t>
  </si>
  <si>
    <t>Cửa hàng Co.op Food Conic sky</t>
  </si>
  <si>
    <t>Cửa Hàng Co.opFood Liên Khu 5-6</t>
  </si>
  <si>
    <t>Cửa Hàng Co.opFood Tân Chánh Hiệp 10</t>
  </si>
  <si>
    <t>Cửa Hàng Co.opFood Nguyễn Thái Học Premium</t>
  </si>
  <si>
    <t>Cửa Hàng Co.opFood Tôn Thất Thuyết</t>
  </si>
  <si>
    <t>Cửa hàng COOPFOOD Trần Tấn 70</t>
  </si>
  <si>
    <t>Co.opFood BD CC Charm Sapphire</t>
  </si>
  <si>
    <t>MARFIVE. Co.opMart SCA - Âu Cơ</t>
  </si>
  <si>
    <t>CÔNG TY TNHH MỘT THÀNH VIÊN MARSIX. Co.opMart SCA - Hoàng Văn Thụ</t>
  </si>
  <si>
    <t>CÔNG TY TNHH MỘT THÀNH VIÊN MARSIX. Co.opMart SCA – Cao Thắng</t>
  </si>
  <si>
    <t>Tổng Thanh Toán</t>
  </si>
  <si>
    <t>DANH SÁCH KHÁCH HÀNG</t>
  </si>
  <si>
    <t>Mã khách hàng</t>
  </si>
  <si>
    <t>Tên khách hàng</t>
  </si>
  <si>
    <t>Địa chỉ</t>
  </si>
  <si>
    <t>COOP</t>
  </si>
  <si>
    <t>199-205 Nguyễn Thái Học, Phường Phạm Ngũ Lão, Quận 1, Thành phố Hồ Chí Minh, Việt Nam</t>
  </si>
  <si>
    <t>coop0001</t>
  </si>
  <si>
    <t>Q9, HCM</t>
  </si>
  <si>
    <t>coop0002</t>
  </si>
  <si>
    <t>Quận 7, HCM</t>
  </si>
  <si>
    <t>coop0004</t>
  </si>
  <si>
    <t>88 Đình Phong Phú, P.Tăng Nhơn Phú B, Tp.Thủ Đức, HCM</t>
  </si>
  <si>
    <t>COOP-001</t>
  </si>
  <si>
    <t>coop00225</t>
  </si>
  <si>
    <t>265A Nguyễn Ảnh Thủ, phường Tân Thới Hiệp, quận 12, thành phố Hồ Chí Minh</t>
  </si>
  <si>
    <t>coop0054</t>
  </si>
  <si>
    <t>AG04 – AG05 tầng trệt Lô A CC Eastern, 299 Liên Phường, Phường Phú Hữu, Quận 9, Tp.HCM</t>
  </si>
  <si>
    <t>coop0058</t>
  </si>
  <si>
    <t>A03-04, CC Đạt Gia, 43 Cây Keo, Phường Tam Bình, Quận Thủ Đức, Tp.HCM</t>
  </si>
  <si>
    <t>coop0066</t>
  </si>
  <si>
    <t>D1-14 Dự án Belleza tại Phạm Hữu Lầu, Phường Phú Mỹ, Quận 7, Tp.HCM</t>
  </si>
  <si>
    <t>coop0067</t>
  </si>
  <si>
    <t>65 Trần Trọng Cung, P.Tân Thuận Đông, Quận 7, Tp.HCM</t>
  </si>
  <si>
    <t>coop0068</t>
  </si>
  <si>
    <t>92A30, Khu dân cư Savimex, KP3, Phường Phú Thuận, Quận 7, Tp.HCM</t>
  </si>
  <si>
    <t>coop0069</t>
  </si>
  <si>
    <t>coop0072</t>
  </si>
  <si>
    <t>Tầng 01, Block C, Thuộc khu Hoàng Anh Thanh Bình, P.Tân Hưng, Q.7</t>
  </si>
  <si>
    <t>coop0073</t>
  </si>
  <si>
    <t>22 Lâm Văn Bền, Phường Tân Kiểng, Quân 7, Tp.HCM</t>
  </si>
  <si>
    <t>coop0074</t>
  </si>
  <si>
    <t>12 Đường Số 3, Phường Hiệp Bình Phước, Quận Thủ Đức, Tp. HCM</t>
  </si>
  <si>
    <t>coop0075</t>
  </si>
  <si>
    <t>240 Lê Thị Hoa, KP5, Phường Bình Chiểu, Quận Thủ Đức, Tp.HCM</t>
  </si>
  <si>
    <t>coop0076</t>
  </si>
  <si>
    <t>59 Huỳnh Tấn Phát, Nhà Bè, Phú Xuân</t>
  </si>
  <si>
    <t>coop0081</t>
  </si>
  <si>
    <t>729 Đỗ Xuân Hợp, Phường Phú Hữu, Quận 9, Tp.HCM</t>
  </si>
  <si>
    <t>coop0082</t>
  </si>
  <si>
    <t>103 đường 154, Phường Tân Phú, Quận 9</t>
  </si>
  <si>
    <t>coop0083</t>
  </si>
  <si>
    <t>65A Đường 339, Phường Phước Long B, Quận 9, HCM</t>
  </si>
  <si>
    <t>coop0088</t>
  </si>
  <si>
    <t>Cửa Hàng Co.opFood Mã Lò</t>
  </si>
  <si>
    <t>34 Mã Lò, phường Bình Trị Đông A, Quận Bình Tân, Thành phố Hồ Chí Minh</t>
  </si>
  <si>
    <t>coop0090</t>
  </si>
  <si>
    <t>556 Nguyễn Kiệm, Phường 4, Quận Phú Nhuận, Tp. HCM</t>
  </si>
  <si>
    <t>coop0091</t>
  </si>
  <si>
    <t>64 Tờ bản đồ số 88.TL- 2005, Phường An Lạc, Quận Bình Tân</t>
  </si>
  <si>
    <t>coop0092</t>
  </si>
  <si>
    <t>26 Tăng Nhơn Phú, Phước Long B, Quận 9, Tp.HCM</t>
  </si>
  <si>
    <t>coop0093</t>
  </si>
  <si>
    <t>A 126A Man Thiện, P. TNPA, Quận 9</t>
  </si>
  <si>
    <t>coop0094</t>
  </si>
  <si>
    <t>66A-68 Trương Văn Thành, KP6, Phường Hiệp Phú, Quận 9, Tp.HCM</t>
  </si>
  <si>
    <t>coop0095</t>
  </si>
  <si>
    <t>Số 1 Đường số 1, khu phố 4, Phường Phước Long B, Quận 9, Tp.HCM</t>
  </si>
  <si>
    <t>coop0096</t>
  </si>
  <si>
    <t>Cửa Hàng Co.opmart 96 Hùng Vương</t>
  </si>
  <si>
    <t>96 Đ. Hùng Vương, Phường 9, Quận 5, Thành phố Hồ Chí Minh</t>
  </si>
  <si>
    <t>coop0097</t>
  </si>
  <si>
    <t>45 Trương Đình Hội , phường 16, Quận 8, Tp.HCM</t>
  </si>
  <si>
    <t>coop0099</t>
  </si>
  <si>
    <t>190 Hồng Bàng, Phường 15, Quận 5, Thành phố Hồ Chí Minh</t>
  </si>
  <si>
    <t>COOP-010</t>
  </si>
  <si>
    <t>CHI NHÁNH LIÊN HIỆP HỢP TÁC XÃ THƯƠNG MẠI TP.HCM - CO.OPMART HẠ LONG</t>
  </si>
  <si>
    <t>Khu Cột Đồng Hồ, Phường Bạch Đằng, Thành phố Hạ Long, Tỉnh Quảng Ninh, Việt Nam</t>
  </si>
  <si>
    <t>coop0100</t>
  </si>
  <si>
    <t>Q8, HCM</t>
  </si>
  <si>
    <t>coop0101</t>
  </si>
  <si>
    <t>coop0102</t>
  </si>
  <si>
    <t>"Tầng trệt S1 cao ốc An Khang thuộc khu đô thị An Phú- An Khánh, Phường An Phú, Q2, Tp.HCM
"</t>
  </si>
  <si>
    <t>coop0103</t>
  </si>
  <si>
    <t>171 Trần Quốc Thảo, Phường 9, quận 3, Tp.HCM</t>
  </si>
  <si>
    <t>coop0104</t>
  </si>
  <si>
    <t>91 Đường Số 2, Phường Trường Thọ, Quận Thủ Đức, Tp.HCM</t>
  </si>
  <si>
    <t>coop0105</t>
  </si>
  <si>
    <t>326.2A Ung Văn Khiêm, phường 25, Bình Thạnh, Tp.HCM</t>
  </si>
  <si>
    <t>coop0106</t>
  </si>
  <si>
    <t>556 Lê Văn Việt, Phường Long Thạnh Mỹ, Q9</t>
  </si>
  <si>
    <t>coop0107</t>
  </si>
  <si>
    <t>B2.01.13-TM tại tầng 01 và tầng 02 của tháp B2 thuộc Cao ốc Safira, Phường Phú Hữu, Quận 9, HCM</t>
  </si>
  <si>
    <t>coop0108</t>
  </si>
  <si>
    <t>1137 Nguyễn Duy Trinh, Phường Long Trường , Quận 9, TPHCM</t>
  </si>
  <si>
    <t>coop0109</t>
  </si>
  <si>
    <t>1451 Nguyễn Duy Trinh, KP Phước Lai, Phường Trường Thạnh, Quận 9, Tp.HCM</t>
  </si>
  <si>
    <t>coop0111</t>
  </si>
  <si>
    <t>31 Vạn Kiếp , Phường 2, Quận Bình Thạnh, Tp.HCM</t>
  </si>
  <si>
    <t>coop0112</t>
  </si>
  <si>
    <t>Căn hộ thương mại số SA2-01 Block A2, tầng thương mại thuộc tòa nhà A2 Chung cư căn hộ, phường Hưng Hòa B, quận Bình Tân, TPHCM</t>
  </si>
  <si>
    <t>coop0113</t>
  </si>
  <si>
    <t>491 Hậu Giang, Phường 11, Quận 6, Tp.HCM</t>
  </si>
  <si>
    <t>coop0114</t>
  </si>
  <si>
    <t>Bình Chánh, HCM</t>
  </si>
  <si>
    <t>coop0115</t>
  </si>
  <si>
    <t>coop0118</t>
  </si>
  <si>
    <t>30 Hồ Văn Long, KP4, Phường Tân Tạo, Quận Bình Tân, Tp.HCM</t>
  </si>
  <si>
    <t>COOP-012</t>
  </si>
  <si>
    <t>01 Ngô Thời Nhậm, Phường 1, Thành phố Cao Lãnh, Tỉnh Đồng Tháp, Việt Nam</t>
  </si>
  <si>
    <t>coop0123</t>
  </si>
  <si>
    <t>Quận Bình Tân, Tp.HCM</t>
  </si>
  <si>
    <t>COOP-013</t>
  </si>
  <si>
    <t>26A Trần Quốc Tuấn, Phường 4, Thành phố Bến Tre, Tỉnh Bến Tre, Việt Nam</t>
  </si>
  <si>
    <t>coop0130</t>
  </si>
  <si>
    <t>coop0131</t>
  </si>
  <si>
    <t>169 Lâm Văn Bền, P.Bình Thuận, Q7, HCM</t>
  </si>
  <si>
    <t>coop0133</t>
  </si>
  <si>
    <t>166-168-170-172 Đường số 1, Phường Bình Trị Đông B, Quận Bình Tân, TP.Hồ Chí Minh</t>
  </si>
  <si>
    <t>coop0135</t>
  </si>
  <si>
    <t>Cửa Hàng Co.opFood CC Carina</t>
  </si>
  <si>
    <t>CC Carina, 1648 Võ Văn Kiệt, Quận 8, TPHCM</t>
  </si>
  <si>
    <t>coop0136</t>
  </si>
  <si>
    <t>CC Dragon Hill Residence and Suites 2 TM03, Block 3 tầng trệt, 15A2 Nguyễn Hữu Thọ, Xã Phước Kiển, Huyện Nhà Bè, Tp.HCM</t>
  </si>
  <si>
    <t>coop0137</t>
  </si>
  <si>
    <t>D20.4.3B Võ Văn Vân , Ấp 4 , Xã Vĩnh Lộc B , Huyện Bình Chánh , TPHCM</t>
  </si>
  <si>
    <t>coop0139</t>
  </si>
  <si>
    <t>Tầng trệt Block D – CC Him Lam Phú An, 32 Thủy Lợi, Phường Phước Long A, Quận 9, TP.HCM</t>
  </si>
  <si>
    <t>COOP-014</t>
  </si>
  <si>
    <t>51 Nguyễn Văn Cừ, Phường Ngô Quyền, Thành phố  Bắc Giang, Tỉnh Bắc Giang, Việt Nam</t>
  </si>
  <si>
    <t>coop0141</t>
  </si>
  <si>
    <t>193 Bùi Đình Tuý, phường 24, Quận Bình Thạnh</t>
  </si>
  <si>
    <t>coop0142</t>
  </si>
  <si>
    <t>542-544 Lạc Long Quân, P.5, Q.11, HCM</t>
  </si>
  <si>
    <t>coop0144</t>
  </si>
  <si>
    <t>60 Hồ Văn Tư, Phường Trường Thọ, Quận Thủ Đức, HCM</t>
  </si>
  <si>
    <t>coop0145</t>
  </si>
  <si>
    <t>Chung cư Petroland Quận 2, Phường Bình Trưng Đông, Quận 2, Tp.HCM</t>
  </si>
  <si>
    <t>coop0146</t>
  </si>
  <si>
    <t>898 Tỉnh Lộ 43, Quận Thủ Đức, Tp.HCM</t>
  </si>
  <si>
    <t>coop0148</t>
  </si>
  <si>
    <t>Căn hộ thương mại số 08 tòa nhà Linh Tây Tower, Số TM1.08 Đường D1, Khu phố 1, Phường Linh Tây, Quận Thủ Đức</t>
  </si>
  <si>
    <t>coop0149</t>
  </si>
  <si>
    <t>Góc đường số 1 và đường số 2, Hiệp Bình Phước, Quận Thủ Đức, Tp.HCM</t>
  </si>
  <si>
    <t>COOP-015</t>
  </si>
  <si>
    <t>CHI NHÁNH LIÊN HIỆP HỢP TÁC XÃ THƯƠNG MẠI TP. HỒ CHÍ MINH - CO.OPMART AN NHƠN</t>
  </si>
  <si>
    <t>Trung tâm thương mại Hoàng Vũ Plaza, Quốc lộ 1A, Phường Bình Định, Thị Xã An Nhơn, Tỉnh Bình Định, Việt Nam</t>
  </si>
  <si>
    <t>coop0154</t>
  </si>
  <si>
    <t>Cửa Hàng Co.opFood CC Moscow Tower</t>
  </si>
  <si>
    <t>19/1 Tân Thới Nhất 17, KP4, P.tân thới Nhất, Q.12, HCM</t>
  </si>
  <si>
    <t>coop0155</t>
  </si>
  <si>
    <t>Đường số 6. Khu A. khu CN Hiệp Phước. Xã Long Thới. Huyện Nhà Bè. TP.HCM</t>
  </si>
  <si>
    <t>coop0156</t>
  </si>
  <si>
    <t>Phường Bình Thọ, Q.Thủ Đức</t>
  </si>
  <si>
    <t>coop0157</t>
  </si>
  <si>
    <t>1387 Bạch Đăng, P2, Q.Bình Thạnh, TP.HCM</t>
  </si>
  <si>
    <t>coop0158</t>
  </si>
  <si>
    <t>4 Lê Quang Kim, Phường 9, Quận 8.</t>
  </si>
  <si>
    <t>coop0159</t>
  </si>
  <si>
    <t>828A Nguyễn Duy Trinh, Phường Phú Hữu, Quận 9, Tp. HCM</t>
  </si>
  <si>
    <t>COOP-016</t>
  </si>
  <si>
    <t>Đường Huỳnh Thúc Kháng, Tổ Dân Phố 1, Phường Nghĩa Thành, Thành phố Gia Nghĩa, Tỉnh Đắk Nông, Việt Nam</t>
  </si>
  <si>
    <t>coop0161</t>
  </si>
  <si>
    <t>2649 Phạm Thế Hiển, Phường 7, Quận 8</t>
  </si>
  <si>
    <t>coop0162</t>
  </si>
  <si>
    <t>11-13 Phạm Nhữ Tăng, Phường 4, Quận 8, TP.Hồ Chí Minh</t>
  </si>
  <si>
    <t>coop0163</t>
  </si>
  <si>
    <t>302 Lê Văn Lương, Phường Tân Hưng, Quận 7, TP. HCM</t>
  </si>
  <si>
    <t>coop0168</t>
  </si>
  <si>
    <t>Cửa Hàng Co.opFood Nguyễn Văn Đậu 137</t>
  </si>
  <si>
    <t>137 Nguyễn Văn Đậu, Phường 5, Quận Bình Thạnh, TP. HCM</t>
  </si>
  <si>
    <t>coop0169</t>
  </si>
  <si>
    <t>20 Nguyễn Duy Trinh, P.Bình Trưng Tây, Q.2, HCM</t>
  </si>
  <si>
    <t>COOP-017</t>
  </si>
  <si>
    <t>1 Phú Lợi, Phường Phú Lợi, Thành phố Thủ Dầu Một, Tỉnh Bình Dương, Việt Nam</t>
  </si>
  <si>
    <t>COOP-018</t>
  </si>
  <si>
    <t>561A Điện Biên Phủ, Phường 25, Quận Bình Thạnh, Thành phố Hồ Chí Minh, Việt Nam</t>
  </si>
  <si>
    <t>COOP-019</t>
  </si>
  <si>
    <t>Đường Thống Nhất, KP4, Phường Tân Thiện, Thị xã La Gi, Tỉnh Bình Thuận, Việt Nam</t>
  </si>
  <si>
    <t>COOP-020</t>
  </si>
  <si>
    <t>18 Nguyễn Bình, Xã Phú Xuân, Huyện Nhà Bè, Thành phố Hồ Chí Minh, Việt Nam</t>
  </si>
  <si>
    <t>coop0209</t>
  </si>
  <si>
    <t>Cửa Hàng Co.opFood  BD Xuyên Á 209</t>
  </si>
  <si>
    <t>209 Đường Xuyên Á, KP Bình Đường 3, phường An Bình, thị xã Dĩ An, tỉnh Bình Dương</t>
  </si>
  <si>
    <t>COOP-021</t>
  </si>
  <si>
    <t>Số 7, Đường 23-8, Phường Đồng Phú, Thành phố Đồng Hới, Tỉnh Quảng Bình, Việt Nam</t>
  </si>
  <si>
    <t>coop02109</t>
  </si>
  <si>
    <t>269 Lê Đức Thọ, Phường 17, Quận Gò Vấp, HCM</t>
  </si>
  <si>
    <t>coop0211</t>
  </si>
  <si>
    <t>Lô B cc  Phan Văn Trị , P10, Q5, HCM</t>
  </si>
  <si>
    <t>coop0215</t>
  </si>
  <si>
    <t>247 Đặng Thúc Vịnh, ấp 7, xã Đông Thạnh, huyện Hóc Môn, HCM</t>
  </si>
  <si>
    <t>coop0218</t>
  </si>
  <si>
    <t>Quận 6, TPHCM</t>
  </si>
  <si>
    <t>COOP-022</t>
  </si>
  <si>
    <t>61 Quốc Lộ 1A - Khu Phố 4, Thị trấn Bến Lức, Huyện Bến Lức, Tỉnh Long An, Việt Nam</t>
  </si>
  <si>
    <t>coop0221</t>
  </si>
  <si>
    <t>coop0223</t>
  </si>
  <si>
    <t>218 Cao Lỗ, Phường 4, Quận 8, HCM</t>
  </si>
  <si>
    <t>coop0225</t>
  </si>
  <si>
    <t>Cửa Hàng Co.opFood KCN Tân Thới Hiệp</t>
  </si>
  <si>
    <t>265A Nguyễn Ảnh Thủ, P.Hiệp Thành, Q12, HCM</t>
  </si>
  <si>
    <t>coop0226</t>
  </si>
  <si>
    <t>246 đường số 2, P.An Phú, Q.2, HCM</t>
  </si>
  <si>
    <t>coop0228</t>
  </si>
  <si>
    <t>phường Tây Thạnh, Quận Tân Phú , Tp.HCM</t>
  </si>
  <si>
    <t>coop0229</t>
  </si>
  <si>
    <t>453 Đường Lê Đức Thọ, P.16, Quận Gò Vấp, Tp.Hcm</t>
  </si>
  <si>
    <t>COOP-023</t>
  </si>
  <si>
    <t>Số 1, Mai Thị Tốt, Phường 2, Thành phố Tân An, Tỉnh Long An, Việt Nam</t>
  </si>
  <si>
    <t>coop0234</t>
  </si>
  <si>
    <t>80.8H Lê Văn Thọ, P.11, Q.Gò Vấp, TPHCM</t>
  </si>
  <si>
    <t>coop0236</t>
  </si>
  <si>
    <t>Số 37 Đường số 47, P.Thảo Điền, Quận 2, HCM</t>
  </si>
  <si>
    <t>coop0238</t>
  </si>
  <si>
    <t>45 Hiệp Bình, P.Hiệp Bình Chánh, Q.Thủ Đức, HCM</t>
  </si>
  <si>
    <t>COOP-024</t>
  </si>
  <si>
    <t>6 Nguyễn Hữu Thọ, KP 2, Phường Phước Trung, Thành phố Bà Rịa, Tỉnh Bà Rịa - Vũng Tàu, Việt Nam</t>
  </si>
  <si>
    <t>coop0240</t>
  </si>
  <si>
    <t>214 Trần Quang Khải, P.Tân Định, Q.1, HCM</t>
  </si>
  <si>
    <t>coop0243</t>
  </si>
  <si>
    <t>345 Nguyễn Văn Quá, Q.12, HCM</t>
  </si>
  <si>
    <t>coop0244</t>
  </si>
  <si>
    <t>916 Nguyễn Văn Quá , Q12, HCM</t>
  </si>
  <si>
    <t>coop0245</t>
  </si>
  <si>
    <t>390 Nguyễn Oanh, Phường 6, Gò Vấp, HCM</t>
  </si>
  <si>
    <t>coop0246</t>
  </si>
  <si>
    <t>16 Nguyễn Cửu Đàm, P.Tân Sơn Nhì, Q.Tân Phú</t>
  </si>
  <si>
    <t>coop0248</t>
  </si>
  <si>
    <t>Cửa Hàng Co.opFood Phạm Phú Thứ</t>
  </si>
  <si>
    <t>144-146 Phạm Phú Thứ, P.11, Quận Tân Bình, HCM</t>
  </si>
  <si>
    <t>COOP-025</t>
  </si>
  <si>
    <t>368 Đường 30 tháng 4, Phường Chánh Nghĩa, Thành phố Thủ Dầu Một, Tỉnh Bình Dương, Việt Nam</t>
  </si>
  <si>
    <t>coop0250</t>
  </si>
  <si>
    <t>Cửa Hàng Co.opFood CMT8</t>
  </si>
  <si>
    <t>467 CMT8, P.13, Q.10, HCM</t>
  </si>
  <si>
    <t>coop0252</t>
  </si>
  <si>
    <t>Cửa hàng Co.op Food Bình Phú</t>
  </si>
  <si>
    <t>15-17 Bình Phú, Phường 10, Quận 6, HCM</t>
  </si>
  <si>
    <t>coop0257</t>
  </si>
  <si>
    <t>42/7 Phạm Văn Chiêu, P.9, Q.Gò Vấp, HCM</t>
  </si>
  <si>
    <t>coop0258</t>
  </si>
  <si>
    <t>Cửa Hàng Co.opFood Phạm Hữu Lầu</t>
  </si>
  <si>
    <t>245 Phạm Hữu Lầu, P.Phú Mỹ ,Q7, HCM</t>
  </si>
  <si>
    <t>coop0259</t>
  </si>
  <si>
    <t>441 Lê Văn Quới, Bình Trị Đông A, Bình Tân, HCM</t>
  </si>
  <si>
    <t>COOP-026</t>
  </si>
  <si>
    <t>Nguyễn Sinh Sắc, Khóm 2, Phường 2, Thành phố Sa Đéc, Tỉnh Đồng Tháp, Việt Nam</t>
  </si>
  <si>
    <t>coop0260</t>
  </si>
  <si>
    <t>Cửa Hàng Co.opFood Tân Kỳ Tân Quý</t>
  </si>
  <si>
    <t>274 Tân Kỳ Tân Quý, P.Sơn Kỳ , Quận Tân Phú, HCM</t>
  </si>
  <si>
    <t>coop0261</t>
  </si>
  <si>
    <t>1110 Quang Trung, Phường 8, Gò Vấp, HCM</t>
  </si>
  <si>
    <t>coop0262</t>
  </si>
  <si>
    <t>1273 Huỳnh Tấn Phát, P.Phú Thuận , Quận 7 , HCM</t>
  </si>
  <si>
    <t>coop0263</t>
  </si>
  <si>
    <t>12.10A Huỳnh Tấn Phát, Phú Xuân, Nhà Bè, HCM</t>
  </si>
  <si>
    <t>coop0264</t>
  </si>
  <si>
    <t>Cửa Hàng Co.opFood Hương Lộ 2</t>
  </si>
  <si>
    <t>669 Hương Lộ 2, Phường Bình Trị Đông, Quận Bình Tân, HCM (Gần ngã 3 Đất Mới)</t>
  </si>
  <si>
    <t>coop0265</t>
  </si>
  <si>
    <t>185 Đặng Văn Bi, P. Trường Thọ, Q Thủ Đức, HCM</t>
  </si>
  <si>
    <t>coop0266</t>
  </si>
  <si>
    <t>Cửa Hàng Co.opFood Long Phước</t>
  </si>
  <si>
    <t>295 Long Thuận, P.Long Phước, Q.9, HCM</t>
  </si>
  <si>
    <t>coop0268</t>
  </si>
  <si>
    <t>Cửa Hàng Co.opFood Bình Quới</t>
  </si>
  <si>
    <t>1049 XVNT, P.28, Q.Bình Thanh, HCM</t>
  </si>
  <si>
    <t>COOP-027</t>
  </si>
  <si>
    <t>CHI NHÁNH LIÊN HIỆP HỢP TÁC XÃ THƯƠNG MẠI TP. HỒ CHÍ MINH - CO.OPMART GÒ CÔNG</t>
  </si>
  <si>
    <t>Trần Công Tường, Khu Phố 2, Phường 5, Thị xã Gò Công, Tỉnh Tiền Giang, Việt Nam</t>
  </si>
  <si>
    <t>coop0276</t>
  </si>
  <si>
    <t>Đường N4, KCN Tây Bắc Củ Chi, HCM</t>
  </si>
  <si>
    <t>coop0278</t>
  </si>
  <si>
    <t>701 Phạm Văn Bạch, Phường 12, Quận Gò Vấp, TP.HCM</t>
  </si>
  <si>
    <t>COOP-028</t>
  </si>
  <si>
    <t>Quốc Lộ 91, Khu Vực Phụng Thạnh I, Phường Thốt Nốt, Quận Thốt Nốt, Thành phố Cần Thơ, Việt Nam</t>
  </si>
  <si>
    <t>coop0280</t>
  </si>
  <si>
    <t>24 Tô Hiến Thành, Phường 15, Quận 10, HCM</t>
  </si>
  <si>
    <t>coop0282</t>
  </si>
  <si>
    <t>A23.10 Quốc Lộ 50, xã Bình Hưng, huyện Bình Chánh, Tp.HCM</t>
  </si>
  <si>
    <t>coop0283</t>
  </si>
  <si>
    <t>216-218 Tây Thạnh, phường Tây Thạnh, Quận Tân Phú , Tp.HCM</t>
  </si>
  <si>
    <t>coop0285</t>
  </si>
  <si>
    <t>Cửa Hàng Co.opFood Tỉnh Lộ 10</t>
  </si>
  <si>
    <t>1002 Tỉnh Lộ 10, phường Tân Tạo, Bình Tân, Tp.HCM</t>
  </si>
  <si>
    <t>coop0286</t>
  </si>
  <si>
    <t>Cửa Hàng Co.opFood Tháp Mười</t>
  </si>
  <si>
    <t>32 - 34 Tháp Mười, phường 02, Quận 06, Tp.HCM</t>
  </si>
  <si>
    <t>coop0288</t>
  </si>
  <si>
    <t>Cửa Hàng Co.opFood Tô Ký</t>
  </si>
  <si>
    <t>4.5 Tô Ký, xã Trung Chánh, Huyện Hóc Môn, HCM</t>
  </si>
  <si>
    <t>COOP-029</t>
  </si>
  <si>
    <t>CHI NHÁNH LIÊN HIỆP HỢP TÁC XÃ THƯƠNG MẠI TP. HỒ CHÍ MINH - CO.OPMART CHÂU ĐỐC</t>
  </si>
  <si>
    <t>Tổ 21, Khóm Châu Quới 3, Phường Châu Phú B, Thành phố Châu Đốc, Tỉnh An Giang, Việt Nam</t>
  </si>
  <si>
    <t>coop0291</t>
  </si>
  <si>
    <t>402 Lê Văn Khương, phường Thới An, Quận 12, HCM</t>
  </si>
  <si>
    <t>coop0292</t>
  </si>
  <si>
    <t>Cửa Hàng Co.opFood Âu Cơ</t>
  </si>
  <si>
    <t>982 Âu Cơ, phường 14, Quận Tân Bình, HCM</t>
  </si>
  <si>
    <t>coop0294</t>
  </si>
  <si>
    <t>53/1B Phạm Văn Chiêu, Khu Phố 3, Gò Vấp, HCM</t>
  </si>
  <si>
    <t>coop0295</t>
  </si>
  <si>
    <t>37.257B đường Phan Huy Ích, Phường 12, Quận Gò Vấp,TP HCM</t>
  </si>
  <si>
    <t>coop0296</t>
  </si>
  <si>
    <t>249 Lương Định Của, phường An Phú, Quận 02</t>
  </si>
  <si>
    <t>coop0297</t>
  </si>
  <si>
    <t>Cửa hàng CoopFood Hàng Xanh</t>
  </si>
  <si>
    <t>189 – 191 Bạch Đằng, phường 15, Quận Bình Thạnh, Tp.HCM</t>
  </si>
  <si>
    <t>COOP-030</t>
  </si>
  <si>
    <t>CHI NHÁNH LIÊN HIỆP HỢP TÁC XÃ THƯƠNG MẠI TP. HỒ CHÍ MINH - CO.OPMART ĐỨC PHỔ</t>
  </si>
  <si>
    <t>Đường Nguyễn Nghiêm, TDP Vĩnh Bình, Phường Phổ Ninh, Thị xã Đức Phổ, Tỉnh Quảng Ngãi, Việt Nam</t>
  </si>
  <si>
    <t>COOP-031</t>
  </si>
  <si>
    <t>125 Đồng Văn Cống, Phường Thạnh Mỹ Lợi, Thành phố Thủ Đức, Thành phố Hồ Chí Minh, Việt Nam</t>
  </si>
  <si>
    <t>COOP-032</t>
  </si>
  <si>
    <t>Đường Lê Duẩn, KP2, Thị trấn Tân Châu, Huyện Tân Châu, Tỉnh Tây Ninh, Việt Nam</t>
  </si>
  <si>
    <t>COOP-034</t>
  </si>
  <si>
    <t>CHI NHÁNH LIÊN HIỆP HỢP TÁC XÃ THƯƠNG MẠI TP. HỒ CHÍ MINH-CO.OPMART NAM ĐỊNH</t>
  </si>
  <si>
    <t>Số 91, đường Điện Biên, Phường Cửa Bắc, Thành phố Nam Định, Tỉnh Nam Định, Việt Nam</t>
  </si>
  <si>
    <t>COOP-035</t>
  </si>
  <si>
    <t>205B Lê Hồng Phong, Phường Quyết Thắng, Thành phố Kon Tum, Tỉnh Kon Tum, Việt Nam</t>
  </si>
  <si>
    <t>COOP-036</t>
  </si>
  <si>
    <t>CHI NHÁNH LIÊN HIỆP HTX THƯƠNG MẠI TP.HCM - CO.OPMART CHU VĂN AN</t>
  </si>
  <si>
    <t>241A Chu Văn An, Phường 12, Quận Bình Thạnh, Thành phố Hồ Chí Minh, Việt Nam</t>
  </si>
  <si>
    <t>COOP-037</t>
  </si>
  <si>
    <t>Số 20 đường Mạc Công Du, khu phố 2, Phường Đông Hồ, Thành phố Hà Tiên, Tỉnh Kiên Giang, Việt Nam</t>
  </si>
  <si>
    <t>COOP-038</t>
  </si>
  <si>
    <t>Quốc lộ 51, tổ 12, khu phố Tân Phú, Phường Phú Mỹ, Thị Xã Phú Mỹ, Tỉnh Bà Rịa - Vũng Tàu, Việt Nam</t>
  </si>
  <si>
    <t>COOP-039</t>
  </si>
  <si>
    <t>Số 79, Đường 30/4, Khu phố 2, Phường 1, Thị Xã Cai Lậy, Tỉnh Tiền Giang, Việt Nam</t>
  </si>
  <si>
    <t>COOP-040</t>
  </si>
  <si>
    <t>Khu nhà Cao ốc KII, Phường An Thạnh, Thành phố Hồng Ngự, Tỉnh Đồng Tháp, Việt Nam</t>
  </si>
  <si>
    <t>coop0400</t>
  </si>
  <si>
    <t>306 Nguyễn Thái Sơn, Phường 5, Quận Gò Vấp, HCM</t>
  </si>
  <si>
    <t>coop0401</t>
  </si>
  <si>
    <t>31 Thăng Long , Phường 4 , Quận Tân Bình, Tp.HCM</t>
  </si>
  <si>
    <t>coop0402</t>
  </si>
  <si>
    <t>481 Thống Nhất, Phường 16, Quận Gò Vấp, HCM</t>
  </si>
  <si>
    <t>coop0403</t>
  </si>
  <si>
    <t>203-205 Võ Thành Trang, Phường 11, Quận Tân Bình, HCM</t>
  </si>
  <si>
    <t>coop0404</t>
  </si>
  <si>
    <t>1289 Phạm Thế Hiển, P.15, Q.8, Tp.HCM</t>
  </si>
  <si>
    <t>coop0405</t>
  </si>
  <si>
    <t>Số 418 đường số 7, Phường Tân Tạo, Quận Bình Tân, Tp.HCM</t>
  </si>
  <si>
    <t>coop0406</t>
  </si>
  <si>
    <t>85-87 đường Nguyễn Sơn, P.Phú Thạnh, Quận Tân Phú, TP.HCM</t>
  </si>
  <si>
    <t>coop0407</t>
  </si>
  <si>
    <t>Cửa hàng Co.op Food Phú Thuận</t>
  </si>
  <si>
    <t>785 Huỳnh Tấn Phát, Phường Phú Thuận, Quận 7, Tp.HCM</t>
  </si>
  <si>
    <t>coop0408</t>
  </si>
  <si>
    <t>Cửa hàng Co.op Food Thái Sơn</t>
  </si>
  <si>
    <t>A6.7Q Quốc Lộ 1A, Phường Tân Tạo A, Quận Bình Tân (tầng trệt Chung cư THÁI SƠN, kế bên chợ BÀ HOM)</t>
  </si>
  <si>
    <t>COOP-041</t>
  </si>
  <si>
    <t>Quốc lộ 22B, KP Rạch Sơn, Thị trấn Gò Dầu, Huyện Gò Dầu, Tỉnh Tây Ninh, Việt Nam</t>
  </si>
  <si>
    <t>coop0410</t>
  </si>
  <si>
    <t>615 Nguyễn Thị Định, phường Cát Lái, quận 2, HCM</t>
  </si>
  <si>
    <t>COOP-042</t>
  </si>
  <si>
    <t>Khóm Long Thạnh D, Phường Long Thạnh, Thị xã Tân Châu, Tỉnh An Giang, Việt Nam</t>
  </si>
  <si>
    <t>COOP-043</t>
  </si>
  <si>
    <t>Khu Công nghiệp Phước Đông, Xã Phước Đông, Huyện Gò Dầu, Tỉnh Tây Ninh, Việt Nam</t>
  </si>
  <si>
    <t>COOP-044</t>
  </si>
  <si>
    <t>Số 1606A, đường Hùng Vương, Phường Gia Cẩm, Thành phố Việt Trì, Tỉnh Phú Thọ, Việt Nam</t>
  </si>
  <si>
    <t>COOP-045</t>
  </si>
  <si>
    <t>Đường Lý Thường Kiệt, Phường 1, Thị xã Duyên Hải, Tỉnh Trà Vinh, Việt Nam</t>
  </si>
  <si>
    <t>COOP-046</t>
  </si>
  <si>
    <t>Tuyến tránh QL50, Khu Phố Thanh Ba, Thị trấn Cần Giuộc, Huyện Cần Giuộc, Tỉnh Long An, Việt Nam</t>
  </si>
  <si>
    <t>COOP-047</t>
  </si>
  <si>
    <t>Khu phố Minh Tân, Thị trấn Phan Rí Cửa, Huyện Tuy Phong, Tỉnh Bình Thuận, Việt Nam</t>
  </si>
  <si>
    <t>COOP-048</t>
  </si>
  <si>
    <t>Khóm 2, Thị trấn Tiểu Cần, Huyện Tiểu Cần, Tỉnh Trà Vinh, Việt Nam</t>
  </si>
  <si>
    <t>COOP-050</t>
  </si>
  <si>
    <t>819 Hương Lộ 2, Phường Bình Trị Đông A, Quận Bình Tân, Thành phố Hồ Chí Minh, Việt Nam</t>
  </si>
  <si>
    <t>COOP-052</t>
  </si>
  <si>
    <t>35-37 CMT 8, Phường An Thới, Quận Bình Thuỷ, Thành phố Cần Thơ, Việt Nam</t>
  </si>
  <si>
    <t>COOP-053</t>
  </si>
  <si>
    <t>Đường Cách Mạng Tháng Tám - ĐT.741, Khu phố Tân An, Thị trấn Tân Phú, Huyện Đồng Phú, Tỉnh Bình Phước, Việt Nam</t>
  </si>
  <si>
    <t>COOP-054</t>
  </si>
  <si>
    <t>Lô C2-12 KCN dịch vụ thủy sản Đà Nẵng, đường Bình Than, Phường Nại Hiên Đông, Quận Sơn Trà, Thành phố Đà Nẵng, Việt Nam</t>
  </si>
  <si>
    <t>COOP-056</t>
  </si>
  <si>
    <t>276 Nguyễn ảnh Thủ, phường Hiệp Thành, Quận 12, Thành phố Hồ Chí Minh, Việt Nam</t>
  </si>
  <si>
    <t>COOP-057</t>
  </si>
  <si>
    <t>CN LIÊN HIỆP HỢP TÁC XÃ THƯƠNG MẠI TP. HỒ CHÍ MINH - CO.OPMART VĨNH LỘC B</t>
  </si>
  <si>
    <t>Số 2 khu tái định cư Vĩnh Lộc B đường số 8, Xã Vĩnh Lộc B, Huyện Bình Chánh, Thành phố Hồ Chí Minh, Việt Nam</t>
  </si>
  <si>
    <t>COOP-058</t>
  </si>
  <si>
    <t>18 Đỗ Văn Dậy, Ấp Tân Thới 1, Xã Tân Hiệp, Huyện Hóc Môn, Thành phố Hồ Chí Minh, Việt Nam</t>
  </si>
  <si>
    <t>COOP-059</t>
  </si>
  <si>
    <t>CHI NHÁNH LIÊN HIỆP HỢP TÁC XÃ THƯƠNG MẠI TP. HỒ CHÍ MINH - CO.OPMART TÔ KÝ</t>
  </si>
  <si>
    <t>Số 557 Đường Tô Ký, phường Trung Mỹ Tây, Quận 12, Thành phố Hồ Chí Minh, Việt Nam</t>
  </si>
  <si>
    <t>COOP-060</t>
  </si>
  <si>
    <t>CHI NHÁNH LIÊN HIỆP HỢP TÁC XÃ THƯƠNG MẠI TP.HỒ CHÍ MINH - CO.OPMART THOẠI SƠN</t>
  </si>
  <si>
    <t>ấp Bắc Sơn, đường Tránh Tỉnh lộ 943, Thị trấn Núi Sập, Huyện Thoại Sơn, Tỉnh An Giang, Việt Nam</t>
  </si>
  <si>
    <t>COOP-061</t>
  </si>
  <si>
    <t>Thửa đất 11, tờ bản đồ số 31, tổ dân phố 2 đường Hùng Vương, Thị trấn Quảng Phú, Huyện Cư M'gar, Tỉnh Đắk Lắk, Việt Nam</t>
  </si>
  <si>
    <t>COOP-062</t>
  </si>
  <si>
    <t>CHI NHÁNH LIÊN HIỆP HỢP TÁC XÃ THƯƠNG MẠI TP. HỒ CHÍ MINH - CO.OPMART TÂN BIÊN</t>
  </si>
  <si>
    <t>Khu phố 3, đường Nguyễn Văn Linh, Thị trấn Tân Biên, Huyện Tân Biên, Tỉnh Tây Ninh, Việt Nam</t>
  </si>
  <si>
    <t>coop0626</t>
  </si>
  <si>
    <t>65-67 Đường 20, Phường 11, Quận 6, HCM</t>
  </si>
  <si>
    <t>COOP-063</t>
  </si>
  <si>
    <t>CHI NHÁNH LIÊN HIỆP HỢP TÁC XÃ THƯƠNG MẠI TP. HỒ CHÍ MINH - CO. OPMART DƯƠNG MINH CHÂU</t>
  </si>
  <si>
    <t>Khu phố 1 - TT. Dương Minh Châu, Huyện Dương Minh Châu, Tỉnh Tây Ninh, Việt Nam</t>
  </si>
  <si>
    <t>coop0631</t>
  </si>
  <si>
    <t>239 ( số cũ 2.212C ) Đường Dương Đình Hội, KP3, Phường Tăng Nhơn Phú B, Quận 9, Tp.HCM</t>
  </si>
  <si>
    <t>coop0633</t>
  </si>
  <si>
    <t>397 Phan Huy Ích, Phường 14, Quận Gò Vấp, HCM</t>
  </si>
  <si>
    <t>coop0634</t>
  </si>
  <si>
    <t>13 Lê Văn Thịnh, ấp Đông , Phường Bình Trưng Đông, Quận 2, HCM</t>
  </si>
  <si>
    <t>coop0635</t>
  </si>
  <si>
    <t>135 Hoàng Diệu 2, P. Linh Trung,  Tp.Thủ Đức, HCM</t>
  </si>
  <si>
    <t>COOP-064</t>
  </si>
  <si>
    <t>0.01 Khu chung cư cao tầng kết hợp TM-DV tại lô BC, Đường 4, KP. 4, Phường Tam Bình, Thành phố Thủ Đức, Thành phố Hồ Chí Minh</t>
  </si>
  <si>
    <t>coop0641</t>
  </si>
  <si>
    <t>Cao ốc Saigon Town số 83.16 Thoại Ngọc Hầu , Hòa Thạnh , Tân Phú , HCM</t>
  </si>
  <si>
    <t>coop0642</t>
  </si>
  <si>
    <t>372 nơ trang long, bình thạnh</t>
  </si>
  <si>
    <t>coop0647</t>
  </si>
  <si>
    <t>Căn hộ thương mại số 01, tầng 1 , Khu chung cư Block H thuộc khu BT, Lô 13B Khu dân cư Conic , xã Phong Phú , Huyện Bình Chánh, HCM</t>
  </si>
  <si>
    <t>coop0652</t>
  </si>
  <si>
    <t>110 Đường 17, Khu Phố 3, Phường Linh Chiểu, Quận Thủ Đức, TPHCM</t>
  </si>
  <si>
    <t>coop0653</t>
  </si>
  <si>
    <t>31-33 Bùi Thế Mỹ, Phường 10, Tân Bình, HCM</t>
  </si>
  <si>
    <t>coop0654</t>
  </si>
  <si>
    <t>Căn Shophouse  Thương Mại T2,00.04  tại Tòa nhà Krista, Phường Bình Trưng Đông, Quận 2, HCM</t>
  </si>
  <si>
    <t>coop0656</t>
  </si>
  <si>
    <t>219.45 Đường Số 5, Khu Phố 7, Phường Bình Hưng Hòa, Quận Bình Tân, HCM</t>
  </si>
  <si>
    <t>coop0657</t>
  </si>
  <si>
    <t>62 Đường số 44, Phường 10, Quận 6, Thành phố Hồ Chí Minh</t>
  </si>
  <si>
    <t>coop0658</t>
  </si>
  <si>
    <t>280 Man Thiện , Phường Tăng Nhơn Phú A, Quận 9, TPHCM</t>
  </si>
  <si>
    <t>COOP-066</t>
  </si>
  <si>
    <t>Đường Hùng Vương, Thị trấn Mỹ An, Huyện Tháp Mười, Tỉnh Đồng Tháp, Việt Nam</t>
  </si>
  <si>
    <t>coop0661</t>
  </si>
  <si>
    <t>81 Đinh Bộ Lĩnh , Phường 26 , Quận Bình Thạnh , Tphcm</t>
  </si>
  <si>
    <t>coop0665</t>
  </si>
  <si>
    <t>1031 Tỉnh Lộ 15, An Nhơn Tây, Củ Chi, TPHCM</t>
  </si>
  <si>
    <t>coop0671</t>
  </si>
  <si>
    <t>726 Quốc Lộ 22 , TT. Củ Chi,  Huyện Củ Chi, TP. HCM</t>
  </si>
  <si>
    <t>coop0678</t>
  </si>
  <si>
    <t>228.1 Khu phố 2A, Phường Tân Chánh Hiệp, Quận 12, Tp.HCM</t>
  </si>
  <si>
    <t>coop0691</t>
  </si>
  <si>
    <t>coop0692</t>
  </si>
  <si>
    <t>16 Liên Khu 5-6 , Phường Bình Hưng Hòa B, Quận Bình Tân, TP HCM</t>
  </si>
  <si>
    <t>coop0694</t>
  </si>
  <si>
    <t>coop0695</t>
  </si>
  <si>
    <t>60 Lê Lợi, Huyện Hóc Môn, HCM</t>
  </si>
  <si>
    <t>coop0827</t>
  </si>
  <si>
    <t>coop2001</t>
  </si>
  <si>
    <t>533 Tỉnh Lộ 15, Xã Tân Thạnh Đông, Huyện Củ Chi, HCM</t>
  </si>
  <si>
    <t>coop2002</t>
  </si>
  <si>
    <t>451-453 An Dương Vương, Phường 11, Quận 6, HCM</t>
  </si>
  <si>
    <t>coop2003</t>
  </si>
  <si>
    <t>2 Lê Thị Hà, TT. Hóc Môn, Hóc Môn, Thành phố Hồ Chí Minh</t>
  </si>
  <si>
    <t>coop2005</t>
  </si>
  <si>
    <t>70 Hồ Văn Long, P. Bình Hưng Hòa B,  Quận Bình Tân, TP. HCM</t>
  </si>
  <si>
    <t>coop2006</t>
  </si>
  <si>
    <t>138A Lã Xuân Oai, Phường Tăng Nhơn Phú A, Quận 9, Tp.HCM</t>
  </si>
  <si>
    <t>coop2008</t>
  </si>
  <si>
    <t>Chung Cư HQC, Block HQ3, Đường Nguyễn Văn Linh, Xã An Phú Tây, Huyện Bình Chánh, TP.HCM (Tầng trệt)</t>
  </si>
  <si>
    <t>coop2009</t>
  </si>
  <si>
    <t>112 Gò Dưa, P.Tam Bình,  Tp.Thủ Đức, HCM</t>
  </si>
  <si>
    <t>coop2010</t>
  </si>
  <si>
    <t>Lô C Shophouse, Chung Cư Idico, 262 Lũy Bán Bích, P. Hòa Thạnh,  Quận Tân Phú, TP. HCM</t>
  </si>
  <si>
    <t>coop2011</t>
  </si>
  <si>
    <t>Tầng 1 Block 1A, Khu phức hợp LaCaSa, Phường Phú Thuận, Quận 7</t>
  </si>
  <si>
    <t>coop2014</t>
  </si>
  <si>
    <t>Số 405-407 Kênh Tân Hóa, Phường Hòa Thạnh , Quận Tân Phú, Tp.HCM</t>
  </si>
  <si>
    <t>coop2016</t>
  </si>
  <si>
    <t>302.40 Hà Huy Giáp, Phường Thạnh Xuân, Quận 12, Tp.HCM</t>
  </si>
  <si>
    <t>coop2017</t>
  </si>
  <si>
    <t>387 Tân Sơn Nhì, Phường Tân Thành, Quận Tân Phú, HCM</t>
  </si>
  <si>
    <t>coop2019</t>
  </si>
  <si>
    <t>151A Phan Văn Hớn, ấp 3, xã Xuân Thới Thượng, Huyện Hóc Môn, Tp.HCM</t>
  </si>
  <si>
    <t>coop2020</t>
  </si>
  <si>
    <t>Cửa Hàng Co.opFood Nguyễn Văn Khạ 198</t>
  </si>
  <si>
    <t>198 Nguyễn Văn Khạ, KP8, Thị Trấn Củ Chi, Huyện Củ Chi, Tp.HCM</t>
  </si>
  <si>
    <t>coop2021</t>
  </si>
  <si>
    <t>65 Đường số 30, Linh Đông, trực thuộc, thành phố Thủ Đức, HCM</t>
  </si>
  <si>
    <t>coop2025</t>
  </si>
  <si>
    <t>Cửa Hàng Co.opFood Tân Xuân</t>
  </si>
  <si>
    <t>33/4A Ấp Mới 1, Xã Tân Xuân, Hóc Môn, TP. HCM</t>
  </si>
  <si>
    <t>coop2032</t>
  </si>
  <si>
    <t>153 Nguyễn Thị Sóc, Ấp Bắc Lân, Xã Bà Điểm, Huyện Hóc Môn, Tp.HCM</t>
  </si>
  <si>
    <t>coop2033</t>
  </si>
  <si>
    <t>167 Tôn Đản, Phường 14, Quận 4, Tp.HCM</t>
  </si>
  <si>
    <t>coop2034</t>
  </si>
  <si>
    <t>Cửa hàng Co.op Food Hậu Lân</t>
  </si>
  <si>
    <t>35H-36H Hậu Lân, Xã Bà Điểm, Huyện Hóc Môn, Tp.HCM</t>
  </si>
  <si>
    <t>coop2035</t>
  </si>
  <si>
    <t>12-12A Trần Văn Danh, Phường 13, Quận Tân Bình, Tp.HCM</t>
  </si>
  <si>
    <t>coop2039</t>
  </si>
  <si>
    <t>11 Nguyễn Hữu Tiến, Phường Tây Thạnh, Quận Tân Phú, Tp.HCM</t>
  </si>
  <si>
    <t>coop2041</t>
  </si>
  <si>
    <t>17-17A-17B-17C Thạnh Lộc 29, Phường Thạnh Lộc, Quận 12, Tp.HCM</t>
  </si>
  <si>
    <t>coop2042</t>
  </si>
  <si>
    <t>247A Nguyễn Xí, Phường 13, Quận Bình Thạnh, Tp.HCM</t>
  </si>
  <si>
    <t>coop2044</t>
  </si>
  <si>
    <t>15 tân chánh hiệp, p. tân chánh hiệp, quận 12, tp. hcm</t>
  </si>
  <si>
    <t>coop2045</t>
  </si>
  <si>
    <t>1 Phần nhà số 2 và số 36 Đường 12, Phường Trường Thọ, Quận Thủ Đức, Tp.HCM</t>
  </si>
  <si>
    <t>coop2050</t>
  </si>
  <si>
    <t>456 Dương Thị Mười, Phường Tân Thời Hiệp, quận 12, thành phố Hồ Chí Minh</t>
  </si>
  <si>
    <t>coop2051</t>
  </si>
  <si>
    <t>33 Đường Số 2, Ấp Bình Khánh 2, Phường Bình An, Quận 2, TP.HCM</t>
  </si>
  <si>
    <t>coop2052</t>
  </si>
  <si>
    <t>37C Phan Xích Long, P.3,  Quận Phú Nhuận, TP.HCM</t>
  </si>
  <si>
    <t>coop2055</t>
  </si>
  <si>
    <t>699 Nguyễn Ảnh Thủ, Phường Hiệp Thành, Quận 12, Tp.HCM</t>
  </si>
  <si>
    <t>coop2056</t>
  </si>
  <si>
    <t>192 Đường Vườn Lài, Tân Quý, Tân Phú, Thành phố Hồ Chí Minh</t>
  </si>
  <si>
    <t>coop2057</t>
  </si>
  <si>
    <t>367 Nguyễn Thị Đặng, Khu phố 4, Phường Tân Thới Hiệp, Quận 12, Tp.HCM</t>
  </si>
  <si>
    <t>coop2059</t>
  </si>
  <si>
    <t>86 Trần Văn Quang, Phường 10, Tân Bình, Thành phố Hồ Chí Minh</t>
  </si>
  <si>
    <t>coop2060</t>
  </si>
  <si>
    <t>628 Tỉnh Lộ 8, Xã Phước Vĩnh An, Huyện Củ Chi, Tp.HCM</t>
  </si>
  <si>
    <t>coop2063</t>
  </si>
  <si>
    <t>182 Phan Văn Hân, Phường 17, Quận Bình Thạnh, Tp.HCM</t>
  </si>
  <si>
    <t>coop2066</t>
  </si>
  <si>
    <t>64 Tam Hà, Khu Phố 3, Phường Tam Phú, Quận Thủ Đức, Tp.HCM</t>
  </si>
  <si>
    <t>coop2069</t>
  </si>
  <si>
    <t>1187 Đường  Lê Văn Lương, Ấp 3, Nhà Bè, Thành phố Hồ Chí Minh</t>
  </si>
  <si>
    <t>coop2070</t>
  </si>
  <si>
    <t>Cửa Hàng Co.opFood Nơ Trang Long 235</t>
  </si>
  <si>
    <t>235-235A Nơ Trang long, Phường 11, Quận Bình Thạnh</t>
  </si>
  <si>
    <t>coop2072</t>
  </si>
  <si>
    <t>233 Gò Xoài, phường Bình Hưng Hoà, Quận Bình Tân, Tp.HCM</t>
  </si>
  <si>
    <t>coop2073</t>
  </si>
  <si>
    <t>Liên khu 4-5, khu phố 4, phường Bình Hưng Hòa B, quận Bình Tân, thành phố Hồ Chí Minh</t>
  </si>
  <si>
    <t>coop2076</t>
  </si>
  <si>
    <t>292 Trần Thị Cờ, KP3, Phường Thới An, Quận 12, Tp.HCM</t>
  </si>
  <si>
    <t>coop2078</t>
  </si>
  <si>
    <t>349 Nguyễn Thái Bình, Phường 12, Quận Tân Bình, Tp.HCM</t>
  </si>
  <si>
    <t>coop2079</t>
  </si>
  <si>
    <t>63A Đường số 9, Phường Linh Tây, Quận Thủ Đức, Tp.HCM</t>
  </si>
  <si>
    <t>coop2080</t>
  </si>
  <si>
    <t>12/6B Trần Văn Mười, Xã Xuân Thới Đông, Hóc Môn, TP. HCM</t>
  </si>
  <si>
    <t>coop2081</t>
  </si>
  <si>
    <t>Cửa hàng Co.op Food  Lê Thị Hồng 40</t>
  </si>
  <si>
    <t>40/51 Lê Thị Hồng, Phường 17, Quận Gò Vấp, Tp.HCM</t>
  </si>
  <si>
    <t>coop2082</t>
  </si>
  <si>
    <t>107-109 ĐƯỜNG SỐ 5, PHƯỜNG 17, QUẬN GÒ VẤP, HCM</t>
  </si>
  <si>
    <t>coop2083</t>
  </si>
  <si>
    <t>Cửa Hàng Co.opFood Lê Văn Khương 551</t>
  </si>
  <si>
    <t>551/197 – 551/199 Lê Văn Khương, KP 5, Phường Hiệp Thành, Quận 12, Tp.HCM</t>
  </si>
  <si>
    <t>coop2084</t>
  </si>
  <si>
    <t>Cửa Hàng Co.opFood Sơn Kỳ 1</t>
  </si>
  <si>
    <t>01 Đường DC8, Phường Sơn Kỳ, Quận Tân Phú, Tp.HCM</t>
  </si>
  <si>
    <t>coop2085</t>
  </si>
  <si>
    <t>285 Đường Phan Văn Hớn, Phường Tân Thới Nhất, Quận 12, Tp.HCM</t>
  </si>
  <si>
    <t>coop2086</t>
  </si>
  <si>
    <t>Tầng 1, 22/14 Trường Chinh, Phường Tân Thới Nhất, Quận 12, Tp.HCM</t>
  </si>
  <si>
    <t>coop2087</t>
  </si>
  <si>
    <t>96 Trần Đại Nghĩa, Phường Tân Tạo A, Quận Bình Tân, Tp.HCM</t>
  </si>
  <si>
    <t>coop2088</t>
  </si>
  <si>
    <t>0.07, khối A1, chung cư Tam Phú, đường Cây Keo, Phường Tam Phú, Quận Thủ Đức, Tp.HCM</t>
  </si>
  <si>
    <t>coop2089</t>
  </si>
  <si>
    <t>Tang 1, khoi A1 chung cu thuoc du an khu nha o Hiep Binh phuoc-Tam Binh, p. Hiep Binh Phuoc, Q. Thu Đuc, tp. HCM</t>
  </si>
  <si>
    <t>coop2090</t>
  </si>
  <si>
    <t>Cửa Hàng Co.opFood Tân Sơn Nhì</t>
  </si>
  <si>
    <t>177 Tân Sơn Nhì, Phường Tân Sơn Nhì, Quận Tân Phú, Tp.HCM</t>
  </si>
  <si>
    <t>coop2095</t>
  </si>
  <si>
    <t>269 Đường Liên Phường, Khu phố 6, Phường Phước Long B, Quận 9, Tp.HCM</t>
  </si>
  <si>
    <t>coop2097</t>
  </si>
  <si>
    <t>91 Phạm Văn Hai, Phường 3, Quận Tân Bình, Tp.HCM</t>
  </si>
  <si>
    <t>coop2101</t>
  </si>
  <si>
    <t>272A Đ. Bình Trị Đông, Khu phố 1, Bình Tân, Thành phố Hồ Chí Minh</t>
  </si>
  <si>
    <t>coop2102</t>
  </si>
  <si>
    <t>478A - 482A Tô Ngọc Vân, Phường Thạnh Xuân, Quận 12, TP. HCM</t>
  </si>
  <si>
    <t>coop2104</t>
  </si>
  <si>
    <t>246 Đ. Nguyễn Văn Khối, Phường 9, Quận Gò Vấp, Thành phố Hồ Chí Minh</t>
  </si>
  <si>
    <t>coop2105</t>
  </si>
  <si>
    <t>275 Tỉnh Lộ 15, Ấp 9, Xã Tân Thạnh Đông, Huyện Củ Chi, Tp. HCM</t>
  </si>
  <si>
    <t>coop2106</t>
  </si>
  <si>
    <t>13C Nguyễn Văn Linh , Xã Phong Phú , Huyện Bình Chánh , tphcm</t>
  </si>
  <si>
    <t>coop2108</t>
  </si>
  <si>
    <t>Tầng 1 (trệt) , Block A Ehome S, Đường số 9, Khu phố 2, Phường Phú Hữu, Quận 9, TP.Hồ Chí Minh.</t>
  </si>
  <si>
    <t>coop2110</t>
  </si>
  <si>
    <t>101M Nguyễn Thị Búp, Khu Phố 3, Phường Hiệp Thành, Quận 12, HCM</t>
  </si>
  <si>
    <t>coop2113</t>
  </si>
  <si>
    <t>Tầng trệt, chung cư Sài Gòn Co.op, một phần thửa số 33 - tờ bản đồ số 40 (Bộ địa chính), phường 15, quận Gò Vấp, HCM</t>
  </si>
  <si>
    <t>coop2115</t>
  </si>
  <si>
    <t>49-50 đường số 1, P.26, Q.Bình Thạnh, HCM</t>
  </si>
  <si>
    <t>coop212</t>
  </si>
  <si>
    <t>95 Pasteur Q.1, HCM</t>
  </si>
  <si>
    <t>coop2120</t>
  </si>
  <si>
    <t>Số 1 Nguyễn Thông, phường 9, Quận 3, TP.Hồ Chí Minh.</t>
  </si>
  <si>
    <t>coop2123</t>
  </si>
  <si>
    <t>2680 Huỳnh Tấn Phát, Phú Xuân, Nhà Bè, HCM</t>
  </si>
  <si>
    <t>coop2124</t>
  </si>
  <si>
    <t>1C Thoại Ngọc Hầu, Phường Hòa Thạnh, Quận Tân Phú, HCM</t>
  </si>
  <si>
    <t>coop2125</t>
  </si>
  <si>
    <t>391-393 Vĩnh Viễn, Phường 5, Quận 10, HCM</t>
  </si>
  <si>
    <t>coop2129</t>
  </si>
  <si>
    <t>102/5 Đường Nguyễn Văn Tạo, Ấp 1, Xã Hiệp Phước, Huyện Nhà Bè, HCM</t>
  </si>
  <si>
    <t>coop213</t>
  </si>
  <si>
    <t>113 Trần Chánh Chiếu, P14, Q5, HCM</t>
  </si>
  <si>
    <t>coop2131</t>
  </si>
  <si>
    <t>37 Quách Đình Bảo, Phường Phú Thạnh, Quận Tân Phú, HCM</t>
  </si>
  <si>
    <t>coop2132</t>
  </si>
  <si>
    <t>35 Trương Quốc Dung, Phường 8, Phú Nhuận, HCM</t>
  </si>
  <si>
    <t>coop2134</t>
  </si>
  <si>
    <t>Nhà thương mại dịch vụ số 1.4, tầng 1, Khu C Cao ốc Phú Hoàng Anh, Nguyễn Hữu Thọ, phường Phước Kiển, huyện Nhà Bè, TP.HCM</t>
  </si>
  <si>
    <t>coop2135</t>
  </si>
  <si>
    <t>18C - 18D Nguyễn Văn Dung, Phường 6, Quận Gò Vấp, Thành phố Hồ Chí Minh</t>
  </si>
  <si>
    <t>coop2137</t>
  </si>
  <si>
    <t>199-205 Nguyễn Thái Học, Phường Phạm Ngũ Lão, Quận 1, Thành phố Hồ Chí Minh</t>
  </si>
  <si>
    <t>coop2138</t>
  </si>
  <si>
    <t>12 Đường Sô 8  , Phường linh Trung ,Thành Phố Thủ Đức , TPHCM</t>
  </si>
  <si>
    <t>coop214</t>
  </si>
  <si>
    <t>49-50 đường số 1, P26, Q.Bình Thạnh</t>
  </si>
  <si>
    <t>coop2141</t>
  </si>
  <si>
    <t>coop2142</t>
  </si>
  <si>
    <t>20 A Kỳ Đồng, Phường 9 , Quận 3 , Tphcm</t>
  </si>
  <si>
    <t>coop2147</t>
  </si>
  <si>
    <t>coop2148</t>
  </si>
  <si>
    <t>77 Nguyễn Sỹ Sách, Phường 15, Quận Tân Bình, Thành phố Hồ Chí Minh,</t>
  </si>
  <si>
    <t>coop2150</t>
  </si>
  <si>
    <t>21A - 21A1 Nguyễn Văn Đậu, Phường 5, Quận Phú Nhuận, HCM</t>
  </si>
  <si>
    <t>coop2152</t>
  </si>
  <si>
    <t>4/5 Tô Ký, Đ. Thiên Quang, Trung Mỹ Tây, Hóc Môn, Thành phố Hồ Chí Minh</t>
  </si>
  <si>
    <t>coop2153</t>
  </si>
  <si>
    <t>77 Đường Võ Văn Kiệt, An Lạc, Bình Tân, Thành phố Hồ Chí Minh</t>
  </si>
  <si>
    <t>coop2154</t>
  </si>
  <si>
    <t>17 NƠ TRANG LONG, PHƯỜNG 12, QUẬN BÌNH THẠNH</t>
  </si>
  <si>
    <t>coop2156</t>
  </si>
  <si>
    <t>25A PHAN ĐÌNH PHÙNG, PHƯỜNG TÂN THÀNH,  QUẬN TÂN PHÚ</t>
  </si>
  <si>
    <t>coop2157</t>
  </si>
  <si>
    <t>coop2158</t>
  </si>
  <si>
    <t>tầng 1+2, khối A, chung cư Lavita Charm, 58 đường số 1, khu nhà Lilama 45.1, khu phố 6, phường Trường Thọ, TP. Thủ Đức</t>
  </si>
  <si>
    <t>coop2159</t>
  </si>
  <si>
    <t>561 Lê Văn Thọ, P.14, Q.Gò Vấp, TP.HCM</t>
  </si>
  <si>
    <t>coop2161</t>
  </si>
  <si>
    <t>Căn hộ K.1.11 và K.1.12, tầng 1, Tháp K, thuộc Dự án Khu nhà ở xã Phước Kiển (Lô G và Lô E), Ấp 5, Xã Phước Kiển, Huyện Nhà Bè, HCM</t>
  </si>
  <si>
    <t>coop2162</t>
  </si>
  <si>
    <t>Nhà thương mại dịch vụ số 1.3, Khu B1, Khu nhà ở xã Phước Kiển (Hoàng Anh Gold House), đường Lê Văn Lương, Xã Phước Kiển, Huyện Nhà Bè, HCM</t>
  </si>
  <si>
    <t>coop2163</t>
  </si>
  <si>
    <t>113 Lý Chiêu Hoàng, Phường 10, Quận 6, Thành phố Hồ Chí Minh</t>
  </si>
  <si>
    <t>coop2164</t>
  </si>
  <si>
    <t>Cửa hàng Co.op Food CC Hausneo</t>
  </si>
  <si>
    <t>Căn hộ B.0.03 Lô B, chung cư Bảo Minh EZLAND (HausNeo), số 02 đường số 11, Khu phố 2, Phường Phú Hữu, Thành phố Thủ Đức, HCM</t>
  </si>
  <si>
    <t>coop217</t>
  </si>
  <si>
    <t>209 Lê Văn Sỹ, P13, Q3, HCM</t>
  </si>
  <si>
    <t>coop220</t>
  </si>
  <si>
    <t>36 Cửu long , p15 ,q10</t>
  </si>
  <si>
    <t>coop227</t>
  </si>
  <si>
    <t>Phường Bình Chiểu, Q.Thủ Đức</t>
  </si>
  <si>
    <t>coop230</t>
  </si>
  <si>
    <t>483 Lê Quang Định, P7, Q.Bình Thạnh, HCM</t>
  </si>
  <si>
    <t>coop233</t>
  </si>
  <si>
    <t>615 Nguyễn Thị Định, Cát Lái, Quận 2, Thành phố Hồ Chí Minh</t>
  </si>
  <si>
    <t>coop239</t>
  </si>
  <si>
    <t>3419C Phạm Thế Hiển, P7,Quận 8, TPHCM</t>
  </si>
  <si>
    <t>coop247</t>
  </si>
  <si>
    <t>coop253</t>
  </si>
  <si>
    <t>Cửa Hàng Co.opFood Tô Ngọc Vân</t>
  </si>
  <si>
    <t>200 Tô Ngọc Vân, P.Linh Trung, Q.Thủ Đức, HCM</t>
  </si>
  <si>
    <t>coop254</t>
  </si>
  <si>
    <t>102 Vĩnh Hội ,Q4, HCM</t>
  </si>
  <si>
    <t>coop255</t>
  </si>
  <si>
    <t>1802 Phạm Thế Hiển, Quận 8, HCM</t>
  </si>
  <si>
    <t>coop256</t>
  </si>
  <si>
    <t>coop267</t>
  </si>
  <si>
    <t>1162(4.1C) Kha Vạn Cân, P.Linh Chiểu, Thủ Đức, TPHCM</t>
  </si>
  <si>
    <t>coop277</t>
  </si>
  <si>
    <t>33 Trương Công Định, P14, Q.Tân Bình,TP HCM</t>
  </si>
  <si>
    <t>coop279</t>
  </si>
  <si>
    <t>42 Tôn Thất Thuyết, Phường 04, Quận 04, TP.HCM</t>
  </si>
  <si>
    <t>coop287</t>
  </si>
  <si>
    <t>coop290</t>
  </si>
  <si>
    <t>437 Nguyễn Văn Tăng, P. Long Thạnh Mỹ, Q.9</t>
  </si>
  <si>
    <t>coop293</t>
  </si>
  <si>
    <t>605 Nguyễn Duy Trinh, phường Bình Trưng Đông, Quận 2</t>
  </si>
  <si>
    <t>coop3801</t>
  </si>
  <si>
    <t>Cửa Hàng Co.opFood HT Hồng Lĩnh</t>
  </si>
  <si>
    <t>Số 1A, đường Nguyễn Đông Chi, P.Nam Hồng, TX Hồng Lĩnh, Tỉnh Hà Tĩnh</t>
  </si>
  <si>
    <t>coop3802</t>
  </si>
  <si>
    <t>34 Nguyễn Biên thị trấn Cẩm xuyên,  thành phố Hà Tĩnh, Tỉnh Hà Tĩnh</t>
  </si>
  <si>
    <t>coop3803</t>
  </si>
  <si>
    <t>208 Hải Thượng Lãn Ông, Tỉnh Hà Tĩnh</t>
  </si>
  <si>
    <t>coop3804</t>
  </si>
  <si>
    <t>365-367 Đường Hà Huy Tập, tổ 3, Phường Hà Huy Tập, Tp.Hà Tĩnh, Tỉnh Hà Tĩnh</t>
  </si>
  <si>
    <t>coop409</t>
  </si>
  <si>
    <t>33 Đường 12, phường Hiệp Bình Chánh, quận Thủ Đức, HCM</t>
  </si>
  <si>
    <t>coop5001</t>
  </si>
  <si>
    <t>222 Hoàng Hữu Nam, Thủ Đức, HCM</t>
  </si>
  <si>
    <t>coop636</t>
  </si>
  <si>
    <t>623 Đỗ Xuân Hợp, phường Phước Long B, Quận 9. TP.HCM</t>
  </si>
  <si>
    <t>coop640</t>
  </si>
  <si>
    <t>Căn hộ thương mại số C-0-06 Block C, thuộc nhà chung cư Tanibuilding Sơn Kỳ 1, Đường CN13-DC8-DC13, phường Sơn Kỳ, Quận Tân Phú, HCM</t>
  </si>
  <si>
    <t>coop644</t>
  </si>
  <si>
    <t>174 Phan Văn Hớn, Tân Thới Nhất, Quận 12, Thành phố Hồ Chí Minh</t>
  </si>
  <si>
    <t>coop648</t>
  </si>
  <si>
    <t>603 Tỉnh Lộ 43 , Phường Tam Bình , Quận Thủ Đức , TPHCM</t>
  </si>
  <si>
    <t>coop655</t>
  </si>
  <si>
    <t>21C Làng Tăng Phú, Tổ 4, Khu Phố 4, Phường Tăng Nhơn Phú A, Quận 9, TPHCM</t>
  </si>
  <si>
    <t>coop683</t>
  </si>
  <si>
    <t>72A Đường  số 8,Khu Phố 3, Phường Linh Xuân, Q.Thủ Đức, HCM</t>
  </si>
  <si>
    <t>coop684</t>
  </si>
  <si>
    <t>7.2 Hương Lộ 11, Ấp 4, Xã Tân quý Tây, Huyện Bình Chánh</t>
  </si>
  <si>
    <t>coop688</t>
  </si>
  <si>
    <t>192 Nguyễn Duy Trinh, Phường Bình Trưng Tây, Quận 2, HCM</t>
  </si>
  <si>
    <t>coop690</t>
  </si>
  <si>
    <t>232 Xóm Chiếu, Quận 4, Tp.HCM</t>
  </si>
  <si>
    <t>coop69026</t>
  </si>
  <si>
    <t>110 Phổ Quang, phường 9, quận Phú Nhuận, HCM</t>
  </si>
  <si>
    <t>coop69068</t>
  </si>
  <si>
    <t>C29-30 Khu phố Hoàng Ngân, KĐT Phố Đông, 1145/22 Nguyễn Thị Định, Phường Cát Lái, Quận 2, HCM</t>
  </si>
  <si>
    <t>coop693</t>
  </si>
  <si>
    <t>204 Tam Bình - Tam Phú - Thủ Đức.</t>
  </si>
  <si>
    <t>coop697</t>
  </si>
  <si>
    <t>31 Trịnh Đình Thảo, Phường Hòa Thạnh, Q.Tân Phú, Tp.HCM</t>
  </si>
  <si>
    <t>coop698</t>
  </si>
  <si>
    <t>262 Tân Hương, P.Tân Quý, Q.Tân Phú, HCM</t>
  </si>
  <si>
    <t>coop9102</t>
  </si>
  <si>
    <t>Tầng 1, Tòa 17T4 Dự án Hapulico Complex, Số 01 đường Nguyễn Huy Tưởng, Phường Thanh Xuân Trung, Quận Thanh Xuân, HN</t>
  </si>
  <si>
    <t>coop9103</t>
  </si>
  <si>
    <t>Tầng 1 của Tòa CT2 Tòa nhà Bắc Hà C14, Phố Tố Hữu, P.Trung Văn, Q.Nam Từ Liêm, HN</t>
  </si>
  <si>
    <t>coop9104</t>
  </si>
  <si>
    <t>Tổ Hợp công trình hỗn hợp Pandora, số 53 Triều Khúc, Phường Thanh Xuân Nam, Quận Thanh Xuân, HN</t>
  </si>
  <si>
    <t>coop9105</t>
  </si>
  <si>
    <t>Tầng 1 của Tòa CT2 Tòa nhà Bắc Hà Tower, Phố Tố Hữu, P.Trung Văn, Q.Nam Từ Liêm, HN</t>
  </si>
  <si>
    <t>coop9106</t>
  </si>
  <si>
    <t>Cửa hàng Co.op Food HN Khương Trung</t>
  </si>
  <si>
    <t>Tầng 1 Chung cư Star Tower – 283 Khương Trung, Quận Thanh Xuân, HN</t>
  </si>
  <si>
    <t>coop9107</t>
  </si>
  <si>
    <t>02 Nhà đất tại số 16 và số 17, khu nhà ở Phùng Khoang, Phường Trung Văn, Quận Nam Từ Liêm, HN</t>
  </si>
  <si>
    <t>coop9108</t>
  </si>
  <si>
    <t>Tầng 01 tòa nhà CT5A thuộc dự án Văn Khê tại địa chỉ Khu đô thị Văn Khê, Hà Đông, HN</t>
  </si>
  <si>
    <t>coop9109</t>
  </si>
  <si>
    <t>kiot 06-07, Tòa V3 khu nhà ở xã hội The Vesta, P.Phú Lãm, Q.Hà Đông, Hà Nội</t>
  </si>
  <si>
    <t>coop9110</t>
  </si>
  <si>
    <t>Tầng 1- Tòa 21B5-chung cư Green Stars  -234 Phạm Văn Đồng, Cổ Nhuế - Bắc Từ Liêm - Hà Nội</t>
  </si>
  <si>
    <t>coop9114</t>
  </si>
  <si>
    <t>Cửa hàng Shophouse số 04, mã căn SH04, tầng 1-2 thuộc tòa HH01B Anland, tại Khu đô thị mới Dương Nội, Quận Hà Đông, HN</t>
  </si>
  <si>
    <t>coop9115</t>
  </si>
  <si>
    <t>Tầng 1, Số C2.15 Sảnh B thuộc tòa Ecohome 2, Đường Tân Xuân, Xã Đông Ngạc, Quận Bắc Từ Liêm, HN</t>
  </si>
  <si>
    <t>coop9116</t>
  </si>
  <si>
    <t>Gian hàng số 04 Tòa nhà CT1B, tầng 1 Khu đô thị Nghĩa Đô, Ngõ 106 Hoàng Quốc Việt, Phường Cổ Nhuế 1, Quận Bắc Từ Liêm, HN</t>
  </si>
  <si>
    <t>coop9120</t>
  </si>
  <si>
    <t>Tầng 1, Chung cư NO-VP2, Khu dịch vụ tổng hợp và nhà ở hồ Linh Đàm, Phường Hoàng Liệt, Quận Hoàng Mai, HN</t>
  </si>
  <si>
    <t>coop9124</t>
  </si>
  <si>
    <t>Tầng 1, SH42 – Tòa K3, KĐT Văn Phú, phường Phú La, Quận Hà Đông, HN</t>
  </si>
  <si>
    <t>coop9126</t>
  </si>
  <si>
    <t>Nhà liền kề số 07 và số 08, Lô liền kề TT2, Dự án Khu đô thị mới Kim Văn - Kim Lũ, Phường Đại Kim, Quận Hoàng Mai, HN</t>
  </si>
  <si>
    <t>coop9131</t>
  </si>
  <si>
    <t>Tầng 1, Kiot số 2 và số 4, Tòa nhà B2.1- HH03C, Khu đô thị Thanh Hà Cienco 5, xã Cự Khê, Huyện Thanh Oai, HN</t>
  </si>
  <si>
    <t>coop9134</t>
  </si>
  <si>
    <t>Tầng 1, Lô số 04B, Tòa L, Dự án HH2 Khu đô thị mới Dương Nội, Phường Yên Nghĩa, Quận Hà Đông, HN</t>
  </si>
  <si>
    <t>coop9138</t>
  </si>
  <si>
    <t>Tầng 1, Lô 02, Tòa CT4, Phường Cổ Nhuế 2, Quận Bắc Từ Liêm, HN</t>
  </si>
  <si>
    <t>coop9139</t>
  </si>
  <si>
    <t>Tầng 1, Lô số 05.1, Nhà chung cư HH, Dự án nhà ở cho cán bộ chiến sĩ – Bộ Công an, Phường Cổ Nhuế 2, Quận Bắc Từ Liêm, HN</t>
  </si>
  <si>
    <t>coop9141</t>
  </si>
  <si>
    <t>Tầng 1, TM 108.2, Tòa D, Mandarin Garden, số 493 Trương Định, Phường Tân Mai, Quận Hoàng Mai, HN</t>
  </si>
  <si>
    <t>coop9143</t>
  </si>
  <si>
    <t>Ô số 11, Lô Ơ2, Dự án Bán đảo Linh Đàm, Phường Hoàng Liệt, Quận Hoàng Mai, HN</t>
  </si>
  <si>
    <t>coop9144</t>
  </si>
  <si>
    <t>Tầng 1, Kiot 102, Tòa CT13, Khu đô thị mới Tứ Hiệp (chung cư Sakura), Xã Tứ Hiệp, huyện Thanh Trì, Hà Nội</t>
  </si>
  <si>
    <t>coop9146</t>
  </si>
  <si>
    <t>Tầng 1, Kiot 18, Tòa V7, Khu nhà ở xã hội Phú Lãm – The Vesta, Phường Phú Lãm, Quận Hà Đông, HN</t>
  </si>
  <si>
    <t>coop9148</t>
  </si>
  <si>
    <t>Tầng 1, Căn DV-01, Dự án Tecco Skyville Tower, Xã Tứ Hiệp, Huyện Thanh Trì, Hà Nội</t>
  </si>
  <si>
    <t>coop9149</t>
  </si>
  <si>
    <t>Tầng 1, tòa CT01B, Khu nhà ở Hateco 6, P.Phương Canh, Nam Từ Liêm, HN</t>
  </si>
  <si>
    <t>coop9150</t>
  </si>
  <si>
    <t>Kiot số 15-16-17-18, Toà 19T1, Dự án nhà ở xã hội Kiến Hưng (Lucky House), Phường Kiến Hưng, Quận Hà Đông, HN</t>
  </si>
  <si>
    <t>coop9151</t>
  </si>
  <si>
    <t>Số nhà 37, Phố Đại Đồng, Phường Thanh Trì, Quận Hoàng Mai, HN</t>
  </si>
  <si>
    <t>coop9152</t>
  </si>
  <si>
    <t>Tầng 1, Tòa 2A – Vinaconex 7, 136 Hồ Tùng Mậu, Phường Phú Diễn, Quận Bắc Từ Liêm, HN</t>
  </si>
  <si>
    <t>coop9153</t>
  </si>
  <si>
    <t>Tầng 1, Tòa 17T8, Khu đô thị Trung Hòa – Nhân Chính, Phường Nhân Chính, Quận Thanh Xuân, HN</t>
  </si>
  <si>
    <t>coop9154</t>
  </si>
  <si>
    <t>Căn TM01, Tòa N03-T1, Khu đô thị Ngoại Giao Đoàn, Phường Xuân Tảo, Quận Bắc Từ Liêm, HN</t>
  </si>
  <si>
    <t>coop9158</t>
  </si>
  <si>
    <t>Số 440 Vĩnh Hưng, Phường Thanh Trì, Quận Hoàng Mai, HN</t>
  </si>
  <si>
    <t>coop9159</t>
  </si>
  <si>
    <t>tầng 1, N02 dự án New Horizon , số 87 Lĩnh Nam,  Q.Hoàng Mai, TP. Hà Nội</t>
  </si>
  <si>
    <t>coop9160</t>
  </si>
  <si>
    <t>Tầng 1, Tòa B1, Dự án Tổ hợp thương mại dịch vụ và căn hộ cao cấp Hải Phát Plaza, P.Đại Mỗ, Nam Từ Liêm, HN</t>
  </si>
  <si>
    <t>coop9161</t>
  </si>
  <si>
    <t>Tầng 1, Park 4, Ô đất 5.B2 (Eurowindow River Park), Khu tái định cư Đông Hội, Xã Đông Hội, huyện Đông Anh, HN</t>
  </si>
  <si>
    <t>coop9165</t>
  </si>
  <si>
    <t>Tầng 1, Shophouse ED.107, Eco Dream, Khu đô thị mới Tây Nam Kim Giang I, Xã Tân Triều, Huyện Thanh Trì, HN</t>
  </si>
  <si>
    <t>coop9997</t>
  </si>
  <si>
    <t>Đường D5, Q.Bình Thạnh, HCM</t>
  </si>
  <si>
    <t>coop9998</t>
  </si>
  <si>
    <t>127 Bình Lợi, phường 13, quận Bình Thạnh, Thành Phố Hồ Chí Minh</t>
  </si>
  <si>
    <t>coop9999</t>
  </si>
  <si>
    <t>33-37 đường 9A, KDC Trung Sơn, xã Bình Hưng, huyện  Bình Chánh, Tp.HCM</t>
  </si>
  <si>
    <t>COOPACHAU</t>
  </si>
  <si>
    <t>coopachau0001</t>
  </si>
  <si>
    <t>1Crescent Mall, Tầng B1, 101 Tôn Dật Tiên, P.Phú Thuận, Quận 7, HCM</t>
  </si>
  <si>
    <t>COOPANDONG</t>
  </si>
  <si>
    <t>96 Hùng Vương, Phường 09, Quận 5, Thành phố Hồ Chí Minh, Việt Nam</t>
  </si>
  <si>
    <t>coopannhon</t>
  </si>
  <si>
    <t>TTTM Hoàng Vũ Plaza, Quốc lộ 1A, P.Bình Định, Thị xã An Nhơn, Tỉnh Bình Định</t>
  </si>
  <si>
    <t>COOPBAOLOC</t>
  </si>
  <si>
    <t>Tháp nước đường Trần Phú, Phường 2, Thành phố Bảo Lộc, Tỉnh Lâm Đồng, Việt Nam</t>
  </si>
  <si>
    <t>COOPBIENHOA</t>
  </si>
  <si>
    <t>Số 121, Phạm Văn Thuận , P.Tân Tiến, TP.Biên Hòa, T.Đồng Nai</t>
  </si>
  <si>
    <t>COOPBINHDINH</t>
  </si>
  <si>
    <t>Số 07, Đường Lê Duẩn, Phường Lý Thường Kiệt, Thành phố Quy Nhơn, Tỉnh Bình Định, Việt Nam</t>
  </si>
  <si>
    <t>COOPBINHDONG</t>
  </si>
  <si>
    <t>40-54 Tuy Lý Vương, Phường 13, Quận 8, Thành phố Hồ Chí Minh, Việt Nam</t>
  </si>
  <si>
    <t>COOPBINHTAN</t>
  </si>
  <si>
    <t>158 Đường Số 19, Phường Bình Trị Đông B, Quận Bình Tân, Thành phố Hồ Chí Minh, Việt Nam</t>
  </si>
  <si>
    <t>COOPBINHTRIEU</t>
  </si>
  <si>
    <t>Số 68/1 Quốc lộ 13, Phường Hiệp Bình Chánh, Thành phố Thủ Đức, Thành phố Hồ Chí Minh, Việt Nam</t>
  </si>
  <si>
    <t>COOPCAMAU</t>
  </si>
  <si>
    <t>Số 09 Trần Hưng Đạo, Phường 5, Thành phố Cà Mau, Tỉnh Cà Mau, Việt Nam</t>
  </si>
  <si>
    <t>COOPCANGIO</t>
  </si>
  <si>
    <t>CÔNG TY TNHH MỘT THÀNH VIÊN CO.OP MART CẦN GIỜ</t>
  </si>
  <si>
    <t>Số 128 Đường Đào Cử KP.Phong Thạnh Thị Trấn Cần Thạnh, Thị Trấn Cần Thạnh, Huyện Cần Giờ, Thành phố Hồ Chí Minh, Việt Nam</t>
  </si>
  <si>
    <t>COOPCANTHO</t>
  </si>
  <si>
    <t>1, Đại lộ Hòa Bình, Phường Tân An, Quận Ninh Kiều, Thành phố Cần Thơ, Việt Nam</t>
  </si>
  <si>
    <t>COOPCONGQUYNH</t>
  </si>
  <si>
    <t>189C Cống Quỳnh, Phường Nguyễn Cư Trinh, Quận 1, Thành phố Hồ Chí Minh, Việt Nam</t>
  </si>
  <si>
    <t>COOPCUCHI</t>
  </si>
  <si>
    <t>357 Quốc lộ 22, ấp Thượng, Xã Tân Thông Hội, Huyện Củ Chi, Thành phố Hồ Chí Minh, Việt Nam</t>
  </si>
  <si>
    <t>COOPDAMSEN</t>
  </si>
  <si>
    <t>Tầng trệt, Tầng 1, Tầng 2 (Siêu thị Co.opMart) Khu A, Chung cư Phú Thọ, P.15, Q.11, TP.HCM, Việt Nam</t>
  </si>
  <si>
    <t>COOPDANANG</t>
  </si>
  <si>
    <t>478 Điện Biên Phủ, Phường Thanh Khê Đông, Quận Thanh Khê, Thành phố Đà Nẵng, Việt Nam</t>
  </si>
  <si>
    <t>COOPDONGTHINH</t>
  </si>
  <si>
    <t>304A Quang Trung, Phường 11, Quận Gò Vấp, Thành phố Hồ Chí Minh, Việt Nam</t>
  </si>
  <si>
    <t>coopfair0001</t>
  </si>
  <si>
    <t>Linh Trung, Thủ Đức, HCM</t>
  </si>
  <si>
    <t>coopfair0002</t>
  </si>
  <si>
    <t>1058 Nguyễn Văn Linh, Q7, HCM</t>
  </si>
  <si>
    <t>coopfair0003</t>
  </si>
  <si>
    <t>240-242 phạm Văn Đồng, Hiệp Bình Chánh, Thủ Đức, HCM</t>
  </si>
  <si>
    <t>coopfair0004</t>
  </si>
  <si>
    <t>Q10, HCM</t>
  </si>
  <si>
    <t>COOPFAIRPRICE</t>
  </si>
  <si>
    <t>Số 199-205, Đường Nguyễn Thái Học, Phường Phạm Ngũ Lão, Quận 1, Thành phố Hồ Chí Minh, Việt Nam</t>
  </si>
  <si>
    <t>coopfine0001</t>
  </si>
  <si>
    <t>Số 2, nguyễn văn Tưởng, KP3, P.Tân Phú, Q7, HCM</t>
  </si>
  <si>
    <t>coopfine0002</t>
  </si>
  <si>
    <t>Đường 9A, KDC Trung Sơn, Xã Bình Hưng, Huyện Bình Chánh, HCM</t>
  </si>
  <si>
    <t>coopfine0003</t>
  </si>
  <si>
    <t>51A Nguyễn Văn Linh P.Tân Phong Q7 TPHCM</t>
  </si>
  <si>
    <t>coopfine4201</t>
  </si>
  <si>
    <t>118 Đường 3/2 , phường 12 , Quận 10 , Tp.HCM</t>
  </si>
  <si>
    <t>COOPFINELIFE</t>
  </si>
  <si>
    <t>199-205 Nguyễn Thái Học, Phường Phạm Ngũ Lão, Quận 1, TP.HCM</t>
  </si>
  <si>
    <t>COOPFOOD-115</t>
  </si>
  <si>
    <t>Tầng 1, Tòa 17T4 Dự án Hapulico Complex, Số 01 Đ.Nguyễn Huy Tưởng, P.Thanh Xuân Trung, Q.Thanh Xuân, TP.Hà Nội, Việt Nam</t>
  </si>
  <si>
    <t>COOPFOOD-116</t>
  </si>
  <si>
    <t>L2-1, Khu dân cư Phú Gia 2, KP 5, P.Trảng Dài, TP. Biên Hòa, T. Đồng Nai, Việt Nam</t>
  </si>
  <si>
    <t>COOPFOOD-123</t>
  </si>
  <si>
    <t>451 Lê Hồng Phong, Khu phố 8, Phường Phú Hòa, Thành phố Thủ Dầu Một, Tỉnh Bình Dương, Việt Nam</t>
  </si>
  <si>
    <t>COOPFOOD-144</t>
  </si>
  <si>
    <t>111 Phạm Ngũ Lão, Phường Thới Bình, Quận Ninh Kiều, Thành phố Cần Thơ, Việt Nam</t>
  </si>
  <si>
    <t>Coopfood2165</t>
  </si>
  <si>
    <t>70 Trần Tấn, phường Tân Sơn Nhì, quận Tân Phú, thành phố Hồ Chí Minh</t>
  </si>
  <si>
    <t>coopfood325</t>
  </si>
  <si>
    <t>Cửa hàng Co.op Food BD Trần Hưng Đạo 325</t>
  </si>
  <si>
    <t>325 Đường Trần Hưng Đạo, Khu phố Tây Á, phường Đông Hòa, Thị xã Dĩ An, tỉnh BÌnh Dương</t>
  </si>
  <si>
    <t>coopfood6101</t>
  </si>
  <si>
    <t>Căn hộ số 14, tầng 1, thuộc Block Sapphire, mã căn hộ S-14, khu phức hợp Charm Plaza 1, khu phố Thống Nhất, P.Dĩ An, Tp.Dĩ An, Bình Dương</t>
  </si>
  <si>
    <t>coopfood676</t>
  </si>
  <si>
    <t>Co.opFood Bà Điểm</t>
  </si>
  <si>
    <t>30.1A Ấp Nam Lân, Xã Bà Điểm, Huyện Hóc Môn, Tp.HCM</t>
  </si>
  <si>
    <t>coopfood82</t>
  </si>
  <si>
    <t>Cửa hàng Co.op Food BD Ngô Thì Nhậm 82</t>
  </si>
  <si>
    <t>82 Ngô Thì Nhậm, khu phố Nhi Đồng 2, Phường Dĩ An, Thị xã Dĩ An, tỉnh BÌnh Dương</t>
  </si>
  <si>
    <t>coopfoodthanhhoa</t>
  </si>
  <si>
    <t>Cửa hàng Co.opfood TH cc Tecco Tower</t>
  </si>
  <si>
    <t>CC số 1 Tecco Tower lô CC2, đường vành đai Đông Tây, P.Đông vệ, Tp.Thanh Hóa, tỉnh Thanh Hóa</t>
  </si>
  <si>
    <t>COOPGOVAP</t>
  </si>
  <si>
    <t>543/1 Phan Văn Trị, Phường 7, Quận Gò Vấp, Thành phố Hồ Chí Minh, Việt Nam</t>
  </si>
  <si>
    <t>COOPHAIPHONG</t>
  </si>
  <si>
    <t>Trung tâm thương mại Cát Bi Plaza, số 1 đường Lê Hồng Phong, Phường Lạc Viên, Quận Ngô Quyền, Thành phố Hải Phòng, Việt Nam</t>
  </si>
  <si>
    <t>COOPHANOI</t>
  </si>
  <si>
    <t>Km số 10 đường Nguyễn Trãi, Phường Mộ Lao, Quận Hà Đông, Thành phố Hà Nội, Việt Nam</t>
  </si>
  <si>
    <t>COOPHAUGIANG</t>
  </si>
  <si>
    <t>CÔNG TY TNHH MỘT THÀNH VIÊN SÀI GÒN CO.OP HẬU GIANG</t>
  </si>
  <si>
    <t>188 Hậu Giang, Phường 06, Quận 6, Thành phố Hồ Chí Minh, Việt Nam</t>
  </si>
  <si>
    <t>COOPHOABINH</t>
  </si>
  <si>
    <t>175 đường Hòa Bình, Phường Hiệp Tân, Quận Tân phú, Thành phố Hồ Chí Minh, Việt Nam</t>
  </si>
  <si>
    <t>COOPHOAHAO</t>
  </si>
  <si>
    <t>CÔNG TY TNHH MỘT THÀNH VIÊN CO.OPMART HÒA HẢO</t>
  </si>
  <si>
    <t>0.01 - 0.02 - 0.03 Cao ốc B Ngô Gia Tự, Hòa Hảo, Phường 03, Quận 10, Thành phố Hồ Chí Minh, Việt Nam</t>
  </si>
  <si>
    <t>COOPHOANGMAI</t>
  </si>
  <si>
    <t>CÔNG TY TNHH MỘT THÀNH VIÊN CO.OPMART HOÀNG MAI</t>
  </si>
  <si>
    <t>COOPHOCMON</t>
  </si>
  <si>
    <t>380 đường Đặng Thúc Vịnh, ấp Thới Tứ 1, Xã Thới Tam Thôn, Huyện Hóc Môn, Thành phố Hồ Chí Minh, Việt Nam</t>
  </si>
  <si>
    <t>COOPHUE</t>
  </si>
  <si>
    <t>Trung tâm Thương mại Trường Tiền Plaza, 06 Trần Hưng Đạo, Phường Phú Hòa, Thành phố Huế, Tỉnh Thừa Thiên - Huế, Việt Nam</t>
  </si>
  <si>
    <t>COOPKVSG</t>
  </si>
  <si>
    <t>CÔNG TY TNHH MỘT THÀNH VIÊN KHO VẬN SÀI GÒN CO.OP</t>
  </si>
  <si>
    <t>199 - 205 Nguyễn Thái Học, Phường Phạm Ngũ Lão, Quận 1, Thành phố Hồ Chí Minh, Việt Nam</t>
  </si>
  <si>
    <t>COOPLONGHAU</t>
  </si>
  <si>
    <t>Lô A khu lưu trú, khu công nghiệp Long Hậu, Đường Long Hậu-Hiệp Phước, ấp 3, Xã Long Hậu, Huyện Cần Giuộc, Tỉnh Long An, Việt Nam</t>
  </si>
  <si>
    <t>COOPMARFIVE</t>
  </si>
  <si>
    <t>coopmarfive01</t>
  </si>
  <si>
    <t>MARFIVE. Co.opMart SCA - Phạm Văn Chiêu</t>
  </si>
  <si>
    <t>359 Phạm Văn Chiêu, P.14, Q.Gò Vấp, HCM</t>
  </si>
  <si>
    <t>coopmarfive02</t>
  </si>
  <si>
    <t>856 Âu Cơ, P.14, Q.Tân Bình, HCM</t>
  </si>
  <si>
    <t>COOPMARFOUR</t>
  </si>
  <si>
    <t>Tầng trệt tòa nhà V2, V3, Văn Phú Victoria - CT9, KĐT mới Văn Phú, Phường Phú La, Quận Hà Đông, Thành phố Hà Nội</t>
  </si>
  <si>
    <t>coopmarfour0002</t>
  </si>
  <si>
    <t>Tầng 2 TTTM Mipec, số 2, Long Biên 2, Ngọc Lâm, Long Biên, HN</t>
  </si>
  <si>
    <t>coopmarfour0003</t>
  </si>
  <si>
    <t>Tầng trệt tòa nhà V2, V3 - Văn Phú Victoria - CT9, khu đô thị mới Văn Phú, phường Phú La, quận Hà Đông, HN</t>
  </si>
  <si>
    <t>coopmarfour0004</t>
  </si>
  <si>
    <t>430 Cầu Am, Vạn Phúc, Hà Đông, HN</t>
  </si>
  <si>
    <t>COOPMARSIX</t>
  </si>
  <si>
    <t>coopmarsix549</t>
  </si>
  <si>
    <t>431A Hoàng Văn Thụ, Phường 4, Quận Tân Bình, HCM</t>
  </si>
  <si>
    <t>coopmarsix561</t>
  </si>
  <si>
    <t>181 Cao Thắng, Phường 12, Quận 10, HCM</t>
  </si>
  <si>
    <t>coopmart9999</t>
  </si>
  <si>
    <t>COOPNAMSG</t>
  </si>
  <si>
    <t>1362 Đường Huỳnh Tấn Phát, Khu Phố 1, Phường Phú Mỹ, Quận 7, Thành phố Hồ Chí Minh, Việt Nam</t>
  </si>
  <si>
    <t>COOPNDC</t>
  </si>
  <si>
    <t>168 Nguyễn Đình Chiểu, Phường Võ Thị Sáu, Quận 3, Thành phố Hồ Chí Minh, Việt Nam</t>
  </si>
  <si>
    <t>COOPNGABAYHG</t>
  </si>
  <si>
    <t>CÔNG TY TNHH MỘT THÀNH VIÊN CO.OPMART NGÃ BẢY HẬU GIANG</t>
  </si>
  <si>
    <t>Khu vực 3, Phường Ngã Bảy, Thành phố Ngã Bảy, Tỉnh Hậu Giang, Việt Nam</t>
  </si>
  <si>
    <t>COOPNGUYENXI</t>
  </si>
  <si>
    <t>CÔNG TY TNHH MỘT THÀNH VIÊN CO.OP MART NGUYỄN XÍ</t>
  </si>
  <si>
    <t>Số 57 Quốc Lộ 13, Phường 26, Quận Bình Thạnh, Thành phố Hồ Chí Minh, Việt Nam</t>
  </si>
  <si>
    <t>COOPNHATRANG</t>
  </si>
  <si>
    <t>02 Lê Hồng Phong, Phường Phước Hải, Thành phố Nha Trang, Tỉnh Khánh Hòa, Việt Nam</t>
  </si>
  <si>
    <t>COOPNHIEULOC</t>
  </si>
  <si>
    <t>Cao ốc SCREC, Trường Sa, Phường 12, Quận 3, Thành phố Hồ Chí Minh, Việt Nam</t>
  </si>
  <si>
    <t>COOPPHULAM</t>
  </si>
  <si>
    <t>6 Bà Hom, Phường 13, Quận 6, Thành phố Hồ Chí Minh, Việt Nam</t>
  </si>
  <si>
    <t>COOPPHUNHUAN</t>
  </si>
  <si>
    <t>571-573 Nguyễn Kiệm, Phường 09, Quận Phú Nhuận, Thành phố Hồ Chí Minh, Việt Nam</t>
  </si>
  <si>
    <t>COOPRACHGIA</t>
  </si>
  <si>
    <t>CÔNG TY TNHH THƯƠNG MẠI SÀI GÒN CO.OP RẠCH GIÁ</t>
  </si>
  <si>
    <t>Khu trung tâm thương mại tổng hợp 16 ha, Phường Vĩnh Thanh Vân, Thành phố Rạch Giá, Tỉnh Kiên Giang, Việt Nam</t>
  </si>
  <si>
    <t>COOPRACHMIEU</t>
  </si>
  <si>
    <t>48 Hoa Sứ, Phường 07, Quận Phú Nhuận, Thành phố Hồ Chí Minh, Việt Nam</t>
  </si>
  <si>
    <t>COOPSAIGONAG</t>
  </si>
  <si>
    <t>Số 12 Nguyễn Huệ, Phường Mỹ Long, Thành phố Long Xuyên, Tỉnh An Giang, Việt Nam</t>
  </si>
  <si>
    <t>COOPSAIGONBL2</t>
  </si>
  <si>
    <t>07 Trần Huỳnh, Phường 7, Thành Phố Bạc Liêu, Tỉnh Bạc Liêu, Việt Nam</t>
  </si>
  <si>
    <t>COOPSAIGONBMT</t>
  </si>
  <si>
    <t>Số 71 đường Nguyễn Tất Thành, Phường Tân An, TP.Buôn Ma Thuột, Tỉnh Đắk Lắk, Việt Nam</t>
  </si>
  <si>
    <t>COOPSAIGONBP</t>
  </si>
  <si>
    <t>Khu trung tâm thương mại Đồng Xoài, đường Phú Riềng Đỏ, Phường Tân Bình, Thành Phố Đồng Xoài, Tỉnh Bình Phước, Việt Nam</t>
  </si>
  <si>
    <t>COOPSAIGONBUONHO</t>
  </si>
  <si>
    <t>Số 464 đường Hùng Vương, Phường An Bình, Thị xã Buôn Hồ, Tỉnh Đắk Lắk, Việt Nam</t>
  </si>
  <si>
    <t>COOPSAIGONCAMRANH</t>
  </si>
  <si>
    <t>2038 Hùng Vương, Phường Cam Lộc, Thành phố Cam Ranh, Tỉnh Khánh Hòa, Việt Nam</t>
  </si>
  <si>
    <t>COOPSAIGONCHUSE</t>
  </si>
  <si>
    <t>CÔNG TY TNHH MỘT THÀNH VIÊN SÀI GÒN - CHƯ SÊ</t>
  </si>
  <si>
    <t>912 Hùng Vương, tổ dân phố 4, Thị trấn Chư Sê, Huyện Chư Sê, Tỉnh Gia Lai, Việt Nam</t>
  </si>
  <si>
    <t>COOPSAIGONDONGHA</t>
  </si>
  <si>
    <t>Số 02 Trần Hưng Đạo, Phường 1, Thành phố Đông Hà, Tỉnh Quảng Trị, Việt Nam</t>
  </si>
  <si>
    <t>COOPSAIGONGIALAI</t>
  </si>
  <si>
    <t>21 đường Cách Mạng Tháng Tám, Phường Hoa Lư, Thành phố  Pleiku, Tỉnh Gia Lai, Việt Nam</t>
  </si>
  <si>
    <t>COOPSAIGONHATINH</t>
  </si>
  <si>
    <t>Số 02, đường Phan Đình Phùng, Phường Nam Hà, Thành phố Hà Tĩnh, Tỉnh Hà Tĩnh, Việt Nam</t>
  </si>
  <si>
    <t>COOPSAIGONHAUGIANG</t>
  </si>
  <si>
    <t>319 Trần Hưng Đạo, Phường I, Thành phố Vị Thanh, Tỉnh Hậu Giang, Việt Nam</t>
  </si>
  <si>
    <t>COOPSAIGONKIENGIANG</t>
  </si>
  <si>
    <t>CÔNG TY TRÁCH NHIỆM HỮU HẠN THƯƠNG MẠI SÀI GÒN - KIÊN GIANG</t>
  </si>
  <si>
    <t>Số 1332 đường Nguyễn Trung Trực, Phường An Bình, Thành phố Rạch Giá, Tỉnh Kiên Giang, Việt Nam</t>
  </si>
  <si>
    <t>COOPSAIGONPHANRANG</t>
  </si>
  <si>
    <t>Trung tâm Thương mại Chợ Thanh Hà, Đường Trần Phú, Phường Phủ Hà, TP. Phan Rang-Tháp Chàm, Tỉnh Ninh Thuận, Việt Nam</t>
  </si>
  <si>
    <t>COOPSAIGONPHANTHIET</t>
  </si>
  <si>
    <t>Số 1A Nguyễn Tất Thành, Phường Bình Hưng, Thành phố  Phan Thiết, Tỉnh Bình Thuận, Việt Nam</t>
  </si>
  <si>
    <t>COOPSAIGONPHUYEN</t>
  </si>
  <si>
    <t>ô phố B8 khu dân dụng Duy Tân, Phường 4, TP Tuy Hoà, Tỉnh Phú Yên, Việt Nam</t>
  </si>
  <si>
    <t>COOPSAIGONQUANGNGAI</t>
  </si>
  <si>
    <t>Hẻm 242 Nguyễn Nghiêm, Phường Nguyễn Nghiêm, Thành phố Quảng Ngãi, Tỉnh Quảng Ngãi, Việt Nam</t>
  </si>
  <si>
    <t>COOPSAIGONRACHGIA</t>
  </si>
  <si>
    <t>CÔNG TY CỔ PHẦN  SÀI GÒN - RẠCH GIÁ</t>
  </si>
  <si>
    <t>Số 844 đường Nguyễn Trung Trực, Phường An Hòa, Thành phố Rạch Giá, Tỉnh Kiên Giang, Việt Nam</t>
  </si>
  <si>
    <t>COOPSAIGONSOCTRANG</t>
  </si>
  <si>
    <t>06 Hùng Vương, Phường 6, Thành phố Sóc Trăng, Tỉnh Sóc Trăng, Việt Nam</t>
  </si>
  <si>
    <t>COOPSAIGONTAYNINH</t>
  </si>
  <si>
    <t>Số 576, đường Cách Mạng Tháng Tám, Phường 3, Thành phố Tây Ninh, Tỉnh Tây Ninh, Việt Nam</t>
  </si>
  <si>
    <t>COOPSAIGONTRAVINH</t>
  </si>
  <si>
    <t>Đường Nguyễn Đáng, Khóm 3, Phường 6, Thành phố Trà Vinh, Tỉnh Trà Vinh, Việt Nam</t>
  </si>
  <si>
    <t>COOPSAIGONVINHLONG</t>
  </si>
  <si>
    <t>Số 26 đường 3/2, Phường 1, Thành phố  Vĩnh Long, Tỉnh Vĩnh Long, Việt Nam</t>
  </si>
  <si>
    <t>COOPSAIGONVUNGTAU</t>
  </si>
  <si>
    <t>Số 36 Nguyễn Thái Học, Phường 7, Thành Phố Vũng Tàu, Tỉnh Bà Rịa - Vũng Tàu, Việt Nam</t>
  </si>
  <si>
    <t>COOPTAMKY</t>
  </si>
  <si>
    <t>07 Phan Chu Trinh, Phường Phước Hòa, Thành phố Tam Kỳ, Tỉnh Quảng Nam, Việt Nam</t>
  </si>
  <si>
    <t>COOPTHANGLOI</t>
  </si>
  <si>
    <t>102 Đường Phan Văn Hớn, phường Tân Thới Nhất, Quận 12, Thành phố Hồ Chí Minh, Việt Nam</t>
  </si>
  <si>
    <t>COOPTHANHHOA</t>
  </si>
  <si>
    <t>Trung tâm thương mại HD, đường Phan Chu Trinh, Phường Điện Biên, Thành phố Thanh Hoá, Tỉnh Thanh Hoá, Việt Nam</t>
  </si>
  <si>
    <t>COOPTIENGIANGSAIGON</t>
  </si>
  <si>
    <t>Số 35 Ấp Bắc, P.5, TP.Mỹ Tho, Tỉnh Tiền Giang</t>
  </si>
  <si>
    <t>COOPTIENHOANG</t>
  </si>
  <si>
    <t>CÔNG TY TNHH MỘT THÀNH VIÊN SÀI GÒN CO.OP TIÊN HOÀNG</t>
  </si>
  <si>
    <t>COOPTOANTAM</t>
  </si>
  <si>
    <t>Trung tâm Thương mại - văn hóa - dịch vụ - giải trí, 497 Hòa Hảo, Phường 07, Quận 10, Thành phố Hồ Chí Minh, Việt Nam</t>
  </si>
  <si>
    <t>COOPTRANGBANG</t>
  </si>
  <si>
    <t>Khu phố Lộc An, Phường Trảng Bàng, Thị xã Trảng Bàng, Tỉnh Tây Ninh, Việt Nam</t>
  </si>
  <si>
    <t>COOPTRUNGMYTAY</t>
  </si>
  <si>
    <t>167/2 Nguyễn ảnh Thủ, phường Trung Mỹ Tây, Quận 12, Thành phố Hồ Chí Minh, Việt Nam</t>
  </si>
  <si>
    <t>COOPVINHPHUC</t>
  </si>
  <si>
    <t>Tòa nhà Trung tâm Thương mại SOIVA Plaza, Đường Mê Linh, Phường Khai Quang, Thành phố Vĩnh Yên, Tỉnh Vĩnh Phúc, Việt Nam</t>
  </si>
  <si>
    <t>COOPVUNGTAU</t>
  </si>
  <si>
    <t>COOPVUNGTAU2</t>
  </si>
  <si>
    <t>CÔNG TY TNHH MTV CO.OPMART VŨNG TÀU 2</t>
  </si>
  <si>
    <t>COOPXLHN</t>
  </si>
  <si>
    <t>191 Quang Trung, Phường Hiệp Phú, Quận 9 (Hết hiệu lực), Thành phố Hồ Chí Minh, Việt Nam</t>
  </si>
  <si>
    <t>Số dòng = 476</t>
  </si>
  <si>
    <t>CÔNG TY TNHH MỘT THÀNH VIÊN THƯƠNG MẠI SÀI GÒN  VĨNH LONG</t>
  </si>
  <si>
    <t>Cửa Hàng Co.opFood Hiệp Bình</t>
  </si>
  <si>
    <t>Cửa Hàng Co.opFood CT Lê Hồng Phong</t>
  </si>
  <si>
    <t>Cửa Hàng Co.opFood CT Trần Việt Châu</t>
  </si>
  <si>
    <t>Co.opMart SCA - Long Biên</t>
  </si>
  <si>
    <t>Cửa Hàng Co.opFood Bùi Thế Mỹ 31</t>
  </si>
  <si>
    <t>Cửa Hàng Co.opFood Phan Đình phùng</t>
  </si>
  <si>
    <t>Cửa Hàng Co.opFood Nguyễn Thị Đặng 367</t>
  </si>
  <si>
    <t>Cửa Hàng Co.opFood Trần Thị Cờ</t>
  </si>
  <si>
    <t>Cửa Hàng Co.opFood Phúc An Lộc</t>
  </si>
  <si>
    <t>Cửa Hàng Co.opFood Krista</t>
  </si>
  <si>
    <t>Cửa Hàng Co.opFood BD CC Charm Sapphire</t>
  </si>
  <si>
    <t>Cửa Hàng Co.opFood BD KDC Hiệp Thành III</t>
  </si>
  <si>
    <t>Cửa Hàng Co.opFood Thủ Khoa Huân 437</t>
  </si>
  <si>
    <t>Cửa Hàng Co.opFood 85 Nguyễn Sơn</t>
  </si>
  <si>
    <t>Cửa Hàng Co.opFood  Nguyễn Bá Tòng</t>
  </si>
  <si>
    <t>CÔNG TY TNHH SAIGON CO-OP FAIRPRICE/ Co-opXtra Sư Vạn Hạnh</t>
  </si>
  <si>
    <t>Cửa Hàng Co.opFood  An Lạc</t>
  </si>
  <si>
    <t>Cửa Hàng Co.opFood  Phan Văn Trị</t>
  </si>
  <si>
    <t>Cửa Hàng Co.opFood  CC Diamond Riverside</t>
  </si>
  <si>
    <t>Cửa Hàng Co.opFood  Vành Đai</t>
  </si>
  <si>
    <t>Cửa Hàng Co.opFood  Chợ Lớn</t>
  </si>
  <si>
    <t>Cửa Hàng Co.opFood Trần Quang Khải</t>
  </si>
  <si>
    <t>CO.OPMART SCA HOÀNG VĂN THỤ</t>
  </si>
  <si>
    <t>Cửa Hàng Co.opFood Bình Gĩa</t>
  </si>
  <si>
    <t>Cửa Hàng Co.op Food 418 Trần Văn Giàu</t>
  </si>
  <si>
    <t>CO.OPMART AN NHƠN</t>
  </si>
  <si>
    <t>CÔNG TY TNHH THƯƠNG MẠI SÀI GÒN - AN GIANG</t>
  </si>
  <si>
    <t>Cửa Hàng Co.opFood Long Hậu</t>
  </si>
  <si>
    <t>Cửa hàng Co.opFood Lê Thị Hoa 240</t>
  </si>
  <si>
    <t>Cửa Hàng Co.op Food HN Đại Đồng</t>
  </si>
  <si>
    <t>Cửa Hàng Co.op Food HN Nghĩa Đô</t>
  </si>
  <si>
    <t>Cửa hàng Co.op Food HN Tecco Skyville</t>
  </si>
  <si>
    <t>Cửa Hàng Co.op Food HN Thái Hà CT4</t>
  </si>
  <si>
    <t>Co.opXtra Premium</t>
  </si>
  <si>
    <t>Cửa Hàng Co.op Food Miền Bắc</t>
  </si>
  <si>
    <t>Co-opMart Thắng Lợi</t>
  </si>
  <si>
    <t>Co.op Mart SCA - VICTORIA</t>
  </si>
  <si>
    <t>Cửa Hàng Co.op Food HN Roman Plaza</t>
  </si>
  <si>
    <t>Cửa Hàng Co.op ood HN Đại Đồng</t>
  </si>
  <si>
    <t>Cửa Hàng Co.op ood HN Hồ Tùng Mậu</t>
  </si>
  <si>
    <t>Cửa Hàng Co.op ood HN Nhân Chính</t>
  </si>
  <si>
    <t>Cửa Hàng Co.op Food HN Vĩnh Hưng</t>
  </si>
  <si>
    <t>Cửa Hàng Co.op Food HN New Horizon</t>
  </si>
  <si>
    <t>Cửa Hàng Co.op Food HN Lucky House</t>
  </si>
  <si>
    <t>Cửa Hàng Co.op Food HN Hateco</t>
  </si>
  <si>
    <t>Cửa Hàng Co.op Food HN Xuân Mai Dương Nội</t>
  </si>
  <si>
    <t>Cửa Hàng Co.op Food HN Thái Hà HH</t>
  </si>
  <si>
    <t>Cửa Hàng Co.op Food HN Mandarin</t>
  </si>
  <si>
    <t>Cửa Hàng Co.op Food HN Green Stars</t>
  </si>
  <si>
    <t>Cửa Hàng Co.op Food HN VP2 Linh Đàm</t>
  </si>
  <si>
    <t>Cửa Hàng Co.op Food HN Kim Văn Kim Lũ</t>
  </si>
  <si>
    <t>Cửa Hàng Co.op Food HN Thanh Hà CIENCO 5</t>
  </si>
  <si>
    <t>Cửa Hàng Co.op Food HN The Vesta</t>
  </si>
  <si>
    <t>Cửa Hàng Co.op Food HN Văn Khê</t>
  </si>
  <si>
    <t>Cửa Hàng Co.op Food HN Bắc Hà C14</t>
  </si>
  <si>
    <t>Cửa Hàng Co.op Food Phạm Thế Hiển 2</t>
  </si>
  <si>
    <t>Cửa Hàng Co.op Food CC Hoàng Quân</t>
  </si>
  <si>
    <t>CÔNG TY TNHH SAIGON CO-OP FAIRPRICE/ Co-opXtra Linh Trung</t>
  </si>
  <si>
    <t>CO.OPMART HÀ ĐÔNG</t>
  </si>
  <si>
    <t>Cửa Hàng Co.opFood Dương Thị Mười 465</t>
  </si>
  <si>
    <t>Co.op Mart SCA - Long Biên</t>
  </si>
  <si>
    <t>Cửa Hàng Co.opFood Chợ Cầu</t>
  </si>
  <si>
    <t>Cửa Hàng Co.op Food Phan Văn Hớn 151</t>
  </si>
  <si>
    <t>Cửa Hàng Co.opFood BD Bình Đường</t>
  </si>
  <si>
    <t>Cửa Hàng Co.opFood BD CC Samsora Riverside</t>
  </si>
  <si>
    <t>Cửa Hàng Co.opFood BD Xuyên Á 209</t>
  </si>
  <si>
    <t>Cửa Hàng Co.opFood BD Ngô Thì Nhậm 82</t>
  </si>
  <si>
    <t>Cửa Hàng Co.opFood BD Trần Hưng Đạo 325</t>
  </si>
  <si>
    <t>Cửa Hàng Co.opFood BD Tân Lập 55</t>
  </si>
  <si>
    <t>Cửa Hàng Co.opFood BD KDC Viet Sing</t>
  </si>
  <si>
    <t>Cửa Hàng Co.opFood Lê Hồng Phong</t>
  </si>
  <si>
    <t>Cửa Hàng Co.opFood BD Bình Chuẩn</t>
  </si>
  <si>
    <t>Cửa Hàng Co.opFood BD Vĩnh Phú 41</t>
  </si>
  <si>
    <t>Cửa Hàng Co.opFood BH Huỳnh Văn Nghệ 17</t>
  </si>
  <si>
    <t>Cửa Hàng Co.opFood BH Hồ Hòa</t>
  </si>
  <si>
    <t>Cửa Hàng Co.opFood BH Nguyễn Văn Tiên</t>
  </si>
  <si>
    <t>Cửa Hàng Co.opFood BH Trần Thị Hoa</t>
  </si>
  <si>
    <t>Cửa Hàng Co.opFood CC Bình Phú 1</t>
  </si>
  <si>
    <t>Cửa Hàng Co.opFood 13 Lê Văn Thịnh</t>
  </si>
  <si>
    <t>Cửa Hàng Co.opFood  Krista</t>
  </si>
  <si>
    <t>Cửa Hàng Co.opFood Cát Lái</t>
  </si>
  <si>
    <t>Cửa Hàng Co.op Food Nhượng Quyền Phố Đông</t>
  </si>
  <si>
    <t>Co.opMart SCA - ÂU CƠ</t>
  </si>
  <si>
    <t>Cửa Hàng Co.op Food Đông Tăng Long</t>
  </si>
  <si>
    <t>Cửa Hàng Co.opFood Liên Khu 4-5</t>
  </si>
  <si>
    <t>Cửa Hàng Coopfood Phạm Thế Hiển</t>
  </si>
  <si>
    <t>Cửa hàng Co.opFood Long Hậu</t>
  </si>
  <si>
    <t>CÔNG TY TNHH SAIGON CO-OP FAIRPRICE/ Co-opXtra Phạm Văn Đồng</t>
  </si>
  <si>
    <t>Cửa hàng Co.opFood Tam Bình 196</t>
  </si>
  <si>
    <t>Cửa hàng Co.opFood Tam Hà 64</t>
  </si>
  <si>
    <t>CÔNG TY TNHH SAIGON CO-OP FAIRPRICE/ Co-opXtra Tân Phong</t>
  </si>
  <si>
    <t>Cửa Hàng Co.opFood Đình Phong Phú 88</t>
  </si>
  <si>
    <t>CO.OPMART THANH HÀ</t>
  </si>
  <si>
    <t>Cửa Hàng Co.opFood Nhượng Quyền Phổ Quang</t>
  </si>
  <si>
    <t>CO.OPMART SCA- TÂY NINH</t>
  </si>
  <si>
    <t>Cửa Hàng Co.op Food CT Trần Việt Châu</t>
  </si>
  <si>
    <t>Cửa Hàng Co.op Food Khu Vực Cần Thơ</t>
  </si>
  <si>
    <t>Cửa Hàng Co.op Food CT Nguyễn Văn Cừ Nối Dài</t>
  </si>
  <si>
    <t>Cửa Hàng Co.op Food CT Tây Đô</t>
  </si>
  <si>
    <t>Cửa Hàng Co.op Food CT Lê Hồng Phong</t>
  </si>
  <si>
    <t>Cửa Hàng Co.op Food CT Trần Hoàng Na 151</t>
  </si>
  <si>
    <t>Cửa Hàng Co.op Food CT Trần Vĩnh Kiết</t>
  </si>
  <si>
    <t>Cửa Hàng Co.op Food HN Eurowindow</t>
  </si>
  <si>
    <t>Cửa Hàng Co.opFood HN Triều Khúc</t>
  </si>
  <si>
    <t>Cửa Hàng Co.op Food CC Sunrise Riverside</t>
  </si>
  <si>
    <t>Cửa Hàng Co.op Food HN VP6 Linh Đàm</t>
  </si>
  <si>
    <t>Cửa Hàng Co.op Food HN Eco Dream</t>
  </si>
  <si>
    <t>Cửa hàng Co.opFood LA Tân Kim</t>
  </si>
  <si>
    <t>Cửa Hàng Co.opFood HN Sakura</t>
  </si>
  <si>
    <t>Cửa Hàng Co.opFood HN V7 The Vesta</t>
  </si>
  <si>
    <t>Cửa hàng Co.op Food Nguyễn Văn Đậu 21</t>
  </si>
  <si>
    <t>CO.OPMART SCA - TÂY NINH</t>
  </si>
  <si>
    <t>Cửa Hàng Co.op Food HN The K-Park</t>
  </si>
  <si>
    <t>Co.opMart SCA - Cao Thắng</t>
  </si>
  <si>
    <t>Cửa Hàng Co.opFood HN Ecohome</t>
  </si>
  <si>
    <t>Cửa Hàng Co.opFood HN Nghĩa Đô</t>
  </si>
  <si>
    <t>Cửa Hàng Co.opFood HN Xuân Mai Dương Nội</t>
  </si>
  <si>
    <t>Cửa Hàng Co.opFood CT Tây Đô</t>
  </si>
  <si>
    <t>Cửa Hàng Co.opFood CT Trần Hoàng Na 151</t>
  </si>
  <si>
    <t>Cửa Hàng Co.op Food D20 Võ Văn Vân</t>
  </si>
  <si>
    <t>Co.opMart SCA - VICTORIA</t>
  </si>
  <si>
    <t>Cửa Hàng Co.opFood HN Eco Dream</t>
  </si>
  <si>
    <t>Cửa Hàng Co.opFood HN Đại Đồng</t>
  </si>
  <si>
    <t>Cửa Hàng Co.opFood HN Bắc Hà C14</t>
  </si>
  <si>
    <t>Cửa Hàng Co.op Food HN Triều Khúc</t>
  </si>
  <si>
    <t>Cửa Hàng Co.op Food HN Phùng Khoang</t>
  </si>
  <si>
    <t>Co.opMart SCA - LONG BIÊN</t>
  </si>
  <si>
    <t>Co.opMart SCA - GOLDSILK</t>
  </si>
  <si>
    <t>Cửa Hàng Co.opFood  CC Sơn Kỳ</t>
  </si>
  <si>
    <t>Cửa Hàng Co.opFood CT Võ Trường Toản</t>
  </si>
  <si>
    <t>Cửa Hàng Co.opFood CT Trần Nam Phú</t>
  </si>
  <si>
    <t>Cửa Hàng Co.opFood CT Nguyễn Văn Cừ Nối Dài</t>
  </si>
  <si>
    <t>Cửa Hàng Co.opFood CT Trần Hưng Đạo</t>
  </si>
  <si>
    <t>Co.opMart  SCA – Cao Thắng</t>
  </si>
  <si>
    <t>Cửa Hàng Co.opFood HN AnLand</t>
  </si>
  <si>
    <t>Cửa Hàng Co.opFood Miền Bắc</t>
  </si>
  <si>
    <t>Cửa Hàng Co.opFood Gia Phú</t>
  </si>
  <si>
    <t>Cửa Hàng Co.opFood CC Hoàng Anh Gold House</t>
  </si>
  <si>
    <t>Cửa Hàng Co.opFood CT Trần Phú 71</t>
  </si>
  <si>
    <t>Cửa Hàng Co.opFood CT Trần Vĩnh Kiết</t>
  </si>
  <si>
    <t>Cửa Hàng Co.op Food HN Ngoại Giao Đoàn 1</t>
  </si>
  <si>
    <t>Cửa hàng Co.opFood Trương Văn Thành 68</t>
  </si>
  <si>
    <t>Cửa Hàng Co.op Food 85 Nguyễn Sơn</t>
  </si>
  <si>
    <t>Cửa hàng Co.opFood CC Hoàng Anh Gold House</t>
  </si>
  <si>
    <t>Cửa Hàng Co.opFood 249 Lương Định Của</t>
  </si>
  <si>
    <t>Cửa Hàng Co.opFood CT Nguyễn Văn Cừ 227</t>
  </si>
  <si>
    <t>Cửa Hàng Co.opFood CT Thới Thuận</t>
  </si>
  <si>
    <t>Cửa Hàng Co.op Food HN Nhân Chính</t>
  </si>
  <si>
    <t>Cửa Hàng Co.op Food Krista</t>
  </si>
  <si>
    <t>Cửa Hàng Co.opFood Bắc Hà C14</t>
  </si>
  <si>
    <t>Cửa Hàng Co.opFood BD Samsora Riverside</t>
  </si>
  <si>
    <t>CO.OPMART SCA – CAO THẮNG</t>
  </si>
  <si>
    <t>Cửa Hàng Co.op Food HN Bắc Hà Tower</t>
  </si>
  <si>
    <t>Cửa Hàng Co.opFood LA Tân Kim</t>
  </si>
  <si>
    <t>Cửa Hàng Co.op Food HN Tecco Skyville</t>
  </si>
  <si>
    <t>Cửa Hàng Co.opFood Man Thiện 126A</t>
  </si>
  <si>
    <t>Cửa Hàng Co.opFood HT Hà Huy Tập</t>
  </si>
  <si>
    <t>Cửa Hàng Co.opFood Nguyễn Thái Bình 349</t>
  </si>
  <si>
    <t>Cửa Hàng Co.opFood  397 Phan Huy Ích</t>
  </si>
  <si>
    <t>Cửa hàng Co.op Food Nhượng Quyền Phố Đông</t>
  </si>
  <si>
    <t>Cửa hàng Co.op Food CC Hoàng Quân 2</t>
  </si>
  <si>
    <t>Cửa Hàng Co.opFood  Nguyễn Hữu Tiến 11</t>
  </si>
  <si>
    <t>Cửa Hàng Co.op Food Vành Đai</t>
  </si>
  <si>
    <t>Cửa hàng Co.op Food BD CC Samsora Riverside</t>
  </si>
  <si>
    <t>Cửa hàng Co.op Food BD Tân Lập 55</t>
  </si>
  <si>
    <t>Co.opMart SCA – VICTORIA</t>
  </si>
  <si>
    <t>Cửa Hàng Co.op Food HN Sakura</t>
  </si>
  <si>
    <t>Cửa Hàng Co.opFood Trần Tấn 70</t>
  </si>
  <si>
    <t>Cửa Hàng Co.op Food Cát Lái</t>
  </si>
  <si>
    <t>Cửa Hàng Co.opFood HN Tecco Skyville</t>
  </si>
  <si>
    <t>Cửa Hàng Co.op Food HN AnLand</t>
  </si>
  <si>
    <t>Co.opMart SCA – GOLDSILK</t>
  </si>
  <si>
    <t>Cửa Hàng Co.opFood 239 Dương Đình Hội</t>
  </si>
  <si>
    <t>Cửa Hàng Co.op Food Man Thiện 126A</t>
  </si>
  <si>
    <t>Cửa Hàng Co.opFood HN Thanh Hà Cienco 5</t>
  </si>
  <si>
    <t>Cửa Hàng Co.op Food HN V7 The Vesta</t>
  </si>
  <si>
    <t>LIÊN HIỆP HỢP TÁC XÃ THƯƠNG MẠI TP.HỒ CHÍ MINH</t>
  </si>
  <si>
    <t>Tổng Tiền</t>
  </si>
  <si>
    <t>Tổng Giá Trị Chiết Khấu</t>
  </si>
  <si>
    <t>Tổng Tiền Thanh Toán</t>
  </si>
  <si>
    <t>CÁC HÓA ĐƠN CỦA ĐƠN VỊ LIÊN HIỆP HTX THƯƠNG MẠI TP.HCM</t>
  </si>
  <si>
    <t>STT</t>
  </si>
  <si>
    <t>SỐ HÓA ĐƠN LH</t>
  </si>
  <si>
    <t>HÓA ĐƠN NCC</t>
  </si>
  <si>
    <t>CHIẾT KHẤU</t>
  </si>
  <si>
    <t>THANH TOÁN</t>
  </si>
  <si>
    <t>HÓA ĐƠN</t>
  </si>
  <si>
    <t>NGÀY</t>
  </si>
  <si>
    <t>DIỄN GIẢI</t>
  </si>
  <si>
    <t>TRỊ GIÁ</t>
  </si>
  <si>
    <t>TỈ LỆ</t>
  </si>
  <si>
    <t>THÀNH TIỀN</t>
  </si>
  <si>
    <t>TIỀN</t>
  </si>
  <si>
    <t>197-SIPI-012023-1073590</t>
  </si>
  <si>
    <r>
      <t>'</t>
    </r>
    <r>
      <rPr>
        <sz val="10"/>
        <color rgb="FF000000"/>
        <rFont val="Arial"/>
        <family val="2"/>
      </rPr>
      <t>P0000442</t>
    </r>
  </si>
  <si>
    <t>1C23TNN|GAMUOI</t>
  </si>
  <si>
    <t>10.5%-VAT 10</t>
  </si>
  <si>
    <t>CN LIEN HIEP HTX TM TP HCM – CO.OPMART CAO LANH</t>
  </si>
  <si>
    <r>
      <t>'</t>
    </r>
    <r>
      <rPr>
        <sz val="10"/>
        <color rgb="FF000000"/>
        <rFont val="Arial"/>
        <family val="2"/>
      </rPr>
      <t>P0001419</t>
    </r>
  </si>
  <si>
    <t>1C23TNN|GAMUOIG</t>
  </si>
  <si>
    <t>199-SIPI-012023-1080934</t>
  </si>
  <si>
    <r>
      <t>'</t>
    </r>
    <r>
      <rPr>
        <sz val="10"/>
        <color rgb="FF000000"/>
        <rFont val="Arial"/>
        <family val="2"/>
      </rPr>
      <t>a0001099</t>
    </r>
  </si>
  <si>
    <t>CN LIEN HIEP HTX TM TP HCM – CO.OPMART BEN TRE</t>
  </si>
  <si>
    <r>
      <t>'</t>
    </r>
    <r>
      <rPr>
        <sz val="10"/>
        <color rgb="FF000000"/>
        <rFont val="Arial"/>
        <family val="2"/>
      </rPr>
      <t>a0001595</t>
    </r>
  </si>
  <si>
    <r>
      <t>'</t>
    </r>
    <r>
      <rPr>
        <sz val="10"/>
        <color rgb="FF000000"/>
        <rFont val="Arial"/>
        <family val="2"/>
      </rPr>
      <t>a0000308</t>
    </r>
  </si>
  <si>
    <t>200-SIPI-012023-1077048</t>
  </si>
  <si>
    <r>
      <t>'</t>
    </r>
    <r>
      <rPr>
        <sz val="10"/>
        <color rgb="FF000000"/>
        <rFont val="Arial"/>
        <family val="2"/>
      </rPr>
      <t>A0000156</t>
    </r>
  </si>
  <si>
    <t>CTY TNHH MTV SÀI GÒN CO.OP - BÌNH ĐỊNH</t>
  </si>
  <si>
    <r>
      <t>'</t>
    </r>
    <r>
      <rPr>
        <sz val="10"/>
        <color rgb="FF000000"/>
        <rFont val="Arial"/>
        <family val="2"/>
      </rPr>
      <t>A0001520</t>
    </r>
  </si>
  <si>
    <r>
      <t>'</t>
    </r>
    <r>
      <rPr>
        <sz val="10"/>
        <color rgb="FF000000"/>
        <rFont val="Arial"/>
        <family val="2"/>
      </rPr>
      <t>A0000155</t>
    </r>
  </si>
  <si>
    <r>
      <t>'</t>
    </r>
    <r>
      <rPr>
        <sz val="10"/>
        <color rgb="FF000000"/>
        <rFont val="Arial"/>
        <family val="2"/>
      </rPr>
      <t>A0001022</t>
    </r>
  </si>
  <si>
    <t>1C23TNN|CHANGIOHEOMUOI</t>
  </si>
  <si>
    <r>
      <t>'</t>
    </r>
    <r>
      <rPr>
        <sz val="10"/>
        <color rgb="FF000000"/>
        <rFont val="Arial"/>
        <family val="2"/>
      </rPr>
      <t>A0001021</t>
    </r>
  </si>
  <si>
    <t>299-SIPI-012023-1262547</t>
  </si>
  <si>
    <r>
      <rPr>
        <b/>
        <sz val="10"/>
        <color rgb="FF000000"/>
        <rFont val="Arial"/>
        <family val="2"/>
      </rPr>
      <t>23-b0000671</t>
    </r>
  </si>
  <si>
    <t>HHCLHA</t>
  </si>
  <si>
    <t>CTY TNHH MTV THỰC PHẨM SÀI GÒN CO.OP</t>
  </si>
  <si>
    <r>
      <t>'</t>
    </r>
    <r>
      <rPr>
        <b/>
        <sz val="10"/>
        <color rgb="FF000000"/>
        <rFont val="Arial"/>
        <family val="2"/>
      </rPr>
      <t>22-b000076</t>
    </r>
  </si>
  <si>
    <t>HHCLNT</t>
  </si>
  <si>
    <r>
      <t>'</t>
    </r>
    <r>
      <rPr>
        <b/>
        <sz val="10"/>
        <color rgb="FF000000"/>
        <rFont val="Arial"/>
        <family val="2"/>
      </rPr>
      <t>23-b0000422</t>
    </r>
  </si>
  <si>
    <t>HHCLNQ</t>
  </si>
  <si>
    <r>
      <rPr>
        <b/>
        <sz val="10"/>
        <color rgb="FF000000"/>
        <rFont val="Arial"/>
        <family val="2"/>
      </rPr>
      <t>23-b000593</t>
    </r>
  </si>
  <si>
    <r>
      <t>'</t>
    </r>
    <r>
      <rPr>
        <b/>
        <sz val="10"/>
        <color rgb="FF000000"/>
        <rFont val="Arial"/>
        <family val="2"/>
      </rPr>
      <t>23-b0000788</t>
    </r>
  </si>
  <si>
    <r>
      <t>'</t>
    </r>
    <r>
      <rPr>
        <b/>
        <sz val="10"/>
        <color rgb="FF000000"/>
        <rFont val="Arial"/>
        <family val="2"/>
      </rPr>
      <t>23-b0000899</t>
    </r>
  </si>
  <si>
    <r>
      <t>'</t>
    </r>
    <r>
      <rPr>
        <b/>
        <sz val="10"/>
        <color rgb="FF000000"/>
        <rFont val="Arial"/>
        <family val="2"/>
      </rPr>
      <t>23-b000747</t>
    </r>
  </si>
  <si>
    <t>HHCLHT</t>
  </si>
  <si>
    <r>
      <t>'</t>
    </r>
    <r>
      <rPr>
        <b/>
        <sz val="10"/>
        <color rgb="FF000000"/>
        <rFont val="Arial"/>
        <family val="2"/>
      </rPr>
      <t>23-b462</t>
    </r>
  </si>
  <si>
    <t>HHCLCT</t>
  </si>
  <si>
    <r>
      <t>'</t>
    </r>
    <r>
      <rPr>
        <b/>
        <sz val="10"/>
        <color rgb="FF000000"/>
        <rFont val="Arial"/>
        <family val="2"/>
      </rPr>
      <t>23-b585</t>
    </r>
  </si>
  <si>
    <r>
      <t>'</t>
    </r>
    <r>
      <rPr>
        <b/>
        <sz val="10"/>
        <color rgb="FF000000"/>
        <rFont val="Arial"/>
        <family val="2"/>
      </rPr>
      <t>23-b0000243</t>
    </r>
  </si>
  <si>
    <r>
      <t>'</t>
    </r>
    <r>
      <rPr>
        <b/>
        <sz val="10"/>
        <color rgb="FF000000"/>
        <rFont val="Arial"/>
        <family val="2"/>
      </rPr>
      <t>23-b0001049</t>
    </r>
  </si>
  <si>
    <r>
      <t>'</t>
    </r>
    <r>
      <rPr>
        <b/>
        <sz val="10"/>
        <color rgb="FF000000"/>
        <rFont val="Arial"/>
        <family val="2"/>
      </rPr>
      <t>23-b0001442</t>
    </r>
  </si>
  <si>
    <r>
      <t>'</t>
    </r>
    <r>
      <rPr>
        <b/>
        <sz val="10"/>
        <color rgb="FF000000"/>
        <rFont val="Arial"/>
        <family val="2"/>
      </rPr>
      <t>23-b000482</t>
    </r>
  </si>
  <si>
    <r>
      <t>'</t>
    </r>
    <r>
      <rPr>
        <b/>
        <sz val="10"/>
        <color rgb="FF000000"/>
        <rFont val="Arial"/>
        <family val="2"/>
      </rPr>
      <t>23-b000699</t>
    </r>
  </si>
  <si>
    <r>
      <t>'</t>
    </r>
    <r>
      <rPr>
        <b/>
        <sz val="10"/>
        <color rgb="FF000000"/>
        <rFont val="Arial"/>
        <family val="2"/>
      </rPr>
      <t>23-b001571</t>
    </r>
  </si>
  <si>
    <r>
      <t>'</t>
    </r>
    <r>
      <rPr>
        <b/>
        <sz val="10"/>
        <color rgb="FF000000"/>
        <rFont val="Arial"/>
        <family val="2"/>
      </rPr>
      <t>23-b0000610</t>
    </r>
  </si>
  <si>
    <r>
      <rPr>
        <b/>
        <sz val="10"/>
        <color rgb="FF000000"/>
        <rFont val="Arial"/>
        <family val="2"/>
      </rPr>
      <t>23-b0000786</t>
    </r>
  </si>
  <si>
    <r>
      <t>'</t>
    </r>
    <r>
      <rPr>
        <b/>
        <sz val="10"/>
        <color rgb="FF000000"/>
        <rFont val="Arial"/>
        <family val="2"/>
      </rPr>
      <t>23-b0001390</t>
    </r>
  </si>
  <si>
    <r>
      <t>'</t>
    </r>
    <r>
      <rPr>
        <b/>
        <sz val="10"/>
        <color rgb="FF000000"/>
        <rFont val="Arial"/>
        <family val="2"/>
      </rPr>
      <t>23-b000691</t>
    </r>
  </si>
  <si>
    <r>
      <t>'</t>
    </r>
    <r>
      <rPr>
        <b/>
        <sz val="10"/>
        <color rgb="FF000000"/>
        <rFont val="Arial"/>
        <family val="2"/>
      </rPr>
      <t>23-b001826</t>
    </r>
  </si>
  <si>
    <r>
      <t>'</t>
    </r>
    <r>
      <rPr>
        <b/>
        <sz val="10"/>
        <color rgb="FF000000"/>
        <rFont val="Arial"/>
        <family val="2"/>
      </rPr>
      <t>23-b1807</t>
    </r>
  </si>
  <si>
    <r>
      <t>'</t>
    </r>
    <r>
      <rPr>
        <sz val="10"/>
        <color rgb="FF000000"/>
        <rFont val="Arial"/>
        <family val="2"/>
      </rPr>
      <t>23-b630</t>
    </r>
  </si>
  <si>
    <r>
      <t>'</t>
    </r>
    <r>
      <rPr>
        <sz val="10"/>
        <color rgb="FF000000"/>
        <rFont val="Arial"/>
        <family val="2"/>
      </rPr>
      <t>22-b777</t>
    </r>
  </si>
  <si>
    <r>
      <t>'</t>
    </r>
    <r>
      <rPr>
        <sz val="10"/>
        <color rgb="FF000000"/>
        <rFont val="Arial"/>
        <family val="2"/>
      </rPr>
      <t>23-b001780</t>
    </r>
  </si>
  <si>
    <r>
      <t>'</t>
    </r>
    <r>
      <rPr>
        <sz val="10"/>
        <color rgb="FF000000"/>
        <rFont val="Arial"/>
        <family val="2"/>
      </rPr>
      <t>23-b001625</t>
    </r>
  </si>
  <si>
    <r>
      <t>'</t>
    </r>
    <r>
      <rPr>
        <sz val="10"/>
        <color rgb="FF000000"/>
        <rFont val="Arial"/>
        <family val="2"/>
      </rPr>
      <t>23-b000604</t>
    </r>
  </si>
  <si>
    <r>
      <t>'</t>
    </r>
    <r>
      <rPr>
        <sz val="10"/>
        <color rgb="FF000000"/>
        <rFont val="Arial"/>
        <family val="2"/>
      </rPr>
      <t>23-b001816</t>
    </r>
  </si>
  <si>
    <r>
      <t>'</t>
    </r>
    <r>
      <rPr>
        <sz val="10"/>
        <color rgb="FF000000"/>
        <rFont val="Arial"/>
        <family val="2"/>
      </rPr>
      <t>23-b0000587</t>
    </r>
  </si>
  <si>
    <r>
      <t>'</t>
    </r>
    <r>
      <rPr>
        <sz val="10"/>
        <color rgb="FF000000"/>
        <rFont val="Arial"/>
        <family val="2"/>
      </rPr>
      <t>23-b000518</t>
    </r>
  </si>
  <si>
    <r>
      <t>'</t>
    </r>
    <r>
      <rPr>
        <sz val="10"/>
        <color rgb="FF000000"/>
        <rFont val="Arial"/>
        <family val="2"/>
      </rPr>
      <t>23-b000534</t>
    </r>
  </si>
  <si>
    <r>
      <t>'</t>
    </r>
    <r>
      <rPr>
        <sz val="10"/>
        <color rgb="FF000000"/>
        <rFont val="Arial"/>
        <family val="2"/>
      </rPr>
      <t>23-b000150</t>
    </r>
  </si>
  <si>
    <r>
      <t>'</t>
    </r>
    <r>
      <rPr>
        <sz val="10"/>
        <color rgb="FF000000"/>
        <rFont val="Arial"/>
        <family val="2"/>
      </rPr>
      <t>23-b000275</t>
    </r>
  </si>
  <si>
    <r>
      <t>'</t>
    </r>
    <r>
      <rPr>
        <sz val="10"/>
        <color rgb="FF000000"/>
        <rFont val="Arial"/>
        <family val="2"/>
      </rPr>
      <t>23-b000464</t>
    </r>
  </si>
  <si>
    <r>
      <t>'</t>
    </r>
    <r>
      <rPr>
        <sz val="10"/>
        <color rgb="FF000000"/>
        <rFont val="Arial"/>
        <family val="2"/>
      </rPr>
      <t>23-b0000210</t>
    </r>
  </si>
  <si>
    <r>
      <t>'</t>
    </r>
    <r>
      <rPr>
        <sz val="10"/>
        <color rgb="FF000000"/>
        <rFont val="Arial"/>
        <family val="2"/>
      </rPr>
      <t>23-b0000226</t>
    </r>
  </si>
  <si>
    <r>
      <t>'</t>
    </r>
    <r>
      <rPr>
        <sz val="10"/>
        <color rgb="FF000000"/>
        <rFont val="Arial"/>
        <family val="2"/>
      </rPr>
      <t>23-b000474</t>
    </r>
  </si>
  <si>
    <r>
      <t>'</t>
    </r>
    <r>
      <rPr>
        <sz val="10"/>
        <color rgb="FF000000"/>
        <rFont val="Arial"/>
        <family val="2"/>
      </rPr>
      <t>23-b000485</t>
    </r>
  </si>
  <si>
    <r>
      <t>'</t>
    </r>
    <r>
      <rPr>
        <sz val="10"/>
        <color rgb="FF000000"/>
        <rFont val="Arial"/>
        <family val="2"/>
      </rPr>
      <t>23-b000658</t>
    </r>
  </si>
  <si>
    <r>
      <t>'</t>
    </r>
    <r>
      <rPr>
        <sz val="10"/>
        <color rgb="FF000000"/>
        <rFont val="Arial"/>
        <family val="2"/>
      </rPr>
      <t>23-b0000774</t>
    </r>
  </si>
  <si>
    <r>
      <t>'</t>
    </r>
    <r>
      <rPr>
        <sz val="10"/>
        <color rgb="FF000000"/>
        <rFont val="Arial"/>
        <family val="2"/>
      </rPr>
      <t>23-b0000792</t>
    </r>
  </si>
  <si>
    <r>
      <t>'</t>
    </r>
    <r>
      <rPr>
        <sz val="10"/>
        <color rgb="FF000000"/>
        <rFont val="Arial"/>
        <family val="2"/>
      </rPr>
      <t>23-b000692</t>
    </r>
  </si>
  <si>
    <r>
      <t>'</t>
    </r>
    <r>
      <rPr>
        <sz val="10"/>
        <color rgb="FF000000"/>
        <rFont val="Arial"/>
        <family val="2"/>
      </rPr>
      <t>23-b001386</t>
    </r>
  </si>
  <si>
    <r>
      <t>'</t>
    </r>
    <r>
      <rPr>
        <sz val="10"/>
        <color rgb="FF000000"/>
        <rFont val="Arial"/>
        <family val="2"/>
      </rPr>
      <t>23-b584</t>
    </r>
  </si>
  <si>
    <r>
      <t>'</t>
    </r>
    <r>
      <rPr>
        <sz val="10"/>
        <color rgb="FF000000"/>
        <rFont val="Arial"/>
        <family val="2"/>
      </rPr>
      <t>23-b915</t>
    </r>
  </si>
  <si>
    <r>
      <t>'</t>
    </r>
    <r>
      <rPr>
        <sz val="10"/>
        <color rgb="FF000000"/>
        <rFont val="Arial"/>
        <family val="2"/>
      </rPr>
      <t>23-b000599</t>
    </r>
  </si>
  <si>
    <r>
      <t>'</t>
    </r>
    <r>
      <rPr>
        <sz val="10"/>
        <color rgb="FF000000"/>
        <rFont val="Arial"/>
        <family val="2"/>
      </rPr>
      <t>23-b000694</t>
    </r>
  </si>
  <si>
    <r>
      <t>'</t>
    </r>
    <r>
      <rPr>
        <sz val="10"/>
        <color rgb="FF000000"/>
        <rFont val="Arial"/>
        <family val="2"/>
      </rPr>
      <t>23-b0000475</t>
    </r>
  </si>
  <si>
    <r>
      <t>'</t>
    </r>
    <r>
      <rPr>
        <sz val="10"/>
        <color rgb="FF000000"/>
        <rFont val="Arial"/>
        <family val="2"/>
      </rPr>
      <t>23-b0001490</t>
    </r>
  </si>
  <si>
    <r>
      <t>'</t>
    </r>
    <r>
      <rPr>
        <sz val="10"/>
        <color rgb="FF000000"/>
        <rFont val="Arial"/>
        <family val="2"/>
      </rPr>
      <t>23-b000659</t>
    </r>
  </si>
  <si>
    <r>
      <t>'</t>
    </r>
    <r>
      <rPr>
        <sz val="10"/>
        <color rgb="FF000000"/>
        <rFont val="Arial"/>
        <family val="2"/>
      </rPr>
      <t>23-b000698</t>
    </r>
  </si>
  <si>
    <t>HHCLTA</t>
  </si>
  <si>
    <r>
      <t>'</t>
    </r>
    <r>
      <rPr>
        <sz val="10"/>
        <color rgb="FF000000"/>
        <rFont val="Arial"/>
        <family val="2"/>
      </rPr>
      <t>23-b001745</t>
    </r>
  </si>
  <si>
    <r>
      <t>'</t>
    </r>
    <r>
      <rPr>
        <sz val="10"/>
        <color rgb="FF000000"/>
        <rFont val="Arial"/>
        <family val="2"/>
      </rPr>
      <t>23-b0000775</t>
    </r>
  </si>
  <si>
    <r>
      <t>'</t>
    </r>
    <r>
      <rPr>
        <sz val="10"/>
        <color rgb="FF000000"/>
        <rFont val="Arial"/>
        <family val="2"/>
      </rPr>
      <t>23-b000871</t>
    </r>
  </si>
  <si>
    <r>
      <t>'</t>
    </r>
    <r>
      <rPr>
        <sz val="10"/>
        <color rgb="FF000000"/>
        <rFont val="Arial"/>
        <family val="2"/>
      </rPr>
      <t>23-b433</t>
    </r>
  </si>
  <si>
    <r>
      <t>'</t>
    </r>
    <r>
      <rPr>
        <sz val="10"/>
        <color rgb="FF000000"/>
        <rFont val="Arial"/>
        <family val="2"/>
      </rPr>
      <t>23-b0000519</t>
    </r>
  </si>
  <si>
    <r>
      <t>'</t>
    </r>
    <r>
      <rPr>
        <sz val="10"/>
        <color rgb="FF000000"/>
        <rFont val="Arial"/>
        <family val="2"/>
      </rPr>
      <t>23-b000705</t>
    </r>
  </si>
  <si>
    <r>
      <t>'</t>
    </r>
    <r>
      <rPr>
        <sz val="10"/>
        <color rgb="FF000000"/>
        <rFont val="Arial"/>
        <family val="2"/>
      </rPr>
      <t>23-b000894</t>
    </r>
  </si>
  <si>
    <r>
      <t>'</t>
    </r>
    <r>
      <rPr>
        <sz val="10"/>
        <color rgb="FF000000"/>
        <rFont val="Arial"/>
        <family val="2"/>
      </rPr>
      <t>23-b001574</t>
    </r>
  </si>
  <si>
    <r>
      <t>'</t>
    </r>
    <r>
      <rPr>
        <sz val="10"/>
        <color rgb="FF000000"/>
        <rFont val="Arial"/>
        <family val="2"/>
      </rPr>
      <t>23-b1650</t>
    </r>
  </si>
  <si>
    <r>
      <t>'</t>
    </r>
    <r>
      <rPr>
        <sz val="10"/>
        <color rgb="FF000000"/>
        <rFont val="Arial"/>
        <family val="2"/>
      </rPr>
      <t>23-b916</t>
    </r>
  </si>
  <si>
    <r>
      <t>'</t>
    </r>
    <r>
      <rPr>
        <sz val="10"/>
        <color rgb="FF000000"/>
        <rFont val="Arial"/>
        <family val="2"/>
      </rPr>
      <t>23-b000533</t>
    </r>
  </si>
  <si>
    <r>
      <t>'</t>
    </r>
    <r>
      <rPr>
        <sz val="10"/>
        <color rgb="FF000000"/>
        <rFont val="Arial"/>
        <family val="2"/>
      </rPr>
      <t>23-b000633</t>
    </r>
  </si>
  <si>
    <r>
      <t>'</t>
    </r>
    <r>
      <rPr>
        <sz val="10"/>
        <color rgb="FF000000"/>
        <rFont val="Arial"/>
        <family val="2"/>
      </rPr>
      <t>23-b0000245</t>
    </r>
  </si>
  <si>
    <r>
      <t>'</t>
    </r>
    <r>
      <rPr>
        <sz val="10"/>
        <color rgb="FF000000"/>
        <rFont val="Arial"/>
        <family val="2"/>
      </rPr>
      <t>23-b0000618</t>
    </r>
  </si>
  <si>
    <r>
      <t>'</t>
    </r>
    <r>
      <rPr>
        <sz val="10"/>
        <color rgb="FF000000"/>
        <rFont val="Arial"/>
        <family val="2"/>
      </rPr>
      <t>23-b000606</t>
    </r>
  </si>
  <si>
    <r>
      <t>'</t>
    </r>
    <r>
      <rPr>
        <sz val="10"/>
        <color rgb="FF000000"/>
        <rFont val="Arial"/>
        <family val="2"/>
      </rPr>
      <t>23-b000700</t>
    </r>
  </si>
  <si>
    <r>
      <t>'</t>
    </r>
    <r>
      <rPr>
        <sz val="10"/>
        <color rgb="FF000000"/>
        <rFont val="Arial"/>
        <family val="2"/>
      </rPr>
      <t>23-b000703</t>
    </r>
  </si>
  <si>
    <r>
      <t>'</t>
    </r>
    <r>
      <rPr>
        <sz val="10"/>
        <color rgb="FF000000"/>
        <rFont val="Arial"/>
        <family val="2"/>
      </rPr>
      <t>23-b000594</t>
    </r>
  </si>
  <si>
    <r>
      <t>'</t>
    </r>
    <r>
      <rPr>
        <sz val="10"/>
        <color rgb="FF000000"/>
        <rFont val="Arial"/>
        <family val="2"/>
      </rPr>
      <t>23-b000601</t>
    </r>
  </si>
  <si>
    <r>
      <t>'</t>
    </r>
    <r>
      <rPr>
        <sz val="10"/>
        <color rgb="FF000000"/>
        <rFont val="Arial"/>
        <family val="2"/>
      </rPr>
      <t>23-b000649</t>
    </r>
  </si>
  <si>
    <r>
      <t>'</t>
    </r>
    <r>
      <rPr>
        <sz val="10"/>
        <color rgb="FF000000"/>
        <rFont val="Arial"/>
        <family val="2"/>
      </rPr>
      <t>23-b000656</t>
    </r>
  </si>
  <si>
    <r>
      <t>'</t>
    </r>
    <r>
      <rPr>
        <sz val="10"/>
        <color rgb="FF000000"/>
        <rFont val="Arial"/>
        <family val="2"/>
      </rPr>
      <t>23-b000660</t>
    </r>
  </si>
  <si>
    <r>
      <t>'</t>
    </r>
    <r>
      <rPr>
        <sz val="10"/>
        <color rgb="FF000000"/>
        <rFont val="Arial"/>
        <family val="2"/>
      </rPr>
      <t>23-b000272</t>
    </r>
  </si>
  <si>
    <r>
      <t>'</t>
    </r>
    <r>
      <rPr>
        <sz val="10"/>
        <color rgb="FF000000"/>
        <rFont val="Arial"/>
        <family val="2"/>
      </rPr>
      <t>23-b000473</t>
    </r>
  </si>
  <si>
    <r>
      <t>'</t>
    </r>
    <r>
      <rPr>
        <sz val="10"/>
        <color rgb="FF000000"/>
        <rFont val="Arial"/>
        <family val="2"/>
      </rPr>
      <t>23-b000480</t>
    </r>
  </si>
  <si>
    <r>
      <t>'</t>
    </r>
    <r>
      <rPr>
        <sz val="10"/>
        <color rgb="FF000000"/>
        <rFont val="Arial"/>
        <family val="2"/>
      </rPr>
      <t>23-b0000607</t>
    </r>
  </si>
  <si>
    <r>
      <t>'</t>
    </r>
    <r>
      <rPr>
        <sz val="10"/>
        <color rgb="FF000000"/>
        <rFont val="Arial"/>
        <family val="2"/>
      </rPr>
      <t>23-b0000787</t>
    </r>
  </si>
  <si>
    <r>
      <t>'</t>
    </r>
    <r>
      <rPr>
        <sz val="10"/>
        <color rgb="FF000000"/>
        <rFont val="Arial"/>
        <family val="2"/>
      </rPr>
      <t>23-b0000799</t>
    </r>
  </si>
  <si>
    <r>
      <t>'</t>
    </r>
    <r>
      <rPr>
        <sz val="10"/>
        <color rgb="FF000000"/>
        <rFont val="Arial"/>
        <family val="2"/>
      </rPr>
      <t>23-b632</t>
    </r>
  </si>
  <si>
    <r>
      <t>'</t>
    </r>
    <r>
      <rPr>
        <sz val="10"/>
        <color rgb="FF000000"/>
        <rFont val="Arial"/>
        <family val="2"/>
      </rPr>
      <t>23-b0000881</t>
    </r>
  </si>
  <si>
    <r>
      <t>'</t>
    </r>
    <r>
      <rPr>
        <sz val="10"/>
        <color rgb="FF000000"/>
        <rFont val="Arial"/>
        <family val="2"/>
      </rPr>
      <t>23-b000654</t>
    </r>
  </si>
  <si>
    <r>
      <t>'</t>
    </r>
    <r>
      <rPr>
        <sz val="10"/>
        <color rgb="FF000000"/>
        <rFont val="Arial"/>
        <family val="2"/>
      </rPr>
      <t>23-b0000783</t>
    </r>
  </si>
  <si>
    <r>
      <t>'</t>
    </r>
    <r>
      <rPr>
        <sz val="10"/>
        <color rgb="FF000000"/>
        <rFont val="Arial"/>
        <family val="2"/>
      </rPr>
      <t>23-b586</t>
    </r>
  </si>
  <si>
    <r>
      <t>'</t>
    </r>
    <r>
      <rPr>
        <sz val="10"/>
        <color rgb="FF000000"/>
        <rFont val="Arial"/>
        <family val="2"/>
      </rPr>
      <t>23-b724</t>
    </r>
  </si>
  <si>
    <r>
      <t>'</t>
    </r>
    <r>
      <rPr>
        <sz val="10"/>
        <color rgb="FF000000"/>
        <rFont val="Arial"/>
        <family val="2"/>
      </rPr>
      <t>23-b000648</t>
    </r>
  </si>
  <si>
    <r>
      <t>'</t>
    </r>
    <r>
      <rPr>
        <sz val="10"/>
        <color rgb="FF000000"/>
        <rFont val="Arial"/>
        <family val="2"/>
      </rPr>
      <t>23-b0000798</t>
    </r>
  </si>
  <si>
    <r>
      <t>'</t>
    </r>
    <r>
      <rPr>
        <sz val="10"/>
        <color rgb="FF000000"/>
        <rFont val="Arial"/>
        <family val="2"/>
      </rPr>
      <t>23-b000477</t>
    </r>
  </si>
  <si>
    <r>
      <t>'</t>
    </r>
    <r>
      <rPr>
        <sz val="10"/>
        <color rgb="FF000000"/>
        <rFont val="Arial"/>
        <family val="2"/>
      </rPr>
      <t>23-b000679</t>
    </r>
  </si>
  <si>
    <r>
      <t>'</t>
    </r>
    <r>
      <rPr>
        <sz val="10"/>
        <color rgb="FF000000"/>
        <rFont val="Arial"/>
        <family val="2"/>
      </rPr>
      <t>23-b001575</t>
    </r>
  </si>
  <si>
    <r>
      <t>'</t>
    </r>
    <r>
      <rPr>
        <sz val="10"/>
        <color rgb="FF000000"/>
        <rFont val="Arial"/>
        <family val="2"/>
      </rPr>
      <t>23-b0001046</t>
    </r>
  </si>
  <si>
    <r>
      <t>'</t>
    </r>
    <r>
      <rPr>
        <sz val="10"/>
        <color rgb="FF000000"/>
        <rFont val="Arial"/>
        <family val="2"/>
      </rPr>
      <t>23-b0001063</t>
    </r>
  </si>
  <si>
    <r>
      <t>'</t>
    </r>
    <r>
      <rPr>
        <sz val="10"/>
        <color rgb="FF000000"/>
        <rFont val="Arial"/>
        <family val="2"/>
      </rPr>
      <t>23-b0001561</t>
    </r>
  </si>
  <si>
    <r>
      <t>'</t>
    </r>
    <r>
      <rPr>
        <sz val="10"/>
        <color rgb="FF000000"/>
        <rFont val="Arial"/>
        <family val="2"/>
      </rPr>
      <t>23-b000678</t>
    </r>
  </si>
  <si>
    <r>
      <t>'</t>
    </r>
    <r>
      <rPr>
        <sz val="10"/>
        <color rgb="FF000000"/>
        <rFont val="Arial"/>
        <family val="2"/>
      </rPr>
      <t>23-b001782</t>
    </r>
  </si>
  <si>
    <r>
      <t>'</t>
    </r>
    <r>
      <rPr>
        <sz val="10"/>
        <color rgb="FF000000"/>
        <rFont val="Arial"/>
        <family val="2"/>
      </rPr>
      <t>23-b428</t>
    </r>
  </si>
  <si>
    <r>
      <t>'</t>
    </r>
    <r>
      <rPr>
        <sz val="10"/>
        <color rgb="FF000000"/>
        <rFont val="Arial"/>
        <family val="2"/>
      </rPr>
      <t>23-b628</t>
    </r>
  </si>
  <si>
    <r>
      <t>'</t>
    </r>
    <r>
      <rPr>
        <sz val="10"/>
        <color rgb="FF000000"/>
        <rFont val="Arial"/>
        <family val="2"/>
      </rPr>
      <t>23-b0000755</t>
    </r>
  </si>
  <si>
    <r>
      <t>'</t>
    </r>
    <r>
      <rPr>
        <sz val="10"/>
        <color rgb="FF000000"/>
        <rFont val="Arial"/>
        <family val="2"/>
      </rPr>
      <t>23-b0001720</t>
    </r>
  </si>
  <si>
    <r>
      <t>'</t>
    </r>
    <r>
      <rPr>
        <sz val="10"/>
        <color rgb="FF000000"/>
        <rFont val="Arial"/>
        <family val="2"/>
      </rPr>
      <t>23-b000891</t>
    </r>
  </si>
  <si>
    <r>
      <t>'</t>
    </r>
    <r>
      <rPr>
        <sz val="10"/>
        <color rgb="FF000000"/>
        <rFont val="Arial"/>
        <family val="2"/>
      </rPr>
      <t>23-b000893</t>
    </r>
  </si>
  <si>
    <r>
      <t>'</t>
    </r>
    <r>
      <rPr>
        <sz val="10"/>
        <color rgb="FF000000"/>
        <rFont val="Arial"/>
        <family val="2"/>
      </rPr>
      <t>23-b001626</t>
    </r>
  </si>
  <si>
    <r>
      <t>'</t>
    </r>
    <r>
      <rPr>
        <sz val="10"/>
        <color rgb="FF000000"/>
        <rFont val="Arial"/>
        <family val="2"/>
      </rPr>
      <t>23-b710</t>
    </r>
  </si>
  <si>
    <r>
      <t>'</t>
    </r>
    <r>
      <rPr>
        <sz val="10"/>
        <color rgb="FF000000"/>
        <rFont val="Arial"/>
        <family val="2"/>
      </rPr>
      <t>23-b629</t>
    </r>
  </si>
  <si>
    <r>
      <t>'</t>
    </r>
    <r>
      <rPr>
        <sz val="10"/>
        <color rgb="FF000000"/>
        <rFont val="Arial"/>
        <family val="2"/>
      </rPr>
      <t>23-b0000612</t>
    </r>
  </si>
  <si>
    <r>
      <t>'</t>
    </r>
    <r>
      <rPr>
        <sz val="10"/>
        <color rgb="FF000000"/>
        <rFont val="Arial"/>
        <family val="2"/>
      </rPr>
      <t>23-b000647</t>
    </r>
  </si>
  <si>
    <r>
      <t>'</t>
    </r>
    <r>
      <rPr>
        <sz val="10"/>
        <color rgb="FF000000"/>
        <rFont val="Arial"/>
        <family val="2"/>
      </rPr>
      <t>23-b001391</t>
    </r>
  </si>
  <si>
    <r>
      <t>'</t>
    </r>
    <r>
      <rPr>
        <sz val="10"/>
        <color rgb="FF000000"/>
        <rFont val="Arial"/>
        <family val="2"/>
      </rPr>
      <t>23-b000655</t>
    </r>
  </si>
  <si>
    <r>
      <t>'</t>
    </r>
    <r>
      <rPr>
        <sz val="10"/>
        <color rgb="FF000000"/>
        <rFont val="Arial"/>
        <family val="2"/>
      </rPr>
      <t>23-b000600</t>
    </r>
  </si>
  <si>
    <r>
      <t>'</t>
    </r>
    <r>
      <rPr>
        <sz val="10"/>
        <color rgb="FF000000"/>
        <rFont val="Arial"/>
        <family val="2"/>
      </rPr>
      <t>23-b000661</t>
    </r>
  </si>
  <si>
    <r>
      <t>'</t>
    </r>
    <r>
      <rPr>
        <sz val="10"/>
        <color rgb="FF000000"/>
        <rFont val="Arial"/>
        <family val="2"/>
      </rPr>
      <t>23-b000662</t>
    </r>
  </si>
  <si>
    <r>
      <t>'</t>
    </r>
    <r>
      <rPr>
        <sz val="10"/>
        <color rgb="FF000000"/>
        <rFont val="Arial"/>
        <family val="2"/>
      </rPr>
      <t>23-b000465</t>
    </r>
  </si>
  <si>
    <r>
      <t>'</t>
    </r>
    <r>
      <rPr>
        <sz val="10"/>
        <color rgb="FF000000"/>
        <rFont val="Arial"/>
        <family val="2"/>
      </rPr>
      <t>23-b0000456</t>
    </r>
  </si>
  <si>
    <r>
      <t>'</t>
    </r>
    <r>
      <rPr>
        <sz val="10"/>
        <color rgb="FF000000"/>
        <rFont val="Arial"/>
        <family val="2"/>
      </rPr>
      <t>23-b000484</t>
    </r>
  </si>
  <si>
    <r>
      <t>'</t>
    </r>
    <r>
      <rPr>
        <sz val="10"/>
        <color rgb="FF000000"/>
        <rFont val="Arial"/>
        <family val="2"/>
      </rPr>
      <t>23-b0000615</t>
    </r>
  </si>
  <si>
    <r>
      <t>'</t>
    </r>
    <r>
      <rPr>
        <sz val="10"/>
        <color rgb="FF000000"/>
        <rFont val="Arial"/>
        <family val="2"/>
      </rPr>
      <t>23-b436</t>
    </r>
  </si>
  <si>
    <r>
      <t>'</t>
    </r>
    <r>
      <rPr>
        <sz val="10"/>
        <color rgb="FF000000"/>
        <rFont val="Arial"/>
        <family val="2"/>
      </rPr>
      <t>23-b0000623</t>
    </r>
  </si>
  <si>
    <r>
      <t>'</t>
    </r>
    <r>
      <rPr>
        <sz val="10"/>
        <color rgb="FF000000"/>
        <rFont val="Arial"/>
        <family val="2"/>
      </rPr>
      <t>23-b000274</t>
    </r>
  </si>
  <si>
    <r>
      <t>'</t>
    </r>
    <r>
      <rPr>
        <sz val="10"/>
        <color rgb="FF000000"/>
        <rFont val="Arial"/>
        <family val="2"/>
      </rPr>
      <t>23-b000547</t>
    </r>
  </si>
  <si>
    <r>
      <t>'</t>
    </r>
    <r>
      <rPr>
        <sz val="10"/>
        <color rgb="FF000000"/>
        <rFont val="Arial"/>
        <family val="2"/>
      </rPr>
      <t>23-b000674</t>
    </r>
  </si>
  <si>
    <r>
      <t>'</t>
    </r>
    <r>
      <rPr>
        <sz val="10"/>
        <color rgb="FF000000"/>
        <rFont val="Arial"/>
        <family val="2"/>
      </rPr>
      <t>23-b707</t>
    </r>
  </si>
  <si>
    <r>
      <t>'</t>
    </r>
    <r>
      <rPr>
        <sz val="10"/>
        <color rgb="FF000000"/>
        <rFont val="Arial"/>
        <family val="2"/>
      </rPr>
      <t>23-b1470</t>
    </r>
  </si>
  <si>
    <r>
      <t>'</t>
    </r>
    <r>
      <rPr>
        <sz val="10"/>
        <color rgb="FF000000"/>
        <rFont val="Arial"/>
        <family val="2"/>
      </rPr>
      <t>23-b457</t>
    </r>
  </si>
  <si>
    <r>
      <t>'</t>
    </r>
    <r>
      <rPr>
        <sz val="10"/>
        <color rgb="FF000000"/>
        <rFont val="Arial"/>
        <family val="2"/>
      </rPr>
      <t>23-b001578</t>
    </r>
  </si>
  <si>
    <r>
      <t>'</t>
    </r>
    <r>
      <rPr>
        <sz val="10"/>
        <color rgb="FF000000"/>
        <rFont val="Arial"/>
        <family val="2"/>
      </rPr>
      <t>23-b609</t>
    </r>
  </si>
  <si>
    <r>
      <t>'</t>
    </r>
    <r>
      <rPr>
        <sz val="10"/>
        <color rgb="FF000000"/>
        <rFont val="Arial"/>
        <family val="2"/>
      </rPr>
      <t>23-b001047</t>
    </r>
  </si>
  <si>
    <r>
      <t>'</t>
    </r>
    <r>
      <rPr>
        <sz val="10"/>
        <color rgb="FF000000"/>
        <rFont val="Arial"/>
        <family val="2"/>
      </rPr>
      <t>23-b458</t>
    </r>
  </si>
  <si>
    <r>
      <t>'</t>
    </r>
    <r>
      <rPr>
        <sz val="10"/>
        <color rgb="FF000000"/>
        <rFont val="Arial"/>
        <family val="2"/>
      </rPr>
      <t>23-b0000508</t>
    </r>
  </si>
  <si>
    <r>
      <t>'</t>
    </r>
    <r>
      <rPr>
        <sz val="10"/>
        <color rgb="FF000000"/>
        <rFont val="Arial"/>
        <family val="2"/>
      </rPr>
      <t>23-b0000782</t>
    </r>
  </si>
  <si>
    <r>
      <t>'</t>
    </r>
    <r>
      <rPr>
        <sz val="10"/>
        <color rgb="FF000000"/>
        <rFont val="Arial"/>
        <family val="2"/>
      </rPr>
      <t>23-b0000791</t>
    </r>
  </si>
  <si>
    <r>
      <t>'</t>
    </r>
    <r>
      <rPr>
        <sz val="10"/>
        <color rgb="FF000000"/>
        <rFont val="Arial"/>
        <family val="2"/>
      </rPr>
      <t>23-b001621</t>
    </r>
  </si>
  <si>
    <r>
      <t>'</t>
    </r>
    <r>
      <rPr>
        <sz val="10"/>
        <color rgb="FF000000"/>
        <rFont val="Arial"/>
        <family val="2"/>
      </rPr>
      <t>23-b001644</t>
    </r>
  </si>
  <si>
    <r>
      <t>'</t>
    </r>
    <r>
      <rPr>
        <sz val="10"/>
        <color rgb="FF000000"/>
        <rFont val="Arial"/>
        <family val="2"/>
      </rPr>
      <t>23-b001704</t>
    </r>
  </si>
  <si>
    <r>
      <t>'</t>
    </r>
    <r>
      <rPr>
        <sz val="10"/>
        <color rgb="FF000000"/>
        <rFont val="Arial"/>
        <family val="2"/>
      </rPr>
      <t>23-b0000401</t>
    </r>
  </si>
  <si>
    <r>
      <t>'</t>
    </r>
    <r>
      <rPr>
        <sz val="10"/>
        <color rgb="FF000000"/>
        <rFont val="Arial"/>
        <family val="2"/>
      </rPr>
      <t>23-b0000291</t>
    </r>
  </si>
  <si>
    <r>
      <t>'</t>
    </r>
    <r>
      <rPr>
        <sz val="10"/>
        <color rgb="FF000000"/>
        <rFont val="Arial"/>
        <family val="2"/>
      </rPr>
      <t>23-b0000588</t>
    </r>
  </si>
  <si>
    <r>
      <t>'</t>
    </r>
    <r>
      <rPr>
        <sz val="10"/>
        <color rgb="FF000000"/>
        <rFont val="Arial"/>
        <family val="2"/>
      </rPr>
      <t>23-b000754</t>
    </r>
  </si>
  <si>
    <r>
      <t>'</t>
    </r>
    <r>
      <rPr>
        <sz val="10"/>
        <color rgb="FF000000"/>
        <rFont val="Arial"/>
        <family val="2"/>
      </rPr>
      <t>23-b000794</t>
    </r>
  </si>
  <si>
    <r>
      <t>'</t>
    </r>
    <r>
      <rPr>
        <sz val="10"/>
        <color rgb="FF000000"/>
        <rFont val="Arial"/>
        <family val="2"/>
      </rPr>
      <t>23-b001003</t>
    </r>
  </si>
  <si>
    <r>
      <t>'</t>
    </r>
    <r>
      <rPr>
        <sz val="10"/>
        <color rgb="FF000000"/>
        <rFont val="Arial"/>
        <family val="2"/>
      </rPr>
      <t>23-b000888</t>
    </r>
  </si>
  <si>
    <r>
      <t>'</t>
    </r>
    <r>
      <rPr>
        <sz val="10"/>
        <color rgb="FF000000"/>
        <rFont val="Arial"/>
        <family val="2"/>
      </rPr>
      <t>23-b0000693</t>
    </r>
  </si>
  <si>
    <r>
      <t>'</t>
    </r>
    <r>
      <rPr>
        <sz val="10"/>
        <color rgb="FF000000"/>
        <rFont val="Arial"/>
        <family val="2"/>
      </rPr>
      <t>23-b000561</t>
    </r>
  </si>
  <si>
    <r>
      <t>'</t>
    </r>
    <r>
      <rPr>
        <sz val="10"/>
        <color rgb="FF000000"/>
        <rFont val="Arial"/>
        <family val="2"/>
      </rPr>
      <t>23-b001389</t>
    </r>
  </si>
  <si>
    <r>
      <t>'</t>
    </r>
    <r>
      <rPr>
        <sz val="10"/>
        <color rgb="FF000000"/>
        <rFont val="Arial"/>
        <family val="2"/>
      </rPr>
      <t>23-b0000677</t>
    </r>
  </si>
  <si>
    <r>
      <t>'</t>
    </r>
    <r>
      <rPr>
        <sz val="10"/>
        <color rgb="FF000000"/>
        <rFont val="Arial"/>
        <family val="2"/>
      </rPr>
      <t>23-b0000620</t>
    </r>
  </si>
  <si>
    <r>
      <t>'</t>
    </r>
    <r>
      <rPr>
        <sz val="10"/>
        <color rgb="FF000000"/>
        <rFont val="Arial"/>
        <family val="2"/>
      </rPr>
      <t>23-b0000800</t>
    </r>
  </si>
  <si>
    <r>
      <t>'</t>
    </r>
    <r>
      <rPr>
        <sz val="10"/>
        <color rgb="FF000000"/>
        <rFont val="Arial"/>
        <family val="2"/>
      </rPr>
      <t>23-b000517</t>
    </r>
  </si>
  <si>
    <r>
      <t>'</t>
    </r>
    <r>
      <rPr>
        <sz val="10"/>
        <color rgb="FF000000"/>
        <rFont val="Arial"/>
        <family val="2"/>
      </rPr>
      <t>23-b000286</t>
    </r>
  </si>
  <si>
    <r>
      <t>'</t>
    </r>
    <r>
      <rPr>
        <sz val="10"/>
        <color rgb="FF000000"/>
        <rFont val="Arial"/>
        <family val="2"/>
      </rPr>
      <t>23-b000652</t>
    </r>
  </si>
  <si>
    <r>
      <t>'</t>
    </r>
    <r>
      <rPr>
        <sz val="10"/>
        <color rgb="FF000000"/>
        <rFont val="Arial"/>
        <family val="2"/>
      </rPr>
      <t>23-b000546</t>
    </r>
  </si>
  <si>
    <r>
      <t>'</t>
    </r>
    <r>
      <rPr>
        <sz val="10"/>
        <color rgb="FF000000"/>
        <rFont val="Arial"/>
        <family val="2"/>
      </rPr>
      <t>22-b000602</t>
    </r>
  </si>
  <si>
    <r>
      <t>'</t>
    </r>
    <r>
      <rPr>
        <sz val="10"/>
        <color rgb="FF000000"/>
        <rFont val="Arial"/>
        <family val="2"/>
      </rPr>
      <t>23-b000680</t>
    </r>
  </si>
  <si>
    <r>
      <t>'</t>
    </r>
    <r>
      <rPr>
        <sz val="10"/>
        <color rgb="FF000000"/>
        <rFont val="Arial"/>
        <family val="2"/>
      </rPr>
      <t>23-b000252</t>
    </r>
  </si>
  <si>
    <r>
      <t>'</t>
    </r>
    <r>
      <rPr>
        <sz val="10"/>
        <color rgb="FF000000"/>
        <rFont val="Arial"/>
        <family val="2"/>
      </rPr>
      <t>23-b000478</t>
    </r>
  </si>
  <si>
    <r>
      <t>'</t>
    </r>
    <r>
      <rPr>
        <sz val="10"/>
        <color rgb="FF000000"/>
        <rFont val="Arial"/>
        <family val="2"/>
      </rPr>
      <t>23-b0000616</t>
    </r>
  </si>
  <si>
    <r>
      <t>'</t>
    </r>
    <r>
      <rPr>
        <sz val="10"/>
        <color rgb="FF000000"/>
        <rFont val="Arial"/>
        <family val="2"/>
      </rPr>
      <t>23-b0000796</t>
    </r>
  </si>
  <si>
    <r>
      <t>'</t>
    </r>
    <r>
      <rPr>
        <sz val="10"/>
        <color rgb="FF000000"/>
        <rFont val="Arial"/>
        <family val="2"/>
      </rPr>
      <t>23-b0000896</t>
    </r>
  </si>
  <si>
    <r>
      <t>'</t>
    </r>
    <r>
      <rPr>
        <sz val="10"/>
        <color rgb="FF000000"/>
        <rFont val="Arial"/>
        <family val="2"/>
      </rPr>
      <t>23-b431</t>
    </r>
  </si>
  <si>
    <r>
      <t>'</t>
    </r>
    <r>
      <rPr>
        <sz val="10"/>
        <color rgb="FF000000"/>
        <rFont val="Arial"/>
        <family val="2"/>
      </rPr>
      <t>23-b631</t>
    </r>
  </si>
  <si>
    <r>
      <t>'</t>
    </r>
    <r>
      <rPr>
        <sz val="10"/>
        <color rgb="FF000000"/>
        <rFont val="Arial"/>
        <family val="2"/>
      </rPr>
      <t>23-b709</t>
    </r>
  </si>
  <si>
    <r>
      <t>'</t>
    </r>
    <r>
      <rPr>
        <sz val="10"/>
        <color rgb="FF000000"/>
        <rFont val="Arial"/>
        <family val="2"/>
      </rPr>
      <t>23-b0000670</t>
    </r>
  </si>
  <si>
    <r>
      <t>'</t>
    </r>
    <r>
      <rPr>
        <sz val="10"/>
        <color rgb="FF000000"/>
        <rFont val="Arial"/>
        <family val="2"/>
      </rPr>
      <t>23-b000529</t>
    </r>
  </si>
  <si>
    <r>
      <t>'</t>
    </r>
    <r>
      <rPr>
        <sz val="10"/>
        <color rgb="FF000000"/>
        <rFont val="Arial"/>
        <family val="2"/>
      </rPr>
      <t>23-b189</t>
    </r>
  </si>
  <si>
    <r>
      <t>'</t>
    </r>
    <r>
      <rPr>
        <sz val="10"/>
        <color rgb="FF000000"/>
        <rFont val="Arial"/>
        <family val="2"/>
      </rPr>
      <t>23-b001502</t>
    </r>
  </si>
  <si>
    <r>
      <t>'</t>
    </r>
    <r>
      <rPr>
        <sz val="10"/>
        <color rgb="FF000000"/>
        <rFont val="Arial"/>
        <family val="2"/>
      </rPr>
      <t>23-b000487</t>
    </r>
  </si>
  <si>
    <r>
      <t>'</t>
    </r>
    <r>
      <rPr>
        <sz val="10"/>
        <color rgb="FF000000"/>
        <rFont val="Arial"/>
        <family val="2"/>
      </rPr>
      <t>23-b0000776</t>
    </r>
  </si>
  <si>
    <r>
      <t>'</t>
    </r>
    <r>
      <rPr>
        <sz val="10"/>
        <color rgb="FF000000"/>
        <rFont val="Arial"/>
        <family val="2"/>
      </rPr>
      <t>23-b0000784</t>
    </r>
  </si>
  <si>
    <r>
      <t>'</t>
    </r>
    <r>
      <rPr>
        <sz val="10"/>
        <color rgb="FF000000"/>
        <rFont val="Arial"/>
        <family val="2"/>
      </rPr>
      <t>23-b0001795</t>
    </r>
  </si>
  <si>
    <r>
      <t>'</t>
    </r>
    <r>
      <rPr>
        <sz val="10"/>
        <color rgb="FF000000"/>
        <rFont val="Arial"/>
        <family val="2"/>
      </rPr>
      <t>23-b000742</t>
    </r>
  </si>
  <si>
    <r>
      <t>'</t>
    </r>
    <r>
      <rPr>
        <sz val="10"/>
        <color rgb="FF000000"/>
        <rFont val="Arial"/>
        <family val="2"/>
      </rPr>
      <t>23-b0000591</t>
    </r>
  </si>
  <si>
    <r>
      <t>'</t>
    </r>
    <r>
      <rPr>
        <sz val="10"/>
        <color rgb="FF000000"/>
        <rFont val="Arial"/>
        <family val="2"/>
      </rPr>
      <t>23-b000510</t>
    </r>
  </si>
  <si>
    <r>
      <t>'</t>
    </r>
    <r>
      <rPr>
        <sz val="10"/>
        <color rgb="FF000000"/>
        <rFont val="Arial"/>
        <family val="2"/>
      </rPr>
      <t>23-b0001818</t>
    </r>
  </si>
  <si>
    <r>
      <t>'</t>
    </r>
    <r>
      <rPr>
        <sz val="10"/>
        <color rgb="FF000000"/>
        <rFont val="Arial"/>
        <family val="2"/>
      </rPr>
      <t>23-b0000885</t>
    </r>
  </si>
  <si>
    <r>
      <t>'</t>
    </r>
    <r>
      <rPr>
        <sz val="10"/>
        <color rgb="FF000000"/>
        <rFont val="Arial"/>
        <family val="2"/>
      </rPr>
      <t>23-b001794</t>
    </r>
  </si>
  <si>
    <r>
      <t>'</t>
    </r>
    <r>
      <rPr>
        <sz val="10"/>
        <color rgb="FF000000"/>
        <rFont val="Arial"/>
        <family val="2"/>
      </rPr>
      <t>23-b000434</t>
    </r>
  </si>
  <si>
    <r>
      <t>'</t>
    </r>
    <r>
      <rPr>
        <sz val="10"/>
        <color rgb="FF000000"/>
        <rFont val="Arial"/>
        <family val="2"/>
      </rPr>
      <t>23-b000914</t>
    </r>
  </si>
  <si>
    <r>
      <t>'</t>
    </r>
    <r>
      <rPr>
        <sz val="10"/>
        <color rgb="FF000000"/>
        <rFont val="Arial"/>
        <family val="2"/>
      </rPr>
      <t>23-b0001464</t>
    </r>
  </si>
  <si>
    <r>
      <t>'</t>
    </r>
    <r>
      <rPr>
        <sz val="10"/>
        <color rgb="FF000000"/>
        <rFont val="Arial"/>
        <family val="2"/>
      </rPr>
      <t>23-b0000621</t>
    </r>
  </si>
  <si>
    <r>
      <t>'</t>
    </r>
    <r>
      <rPr>
        <sz val="10"/>
        <color rgb="FF000000"/>
        <rFont val="Arial"/>
        <family val="2"/>
      </rPr>
      <t>23-b000515</t>
    </r>
  </si>
  <si>
    <r>
      <t>'</t>
    </r>
    <r>
      <rPr>
        <sz val="10"/>
        <color rgb="FF000000"/>
        <rFont val="Arial"/>
        <family val="2"/>
      </rPr>
      <t>23-b000486</t>
    </r>
  </si>
  <si>
    <r>
      <t>'</t>
    </r>
    <r>
      <rPr>
        <sz val="10"/>
        <color rgb="FF000000"/>
        <rFont val="Arial"/>
        <family val="2"/>
      </rPr>
      <t>23-b000651</t>
    </r>
  </si>
  <si>
    <r>
      <t>'</t>
    </r>
    <r>
      <rPr>
        <sz val="10"/>
        <color rgb="FF000000"/>
        <rFont val="Arial"/>
        <family val="2"/>
      </rPr>
      <t>23-b000673</t>
    </r>
  </si>
  <si>
    <r>
      <t>'</t>
    </r>
    <r>
      <rPr>
        <sz val="10"/>
        <color rgb="FF000000"/>
        <rFont val="Arial"/>
        <family val="2"/>
      </rPr>
      <t>23-b000394</t>
    </r>
  </si>
  <si>
    <r>
      <t>'</t>
    </r>
    <r>
      <rPr>
        <sz val="10"/>
        <color rgb="FF000000"/>
        <rFont val="Arial"/>
        <family val="2"/>
      </rPr>
      <t>23-b0000471</t>
    </r>
  </si>
  <si>
    <r>
      <t>'</t>
    </r>
    <r>
      <rPr>
        <sz val="10"/>
        <color rgb="FF000000"/>
        <rFont val="Arial"/>
        <family val="2"/>
      </rPr>
      <t>23-b0000882</t>
    </r>
  </si>
  <si>
    <r>
      <t>'</t>
    </r>
    <r>
      <rPr>
        <sz val="10"/>
        <color rgb="FF000000"/>
        <rFont val="Arial"/>
        <family val="2"/>
      </rPr>
      <t>23-b000479</t>
    </r>
  </si>
  <si>
    <r>
      <t>'</t>
    </r>
    <r>
      <rPr>
        <sz val="10"/>
        <color rgb="FF000000"/>
        <rFont val="Arial"/>
        <family val="2"/>
      </rPr>
      <t>23-b000147</t>
    </r>
  </si>
  <si>
    <r>
      <t>'</t>
    </r>
    <r>
      <rPr>
        <sz val="10"/>
        <color rgb="FF000000"/>
        <rFont val="Arial"/>
        <family val="2"/>
      </rPr>
      <t>23-b0000427</t>
    </r>
  </si>
  <si>
    <r>
      <t>'</t>
    </r>
    <r>
      <rPr>
        <sz val="10"/>
        <color rgb="FF000000"/>
        <rFont val="Arial"/>
        <family val="2"/>
      </rPr>
      <t>23-b000746</t>
    </r>
  </si>
  <si>
    <r>
      <t>'</t>
    </r>
    <r>
      <rPr>
        <sz val="10"/>
        <color rgb="FF000000"/>
        <rFont val="Arial"/>
        <family val="2"/>
      </rPr>
      <t>23-b000751</t>
    </r>
  </si>
  <si>
    <r>
      <t>'</t>
    </r>
    <r>
      <rPr>
        <sz val="10"/>
        <color rgb="FF000000"/>
        <rFont val="Arial"/>
        <family val="2"/>
      </rPr>
      <t>23-b001366</t>
    </r>
  </si>
  <si>
    <r>
      <t>'</t>
    </r>
    <r>
      <rPr>
        <sz val="10"/>
        <color rgb="FF000000"/>
        <rFont val="Arial"/>
        <family val="2"/>
      </rPr>
      <t>23-b0000605</t>
    </r>
  </si>
  <si>
    <r>
      <t>'</t>
    </r>
    <r>
      <rPr>
        <sz val="10"/>
        <color rgb="FF000000"/>
        <rFont val="Arial"/>
        <family val="2"/>
      </rPr>
      <t>23-b1001</t>
    </r>
  </si>
  <si>
    <r>
      <t>'</t>
    </r>
    <r>
      <rPr>
        <sz val="10"/>
        <color rgb="FF000000"/>
        <rFont val="Arial"/>
        <family val="2"/>
      </rPr>
      <t>23-b000745</t>
    </r>
  </si>
  <si>
    <r>
      <t>'</t>
    </r>
    <r>
      <rPr>
        <sz val="10"/>
        <color rgb="FF000000"/>
        <rFont val="Arial"/>
        <family val="2"/>
      </rPr>
      <t>23-b001663</t>
    </r>
  </si>
  <si>
    <r>
      <t>'</t>
    </r>
    <r>
      <rPr>
        <sz val="10"/>
        <color rgb="FF000000"/>
        <rFont val="Arial"/>
        <family val="2"/>
      </rPr>
      <t>23-b0000668</t>
    </r>
  </si>
  <si>
    <r>
      <t>'</t>
    </r>
    <r>
      <rPr>
        <sz val="10"/>
        <color rgb="FF000000"/>
        <rFont val="Arial"/>
        <family val="2"/>
      </rPr>
      <t>23-b0000669</t>
    </r>
  </si>
  <si>
    <r>
      <t>'</t>
    </r>
    <r>
      <rPr>
        <sz val="10"/>
        <color rgb="FF000000"/>
        <rFont val="Arial"/>
        <family val="2"/>
      </rPr>
      <t>23-b000696</t>
    </r>
  </si>
  <si>
    <r>
      <t>'</t>
    </r>
    <r>
      <rPr>
        <sz val="10"/>
        <color rgb="FF000000"/>
        <rFont val="Arial"/>
        <family val="2"/>
      </rPr>
      <t>23-b000636</t>
    </r>
  </si>
  <si>
    <t>AA/22P|HHCL-THU</t>
  </si>
  <si>
    <r>
      <t>'</t>
    </r>
    <r>
      <rPr>
        <sz val="10"/>
        <color rgb="FF000000"/>
        <rFont val="Arial"/>
        <family val="2"/>
      </rPr>
      <t>23-b1835</t>
    </r>
  </si>
  <si>
    <r>
      <t>'</t>
    </r>
    <r>
      <rPr>
        <sz val="10"/>
        <color rgb="FF000000"/>
        <rFont val="Arial"/>
        <family val="2"/>
      </rPr>
      <t>23-b000681</t>
    </r>
  </si>
  <si>
    <r>
      <t>'</t>
    </r>
    <r>
      <rPr>
        <sz val="10"/>
        <color rgb="FF000000"/>
        <rFont val="Arial"/>
        <family val="2"/>
      </rPr>
      <t>23-b001006</t>
    </r>
  </si>
  <si>
    <r>
      <t>'</t>
    </r>
    <r>
      <rPr>
        <sz val="10"/>
        <color rgb="FF000000"/>
        <rFont val="Arial"/>
        <family val="2"/>
      </rPr>
      <t>23-b001664</t>
    </r>
  </si>
  <si>
    <r>
      <t>'</t>
    </r>
    <r>
      <rPr>
        <sz val="10"/>
        <color rgb="FF000000"/>
        <rFont val="Arial"/>
        <family val="2"/>
      </rPr>
      <t>23-b0000743</t>
    </r>
  </si>
  <si>
    <r>
      <t>'</t>
    </r>
    <r>
      <rPr>
        <sz val="10"/>
        <color rgb="FF000000"/>
        <rFont val="Arial"/>
        <family val="2"/>
      </rPr>
      <t>23-b0000781</t>
    </r>
  </si>
  <si>
    <r>
      <t>'</t>
    </r>
    <r>
      <rPr>
        <sz val="10"/>
        <color rgb="FF000000"/>
        <rFont val="Arial"/>
        <family val="2"/>
      </rPr>
      <t>23-b000562</t>
    </r>
  </si>
  <si>
    <r>
      <t>'</t>
    </r>
    <r>
      <rPr>
        <sz val="10"/>
        <color rgb="FF000000"/>
        <rFont val="Arial"/>
        <family val="2"/>
      </rPr>
      <t>23-b000531</t>
    </r>
  </si>
  <si>
    <r>
      <t>'</t>
    </r>
    <r>
      <rPr>
        <sz val="10"/>
        <color rgb="FF000000"/>
        <rFont val="Arial"/>
        <family val="2"/>
      </rPr>
      <t>23-b000750</t>
    </r>
  </si>
  <si>
    <r>
      <t>'</t>
    </r>
    <r>
      <rPr>
        <sz val="10"/>
        <color rgb="FF000000"/>
        <rFont val="Arial"/>
        <family val="2"/>
      </rPr>
      <t>23-b417</t>
    </r>
  </si>
  <si>
    <r>
      <t>'</t>
    </r>
    <r>
      <rPr>
        <sz val="10"/>
        <color rgb="FF000000"/>
        <rFont val="Arial"/>
        <family val="2"/>
      </rPr>
      <t>23-b0000516</t>
    </r>
  </si>
  <si>
    <r>
      <t>'</t>
    </r>
    <r>
      <rPr>
        <sz val="10"/>
        <color rgb="FF000000"/>
        <rFont val="Arial"/>
        <family val="2"/>
      </rPr>
      <t>23-b000463</t>
    </r>
  </si>
  <si>
    <r>
      <t>'</t>
    </r>
    <r>
      <rPr>
        <sz val="10"/>
        <color rgb="FF000000"/>
        <rFont val="Arial"/>
        <family val="2"/>
      </rPr>
      <t>23-b626</t>
    </r>
  </si>
  <si>
    <r>
      <t>'</t>
    </r>
    <r>
      <rPr>
        <sz val="10"/>
        <color rgb="FF000000"/>
        <rFont val="Arial"/>
        <family val="2"/>
      </rPr>
      <t>23-b627</t>
    </r>
  </si>
  <si>
    <r>
      <t>'</t>
    </r>
    <r>
      <rPr>
        <sz val="10"/>
        <color rgb="FF000000"/>
        <rFont val="Arial"/>
        <family val="2"/>
      </rPr>
      <t>23-b0000592</t>
    </r>
  </si>
  <si>
    <r>
      <t>'</t>
    </r>
    <r>
      <rPr>
        <sz val="10"/>
        <color rgb="FF000000"/>
        <rFont val="Arial"/>
        <family val="2"/>
      </rPr>
      <t>23-b0000797</t>
    </r>
  </si>
  <si>
    <r>
      <t>'</t>
    </r>
    <r>
      <rPr>
        <sz val="10"/>
        <color rgb="FF000000"/>
        <rFont val="Arial"/>
        <family val="2"/>
      </rPr>
      <t>23-b000663</t>
    </r>
  </si>
  <si>
    <r>
      <t>'</t>
    </r>
    <r>
      <rPr>
        <sz val="10"/>
        <color rgb="FF000000"/>
        <rFont val="Arial"/>
        <family val="2"/>
      </rPr>
      <t>23-b000890</t>
    </r>
  </si>
  <si>
    <r>
      <t>'</t>
    </r>
    <r>
      <rPr>
        <sz val="10"/>
        <color rgb="FF000000"/>
        <rFont val="Arial"/>
        <family val="2"/>
      </rPr>
      <t>23-b0000785</t>
    </r>
  </si>
  <si>
    <r>
      <t>'</t>
    </r>
    <r>
      <rPr>
        <sz val="10"/>
        <color rgb="FF000000"/>
        <rFont val="Arial"/>
        <family val="2"/>
      </rPr>
      <t>23-b0001556</t>
    </r>
  </si>
  <si>
    <r>
      <t>'</t>
    </r>
    <r>
      <rPr>
        <sz val="10"/>
        <color rgb="FF000000"/>
        <rFont val="Arial"/>
        <family val="2"/>
      </rPr>
      <t>23-b000748</t>
    </r>
  </si>
  <si>
    <r>
      <t>'</t>
    </r>
    <r>
      <rPr>
        <sz val="10"/>
        <color rgb="FF000000"/>
        <rFont val="Arial"/>
        <family val="2"/>
      </rPr>
      <t>23-b725</t>
    </r>
  </si>
  <si>
    <r>
      <t>'</t>
    </r>
    <r>
      <rPr>
        <sz val="10"/>
        <color rgb="FF000000"/>
        <rFont val="Arial"/>
        <family val="2"/>
      </rPr>
      <t>23-b430</t>
    </r>
  </si>
  <si>
    <r>
      <t>'</t>
    </r>
    <r>
      <rPr>
        <sz val="10"/>
        <color rgb="FF000000"/>
        <rFont val="Arial"/>
        <family val="2"/>
      </rPr>
      <t>23-b0000795</t>
    </r>
  </si>
  <si>
    <r>
      <t>'</t>
    </r>
    <r>
      <rPr>
        <sz val="10"/>
        <color rgb="FF000000"/>
        <rFont val="Arial"/>
        <family val="2"/>
      </rPr>
      <t>23-b0001529</t>
    </r>
  </si>
  <si>
    <r>
      <t>'</t>
    </r>
    <r>
      <rPr>
        <sz val="10"/>
        <color rgb="FF000000"/>
        <rFont val="Arial"/>
        <family val="2"/>
      </rPr>
      <t>23-b437</t>
    </r>
  </si>
  <si>
    <r>
      <t>'</t>
    </r>
    <r>
      <rPr>
        <sz val="10"/>
        <color rgb="FF000000"/>
        <rFont val="Arial"/>
        <family val="2"/>
      </rPr>
      <t>23-b0000148</t>
    </r>
  </si>
  <si>
    <r>
      <t>'</t>
    </r>
    <r>
      <rPr>
        <sz val="10"/>
        <color rgb="FF000000"/>
        <rFont val="Arial"/>
        <family val="2"/>
      </rPr>
      <t>23-b0001833</t>
    </r>
  </si>
  <si>
    <r>
      <t>'</t>
    </r>
    <r>
      <rPr>
        <sz val="10"/>
        <color rgb="FF000000"/>
        <rFont val="Arial"/>
        <family val="2"/>
      </rPr>
      <t>23-b000892</t>
    </r>
  </si>
  <si>
    <r>
      <t>'</t>
    </r>
    <r>
      <rPr>
        <sz val="10"/>
        <color rgb="FF000000"/>
        <rFont val="Arial"/>
        <family val="2"/>
      </rPr>
      <t>23-b001736</t>
    </r>
  </si>
  <si>
    <r>
      <t>'</t>
    </r>
    <r>
      <rPr>
        <sz val="10"/>
        <color rgb="FF000000"/>
        <rFont val="Arial"/>
        <family val="2"/>
      </rPr>
      <t>23-b0000793</t>
    </r>
  </si>
  <si>
    <r>
      <t>'</t>
    </r>
    <r>
      <rPr>
        <sz val="10"/>
        <color rgb="FF000000"/>
        <rFont val="Arial"/>
        <family val="2"/>
      </rPr>
      <t>23-b0001705</t>
    </r>
  </si>
  <si>
    <r>
      <t>'</t>
    </r>
    <r>
      <rPr>
        <sz val="10"/>
        <color rgb="FF000000"/>
        <rFont val="Arial"/>
        <family val="2"/>
      </rPr>
      <t>23-b001642</t>
    </r>
  </si>
  <si>
    <r>
      <t>'</t>
    </r>
    <r>
      <rPr>
        <sz val="10"/>
        <color rgb="FF000000"/>
        <rFont val="Arial"/>
        <family val="2"/>
      </rPr>
      <t>23-b1815</t>
    </r>
  </si>
  <si>
    <r>
      <t>'</t>
    </r>
    <r>
      <rPr>
        <sz val="10"/>
        <color rgb="FF000000"/>
        <rFont val="Arial"/>
        <family val="2"/>
      </rPr>
      <t>23-b0000127</t>
    </r>
  </si>
  <si>
    <r>
      <t>'</t>
    </r>
    <r>
      <rPr>
        <sz val="10"/>
        <color rgb="FF000000"/>
        <rFont val="Arial"/>
        <family val="2"/>
      </rPr>
      <t>23-b000752</t>
    </r>
  </si>
  <si>
    <r>
      <t>'</t>
    </r>
    <r>
      <rPr>
        <sz val="10"/>
        <color rgb="FF000000"/>
        <rFont val="Arial"/>
        <family val="2"/>
      </rPr>
      <t>23-b001809</t>
    </r>
  </si>
  <si>
    <r>
      <t>'</t>
    </r>
    <r>
      <rPr>
        <sz val="10"/>
        <color rgb="FF000000"/>
        <rFont val="Arial"/>
        <family val="2"/>
      </rPr>
      <t>23-b000665</t>
    </r>
  </si>
  <si>
    <r>
      <t>'</t>
    </r>
    <r>
      <rPr>
        <sz val="10"/>
        <color rgb="FF000000"/>
        <rFont val="Arial"/>
        <family val="2"/>
      </rPr>
      <t>23-b001645</t>
    </r>
  </si>
  <si>
    <r>
      <t>'</t>
    </r>
    <r>
      <rPr>
        <sz val="10"/>
        <color rgb="FF000000"/>
        <rFont val="Arial"/>
        <family val="2"/>
      </rPr>
      <t>23-b000889</t>
    </r>
  </si>
  <si>
    <r>
      <t>'</t>
    </r>
    <r>
      <rPr>
        <sz val="10"/>
        <color rgb="FF000000"/>
        <rFont val="Arial"/>
        <family val="2"/>
      </rPr>
      <t>23-b0000617</t>
    </r>
  </si>
  <si>
    <r>
      <t>'</t>
    </r>
    <r>
      <rPr>
        <sz val="10"/>
        <color rgb="FF000000"/>
        <rFont val="Arial"/>
        <family val="2"/>
      </rPr>
      <t>23-b0000789</t>
    </r>
  </si>
  <si>
    <r>
      <t>'</t>
    </r>
    <r>
      <rPr>
        <sz val="10"/>
        <color rgb="FF000000"/>
        <rFont val="Arial"/>
        <family val="2"/>
      </rPr>
      <t>23-b000512</t>
    </r>
  </si>
  <si>
    <r>
      <t>'</t>
    </r>
    <r>
      <rPr>
        <sz val="10"/>
        <color rgb="FF000000"/>
        <rFont val="Arial"/>
        <family val="2"/>
      </rPr>
      <t>23-b000597</t>
    </r>
  </si>
  <si>
    <r>
      <t>'</t>
    </r>
    <r>
      <rPr>
        <sz val="10"/>
        <color rgb="FF000000"/>
        <rFont val="Arial"/>
        <family val="2"/>
      </rPr>
      <t>23-b000672</t>
    </r>
  </si>
  <si>
    <r>
      <t>'</t>
    </r>
    <r>
      <rPr>
        <sz val="10"/>
        <color rgb="FF000000"/>
        <rFont val="Arial"/>
        <family val="2"/>
      </rPr>
      <t>23-b000603</t>
    </r>
  </si>
  <si>
    <r>
      <t>'</t>
    </r>
    <r>
      <rPr>
        <sz val="10"/>
        <color rgb="FF000000"/>
        <rFont val="Arial"/>
        <family val="2"/>
      </rPr>
      <t>23-b000653</t>
    </r>
  </si>
  <si>
    <r>
      <t>'</t>
    </r>
    <r>
      <rPr>
        <sz val="10"/>
        <color rgb="FF000000"/>
        <rFont val="Arial"/>
        <family val="2"/>
      </rPr>
      <t>23-b000532</t>
    </r>
  </si>
  <si>
    <r>
      <t>'</t>
    </r>
    <r>
      <rPr>
        <sz val="10"/>
        <color rgb="FF000000"/>
        <rFont val="Arial"/>
        <family val="2"/>
      </rPr>
      <t>23-b000887</t>
    </r>
  </si>
  <si>
    <r>
      <t>'</t>
    </r>
    <r>
      <rPr>
        <sz val="10"/>
        <color rgb="FF000000"/>
        <rFont val="Arial"/>
        <family val="2"/>
      </rPr>
      <t>23-b000483</t>
    </r>
  </si>
  <si>
    <r>
      <t>'</t>
    </r>
    <r>
      <rPr>
        <sz val="10"/>
        <color rgb="FF000000"/>
        <rFont val="Arial"/>
        <family val="2"/>
      </rPr>
      <t>23-b000514</t>
    </r>
  </si>
  <si>
    <r>
      <t>'</t>
    </r>
    <r>
      <rPr>
        <sz val="10"/>
        <color rgb="FF000000"/>
        <rFont val="Arial"/>
        <family val="2"/>
      </rPr>
      <t>23-b000528</t>
    </r>
  </si>
  <si>
    <r>
      <t>'</t>
    </r>
    <r>
      <rPr>
        <sz val="10"/>
        <color rgb="FF000000"/>
        <rFont val="Arial"/>
        <family val="2"/>
      </rPr>
      <t>23-b0000439</t>
    </r>
  </si>
  <si>
    <r>
      <t>'</t>
    </r>
    <r>
      <rPr>
        <sz val="10"/>
        <color rgb="FF000000"/>
        <rFont val="Arial"/>
        <family val="2"/>
      </rPr>
      <t>23-b0000611</t>
    </r>
  </si>
  <si>
    <r>
      <t>'</t>
    </r>
    <r>
      <rPr>
        <sz val="10"/>
        <color rgb="FF000000"/>
        <rFont val="Arial"/>
        <family val="2"/>
      </rPr>
      <t>23-b0000619</t>
    </r>
  </si>
  <si>
    <r>
      <t>'</t>
    </r>
    <r>
      <rPr>
        <sz val="10"/>
        <color rgb="FF000000"/>
        <rFont val="Arial"/>
        <family val="2"/>
      </rPr>
      <t>23-b0000780</t>
    </r>
  </si>
  <si>
    <r>
      <t>'</t>
    </r>
    <r>
      <rPr>
        <sz val="10"/>
        <color rgb="FF000000"/>
        <rFont val="Arial"/>
        <family val="2"/>
      </rPr>
      <t>23-b420</t>
    </r>
  </si>
  <si>
    <r>
      <t>'</t>
    </r>
    <r>
      <rPr>
        <sz val="10"/>
        <color rgb="FF000000"/>
        <rFont val="Arial"/>
        <family val="2"/>
      </rPr>
      <t>23-b634</t>
    </r>
  </si>
  <si>
    <r>
      <t>'</t>
    </r>
    <r>
      <rPr>
        <sz val="10"/>
        <color rgb="FF000000"/>
        <rFont val="Arial"/>
        <family val="2"/>
      </rPr>
      <t>23-b0000481</t>
    </r>
  </si>
  <si>
    <r>
      <t>'</t>
    </r>
    <r>
      <rPr>
        <sz val="10"/>
        <color rgb="FF000000"/>
        <rFont val="Arial"/>
        <family val="2"/>
      </rPr>
      <t>23-b000657</t>
    </r>
  </si>
  <si>
    <r>
      <t>'</t>
    </r>
    <r>
      <rPr>
        <sz val="10"/>
        <color rgb="FF000000"/>
        <rFont val="Arial"/>
        <family val="2"/>
      </rPr>
      <t>23-b0000622</t>
    </r>
  </si>
  <si>
    <r>
      <t>'</t>
    </r>
    <r>
      <rPr>
        <sz val="10"/>
        <color rgb="FF000000"/>
        <rFont val="Arial"/>
        <family val="2"/>
      </rPr>
      <t>23-b0000790</t>
    </r>
  </si>
  <si>
    <r>
      <t>'</t>
    </r>
    <r>
      <rPr>
        <sz val="10"/>
        <color rgb="FF000000"/>
        <rFont val="Arial"/>
        <family val="2"/>
      </rPr>
      <t>23-b000563</t>
    </r>
  </si>
  <si>
    <r>
      <t>'</t>
    </r>
    <r>
      <rPr>
        <sz val="10"/>
        <color rgb="FF000000"/>
        <rFont val="Arial"/>
        <family val="2"/>
      </rPr>
      <t>23-b000565</t>
    </r>
  </si>
  <si>
    <r>
      <t>'</t>
    </r>
    <r>
      <rPr>
        <sz val="10"/>
        <color rgb="FF000000"/>
        <rFont val="Arial"/>
        <family val="2"/>
      </rPr>
      <t>23-b000675</t>
    </r>
  </si>
  <si>
    <r>
      <t>'</t>
    </r>
    <r>
      <rPr>
        <sz val="10"/>
        <color rgb="FF000000"/>
        <rFont val="Arial"/>
        <family val="2"/>
      </rPr>
      <t>23-b000920</t>
    </r>
  </si>
  <si>
    <r>
      <t>'</t>
    </r>
    <r>
      <rPr>
        <sz val="10"/>
        <color rgb="FF000000"/>
        <rFont val="Arial"/>
        <family val="2"/>
      </rPr>
      <t>23-b429</t>
    </r>
  </si>
  <si>
    <r>
      <t>'</t>
    </r>
    <r>
      <rPr>
        <sz val="10"/>
        <color rgb="FF000000"/>
        <rFont val="Arial"/>
        <family val="2"/>
      </rPr>
      <t>23-b432</t>
    </r>
  </si>
  <si>
    <r>
      <t>'</t>
    </r>
    <r>
      <rPr>
        <sz val="10"/>
        <color rgb="FF000000"/>
        <rFont val="Arial"/>
        <family val="2"/>
      </rPr>
      <t>23-b0001068</t>
    </r>
  </si>
  <si>
    <r>
      <t>'</t>
    </r>
    <r>
      <rPr>
        <sz val="10"/>
        <color rgb="FF000000"/>
        <rFont val="Arial"/>
        <family val="2"/>
      </rPr>
      <t>23-b460</t>
    </r>
  </si>
  <si>
    <r>
      <t>'</t>
    </r>
    <r>
      <rPr>
        <sz val="10"/>
        <color rgb="FF000000"/>
        <rFont val="Arial"/>
        <family val="2"/>
      </rPr>
      <t>23-b435</t>
    </r>
  </si>
  <si>
    <r>
      <t>'</t>
    </r>
    <r>
      <rPr>
        <sz val="10"/>
        <color rgb="FF000000"/>
        <rFont val="Arial"/>
        <family val="2"/>
      </rPr>
      <t>23-b0000590</t>
    </r>
  </si>
  <si>
    <r>
      <t>'</t>
    </r>
    <r>
      <rPr>
        <sz val="10"/>
        <color rgb="FF000000"/>
        <rFont val="Arial"/>
        <family val="2"/>
      </rPr>
      <t>23-b1748</t>
    </r>
  </si>
  <si>
    <r>
      <t>'</t>
    </r>
    <r>
      <rPr>
        <sz val="10"/>
        <color rgb="FF000000"/>
        <rFont val="Arial"/>
        <family val="2"/>
      </rPr>
      <t>23-b1753</t>
    </r>
  </si>
  <si>
    <r>
      <t>'</t>
    </r>
    <r>
      <rPr>
        <sz val="10"/>
        <color rgb="FF000000"/>
        <rFont val="Arial"/>
        <family val="2"/>
      </rPr>
      <t>23-b000695</t>
    </r>
  </si>
  <si>
    <r>
      <t>'</t>
    </r>
    <r>
      <rPr>
        <sz val="10"/>
        <color rgb="FF000000"/>
        <rFont val="Arial"/>
        <family val="2"/>
      </rPr>
      <t>23-b917</t>
    </r>
  </si>
  <si>
    <r>
      <t>'</t>
    </r>
    <r>
      <rPr>
        <sz val="10"/>
        <color rgb="FF000000"/>
        <rFont val="Arial"/>
        <family val="2"/>
      </rPr>
      <t>23-b0000596</t>
    </r>
  </si>
  <si>
    <r>
      <t>'</t>
    </r>
    <r>
      <rPr>
        <sz val="10"/>
        <color rgb="FF000000"/>
        <rFont val="Arial"/>
        <family val="2"/>
      </rPr>
      <t>23-b001392</t>
    </r>
  </si>
  <si>
    <r>
      <t>'</t>
    </r>
    <r>
      <rPr>
        <sz val="10"/>
        <color rgb="FF000000"/>
        <rFont val="Arial"/>
        <family val="2"/>
      </rPr>
      <t>23-b001535</t>
    </r>
  </si>
  <si>
    <r>
      <t>'</t>
    </r>
    <r>
      <rPr>
        <sz val="10"/>
        <color rgb="FF000000"/>
        <rFont val="Arial"/>
        <family val="2"/>
      </rPr>
      <t>23-b001787</t>
    </r>
  </si>
  <si>
    <r>
      <t>'</t>
    </r>
    <r>
      <rPr>
        <sz val="10"/>
        <color rgb="FF000000"/>
        <rFont val="Arial"/>
        <family val="2"/>
      </rPr>
      <t>23-b0001414</t>
    </r>
  </si>
  <si>
    <r>
      <t>'</t>
    </r>
    <r>
      <rPr>
        <sz val="10"/>
        <color rgb="FF000000"/>
        <rFont val="Arial"/>
        <family val="2"/>
      </rPr>
      <t>23-b000290</t>
    </r>
  </si>
  <si>
    <r>
      <t>'</t>
    </r>
    <r>
      <rPr>
        <sz val="10"/>
        <color rgb="FF000000"/>
        <rFont val="Arial"/>
        <family val="2"/>
      </rPr>
      <t>23-b000530</t>
    </r>
  </si>
  <si>
    <r>
      <t>'</t>
    </r>
    <r>
      <rPr>
        <sz val="10"/>
        <color rgb="FF000000"/>
        <rFont val="Arial"/>
        <family val="2"/>
      </rPr>
      <t>23-b000898</t>
    </r>
  </si>
  <si>
    <r>
      <t>'</t>
    </r>
    <r>
      <rPr>
        <sz val="10"/>
        <color rgb="FF000000"/>
        <rFont val="Arial"/>
        <family val="2"/>
      </rPr>
      <t>23-b001563</t>
    </r>
  </si>
  <si>
    <r>
      <t>'</t>
    </r>
    <r>
      <rPr>
        <sz val="10"/>
        <color rgb="FF000000"/>
        <rFont val="Arial"/>
        <family val="2"/>
      </rPr>
      <t>23-b744</t>
    </r>
  </si>
  <si>
    <r>
      <t>'</t>
    </r>
    <r>
      <rPr>
        <sz val="10"/>
        <color rgb="FF000000"/>
        <rFont val="Arial"/>
        <family val="2"/>
      </rPr>
      <t>23-b0000613</t>
    </r>
  </si>
  <si>
    <r>
      <t>'</t>
    </r>
    <r>
      <rPr>
        <sz val="10"/>
        <color rgb="FF000000"/>
        <rFont val="Arial"/>
        <family val="2"/>
      </rPr>
      <t>23-b000459</t>
    </r>
  </si>
  <si>
    <r>
      <t>'</t>
    </r>
    <r>
      <rPr>
        <sz val="10"/>
        <color rgb="FF000000"/>
        <rFont val="Arial"/>
        <family val="2"/>
      </rPr>
      <t>23-b000666</t>
    </r>
  </si>
  <si>
    <t>299-SIPI-092022-1259985</t>
  </si>
  <si>
    <r>
      <t>'</t>
    </r>
    <r>
      <rPr>
        <sz val="10"/>
        <color rgb="FF000000"/>
        <rFont val="Arial"/>
        <family val="2"/>
      </rPr>
      <t>22-b041714</t>
    </r>
  </si>
  <si>
    <t>10.5%-VAT 8</t>
  </si>
  <si>
    <t>299-SIPI-112022-1259985</t>
  </si>
  <si>
    <r>
      <t>'</t>
    </r>
    <r>
      <rPr>
        <sz val="10"/>
        <color rgb="FF000000"/>
        <rFont val="Arial"/>
        <family val="2"/>
      </rPr>
      <t>22-b051079</t>
    </r>
  </si>
  <si>
    <t>299-SIPI-112022-1260039</t>
  </si>
  <si>
    <r>
      <t>'</t>
    </r>
    <r>
      <rPr>
        <sz val="10"/>
        <color rgb="FF000000"/>
        <rFont val="Arial"/>
        <family val="2"/>
      </rPr>
      <t>22-b0050734</t>
    </r>
  </si>
  <si>
    <t>299-SIPI-112022-1260562</t>
  </si>
  <si>
    <r>
      <t>'</t>
    </r>
    <r>
      <rPr>
        <sz val="10"/>
        <color rgb="FF000000"/>
        <rFont val="Arial"/>
        <family val="2"/>
      </rPr>
      <t>22-b0051254</t>
    </r>
  </si>
  <si>
    <r>
      <t>'</t>
    </r>
    <r>
      <rPr>
        <sz val="10"/>
        <color rgb="FF000000"/>
        <rFont val="Arial"/>
        <family val="2"/>
      </rPr>
      <t>22-b0051640</t>
    </r>
  </si>
  <si>
    <r>
      <t>'</t>
    </r>
    <r>
      <rPr>
        <sz val="10"/>
        <color rgb="FF000000"/>
        <rFont val="Arial"/>
        <family val="2"/>
      </rPr>
      <t>22-b0051248</t>
    </r>
  </si>
  <si>
    <t>299-SIPI-122022-1259985</t>
  </si>
  <si>
    <r>
      <t>'</t>
    </r>
    <r>
      <rPr>
        <sz val="10"/>
        <color rgb="FF000000"/>
        <rFont val="Arial"/>
        <family val="2"/>
      </rPr>
      <t>22-b0056871</t>
    </r>
  </si>
  <si>
    <r>
      <t>'</t>
    </r>
    <r>
      <rPr>
        <sz val="10"/>
        <color rgb="FF000000"/>
        <rFont val="Arial"/>
        <family val="2"/>
      </rPr>
      <t>22-b057604</t>
    </r>
  </si>
  <si>
    <r>
      <t>'</t>
    </r>
    <r>
      <rPr>
        <sz val="10"/>
        <color rgb="FF000000"/>
        <rFont val="Arial"/>
        <family val="2"/>
      </rPr>
      <t>22-b057626</t>
    </r>
  </si>
  <si>
    <r>
      <t>'</t>
    </r>
    <r>
      <rPr>
        <sz val="10"/>
        <color rgb="FF000000"/>
        <rFont val="Arial"/>
        <family val="2"/>
      </rPr>
      <t>22-b0057040</t>
    </r>
  </si>
  <si>
    <r>
      <t>'</t>
    </r>
    <r>
      <rPr>
        <sz val="10"/>
        <color rgb="FF000000"/>
        <rFont val="Arial"/>
        <family val="2"/>
      </rPr>
      <t>22-b056877</t>
    </r>
  </si>
  <si>
    <t>299-SIPI-122022-1260339</t>
  </si>
  <si>
    <r>
      <t>'</t>
    </r>
    <r>
      <rPr>
        <sz val="10"/>
        <color rgb="FF000000"/>
        <rFont val="Arial"/>
        <family val="2"/>
      </rPr>
      <t>22-b56870</t>
    </r>
  </si>
  <si>
    <r>
      <t>'</t>
    </r>
    <r>
      <rPr>
        <sz val="10"/>
        <color rgb="FF000000"/>
        <rFont val="Arial"/>
        <family val="2"/>
      </rPr>
      <t>22-b0056560</t>
    </r>
  </si>
  <si>
    <r>
      <t>'</t>
    </r>
    <r>
      <rPr>
        <sz val="10"/>
        <color rgb="FF000000"/>
        <rFont val="Arial"/>
        <family val="2"/>
      </rPr>
      <t>22-b0055443</t>
    </r>
  </si>
  <si>
    <r>
      <t>'</t>
    </r>
    <r>
      <rPr>
        <sz val="10"/>
        <color rgb="FF000000"/>
        <rFont val="Arial"/>
        <family val="2"/>
      </rPr>
      <t>22-b056256</t>
    </r>
  </si>
  <si>
    <r>
      <t>'</t>
    </r>
    <r>
      <rPr>
        <sz val="10"/>
        <color rgb="FF000000"/>
        <rFont val="Arial"/>
        <family val="2"/>
      </rPr>
      <t>22-b0056121</t>
    </r>
  </si>
  <si>
    <r>
      <t>'</t>
    </r>
    <r>
      <rPr>
        <sz val="10"/>
        <color rgb="FF000000"/>
        <rFont val="Arial"/>
        <family val="2"/>
      </rPr>
      <t>22-b56636</t>
    </r>
  </si>
  <si>
    <t>299-SIPI-122022-1260562</t>
  </si>
  <si>
    <r>
      <t>'</t>
    </r>
    <r>
      <rPr>
        <sz val="10"/>
        <color rgb="FF000000"/>
        <rFont val="Arial"/>
        <family val="2"/>
      </rPr>
      <t>22-B55378</t>
    </r>
  </si>
  <si>
    <t>HHCL</t>
  </si>
  <si>
    <r>
      <t>'</t>
    </r>
    <r>
      <rPr>
        <sz val="10"/>
        <color rgb="FF000000"/>
        <rFont val="Arial"/>
        <family val="2"/>
      </rPr>
      <t>22-b056254</t>
    </r>
  </si>
  <si>
    <r>
      <t>'</t>
    </r>
    <r>
      <rPr>
        <sz val="10"/>
        <color rgb="FF000000"/>
        <rFont val="Arial"/>
        <family val="2"/>
      </rPr>
      <t>22-b0055264</t>
    </r>
  </si>
  <si>
    <r>
      <t>'</t>
    </r>
    <r>
      <rPr>
        <sz val="10"/>
        <color rgb="FF000000"/>
        <rFont val="Arial"/>
        <family val="2"/>
      </rPr>
      <t>22-b056255</t>
    </r>
  </si>
  <si>
    <r>
      <t>'</t>
    </r>
    <r>
      <rPr>
        <sz val="10"/>
        <color rgb="FF000000"/>
        <rFont val="Arial"/>
        <family val="2"/>
      </rPr>
      <t>22-b0057657</t>
    </r>
  </si>
  <si>
    <t>299-SIPI-122022-1261524</t>
  </si>
  <si>
    <r>
      <t>'</t>
    </r>
    <r>
      <rPr>
        <sz val="10"/>
        <color rgb="FF000000"/>
        <rFont val="Arial"/>
        <family val="2"/>
      </rPr>
      <t>22-b0056535</t>
    </r>
  </si>
  <si>
    <r>
      <t>'</t>
    </r>
    <r>
      <rPr>
        <sz val="10"/>
        <color rgb="FF000000"/>
        <rFont val="Arial"/>
        <family val="2"/>
      </rPr>
      <t>22-b056055</t>
    </r>
  </si>
  <si>
    <r>
      <t>'</t>
    </r>
    <r>
      <rPr>
        <sz val="10"/>
        <color rgb="FF000000"/>
        <rFont val="Arial"/>
        <family val="2"/>
      </rPr>
      <t>22-B57565</t>
    </r>
  </si>
  <si>
    <r>
      <t>'</t>
    </r>
    <r>
      <rPr>
        <sz val="10"/>
        <color rgb="FF000000"/>
        <rFont val="Arial"/>
        <family val="2"/>
      </rPr>
      <t>22-B55372</t>
    </r>
  </si>
  <si>
    <r>
      <t>'</t>
    </r>
    <r>
      <rPr>
        <sz val="10"/>
        <color rgb="FF000000"/>
        <rFont val="Arial"/>
        <family val="2"/>
      </rPr>
      <t>22-B57110</t>
    </r>
  </si>
  <si>
    <r>
      <t>'</t>
    </r>
    <r>
      <rPr>
        <sz val="10"/>
        <color rgb="FF000000"/>
        <rFont val="Arial"/>
        <family val="2"/>
      </rPr>
      <t>22-B57659</t>
    </r>
  </si>
  <si>
    <r>
      <t>'</t>
    </r>
    <r>
      <rPr>
        <sz val="10"/>
        <color rgb="FF000000"/>
        <rFont val="Arial"/>
        <family val="2"/>
      </rPr>
      <t>22-b056574</t>
    </r>
  </si>
  <si>
    <r>
      <t>'</t>
    </r>
    <r>
      <rPr>
        <sz val="10"/>
        <color rgb="FF000000"/>
        <rFont val="Arial"/>
        <family val="2"/>
      </rPr>
      <t>22-B57027</t>
    </r>
  </si>
  <si>
    <r>
      <t>'</t>
    </r>
    <r>
      <rPr>
        <sz val="10"/>
        <color rgb="FF000000"/>
        <rFont val="Arial"/>
        <family val="2"/>
      </rPr>
      <t>22-B56205</t>
    </r>
  </si>
  <si>
    <r>
      <t>'</t>
    </r>
    <r>
      <rPr>
        <sz val="10"/>
        <color rgb="FF000000"/>
        <rFont val="Arial"/>
        <family val="2"/>
      </rPr>
      <t>22-b0056516</t>
    </r>
  </si>
  <si>
    <r>
      <t>'</t>
    </r>
    <r>
      <rPr>
        <sz val="10"/>
        <color rgb="FF000000"/>
        <rFont val="Arial"/>
        <family val="2"/>
      </rPr>
      <t>22-b056054</t>
    </r>
  </si>
  <si>
    <r>
      <t>'</t>
    </r>
    <r>
      <rPr>
        <sz val="10"/>
        <color rgb="FF000000"/>
        <rFont val="Arial"/>
        <family val="2"/>
      </rPr>
      <t>22-B55242</t>
    </r>
  </si>
  <si>
    <r>
      <t>'</t>
    </r>
    <r>
      <rPr>
        <sz val="10"/>
        <color rgb="FF000000"/>
        <rFont val="Arial"/>
        <family val="2"/>
      </rPr>
      <t>22-B55179</t>
    </r>
  </si>
  <si>
    <t>299-SIPI-122022-1261588</t>
  </si>
  <si>
    <r>
      <t>'</t>
    </r>
    <r>
      <rPr>
        <sz val="10"/>
        <color rgb="FF000000"/>
        <rFont val="Arial"/>
        <family val="2"/>
      </rPr>
      <t>22-b057631</t>
    </r>
  </si>
  <si>
    <t>299-SIPI-122022-1261978</t>
  </si>
  <si>
    <r>
      <t>'</t>
    </r>
    <r>
      <rPr>
        <sz val="10"/>
        <color rgb="FF000000"/>
        <rFont val="Arial"/>
        <family val="2"/>
      </rPr>
      <t>22-b0057029</t>
    </r>
  </si>
  <si>
    <t>299-SIPI-122022-1262317</t>
  </si>
  <si>
    <r>
      <t>'</t>
    </r>
    <r>
      <rPr>
        <sz val="10"/>
        <color rgb="FF000000"/>
        <rFont val="Arial"/>
        <family val="2"/>
      </rPr>
      <t>22-b056145</t>
    </r>
  </si>
  <si>
    <r>
      <t>'</t>
    </r>
    <r>
      <rPr>
        <sz val="10"/>
        <color rgb="FF000000"/>
        <rFont val="Arial"/>
        <family val="2"/>
      </rPr>
      <t>22-b056142</t>
    </r>
  </si>
  <si>
    <t>299-SIPI-122022-1262547</t>
  </si>
  <si>
    <r>
      <t>'</t>
    </r>
    <r>
      <rPr>
        <sz val="10"/>
        <color rgb="FF000000"/>
        <rFont val="Arial"/>
        <family val="2"/>
      </rPr>
      <t>22-b0057039</t>
    </r>
  </si>
  <si>
    <t>299-SIPI-R-012023-1261524</t>
  </si>
  <si>
    <r>
      <t>'</t>
    </r>
    <r>
      <rPr>
        <sz val="10"/>
        <color rgb="FF000000"/>
        <rFont val="Arial"/>
        <family val="2"/>
      </rPr>
      <t>371</t>
    </r>
  </si>
  <si>
    <t>K23TVA-371-RTV1637761|HHCL - RTV1637761</t>
  </si>
  <si>
    <r>
      <t>'</t>
    </r>
    <r>
      <rPr>
        <sz val="10"/>
        <color rgb="FF000000"/>
        <rFont val="Arial"/>
        <family val="2"/>
      </rPr>
      <t>1401</t>
    </r>
  </si>
  <si>
    <t>K23TVA-1401-RTV1639822|HHCL - RTV1639822</t>
  </si>
  <si>
    <r>
      <t>'</t>
    </r>
    <r>
      <rPr>
        <sz val="10"/>
        <color rgb="FF000000"/>
        <rFont val="Arial"/>
        <family val="2"/>
      </rPr>
      <t>108</t>
    </r>
  </si>
  <si>
    <t>K23TVA-108-RTV1636610|HHCL</t>
  </si>
  <si>
    <r>
      <t>'</t>
    </r>
    <r>
      <rPr>
        <sz val="10"/>
        <color rgb="FF000000"/>
        <rFont val="Arial"/>
        <family val="2"/>
      </rPr>
      <t>321</t>
    </r>
  </si>
  <si>
    <t>K23TVA-321-RTV1637738|HHCL - RTV1637738</t>
  </si>
  <si>
    <r>
      <t>'</t>
    </r>
    <r>
      <rPr>
        <sz val="10"/>
        <color rgb="FF000000"/>
        <rFont val="Arial"/>
        <family val="2"/>
      </rPr>
      <t>204</t>
    </r>
  </si>
  <si>
    <t>K23TVA-204-RTV1636946|HHCL</t>
  </si>
  <si>
    <r>
      <t>'</t>
    </r>
    <r>
      <rPr>
        <sz val="10"/>
        <color rgb="FF000000"/>
        <rFont val="Arial"/>
        <family val="2"/>
      </rPr>
      <t>639</t>
    </r>
  </si>
  <si>
    <t>K23TVA-639-RTV1638253|HHCL - RTV1638253</t>
  </si>
  <si>
    <r>
      <t>'</t>
    </r>
    <r>
      <rPr>
        <sz val="10"/>
        <color rgb="FF000000"/>
        <rFont val="Arial"/>
        <family val="2"/>
      </rPr>
      <t>728</t>
    </r>
  </si>
  <si>
    <t>K23TVA-728-RTV1638581|HHCL - RTV1638581</t>
  </si>
  <si>
    <r>
      <t>'</t>
    </r>
    <r>
      <rPr>
        <sz val="10"/>
        <color rgb="FF000000"/>
        <rFont val="Arial"/>
        <family val="2"/>
      </rPr>
      <t>121</t>
    </r>
  </si>
  <si>
    <t>K23TVA-121-RTV1636629|HHCL</t>
  </si>
  <si>
    <r>
      <t>'</t>
    </r>
    <r>
      <rPr>
        <sz val="10"/>
        <color rgb="FF000000"/>
        <rFont val="Arial"/>
        <family val="2"/>
      </rPr>
      <t>333</t>
    </r>
  </si>
  <si>
    <t>K23TVA-333-RTV1637640|HHCL</t>
  </si>
  <si>
    <r>
      <t>'</t>
    </r>
    <r>
      <rPr>
        <sz val="10"/>
        <color rgb="FF000000"/>
        <rFont val="Arial"/>
        <family val="2"/>
      </rPr>
      <t>975</t>
    </r>
  </si>
  <si>
    <t>K23TVA-975-RTV1639053|HHCL - RTV1639053</t>
  </si>
  <si>
    <r>
      <t>'</t>
    </r>
    <r>
      <rPr>
        <sz val="10"/>
        <color rgb="FF000000"/>
        <rFont val="Arial"/>
        <family val="2"/>
      </rPr>
      <t>1043</t>
    </r>
  </si>
  <si>
    <t>K23TVA-1043-RTV1639218|HHCL - RTV1639218</t>
  </si>
  <si>
    <r>
      <t>'</t>
    </r>
    <r>
      <rPr>
        <sz val="10"/>
        <color rgb="FF000000"/>
        <rFont val="Arial"/>
        <family val="2"/>
      </rPr>
      <t>160</t>
    </r>
  </si>
  <si>
    <t>K23TVA-160-RTV1636734|HHCL</t>
  </si>
  <si>
    <r>
      <t>'</t>
    </r>
    <r>
      <rPr>
        <sz val="10"/>
        <color rgb="FF000000"/>
        <rFont val="Arial"/>
        <family val="2"/>
      </rPr>
      <t>149</t>
    </r>
  </si>
  <si>
    <t>K23TVA-149-RTV1636709|HHCL</t>
  </si>
  <si>
    <r>
      <t>'</t>
    </r>
    <r>
      <rPr>
        <sz val="10"/>
        <color rgb="FF000000"/>
        <rFont val="Arial"/>
        <family val="2"/>
      </rPr>
      <t>496</t>
    </r>
  </si>
  <si>
    <t>K23TVA-496-RTV1638101|HHCL - RTV1638101</t>
  </si>
  <si>
    <r>
      <t>'</t>
    </r>
    <r>
      <rPr>
        <sz val="10"/>
        <color rgb="FF000000"/>
        <rFont val="Arial"/>
        <family val="2"/>
      </rPr>
      <t>674</t>
    </r>
  </si>
  <si>
    <t>K23TVA-674-RTV1638331|HHCL - RTV1638331</t>
  </si>
  <si>
    <r>
      <t>'</t>
    </r>
    <r>
      <rPr>
        <sz val="10"/>
        <color rgb="FF000000"/>
        <rFont val="Arial"/>
        <family val="2"/>
      </rPr>
      <t>1487</t>
    </r>
  </si>
  <si>
    <t>K23TVA-1487-RTV1640334|HHCL - RTV1640334</t>
  </si>
  <si>
    <r>
      <t>'</t>
    </r>
    <r>
      <rPr>
        <sz val="10"/>
        <color rgb="FF000000"/>
        <rFont val="Arial"/>
        <family val="2"/>
      </rPr>
      <t>836</t>
    </r>
  </si>
  <si>
    <t>K23TVA-836-RTV1638838|HHCL - RTV1638838</t>
  </si>
  <si>
    <r>
      <t>'</t>
    </r>
    <r>
      <rPr>
        <sz val="10"/>
        <color rgb="FF000000"/>
        <rFont val="Arial"/>
        <family val="2"/>
      </rPr>
      <t>600</t>
    </r>
  </si>
  <si>
    <t>K23TVA-600-RTV1638174|HHCL - RTV1638174</t>
  </si>
  <si>
    <r>
      <t>'</t>
    </r>
    <r>
      <rPr>
        <sz val="10"/>
        <color rgb="FF000000"/>
        <rFont val="Arial"/>
        <family val="2"/>
      </rPr>
      <t>644</t>
    </r>
  </si>
  <si>
    <t>K23TVA-644-RTV1638258|HHCL - RTV1638258</t>
  </si>
  <si>
    <r>
      <t>'</t>
    </r>
    <r>
      <rPr>
        <sz val="10"/>
        <color rgb="FF000000"/>
        <rFont val="Arial"/>
        <family val="2"/>
      </rPr>
      <t>1333</t>
    </r>
  </si>
  <si>
    <t>K23TVA-1333-RTV1640306|HHCL - RTV1640306</t>
  </si>
  <si>
    <r>
      <t>'</t>
    </r>
    <r>
      <rPr>
        <sz val="10"/>
        <color rgb="FF000000"/>
        <rFont val="Arial"/>
        <family val="2"/>
      </rPr>
      <t>1742</t>
    </r>
  </si>
  <si>
    <t>K23TVA-1742-RTV1641195|HHCL - RTV1641195</t>
  </si>
  <si>
    <t>304-SIPI-012023-10062722</t>
  </si>
  <si>
    <r>
      <t>'</t>
    </r>
    <r>
      <rPr>
        <sz val="10"/>
        <color rgb="FF000000"/>
        <rFont val="Arial"/>
        <family val="2"/>
      </rPr>
      <t>A0000828</t>
    </r>
  </si>
  <si>
    <t>CTY TNHH SAIGON CO-OP FAIRPRICE-TAN PHONG</t>
  </si>
  <si>
    <r>
      <t>'</t>
    </r>
    <r>
      <rPr>
        <sz val="10"/>
        <color rgb="FF000000"/>
        <rFont val="Arial"/>
        <family val="2"/>
      </rPr>
      <t>A0001087</t>
    </r>
  </si>
  <si>
    <r>
      <t>'</t>
    </r>
    <r>
      <rPr>
        <sz val="10"/>
        <color rgb="FF000000"/>
        <rFont val="Arial"/>
        <family val="2"/>
      </rPr>
      <t>A0001813</t>
    </r>
  </si>
  <si>
    <r>
      <t>'</t>
    </r>
    <r>
      <rPr>
        <sz val="10"/>
        <color rgb="FF000000"/>
        <rFont val="Arial"/>
        <family val="2"/>
      </rPr>
      <t>A0001733</t>
    </r>
  </si>
  <si>
    <t>305-SIPI-012023-10058851</t>
  </si>
  <si>
    <r>
      <t>'</t>
    </r>
    <r>
      <rPr>
        <sz val="10"/>
        <color rgb="FF000000"/>
        <rFont val="Arial"/>
        <family val="2"/>
      </rPr>
      <t>B0001640</t>
    </r>
  </si>
  <si>
    <t>1C23TNN|GIOTAILUOIXAO</t>
  </si>
  <si>
    <t>CONG TY TNHH SAIGON CO-OP FAIRPRICE-SU VAN HANH</t>
  </si>
  <si>
    <r>
      <t>'</t>
    </r>
    <r>
      <rPr>
        <sz val="10"/>
        <color rgb="FF000000"/>
        <rFont val="Arial"/>
        <family val="2"/>
      </rPr>
      <t>B0001089</t>
    </r>
  </si>
  <si>
    <r>
      <t>'</t>
    </r>
    <r>
      <rPr>
        <sz val="10"/>
        <color rgb="FF000000"/>
        <rFont val="Arial"/>
        <family val="2"/>
      </rPr>
      <t>B0001759</t>
    </r>
  </si>
  <si>
    <t>1C23TNN|CHACOM</t>
  </si>
  <si>
    <t>306-SIPI-012023-10047885</t>
  </si>
  <si>
    <r>
      <t>'</t>
    </r>
    <r>
      <rPr>
        <sz val="10"/>
        <color rgb="FF000000"/>
        <rFont val="Arial"/>
        <family val="2"/>
      </rPr>
      <t>C0001562</t>
    </r>
  </si>
  <si>
    <t>CONG TY TNHH SAIGON CO-OP FAIRPRICE/CO-OPXTRA PHAM VAN DONG</t>
  </si>
  <si>
    <r>
      <t>'</t>
    </r>
    <r>
      <rPr>
        <sz val="10"/>
        <color rgb="FF000000"/>
        <rFont val="Arial"/>
        <family val="2"/>
      </rPr>
      <t>C0001719</t>
    </r>
  </si>
  <si>
    <r>
      <t>'</t>
    </r>
    <r>
      <rPr>
        <sz val="10"/>
        <color rgb="FF000000"/>
        <rFont val="Arial"/>
        <family val="2"/>
      </rPr>
      <t>C0000770</t>
    </r>
  </si>
  <si>
    <t>399-SIPI-012023-10008353</t>
  </si>
  <si>
    <r>
      <t>'</t>
    </r>
    <r>
      <rPr>
        <sz val="10"/>
        <color rgb="FF000000"/>
        <rFont val="Arial"/>
        <family val="2"/>
      </rPr>
      <t>A0001652</t>
    </r>
  </si>
  <si>
    <t>CONG TY TNHH MOT THANH VIEN CO.OP FINELIFE</t>
  </si>
  <si>
    <t>400-SIPI-012023-1085685</t>
  </si>
  <si>
    <r>
      <t>'</t>
    </r>
    <r>
      <rPr>
        <sz val="10"/>
        <color rgb="FF000000"/>
        <rFont val="Arial"/>
        <family val="2"/>
      </rPr>
      <t>M0001024</t>
    </r>
  </si>
  <si>
    <t>CTY TNHH TMDV TIỀN GIANG - SÀI GÒN</t>
  </si>
  <si>
    <r>
      <t>'</t>
    </r>
    <r>
      <rPr>
        <sz val="10"/>
        <color rgb="FF000000"/>
        <rFont val="Arial"/>
        <family val="2"/>
      </rPr>
      <t>M0000160</t>
    </r>
  </si>
  <si>
    <r>
      <t>'</t>
    </r>
    <r>
      <rPr>
        <sz val="10"/>
        <color rgb="FF000000"/>
        <rFont val="Arial"/>
        <family val="2"/>
      </rPr>
      <t>M0001512</t>
    </r>
  </si>
  <si>
    <t>401-SIPI-012023-1079919</t>
  </si>
  <si>
    <r>
      <t>'</t>
    </r>
    <r>
      <rPr>
        <sz val="10"/>
        <color rgb="FF000000"/>
        <rFont val="Arial"/>
        <family val="2"/>
      </rPr>
      <t>A1023</t>
    </r>
  </si>
  <si>
    <t>1C23TNN|CHANGIOHEOMUOIG</t>
  </si>
  <si>
    <t>CTY TNHH TM SÀI GÒN - AN GIANG</t>
  </si>
  <si>
    <r>
      <t>'</t>
    </r>
    <r>
      <rPr>
        <sz val="10"/>
        <color rgb="FF000000"/>
        <rFont val="Arial"/>
        <family val="2"/>
      </rPr>
      <t>A1696</t>
    </r>
  </si>
  <si>
    <r>
      <t>'</t>
    </r>
    <r>
      <rPr>
        <sz val="10"/>
        <color rgb="FF000000"/>
        <rFont val="Arial"/>
        <family val="2"/>
      </rPr>
      <t>A169</t>
    </r>
  </si>
  <si>
    <t>404-SIPI-012023-1087909</t>
  </si>
  <si>
    <r>
      <t>'</t>
    </r>
    <r>
      <rPr>
        <sz val="10"/>
        <color rgb="FF000000"/>
        <rFont val="Arial"/>
        <family val="2"/>
      </rPr>
      <t>A00000061</t>
    </r>
  </si>
  <si>
    <t>CTY TNHH TMDV ST CO.OPMART BIÊN HÒA</t>
  </si>
  <si>
    <r>
      <t>'</t>
    </r>
    <r>
      <rPr>
        <sz val="10"/>
        <color rgb="FF000000"/>
        <rFont val="Arial"/>
        <family val="2"/>
      </rPr>
      <t>A0001071</t>
    </r>
  </si>
  <si>
    <t>406-SIPI-012023-1147129</t>
  </si>
  <si>
    <r>
      <t>'</t>
    </r>
    <r>
      <rPr>
        <sz val="10"/>
        <color rgb="FF000000"/>
        <rFont val="Arial"/>
        <family val="2"/>
      </rPr>
      <t>A0000116</t>
    </r>
  </si>
  <si>
    <t>CTY TNHH MTV SÀI GÒN CO.OP CỐNG QUỲNH</t>
  </si>
  <si>
    <r>
      <t>'</t>
    </r>
    <r>
      <rPr>
        <sz val="10"/>
        <color rgb="FF000000"/>
        <rFont val="Arial"/>
        <family val="2"/>
      </rPr>
      <t>A0000975</t>
    </r>
  </si>
  <si>
    <r>
      <t>'</t>
    </r>
    <r>
      <rPr>
        <sz val="10"/>
        <color rgb="FF000000"/>
        <rFont val="Arial"/>
        <family val="2"/>
      </rPr>
      <t>A0001734</t>
    </r>
  </si>
  <si>
    <r>
      <t>'</t>
    </r>
    <r>
      <rPr>
        <sz val="10"/>
        <color rgb="FF000000"/>
        <rFont val="Arial"/>
        <family val="2"/>
      </rPr>
      <t>A0000608</t>
    </r>
  </si>
  <si>
    <r>
      <t>'</t>
    </r>
    <r>
      <rPr>
        <sz val="10"/>
        <color rgb="FF000000"/>
        <rFont val="Arial"/>
        <family val="2"/>
      </rPr>
      <t>A0001565</t>
    </r>
  </si>
  <si>
    <r>
      <t>'</t>
    </r>
    <r>
      <rPr>
        <sz val="10"/>
        <color rgb="FF000000"/>
        <rFont val="Arial"/>
        <family val="2"/>
      </rPr>
      <t>A0001633</t>
    </r>
  </si>
  <si>
    <r>
      <t>'</t>
    </r>
    <r>
      <rPr>
        <sz val="10"/>
        <color rgb="FF000000"/>
        <rFont val="Arial"/>
        <family val="2"/>
      </rPr>
      <t>A0001647</t>
    </r>
  </si>
  <si>
    <t>409-SIPI-012023-1129757</t>
  </si>
  <si>
    <r>
      <t>'</t>
    </r>
    <r>
      <rPr>
        <sz val="10"/>
        <color rgb="FF000000"/>
        <rFont val="Arial"/>
        <family val="2"/>
      </rPr>
      <t>V0000913</t>
    </r>
  </si>
  <si>
    <t>CTY TNHH MTV SÀI GÒN CO.OP ĐÌNH CHIỂU</t>
  </si>
  <si>
    <r>
      <t>'</t>
    </r>
    <r>
      <rPr>
        <sz val="10"/>
        <color rgb="FF000000"/>
        <rFont val="Arial"/>
        <family val="2"/>
      </rPr>
      <t>C0001808</t>
    </r>
  </si>
  <si>
    <r>
      <t>'</t>
    </r>
    <r>
      <rPr>
        <sz val="10"/>
        <color rgb="FF000000"/>
        <rFont val="Arial"/>
        <family val="2"/>
      </rPr>
      <t>V0001567</t>
    </r>
  </si>
  <si>
    <r>
      <t>'</t>
    </r>
    <r>
      <rPr>
        <sz val="10"/>
        <color rgb="FF000000"/>
        <rFont val="Arial"/>
        <family val="2"/>
      </rPr>
      <t>V0001000</t>
    </r>
  </si>
  <si>
    <t>411-SIPI-012023-1120480</t>
  </si>
  <si>
    <r>
      <t>'</t>
    </r>
    <r>
      <rPr>
        <sz val="10"/>
        <color rgb="FF000000"/>
        <rFont val="Arial"/>
        <family val="2"/>
      </rPr>
      <t>A0001738</t>
    </r>
  </si>
  <si>
    <t>CTY TNHH MTV SÀI GÒN CO.OP PHÚ LÂM</t>
  </si>
  <si>
    <r>
      <t>'</t>
    </r>
    <r>
      <rPr>
        <sz val="10"/>
        <color rgb="FF000000"/>
        <rFont val="Arial"/>
        <family val="2"/>
      </rPr>
      <t>A0001796</t>
    </r>
  </si>
  <si>
    <r>
      <t>'</t>
    </r>
    <r>
      <rPr>
        <sz val="10"/>
        <color rgb="FF000000"/>
        <rFont val="Arial"/>
        <family val="2"/>
      </rPr>
      <t>A0000424</t>
    </r>
  </si>
  <si>
    <t>412-SIPI-012023-1113885</t>
  </si>
  <si>
    <r>
      <t>'</t>
    </r>
    <r>
      <rPr>
        <sz val="10"/>
        <color rgb="FF000000"/>
        <rFont val="Arial"/>
        <family val="2"/>
      </rPr>
      <t>A0001722</t>
    </r>
  </si>
  <si>
    <t>CTY TNHH MTV SÀI GÒN CO.OP THẮNG LỢI</t>
  </si>
  <si>
    <r>
      <t>'</t>
    </r>
    <r>
      <rPr>
        <sz val="10"/>
        <color rgb="FF000000"/>
        <rFont val="Arial"/>
        <family val="2"/>
      </rPr>
      <t>A0000281</t>
    </r>
  </si>
  <si>
    <r>
      <t>'</t>
    </r>
    <r>
      <rPr>
        <sz val="10"/>
        <color rgb="FF000000"/>
        <rFont val="Arial"/>
        <family val="2"/>
      </rPr>
      <t>A0001045</t>
    </r>
  </si>
  <si>
    <t>413-SIPI-012023-1112472</t>
  </si>
  <si>
    <r>
      <t>'</t>
    </r>
    <r>
      <rPr>
        <sz val="10"/>
        <color rgb="FF000000"/>
        <rFont val="Arial"/>
        <family val="2"/>
      </rPr>
      <t>A0001730</t>
    </r>
  </si>
  <si>
    <t>CTY TNHH MTV SÀI GÒN CO.OP NAM SÀI GÒN</t>
  </si>
  <si>
    <r>
      <t>'</t>
    </r>
    <r>
      <rPr>
        <sz val="10"/>
        <color rgb="FF000000"/>
        <rFont val="Arial"/>
        <family val="2"/>
      </rPr>
      <t>A0001732</t>
    </r>
  </si>
  <si>
    <r>
      <t>'</t>
    </r>
    <r>
      <rPr>
        <sz val="10"/>
        <color rgb="FF000000"/>
        <rFont val="Arial"/>
        <family val="2"/>
      </rPr>
      <t>A0000980</t>
    </r>
  </si>
  <si>
    <r>
      <t>'</t>
    </r>
    <r>
      <rPr>
        <sz val="10"/>
        <color rgb="FF000000"/>
        <rFont val="Arial"/>
        <family val="2"/>
      </rPr>
      <t>A0000826</t>
    </r>
  </si>
  <si>
    <r>
      <t>'</t>
    </r>
    <r>
      <rPr>
        <sz val="10"/>
        <color rgb="FF000000"/>
        <rFont val="Arial"/>
        <family val="2"/>
      </rPr>
      <t>A0001523</t>
    </r>
  </si>
  <si>
    <t>414-SIPI-012023-1120233</t>
  </si>
  <si>
    <r>
      <t>'</t>
    </r>
    <r>
      <rPr>
        <sz val="10"/>
        <color rgb="FF000000"/>
        <rFont val="Arial"/>
        <family val="2"/>
      </rPr>
      <t>N0000875</t>
    </r>
  </si>
  <si>
    <t>CTY TNHH MTV SÀI GÒN CO.OP PHÚ NHUẬN</t>
  </si>
  <si>
    <r>
      <t>'</t>
    </r>
    <r>
      <rPr>
        <sz val="10"/>
        <color rgb="FF000000"/>
        <rFont val="Arial"/>
        <family val="2"/>
      </rPr>
      <t>N0001499</t>
    </r>
  </si>
  <si>
    <r>
      <t>'</t>
    </r>
    <r>
      <rPr>
        <sz val="10"/>
        <color rgb="FF000000"/>
        <rFont val="Arial"/>
        <family val="2"/>
      </rPr>
      <t>N1714</t>
    </r>
  </si>
  <si>
    <r>
      <t>'</t>
    </r>
    <r>
      <rPr>
        <sz val="10"/>
        <color rgb="FF000000"/>
        <rFont val="Arial"/>
        <family val="2"/>
      </rPr>
      <t>N0001667</t>
    </r>
  </si>
  <si>
    <t>415-SIPI-012023-1135253</t>
  </si>
  <si>
    <r>
      <t>'</t>
    </r>
    <r>
      <rPr>
        <sz val="10"/>
        <color rgb="FF000000"/>
        <rFont val="Arial"/>
        <family val="2"/>
      </rPr>
      <t>X0001786</t>
    </r>
  </si>
  <si>
    <t>CTY TNHH MTV SÀI GÒN CO.OP XA LỘ HÀ NỘI</t>
  </si>
  <si>
    <r>
      <t>'</t>
    </r>
    <r>
      <rPr>
        <sz val="10"/>
        <color rgb="FF000000"/>
        <rFont val="Arial"/>
        <family val="2"/>
      </rPr>
      <t>X0000909</t>
    </r>
  </si>
  <si>
    <r>
      <t>'</t>
    </r>
    <r>
      <rPr>
        <sz val="10"/>
        <color rgb="FF000000"/>
        <rFont val="Arial"/>
        <family val="2"/>
      </rPr>
      <t>X0001489</t>
    </r>
  </si>
  <si>
    <r>
      <t>'</t>
    </r>
    <r>
      <rPr>
        <sz val="10"/>
        <color rgb="FF000000"/>
        <rFont val="Arial"/>
        <family val="2"/>
      </rPr>
      <t>X0000650</t>
    </r>
  </si>
  <si>
    <r>
      <t>'</t>
    </r>
    <r>
      <rPr>
        <sz val="10"/>
        <color rgb="FF000000"/>
        <rFont val="Arial"/>
        <family val="2"/>
      </rPr>
      <t>X0000249</t>
    </r>
  </si>
  <si>
    <r>
      <t>'</t>
    </r>
    <r>
      <rPr>
        <sz val="10"/>
        <color rgb="FF000000"/>
        <rFont val="Arial"/>
        <family val="2"/>
      </rPr>
      <t>X0001752</t>
    </r>
  </si>
  <si>
    <t>418-SIPI-012023-1108714</t>
  </si>
  <si>
    <r>
      <t>'</t>
    </r>
    <r>
      <rPr>
        <sz val="10"/>
        <color rgb="FF000000"/>
        <rFont val="Arial"/>
        <family val="2"/>
      </rPr>
      <t>773</t>
    </r>
  </si>
  <si>
    <t>CTY TNHH TMDV TRUNG MỸ TÂY</t>
  </si>
  <si>
    <r>
      <t>'</t>
    </r>
    <r>
      <rPr>
        <sz val="10"/>
        <color rgb="FF000000"/>
        <rFont val="Arial"/>
        <family val="2"/>
      </rPr>
      <t>1743</t>
    </r>
  </si>
  <si>
    <r>
      <t>'</t>
    </r>
    <r>
      <rPr>
        <sz val="10"/>
        <color rgb="FF000000"/>
        <rFont val="Arial"/>
        <family val="2"/>
      </rPr>
      <t>1491</t>
    </r>
  </si>
  <si>
    <r>
      <t>'</t>
    </r>
    <r>
      <rPr>
        <sz val="10"/>
        <color rgb="FF000000"/>
        <rFont val="Arial"/>
        <family val="2"/>
      </rPr>
      <t>1620</t>
    </r>
  </si>
  <si>
    <t>421-SIPI-012023-1078369</t>
  </si>
  <si>
    <r>
      <t>'</t>
    </r>
    <r>
      <rPr>
        <sz val="10"/>
        <color rgb="FF000000"/>
        <rFont val="Arial"/>
        <family val="2"/>
      </rPr>
      <t>A0000303</t>
    </r>
  </si>
  <si>
    <t>CTY TNHH MTV TM SÀI GÒN - SÓC TRĂNG</t>
  </si>
  <si>
    <r>
      <t>'</t>
    </r>
    <r>
      <rPr>
        <sz val="10"/>
        <color rgb="FF000000"/>
        <rFont val="Arial"/>
        <family val="2"/>
      </rPr>
      <t>A0001694</t>
    </r>
  </si>
  <si>
    <t>424-SIPI-012023-1061593</t>
  </si>
  <si>
    <r>
      <t>'</t>
    </r>
    <r>
      <rPr>
        <sz val="10"/>
        <color rgb="FF000000"/>
        <rFont val="Arial"/>
        <family val="2"/>
      </rPr>
      <t>A865</t>
    </r>
  </si>
  <si>
    <t>CTY TNHH MTV CO.OPMART NHA TRANG</t>
  </si>
  <si>
    <t>424-SIPI-012023-1061620</t>
  </si>
  <si>
    <r>
      <t>'</t>
    </r>
    <r>
      <rPr>
        <sz val="10"/>
        <color rgb="FF000000"/>
        <rFont val="Arial"/>
        <family val="2"/>
      </rPr>
      <t>A1596</t>
    </r>
  </si>
  <si>
    <t>1C23TNN/GA MUOI</t>
  </si>
  <si>
    <t>425-SIPI-012023-1114115</t>
  </si>
  <si>
    <r>
      <t>'</t>
    </r>
    <r>
      <rPr>
        <sz val="10"/>
        <color rgb="FF000000"/>
        <rFont val="Arial"/>
        <family val="2"/>
      </rPr>
      <t>E0000772</t>
    </r>
  </si>
  <si>
    <t>CTY TNHH MTV SÀI GÒN CO.OP RẠCH MIỄU</t>
  </si>
  <si>
    <r>
      <t>'</t>
    </r>
    <r>
      <rPr>
        <sz val="10"/>
        <color rgb="FF000000"/>
        <rFont val="Arial"/>
        <family val="2"/>
      </rPr>
      <t>E0001791</t>
    </r>
  </si>
  <si>
    <t>426-SIPI-012023-1062927</t>
  </si>
  <si>
    <r>
      <t>'</t>
    </r>
    <r>
      <rPr>
        <sz val="10"/>
        <color rgb="FF000000"/>
        <rFont val="Arial"/>
        <family val="2"/>
      </rPr>
      <t>A0000154</t>
    </r>
  </si>
  <si>
    <t>CTY TNHH MTV TMDV SIÊU THỊ CO.OPMART ĐÀ NẴNG</t>
  </si>
  <si>
    <r>
      <t>'</t>
    </r>
    <r>
      <rPr>
        <sz val="10"/>
        <color rgb="FF000000"/>
        <rFont val="Arial"/>
        <family val="2"/>
      </rPr>
      <t>A0001029</t>
    </r>
  </si>
  <si>
    <r>
      <t>'</t>
    </r>
    <r>
      <rPr>
        <sz val="10"/>
        <color rgb="FF000000"/>
        <rFont val="Arial"/>
        <family val="2"/>
      </rPr>
      <t>A0001514</t>
    </r>
  </si>
  <si>
    <t>426-SIPI-R-022023-1062927</t>
  </si>
  <si>
    <r>
      <t>'</t>
    </r>
    <r>
      <rPr>
        <sz val="10"/>
        <color rgb="FF000000"/>
        <rFont val="Arial"/>
        <family val="2"/>
      </rPr>
      <t>177</t>
    </r>
  </si>
  <si>
    <t>1K23TCG|177|CHA|1643376 - RTV1643376</t>
  </si>
  <si>
    <r>
      <t>'</t>
    </r>
    <r>
      <rPr>
        <sz val="10"/>
        <color rgb="FF000000"/>
        <rFont val="Arial"/>
        <family val="2"/>
      </rPr>
      <t>178</t>
    </r>
  </si>
  <si>
    <t>1K23TCG|178|GIO TAI|1643377 - RTV1643377</t>
  </si>
  <si>
    <t>427-SIPI-012023-1050979</t>
  </si>
  <si>
    <r>
      <t>'</t>
    </r>
    <r>
      <rPr>
        <sz val="10"/>
        <color rgb="FF000000"/>
        <rFont val="Arial"/>
        <family val="2"/>
      </rPr>
      <t>A762</t>
    </r>
  </si>
  <si>
    <t>CTY TNHH MTV TMDV SÀI GÒN - HÀ TĨNH</t>
  </si>
  <si>
    <r>
      <t>'</t>
    </r>
    <r>
      <rPr>
        <sz val="10"/>
        <color rgb="FF000000"/>
        <rFont val="Arial"/>
        <family val="2"/>
      </rPr>
      <t>A53</t>
    </r>
  </si>
  <si>
    <r>
      <t>'</t>
    </r>
    <r>
      <rPr>
        <sz val="10"/>
        <color rgb="FF000000"/>
        <rFont val="Arial"/>
        <family val="2"/>
      </rPr>
      <t>A100</t>
    </r>
  </si>
  <si>
    <r>
      <t>'</t>
    </r>
    <r>
      <rPr>
        <sz val="10"/>
        <color rgb="FF000000"/>
        <rFont val="Arial"/>
        <family val="2"/>
      </rPr>
      <t>A868</t>
    </r>
  </si>
  <si>
    <t>1C23TNN|CHANGIO</t>
  </si>
  <si>
    <r>
      <t>'</t>
    </r>
    <r>
      <rPr>
        <sz val="10"/>
        <color rgb="FF000000"/>
        <rFont val="Arial"/>
        <family val="2"/>
      </rPr>
      <t>A1703</t>
    </r>
  </si>
  <si>
    <t>428-SIPI-012023-1055501</t>
  </si>
  <si>
    <r>
      <t>'</t>
    </r>
    <r>
      <rPr>
        <sz val="10"/>
        <color rgb="FF000000"/>
        <rFont val="Arial"/>
        <family val="2"/>
      </rPr>
      <t>H0000872</t>
    </r>
  </si>
  <si>
    <t>CTY TNHH MTV SÀI GÒN CO.OP HÓC MÔN</t>
  </si>
  <si>
    <t>430-SIPI-012023-1108060</t>
  </si>
  <si>
    <r>
      <t>'</t>
    </r>
    <r>
      <rPr>
        <sz val="10"/>
        <color rgb="FF000000"/>
        <rFont val="Arial"/>
        <family val="2"/>
      </rPr>
      <t>A0001666</t>
    </r>
  </si>
  <si>
    <t>CTY TNHH MTV SÀI GÒN CO.OP GÒ VẤP</t>
  </si>
  <si>
    <r>
      <t>'</t>
    </r>
    <r>
      <rPr>
        <sz val="10"/>
        <color rgb="FF000000"/>
        <rFont val="Arial"/>
        <family val="2"/>
      </rPr>
      <t>A0000625</t>
    </r>
  </si>
  <si>
    <t>430-SIPI-R-012023-1108060</t>
  </si>
  <si>
    <r>
      <t>'</t>
    </r>
    <r>
      <rPr>
        <sz val="10"/>
        <color rgb="FF000000"/>
        <rFont val="Arial"/>
        <family val="2"/>
      </rPr>
      <t>A000081</t>
    </r>
  </si>
  <si>
    <t>RTV 1641226-81|GIOSUN - RTV1641226</t>
  </si>
  <si>
    <t>432-SIPI-012023-1066740</t>
  </si>
  <si>
    <r>
      <t>'</t>
    </r>
    <r>
      <rPr>
        <sz val="10"/>
        <color rgb="FF000000"/>
        <rFont val="Arial"/>
        <family val="2"/>
      </rPr>
      <t>A0000224</t>
    </r>
  </si>
  <si>
    <t>CTY TNHH MTV SÀI GÒN CO.OP HÀ NỘI</t>
  </si>
  <si>
    <r>
      <t>'</t>
    </r>
    <r>
      <rPr>
        <sz val="10"/>
        <color rgb="FF000000"/>
        <rFont val="Arial"/>
        <family val="2"/>
      </rPr>
      <t>A425</t>
    </r>
  </si>
  <si>
    <r>
      <t>'</t>
    </r>
    <r>
      <rPr>
        <sz val="10"/>
        <color rgb="FF000000"/>
        <rFont val="Arial"/>
        <family val="2"/>
      </rPr>
      <t>A0001114</t>
    </r>
  </si>
  <si>
    <r>
      <t>'</t>
    </r>
    <r>
      <rPr>
        <sz val="10"/>
        <color rgb="FF000000"/>
        <rFont val="Arial"/>
        <family val="2"/>
      </rPr>
      <t>A1485</t>
    </r>
  </si>
  <si>
    <t>438-SIPI-012023-1065056</t>
  </si>
  <si>
    <r>
      <t>'</t>
    </r>
    <r>
      <rPr>
        <sz val="10"/>
        <color rgb="FF000000"/>
        <rFont val="Arial"/>
        <family val="2"/>
      </rPr>
      <t>A00001093</t>
    </r>
  </si>
  <si>
    <t>CTY TNHH MTV SÀI GÒN CO.OP BẢO LỘC</t>
  </si>
  <si>
    <r>
      <t>'</t>
    </r>
    <r>
      <rPr>
        <sz val="10"/>
        <color rgb="FF000000"/>
        <rFont val="Arial"/>
        <family val="2"/>
      </rPr>
      <t>A00000316</t>
    </r>
  </si>
  <si>
    <t>438-SIPI-R-012023-1065056</t>
  </si>
  <si>
    <r>
      <t>'</t>
    </r>
    <r>
      <rPr>
        <sz val="10"/>
        <color rgb="FF000000"/>
        <rFont val="Arial"/>
        <family val="2"/>
      </rPr>
      <t>A50</t>
    </r>
  </si>
  <si>
    <t>RTV1639799|CHA COM - RTV1639799</t>
  </si>
  <si>
    <r>
      <t>'</t>
    </r>
    <r>
      <rPr>
        <sz val="10"/>
        <color rgb="FF000000"/>
        <rFont val="Arial"/>
        <family val="2"/>
      </rPr>
      <t>A30</t>
    </r>
  </si>
  <si>
    <t>RTV1637426|CHA COM - RTV1637426</t>
  </si>
  <si>
    <t>439-SIPI-012023-10051731</t>
  </si>
  <si>
    <r>
      <t>'</t>
    </r>
    <r>
      <rPr>
        <sz val="10"/>
        <color rgb="FF000000"/>
        <rFont val="Arial"/>
        <family val="2"/>
      </rPr>
      <t>1599</t>
    </r>
  </si>
  <si>
    <t>CTY TNHH MTV THƯƠNG MẠI VÀ DỊCH VỤ SÀI GÒN - CAM RANH</t>
  </si>
  <si>
    <r>
      <t>'</t>
    </r>
    <r>
      <rPr>
        <sz val="10"/>
        <color rgb="FF000000"/>
        <rFont val="Arial"/>
        <family val="2"/>
      </rPr>
      <t>1096</t>
    </r>
  </si>
  <si>
    <t>440-SIPI-012023-10079666</t>
  </si>
  <si>
    <r>
      <t>'</t>
    </r>
    <r>
      <rPr>
        <sz val="10"/>
        <color rgb="FF000000"/>
        <rFont val="Arial"/>
        <family val="2"/>
      </rPr>
      <t>C0001622</t>
    </r>
  </si>
  <si>
    <t>CTY TNHH MTV SÀI GÒN CO.OP CỦ CHI</t>
  </si>
  <si>
    <r>
      <t>'</t>
    </r>
    <r>
      <rPr>
        <sz val="10"/>
        <color rgb="FF000000"/>
        <rFont val="Arial"/>
        <family val="2"/>
      </rPr>
      <t>C0001532</t>
    </r>
  </si>
  <si>
    <r>
      <t>'</t>
    </r>
    <r>
      <rPr>
        <sz val="10"/>
        <color rgb="FF000000"/>
        <rFont val="Arial"/>
        <family val="2"/>
      </rPr>
      <t>C0001820</t>
    </r>
  </si>
  <si>
    <t>441-SIPI-012023-1097832</t>
  </si>
  <si>
    <r>
      <t>'</t>
    </r>
    <r>
      <rPr>
        <sz val="10"/>
        <color rgb="FF000000"/>
        <rFont val="Arial"/>
        <family val="2"/>
      </rPr>
      <t>A0000931</t>
    </r>
  </si>
  <si>
    <t>CTY TNHH TMDV SÀI GÒN-TÂY NINH</t>
  </si>
  <si>
    <r>
      <t>'</t>
    </r>
    <r>
      <rPr>
        <sz val="10"/>
        <color rgb="FF000000"/>
        <rFont val="Arial"/>
        <family val="2"/>
      </rPr>
      <t>A0000441</t>
    </r>
  </si>
  <si>
    <r>
      <t>'</t>
    </r>
    <r>
      <rPr>
        <sz val="10"/>
        <color rgb="FF000000"/>
        <rFont val="Arial"/>
        <family val="2"/>
      </rPr>
      <t>A0001427</t>
    </r>
  </si>
  <si>
    <r>
      <t>'</t>
    </r>
    <r>
      <rPr>
        <sz val="10"/>
        <color rgb="FF000000"/>
        <rFont val="Arial"/>
        <family val="2"/>
      </rPr>
      <t>D0001428</t>
    </r>
  </si>
  <si>
    <t>443-SIPI-012023-1093069</t>
  </si>
  <si>
    <r>
      <t>'</t>
    </r>
    <r>
      <rPr>
        <sz val="10"/>
        <color rgb="FF000000"/>
        <rFont val="Arial"/>
        <family val="2"/>
      </rPr>
      <t>B0000104</t>
    </r>
  </si>
  <si>
    <t>CTY TNHH MTV CO.OPMART HÒA BÌNH</t>
  </si>
  <si>
    <r>
      <t>'</t>
    </r>
    <r>
      <rPr>
        <sz val="10"/>
        <color rgb="FF000000"/>
        <rFont val="Arial"/>
        <family val="2"/>
      </rPr>
      <t>B0000854</t>
    </r>
  </si>
  <si>
    <r>
      <t>'</t>
    </r>
    <r>
      <rPr>
        <sz val="10"/>
        <color rgb="FF000000"/>
        <rFont val="Arial"/>
        <family val="2"/>
      </rPr>
      <t>B0001564</t>
    </r>
  </si>
  <si>
    <t>1C23TNN|GIOTAINAMHUONG</t>
  </si>
  <si>
    <t>444-SIPI-012023-10033042</t>
  </si>
  <si>
    <r>
      <t>'</t>
    </r>
    <r>
      <rPr>
        <sz val="10"/>
        <color rgb="FF000000"/>
        <rFont val="Arial"/>
        <family val="2"/>
      </rPr>
      <t>A0000859</t>
    </r>
  </si>
  <si>
    <t>CTY TNHH MTV CO.OPMART VĨNH PHÚC</t>
  </si>
  <si>
    <t>450-SIPI-012023-10052057</t>
  </si>
  <si>
    <r>
      <t>'</t>
    </r>
    <r>
      <rPr>
        <sz val="10"/>
        <color rgb="FF000000"/>
        <rFont val="Arial"/>
        <family val="2"/>
      </rPr>
      <t>A000055</t>
    </r>
  </si>
  <si>
    <t>1C23TNN/CHANGIO</t>
  </si>
  <si>
    <t>CTY TNHH MTV CO.OPMART THANH HÓA</t>
  </si>
  <si>
    <r>
      <t>'</t>
    </r>
    <r>
      <rPr>
        <sz val="10"/>
        <color rgb="FF000000"/>
        <rFont val="Arial"/>
        <family val="2"/>
      </rPr>
      <t>A000929</t>
    </r>
  </si>
  <si>
    <t>1C23TNN/GAMUOI</t>
  </si>
  <si>
    <r>
      <t>'</t>
    </r>
    <r>
      <rPr>
        <sz val="10"/>
        <color rgb="FF000000"/>
        <rFont val="Arial"/>
        <family val="2"/>
      </rPr>
      <t>A001648</t>
    </r>
  </si>
  <si>
    <t>451-SIPI-012023-10093727</t>
  </si>
  <si>
    <r>
      <t>'</t>
    </r>
    <r>
      <rPr>
        <sz val="10"/>
        <color rgb="FF000000"/>
        <rFont val="Arial"/>
        <family val="2"/>
      </rPr>
      <t>T0001630</t>
    </r>
  </si>
  <si>
    <t>CTY TNHH MTV CO.OPMART BÌNH TRIỆU</t>
  </si>
  <si>
    <r>
      <t>'</t>
    </r>
    <r>
      <rPr>
        <sz val="10"/>
        <color rgb="FF000000"/>
        <rFont val="Arial"/>
        <family val="2"/>
      </rPr>
      <t>T0000201</t>
    </r>
  </si>
  <si>
    <r>
      <t>'</t>
    </r>
    <r>
      <rPr>
        <sz val="10"/>
        <color rgb="FF000000"/>
        <rFont val="Arial"/>
        <family val="2"/>
      </rPr>
      <t>T0001629</t>
    </r>
  </si>
  <si>
    <r>
      <t>'</t>
    </r>
    <r>
      <rPr>
        <sz val="10"/>
        <color rgb="FF000000"/>
        <rFont val="Arial"/>
        <family val="2"/>
      </rPr>
      <t>T0001072</t>
    </r>
  </si>
  <si>
    <r>
      <t>'</t>
    </r>
    <r>
      <rPr>
        <sz val="10"/>
        <color rgb="FF000000"/>
        <rFont val="Arial"/>
        <family val="2"/>
      </rPr>
      <t>T0001715</t>
    </r>
  </si>
  <si>
    <t>452-SIPI-012023-10097964</t>
  </si>
  <si>
    <r>
      <t>'</t>
    </r>
    <r>
      <rPr>
        <sz val="10"/>
        <color rgb="FF000000"/>
        <rFont val="Arial"/>
        <family val="2"/>
      </rPr>
      <t>A0001697</t>
    </r>
  </si>
  <si>
    <t>CTY TNHH MTV CO.OPMART CẦN THƠ</t>
  </si>
  <si>
    <t>453-SIPI-012023-10076116</t>
  </si>
  <si>
    <r>
      <t>'</t>
    </r>
    <r>
      <rPr>
        <sz val="10"/>
        <color rgb="FF000000"/>
        <rFont val="Arial"/>
        <family val="2"/>
      </rPr>
      <t>T0001707</t>
    </r>
  </si>
  <si>
    <t>CTY TNHH MTV CO.OPMART TRẢNG BÀNG</t>
  </si>
  <si>
    <t>456-SIPI-012023-1085988</t>
  </si>
  <si>
    <r>
      <t>'</t>
    </r>
    <r>
      <rPr>
        <sz val="10"/>
        <color rgb="FF000000"/>
        <rFont val="Arial"/>
        <family val="2"/>
      </rPr>
      <t>F0000624</t>
    </r>
  </si>
  <si>
    <t>CTY TNHH TMDV ĐỒNG THỊNH</t>
  </si>
  <si>
    <r>
      <t>'</t>
    </r>
    <r>
      <rPr>
        <sz val="10"/>
        <color rgb="FF000000"/>
        <rFont val="Arial"/>
        <family val="2"/>
      </rPr>
      <t>F0001717</t>
    </r>
  </si>
  <si>
    <t>457-SIPI-012023-1106979</t>
  </si>
  <si>
    <r>
      <t>'</t>
    </r>
    <r>
      <rPr>
        <sz val="10"/>
        <color rgb="FF000000"/>
        <rFont val="Arial"/>
        <family val="2"/>
      </rPr>
      <t>A0000118</t>
    </r>
  </si>
  <si>
    <t>CTY TNHH TMDV SAIGON CO.OP TOÀN TÂM</t>
  </si>
  <si>
    <r>
      <t>'</t>
    </r>
    <r>
      <rPr>
        <sz val="10"/>
        <color rgb="FF000000"/>
        <rFont val="Arial"/>
        <family val="2"/>
      </rPr>
      <t>A1776</t>
    </r>
  </si>
  <si>
    <t>1C23TNN|GA MUOI</t>
  </si>
  <si>
    <r>
      <t>'</t>
    </r>
    <r>
      <rPr>
        <sz val="10"/>
        <color rgb="FF000000"/>
        <rFont val="Arial"/>
        <family val="2"/>
      </rPr>
      <t>A0000411</t>
    </r>
  </si>
  <si>
    <r>
      <t>'</t>
    </r>
    <r>
      <rPr>
        <sz val="10"/>
        <color rgb="FF000000"/>
        <rFont val="Arial"/>
        <family val="2"/>
      </rPr>
      <t>A0001462</t>
    </r>
  </si>
  <si>
    <r>
      <t>'</t>
    </r>
    <r>
      <rPr>
        <sz val="10"/>
        <color rgb="FF000000"/>
        <rFont val="Arial"/>
        <family val="2"/>
      </rPr>
      <t>A0000994</t>
    </r>
  </si>
  <si>
    <r>
      <t>'</t>
    </r>
    <r>
      <rPr>
        <sz val="10"/>
        <color rgb="FF000000"/>
        <rFont val="Arial"/>
        <family val="2"/>
      </rPr>
      <t>A0001731</t>
    </r>
  </si>
  <si>
    <t>458-SIPI-012023-10047274</t>
  </si>
  <si>
    <r>
      <t>'</t>
    </r>
    <r>
      <rPr>
        <sz val="10"/>
        <color rgb="FF000000"/>
        <rFont val="Arial"/>
        <family val="2"/>
      </rPr>
      <t>A00000297</t>
    </r>
  </si>
  <si>
    <t>CONG TY TNHH MTV CO.OPMART CA MAU</t>
  </si>
  <si>
    <r>
      <t>'</t>
    </r>
    <r>
      <rPr>
        <sz val="10"/>
        <color rgb="FF000000"/>
        <rFont val="Arial"/>
        <family val="2"/>
      </rPr>
      <t>A00001517</t>
    </r>
  </si>
  <si>
    <t>461-SIPI-012023-10016355</t>
  </si>
  <si>
    <r>
      <t>'</t>
    </r>
    <r>
      <rPr>
        <sz val="10"/>
        <color rgb="FF000000"/>
        <rFont val="Arial"/>
        <family val="2"/>
      </rPr>
      <t>A0001081</t>
    </r>
  </si>
  <si>
    <t>CONG TY TNHH DAU TU VA KINH DOANH SIEU THI A CHAU</t>
  </si>
  <si>
    <t>462-SIPI-012023-10020959</t>
  </si>
  <si>
    <r>
      <t>'</t>
    </r>
    <r>
      <rPr>
        <sz val="10"/>
        <color rgb="FF000000"/>
        <rFont val="Arial"/>
        <family val="2"/>
      </rPr>
      <t>A0000283</t>
    </r>
  </si>
  <si>
    <t>CONG TY TNHH MOT THANH VIEN MARSIX</t>
  </si>
  <si>
    <r>
      <t>'</t>
    </r>
    <r>
      <rPr>
        <sz val="10"/>
        <color rgb="FF000000"/>
        <rFont val="Arial"/>
        <family val="2"/>
      </rPr>
      <t>A0001572</t>
    </r>
  </si>
  <si>
    <t>462-SIPI-R-022023-10020959</t>
  </si>
  <si>
    <r>
      <t>'</t>
    </r>
    <r>
      <rPr>
        <sz val="10"/>
        <color rgb="FF000000"/>
        <rFont val="Arial"/>
        <family val="2"/>
      </rPr>
      <t>A0000056</t>
    </r>
  </si>
  <si>
    <t>1K23TDS|CHACOM|56|1641798 - RTV1641798</t>
  </si>
  <si>
    <t>462-SIPI-R-122022-10020959</t>
  </si>
  <si>
    <r>
      <t>'</t>
    </r>
    <r>
      <rPr>
        <sz val="10"/>
        <color rgb="FF000000"/>
        <rFont val="Arial"/>
        <family val="2"/>
      </rPr>
      <t>A0000851</t>
    </r>
  </si>
  <si>
    <t>1K22TDS|CHANGIO|851|1623076 - RTV1623076</t>
  </si>
  <si>
    <t>463-SIPI-012023-10024569</t>
  </si>
  <si>
    <r>
      <t>'</t>
    </r>
    <r>
      <rPr>
        <sz val="10"/>
        <color rgb="FF000000"/>
        <rFont val="Arial"/>
        <family val="2"/>
      </rPr>
      <t>A0000292</t>
    </r>
  </si>
  <si>
    <t>CONG TY TNHH MOT THANH VIEN MARFOUR</t>
  </si>
  <si>
    <r>
      <t>'</t>
    </r>
    <r>
      <rPr>
        <sz val="10"/>
        <color rgb="FF000000"/>
        <rFont val="Arial"/>
        <family val="2"/>
      </rPr>
      <t>A0000470</t>
    </r>
  </si>
  <si>
    <r>
      <t>'</t>
    </r>
    <r>
      <rPr>
        <sz val="10"/>
        <color rgb="FF000000"/>
        <rFont val="Arial"/>
        <family val="2"/>
      </rPr>
      <t>A0000999</t>
    </r>
  </si>
  <si>
    <t>463-SIPI-R-012023-10024569</t>
  </si>
  <si>
    <r>
      <t>'</t>
    </r>
    <r>
      <rPr>
        <sz val="10"/>
        <color rgb="FF000000"/>
        <rFont val="Arial"/>
        <family val="2"/>
      </rPr>
      <t>80</t>
    </r>
  </si>
  <si>
    <t>1K23TDT-80RTV1640501|GIOTAI - RTV1640501</t>
  </si>
  <si>
    <t>464-SIPI-012023-10019473</t>
  </si>
  <si>
    <r>
      <t>'</t>
    </r>
    <r>
      <rPr>
        <sz val="10"/>
        <color rgb="FF000000"/>
        <rFont val="Arial"/>
        <family val="2"/>
      </rPr>
      <t>A0000589</t>
    </r>
  </si>
  <si>
    <t>CONG TY TNHH MOT THANH VIEN MARFIVE</t>
  </si>
  <si>
    <t>465-SIPI-012023-10021966</t>
  </si>
  <si>
    <r>
      <t>'</t>
    </r>
    <r>
      <rPr>
        <sz val="10"/>
        <color rgb="FF000000"/>
        <rFont val="Arial"/>
        <family val="2"/>
      </rPr>
      <t>A0001654</t>
    </r>
  </si>
  <si>
    <t>CÔNG TY TNHH MOT THANH VIEN CO.OP FINELIFE</t>
  </si>
  <si>
    <r>
      <t>'</t>
    </r>
    <r>
      <rPr>
        <sz val="10"/>
        <color rgb="FF000000"/>
        <rFont val="Arial"/>
        <family val="2"/>
      </rPr>
      <t>A0000393</t>
    </r>
  </si>
  <si>
    <r>
      <t>'</t>
    </r>
    <r>
      <rPr>
        <sz val="10"/>
        <color rgb="FF000000"/>
        <rFont val="Arial"/>
        <family val="2"/>
      </rPr>
      <t>A0001088</t>
    </r>
  </si>
  <si>
    <r>
      <t>'</t>
    </r>
    <r>
      <rPr>
        <sz val="10"/>
        <color rgb="FF000000"/>
        <rFont val="Arial"/>
        <family val="2"/>
      </rPr>
      <t>A0001762</t>
    </r>
  </si>
  <si>
    <t>1C23TNN|CHANUONG</t>
  </si>
  <si>
    <r>
      <t>'</t>
    </r>
    <r>
      <rPr>
        <sz val="10"/>
        <color rgb="FF000000"/>
        <rFont val="Arial"/>
        <family val="2"/>
      </rPr>
      <t>A0000203</t>
    </r>
  </si>
  <si>
    <r>
      <t>'</t>
    </r>
    <r>
      <rPr>
        <sz val="10"/>
        <color rgb="FF000000"/>
        <rFont val="Arial"/>
        <family val="2"/>
      </rPr>
      <t>A0001660</t>
    </r>
  </si>
  <si>
    <t>465-SIPI-R-022023-10021966</t>
  </si>
  <si>
    <r>
      <t>'</t>
    </r>
    <r>
      <rPr>
        <sz val="10"/>
        <color rgb="FF000000"/>
        <rFont val="Arial"/>
        <family val="2"/>
      </rPr>
      <t>237</t>
    </r>
  </si>
  <si>
    <t>1K23TDV|RTV1642998-237|HH - RTV1642998</t>
  </si>
  <si>
    <r>
      <t>'</t>
    </r>
    <r>
      <rPr>
        <sz val="10"/>
        <color rgb="FF000000"/>
        <rFont val="Arial"/>
        <family val="2"/>
      </rPr>
      <t>243</t>
    </r>
  </si>
  <si>
    <t>1K23TDV|RTV1643576-243|HH - RTV1643576</t>
  </si>
  <si>
    <t>502-SIPI-012023-10021956</t>
  </si>
  <si>
    <r>
      <t>'</t>
    </r>
    <r>
      <rPr>
        <sz val="10"/>
        <color rgb="FF000000"/>
        <rFont val="Arial"/>
        <family val="2"/>
      </rPr>
      <t>C0000972</t>
    </r>
  </si>
  <si>
    <t>CN LIEN HIEP HTX TM TP.HCM–CO.OPMART BAC GIANG</t>
  </si>
  <si>
    <t>504-SIPI-012023-504040045</t>
  </si>
  <si>
    <r>
      <t>'</t>
    </r>
    <r>
      <rPr>
        <sz val="10"/>
        <color rgb="FF000000"/>
        <rFont val="Arial"/>
        <family val="2"/>
      </rPr>
      <t>A165</t>
    </r>
  </si>
  <si>
    <t>CN LIEN HIEP HTX TM TP.HCM–CO.OPMART DAK NONG.</t>
  </si>
  <si>
    <r>
      <t>'</t>
    </r>
    <r>
      <rPr>
        <sz val="10"/>
        <color rgb="FF000000"/>
        <rFont val="Arial"/>
        <family val="2"/>
      </rPr>
      <t>A1032</t>
    </r>
  </si>
  <si>
    <r>
      <t>'</t>
    </r>
    <r>
      <rPr>
        <sz val="10"/>
        <color rgb="FF000000"/>
        <rFont val="Arial"/>
        <family val="2"/>
      </rPr>
      <t>A1751</t>
    </r>
  </si>
  <si>
    <t>506-SIPI-012023-10070933</t>
  </si>
  <si>
    <r>
      <t>'</t>
    </r>
    <r>
      <rPr>
        <sz val="10"/>
        <color rgb="FF000000"/>
        <rFont val="Arial"/>
        <family val="2"/>
      </rPr>
      <t>V0000202</t>
    </r>
  </si>
  <si>
    <t>CN LIEN HIEP HTX TM TP.HCM–CO.OPMART VAN THANH</t>
  </si>
  <si>
    <t>508-SIPI-012023-50837294</t>
  </si>
  <si>
    <r>
      <t>'</t>
    </r>
    <r>
      <rPr>
        <sz val="10"/>
        <color rgb="FF000000"/>
        <rFont val="Arial"/>
        <family val="2"/>
      </rPr>
      <t>A01754</t>
    </r>
  </si>
  <si>
    <t>CN LIEN HIEP HTX TM TP.HCM–CO.OPMART NGUYEN BINH</t>
  </si>
  <si>
    <t>511-SIPI-012023-51142888</t>
  </si>
  <si>
    <r>
      <t>'</t>
    </r>
    <r>
      <rPr>
        <sz val="10"/>
        <color rgb="FF000000"/>
        <rFont val="Arial"/>
        <family val="2"/>
      </rPr>
      <t>H0001742</t>
    </r>
  </si>
  <si>
    <t>CN LIEN HIEP HTX TM TP.HCM–CO.OPMART HIEP THANH</t>
  </si>
  <si>
    <r>
      <t>'</t>
    </r>
    <r>
      <rPr>
        <sz val="10"/>
        <color rgb="FF000000"/>
        <rFont val="Arial"/>
        <family val="2"/>
      </rPr>
      <t>H0000852</t>
    </r>
  </si>
  <si>
    <r>
      <t>'</t>
    </r>
    <r>
      <rPr>
        <sz val="10"/>
        <color rgb="FF000000"/>
        <rFont val="Arial"/>
        <family val="2"/>
      </rPr>
      <t>H0000472</t>
    </r>
  </si>
  <si>
    <t>512-SIPI-012023-10051555</t>
  </si>
  <si>
    <r>
      <t>'</t>
    </r>
    <r>
      <rPr>
        <sz val="10"/>
        <color rgb="FF000000"/>
        <rFont val="Arial"/>
        <family val="2"/>
      </rPr>
      <t>K0000720</t>
    </r>
  </si>
  <si>
    <t>CN LIEN HIEP HTX TM TP.HCM–CO.OPMART QUANG BINH</t>
  </si>
  <si>
    <r>
      <t>'</t>
    </r>
    <r>
      <rPr>
        <sz val="10"/>
        <color rgb="FF000000"/>
        <rFont val="Arial"/>
        <family val="2"/>
      </rPr>
      <t>K0001511</t>
    </r>
  </si>
  <si>
    <r>
      <t>'</t>
    </r>
    <r>
      <rPr>
        <sz val="10"/>
        <color rgb="FF000000"/>
        <rFont val="Arial"/>
        <family val="2"/>
      </rPr>
      <t>K0000307</t>
    </r>
  </si>
  <si>
    <t>512-SIPI-R-012023-10051555</t>
  </si>
  <si>
    <r>
      <t>'</t>
    </r>
    <r>
      <rPr>
        <sz val="10"/>
        <color rgb="FF000000"/>
        <rFont val="Arial"/>
        <family val="2"/>
      </rPr>
      <t>17</t>
    </r>
  </si>
  <si>
    <t>RTV1639546-1K23TEM-17|GAMUOI - RTV1639546</t>
  </si>
  <si>
    <t>513-SIPI-012023-10039973</t>
  </si>
  <si>
    <r>
      <t>'</t>
    </r>
    <r>
      <rPr>
        <sz val="10"/>
        <color rgb="FF000000"/>
        <rFont val="Arial"/>
        <family val="2"/>
      </rPr>
      <t>A0001598</t>
    </r>
  </si>
  <si>
    <t>CN LIEN HIEP HTX TM TP.HCM–CO.OPMART BEN LUC</t>
  </si>
  <si>
    <r>
      <t>'</t>
    </r>
    <r>
      <rPr>
        <sz val="10"/>
        <color rgb="FF000000"/>
        <rFont val="Arial"/>
        <family val="2"/>
      </rPr>
      <t>A0001097</t>
    </r>
  </si>
  <si>
    <r>
      <t>'</t>
    </r>
    <r>
      <rPr>
        <sz val="10"/>
        <color rgb="FF000000"/>
        <rFont val="Arial"/>
        <family val="2"/>
      </rPr>
      <t>A0000299</t>
    </r>
  </si>
  <si>
    <t>514-SIPI-012023-10054903</t>
  </si>
  <si>
    <r>
      <t>'</t>
    </r>
    <r>
      <rPr>
        <sz val="10"/>
        <color rgb="FF000000"/>
        <rFont val="Arial"/>
        <family val="2"/>
      </rPr>
      <t>A0000862</t>
    </r>
  </si>
  <si>
    <t>CN LIEN HIEP HTX TM TP.HCM–CO.OPMART TAN AN</t>
  </si>
  <si>
    <r>
      <t>'</t>
    </r>
    <r>
      <rPr>
        <sz val="10"/>
        <color rgb="FF000000"/>
        <rFont val="Arial"/>
        <family val="2"/>
      </rPr>
      <t>A0001603</t>
    </r>
  </si>
  <si>
    <t>514-SIPI-R-022023-10054903</t>
  </si>
  <si>
    <r>
      <t>'</t>
    </r>
    <r>
      <rPr>
        <sz val="10"/>
        <color rgb="FF000000"/>
        <rFont val="Arial"/>
        <family val="2"/>
      </rPr>
      <t>A143</t>
    </r>
  </si>
  <si>
    <t>1K23TEP|CHANGIOHEOMUOI - RTV1643445</t>
  </si>
  <si>
    <t>515-SIPI-012023-10060288</t>
  </si>
  <si>
    <r>
      <t>'</t>
    </r>
    <r>
      <rPr>
        <sz val="10"/>
        <color rgb="FF000000"/>
        <rFont val="Arial"/>
        <family val="2"/>
      </rPr>
      <t>A0000170</t>
    </r>
  </si>
  <si>
    <t>CN LIEN HIEP HTX TM TP.HCM–CO.OPMART BA RIA</t>
  </si>
  <si>
    <r>
      <t>'</t>
    </r>
    <r>
      <rPr>
        <sz val="10"/>
        <color rgb="FF000000"/>
        <rFont val="Arial"/>
        <family val="2"/>
      </rPr>
      <t>A0000443</t>
    </r>
  </si>
  <si>
    <r>
      <t>'</t>
    </r>
    <r>
      <rPr>
        <sz val="10"/>
        <color rgb="FF000000"/>
        <rFont val="Arial"/>
        <family val="2"/>
      </rPr>
      <t>A0001597</t>
    </r>
  </si>
  <si>
    <r>
      <t>'</t>
    </r>
    <r>
      <rPr>
        <sz val="10"/>
        <color rgb="FF000000"/>
        <rFont val="Arial"/>
        <family val="2"/>
      </rPr>
      <t>A0001028</t>
    </r>
  </si>
  <si>
    <r>
      <t>'</t>
    </r>
    <r>
      <rPr>
        <sz val="10"/>
        <color rgb="FF000000"/>
        <rFont val="Arial"/>
        <family val="2"/>
      </rPr>
      <t>A0001420</t>
    </r>
  </si>
  <si>
    <r>
      <t>'</t>
    </r>
    <r>
      <rPr>
        <sz val="10"/>
        <color rgb="FF000000"/>
        <rFont val="Arial"/>
        <family val="2"/>
      </rPr>
      <t>A0001749</t>
    </r>
  </si>
  <si>
    <t>515-SIPI-R-012023-10060288</t>
  </si>
  <si>
    <r>
      <t>'</t>
    </r>
    <r>
      <rPr>
        <sz val="10"/>
        <color rgb="FF000000"/>
        <rFont val="Arial"/>
        <family val="2"/>
      </rPr>
      <t>A00000024</t>
    </r>
  </si>
  <si>
    <t>1K23TEQ-1639473|CHAN GIO - RTV1639473</t>
  </si>
  <si>
    <t>517-SIPI-012023-517052734</t>
  </si>
  <si>
    <r>
      <t>'</t>
    </r>
    <r>
      <rPr>
        <sz val="10"/>
        <color rgb="FF000000"/>
        <rFont val="Arial"/>
        <family val="2"/>
      </rPr>
      <t>A0000014</t>
    </r>
  </si>
  <si>
    <t>CN LIEN HIEP HTX TM TP.HCM–CO.OPMART SA DEC</t>
  </si>
  <si>
    <r>
      <t>'</t>
    </r>
    <r>
      <rPr>
        <sz val="10"/>
        <color rgb="FF000000"/>
        <rFont val="Arial"/>
        <family val="2"/>
      </rPr>
      <t>A0000942</t>
    </r>
  </si>
  <si>
    <r>
      <t>'</t>
    </r>
    <r>
      <rPr>
        <sz val="10"/>
        <color rgb="FF000000"/>
        <rFont val="Arial"/>
        <family val="2"/>
      </rPr>
      <t>A0001692</t>
    </r>
  </si>
  <si>
    <t>524-SIPI-012023-524033924</t>
  </si>
  <si>
    <r>
      <t>'</t>
    </r>
    <r>
      <rPr>
        <sz val="10"/>
        <color rgb="FF000000"/>
        <rFont val="Arial"/>
        <family val="2"/>
      </rPr>
      <t>D0000086</t>
    </r>
  </si>
  <si>
    <t>CN LIEN HIEP HTX TM TP HCM-CO.OPMART DONG VAN CONG</t>
  </si>
  <si>
    <r>
      <t>'</t>
    </r>
    <r>
      <rPr>
        <sz val="10"/>
        <color rgb="FF000000"/>
        <rFont val="Arial"/>
        <family val="2"/>
      </rPr>
      <t>D0001060</t>
    </r>
  </si>
  <si>
    <r>
      <t>'</t>
    </r>
    <r>
      <rPr>
        <sz val="10"/>
        <color rgb="FF000000"/>
        <rFont val="Arial"/>
        <family val="2"/>
      </rPr>
      <t>A1830</t>
    </r>
  </si>
  <si>
    <t>528-SIPI-012023-528032459</t>
  </si>
  <si>
    <r>
      <t>'</t>
    </r>
    <r>
      <rPr>
        <sz val="10"/>
        <color rgb="FF000000"/>
        <rFont val="Arial"/>
        <family val="2"/>
      </rPr>
      <t>Q0001026</t>
    </r>
  </si>
  <si>
    <t>CN LIEN HIEP HTX TM TP.HCM–CO.OPMART KON TUM</t>
  </si>
  <si>
    <r>
      <t>'</t>
    </r>
    <r>
      <rPr>
        <sz val="10"/>
        <color rgb="FF000000"/>
        <rFont val="Arial"/>
        <family val="2"/>
      </rPr>
      <t>Q0000162</t>
    </r>
  </si>
  <si>
    <r>
      <t>'</t>
    </r>
    <r>
      <rPr>
        <sz val="10"/>
        <color rgb="FF000000"/>
        <rFont val="Arial"/>
        <family val="2"/>
      </rPr>
      <t>Q0001513</t>
    </r>
  </si>
  <si>
    <t>531-SIPI-012023-531021200</t>
  </si>
  <si>
    <r>
      <t>'</t>
    </r>
    <r>
      <rPr>
        <sz val="10"/>
        <color rgb="FF000000"/>
        <rFont val="Arial"/>
        <family val="2"/>
      </rPr>
      <t>A0001034</t>
    </r>
  </si>
  <si>
    <t>CN LIEN HIEP HTX TM TP.HCM–CO.OPMART HA TIEN</t>
  </si>
  <si>
    <r>
      <t>'</t>
    </r>
    <r>
      <rPr>
        <sz val="10"/>
        <color rgb="FF000000"/>
        <rFont val="Arial"/>
        <family val="2"/>
      </rPr>
      <t>A0001693</t>
    </r>
  </si>
  <si>
    <r>
      <t>'</t>
    </r>
    <r>
      <rPr>
        <sz val="10"/>
        <color rgb="FF000000"/>
        <rFont val="Arial"/>
        <family val="2"/>
      </rPr>
      <t>A0000174</t>
    </r>
  </si>
  <si>
    <t>532-SIPI-R-022023-23000007</t>
  </si>
  <si>
    <r>
      <t>'</t>
    </r>
    <r>
      <rPr>
        <sz val="10"/>
        <color rgb="FF000000"/>
        <rFont val="Arial"/>
        <family val="2"/>
      </rPr>
      <t>B129</t>
    </r>
  </si>
  <si>
    <t>1K23TGH|GA-RTV 1643444 - RTV1643444</t>
  </si>
  <si>
    <t>CN LIEN HIEP HTX TM TP.HCM–CO.OPMART CAI LAY</t>
  </si>
  <si>
    <t>534-SIPI-012023-10030054</t>
  </si>
  <si>
    <r>
      <t>'</t>
    </r>
    <r>
      <rPr>
        <sz val="10"/>
        <color rgb="FF000000"/>
        <rFont val="Arial"/>
        <family val="2"/>
      </rPr>
      <t>A00001699</t>
    </r>
  </si>
  <si>
    <t>CN LIEN HIEP HTX TM TP.HCM-CO.OPMART GO DAU</t>
  </si>
  <si>
    <t>536-SIPI-012023-1018806</t>
  </si>
  <si>
    <r>
      <t>'</t>
    </r>
    <r>
      <rPr>
        <sz val="10"/>
        <color rgb="FF000000"/>
        <rFont val="Arial"/>
        <family val="2"/>
      </rPr>
      <t>A0000861</t>
    </r>
  </si>
  <si>
    <t>CN LIEN HIEP HTX TM TP.HCM – CO-OPMART DUYEN HAI</t>
  </si>
  <si>
    <r>
      <t>'</t>
    </r>
    <r>
      <rPr>
        <sz val="10"/>
        <color rgb="FF000000"/>
        <rFont val="Arial"/>
        <family val="2"/>
      </rPr>
      <t>A0001601</t>
    </r>
  </si>
  <si>
    <t>536-SIPI-R-012023-1018806</t>
  </si>
  <si>
    <r>
      <t>'</t>
    </r>
    <r>
      <rPr>
        <sz val="10"/>
        <color rgb="FF000000"/>
        <rFont val="Arial"/>
        <family val="2"/>
      </rPr>
      <t>22</t>
    </r>
  </si>
  <si>
    <t>1K23TGN|1639233-22|GIO - RTV1639233</t>
  </si>
  <si>
    <r>
      <t>'</t>
    </r>
    <r>
      <rPr>
        <sz val="10"/>
        <color rgb="FF000000"/>
        <rFont val="Arial"/>
        <family val="2"/>
      </rPr>
      <t>3</t>
    </r>
  </si>
  <si>
    <t>1K23TGN|1636408-3|GA MUOI - RTV1636408</t>
  </si>
  <si>
    <r>
      <t>'</t>
    </r>
    <r>
      <rPr>
        <sz val="10"/>
        <color rgb="FF000000"/>
        <rFont val="Arial"/>
        <family val="2"/>
      </rPr>
      <t>20</t>
    </r>
  </si>
  <si>
    <t>1K23TGN|1639673-26|CHA CA - RTV1638968</t>
  </si>
  <si>
    <t>539-SIPI-012023-10026425</t>
  </si>
  <si>
    <r>
      <t>'</t>
    </r>
    <r>
      <rPr>
        <sz val="10"/>
        <color rgb="FF000000"/>
        <rFont val="Arial"/>
        <family val="2"/>
      </rPr>
      <t>A0000863</t>
    </r>
  </si>
  <si>
    <t>CN LIEN HIEP HTX TM TP.HCM-CO-OPMART PHAN RI CUA</t>
  </si>
  <si>
    <r>
      <t>'</t>
    </r>
    <r>
      <rPr>
        <sz val="10"/>
        <color rgb="FF000000"/>
        <rFont val="Arial"/>
        <family val="2"/>
      </rPr>
      <t>A0001101</t>
    </r>
  </si>
  <si>
    <t>539-SIPI-R-012023-10026425</t>
  </si>
  <si>
    <r>
      <t>'</t>
    </r>
    <r>
      <rPr>
        <sz val="10"/>
        <color rgb="FF000000"/>
        <rFont val="Arial"/>
        <family val="2"/>
      </rPr>
      <t>36</t>
    </r>
  </si>
  <si>
    <t>1K23TGR|36|CHACOM|1640841 - RTV1640841</t>
  </si>
  <si>
    <t>541-SIPI-012023-541023685</t>
  </si>
  <si>
    <r>
      <t>'</t>
    </r>
    <r>
      <rPr>
        <sz val="10"/>
        <color rgb="FF000000"/>
        <rFont val="Arial"/>
        <family val="2"/>
      </rPr>
      <t>T0000991</t>
    </r>
  </si>
  <si>
    <t>CN LIEN HIEP HTX TM TP.HCM-CO.OPMART BINH TAN 2</t>
  </si>
  <si>
    <r>
      <t>'</t>
    </r>
    <r>
      <rPr>
        <sz val="10"/>
        <color rgb="FF000000"/>
        <rFont val="Arial"/>
        <family val="2"/>
      </rPr>
      <t>T0000240</t>
    </r>
  </si>
  <si>
    <t>541-SIPI-R-022023-541023685</t>
  </si>
  <si>
    <r>
      <t>'</t>
    </r>
    <r>
      <rPr>
        <sz val="10"/>
        <color rgb="FF000000"/>
        <rFont val="Arial"/>
        <family val="2"/>
      </rPr>
      <t>97</t>
    </r>
  </si>
  <si>
    <t>1K23TGT|R1645246|CHANGA</t>
  </si>
  <si>
    <t>542-SIPI-012023-10017555</t>
  </si>
  <si>
    <r>
      <t>'</t>
    </r>
    <r>
      <rPr>
        <sz val="10"/>
        <color rgb="FF000000"/>
        <rFont val="Arial"/>
        <family val="2"/>
      </rPr>
      <t>A0000016</t>
    </r>
  </si>
  <si>
    <t>CN LIEN HIEP HTX TM TP.HCM-CO.OPMART BINH THUY</t>
  </si>
  <si>
    <r>
      <t>'</t>
    </r>
    <r>
      <rPr>
        <sz val="10"/>
        <color rgb="FF000000"/>
        <rFont val="Arial"/>
        <family val="2"/>
      </rPr>
      <t>B0001425</t>
    </r>
  </si>
  <si>
    <r>
      <t>'</t>
    </r>
    <r>
      <rPr>
        <sz val="10"/>
        <color rgb="FF000000"/>
        <rFont val="Arial"/>
        <family val="2"/>
      </rPr>
      <t>B0000933</t>
    </r>
  </si>
  <si>
    <r>
      <t>'</t>
    </r>
    <r>
      <rPr>
        <sz val="10"/>
        <color rgb="FF000000"/>
        <rFont val="Arial"/>
        <family val="2"/>
      </rPr>
      <t>B0001695</t>
    </r>
  </si>
  <si>
    <t>546-SIPI-012023-10015748</t>
  </si>
  <si>
    <r>
      <t>'</t>
    </r>
    <r>
      <rPr>
        <sz val="10"/>
        <color rgb="FF000000"/>
        <rFont val="Arial"/>
        <family val="2"/>
      </rPr>
      <t>A0001094</t>
    </r>
  </si>
  <si>
    <t>CN LIEN HIEP HTX TM TP.HCM-CO.OPMART DONG PHU</t>
  </si>
  <si>
    <t>546-SIPI-R-012023-23000006</t>
  </si>
  <si>
    <r>
      <t>'</t>
    </r>
    <r>
      <rPr>
        <sz val="10"/>
        <color rgb="FF000000"/>
        <rFont val="Arial"/>
        <family val="2"/>
      </rPr>
      <t>6</t>
    </r>
  </si>
  <si>
    <t>1K23THA|RTV-CHACOM - RTV1636924</t>
  </si>
  <si>
    <t>546-SIPI-R-022023-23000026</t>
  </si>
  <si>
    <r>
      <t>'</t>
    </r>
    <r>
      <rPr>
        <sz val="10"/>
        <color rgb="FF000000"/>
        <rFont val="Arial"/>
        <family val="2"/>
      </rPr>
      <t>52</t>
    </r>
  </si>
  <si>
    <t>1K23THA|RTV-CHACOM - RTV1642727</t>
  </si>
  <si>
    <t>547-SIPI-012023-547016000</t>
  </si>
  <si>
    <r>
      <t>'</t>
    </r>
    <r>
      <rPr>
        <sz val="10"/>
        <color rgb="FF000000"/>
        <rFont val="Arial"/>
        <family val="2"/>
      </rPr>
      <t>A0001030</t>
    </r>
  </si>
  <si>
    <t>CN LIEN HIEP HTX TM TP.HCM-CO.OPMART SON TRA</t>
  </si>
  <si>
    <t>547-SIPI-122022-547015839</t>
  </si>
  <si>
    <r>
      <t>'</t>
    </r>
    <r>
      <rPr>
        <sz val="10"/>
        <color rgb="FF000000"/>
        <rFont val="Arial"/>
        <family val="2"/>
      </rPr>
      <t>A0057012</t>
    </r>
  </si>
  <si>
    <t>1C22TNT|GAMUOI</t>
  </si>
  <si>
    <t>565-SIPI-012023-566016519</t>
  </si>
  <si>
    <r>
      <t>'</t>
    </r>
    <r>
      <rPr>
        <sz val="10"/>
        <color rgb="FF000000"/>
        <rFont val="Arial"/>
        <family val="2"/>
      </rPr>
      <t>A0001628</t>
    </r>
  </si>
  <si>
    <t>CN LIEN HIEP HTX TM TP.HCM-CO.OPMART TAM BINH</t>
  </si>
  <si>
    <t>566-SIPI-012023-566011960</t>
  </si>
  <si>
    <r>
      <t>'</t>
    </r>
    <r>
      <rPr>
        <sz val="10"/>
        <color rgb="FF000000"/>
        <rFont val="Arial"/>
        <family val="2"/>
      </rPr>
      <t>b0000749</t>
    </r>
  </si>
  <si>
    <t>CN LIEN HIẸP HTX TM TP.HCM-CO.OPMART CU MGAR</t>
  </si>
  <si>
    <t>569-SIPI-012023-569008351</t>
  </si>
  <si>
    <r>
      <t>'</t>
    </r>
    <r>
      <rPr>
        <sz val="10"/>
        <color rgb="FF000000"/>
        <rFont val="Arial"/>
        <family val="2"/>
      </rPr>
      <t>C0001020</t>
    </r>
  </si>
  <si>
    <t>1C23TNN|TPCN</t>
  </si>
  <si>
    <t>CN LIEN HIEP HTX TM TP.HCM-CO.OPMART THAP MUOI</t>
  </si>
  <si>
    <t>570-SIPI-012023-10014355</t>
  </si>
  <si>
    <r>
      <t>'</t>
    </r>
    <r>
      <rPr>
        <sz val="10"/>
        <color rgb="FF000000"/>
        <rFont val="Arial"/>
        <family val="2"/>
      </rPr>
      <t>A000409</t>
    </r>
  </si>
  <si>
    <t>CONG TY TNHH MTV SAIGON CO.OP THANG LOI</t>
  </si>
  <si>
    <r>
      <t>'</t>
    </r>
    <r>
      <rPr>
        <sz val="10"/>
        <color rgb="FF000000"/>
        <rFont val="Arial"/>
        <family val="2"/>
      </rPr>
      <t>A001534</t>
    </r>
  </si>
  <si>
    <r>
      <t>'</t>
    </r>
    <r>
      <rPr>
        <sz val="10"/>
        <color rgb="FF000000"/>
        <rFont val="Arial"/>
        <family val="2"/>
      </rPr>
      <t>A001802</t>
    </r>
  </si>
  <si>
    <t>600-SIPI-012023-1081885</t>
  </si>
  <si>
    <r>
      <t>'</t>
    </r>
    <r>
      <rPr>
        <sz val="10"/>
        <color rgb="FF000000"/>
        <rFont val="Arial"/>
        <family val="2"/>
      </rPr>
      <t>001750</t>
    </r>
  </si>
  <si>
    <t>CTY TNHH MTV TMDV SÀI GÒN - PHÚ YÊN</t>
  </si>
  <si>
    <r>
      <t>'</t>
    </r>
    <r>
      <rPr>
        <sz val="10"/>
        <color rgb="FF000000"/>
        <rFont val="Arial"/>
        <family val="2"/>
      </rPr>
      <t>001035</t>
    </r>
  </si>
  <si>
    <r>
      <t>'</t>
    </r>
    <r>
      <rPr>
        <sz val="10"/>
        <color rgb="FF000000"/>
        <rFont val="Arial"/>
        <family val="2"/>
      </rPr>
      <t>001518</t>
    </r>
  </si>
  <si>
    <r>
      <t>'</t>
    </r>
    <r>
      <rPr>
        <sz val="10"/>
        <color rgb="FF000000"/>
        <rFont val="Arial"/>
        <family val="2"/>
      </rPr>
      <t>000171</t>
    </r>
  </si>
  <si>
    <r>
      <t>'</t>
    </r>
    <r>
      <rPr>
        <sz val="10"/>
        <color rgb="FF000000"/>
        <rFont val="Arial"/>
        <family val="2"/>
      </rPr>
      <t>000718</t>
    </r>
  </si>
  <si>
    <t>601-SIPI-012023-1078012</t>
  </si>
  <si>
    <r>
      <t>'</t>
    </r>
    <r>
      <rPr>
        <sz val="10"/>
        <color rgb="FF000000"/>
        <rFont val="Arial"/>
        <family val="2"/>
      </rPr>
      <t>A00001459</t>
    </r>
  </si>
  <si>
    <t>CTY TNHH MTV SÀI GÒN CO.OP TAM KỲ</t>
  </si>
  <si>
    <r>
      <t>'</t>
    </r>
    <r>
      <rPr>
        <sz val="10"/>
        <color rgb="FF000000"/>
        <rFont val="Arial"/>
        <family val="2"/>
      </rPr>
      <t>A00000722</t>
    </r>
  </si>
  <si>
    <r>
      <t>'</t>
    </r>
    <r>
      <rPr>
        <sz val="10"/>
        <color rgb="FF000000"/>
        <rFont val="Arial"/>
        <family val="2"/>
      </rPr>
      <t>A00001426</t>
    </r>
  </si>
  <si>
    <r>
      <t>'</t>
    </r>
    <r>
      <rPr>
        <sz val="10"/>
        <color rgb="FF000000"/>
        <rFont val="Arial"/>
        <family val="2"/>
      </rPr>
      <t>A00000166</t>
    </r>
  </si>
  <si>
    <t>602-SIPI-012023-1093264</t>
  </si>
  <si>
    <r>
      <t>'</t>
    </r>
    <r>
      <rPr>
        <sz val="10"/>
        <color rgb="FF000000"/>
        <rFont val="Arial"/>
        <family val="2"/>
      </rPr>
      <t>A0001100</t>
    </r>
  </si>
  <si>
    <t>CTY TNHH MTV TMDV SÀI GÒN - PHAN THIẾT</t>
  </si>
  <si>
    <r>
      <t>'</t>
    </r>
    <r>
      <rPr>
        <sz val="10"/>
        <color rgb="FF000000"/>
        <rFont val="Arial"/>
        <family val="2"/>
      </rPr>
      <t>A0000305</t>
    </r>
  </si>
  <si>
    <r>
      <t>'</t>
    </r>
    <r>
      <rPr>
        <sz val="10"/>
        <color rgb="FF000000"/>
        <rFont val="Arial"/>
        <family val="2"/>
      </rPr>
      <t>A0001600</t>
    </r>
  </si>
  <si>
    <r>
      <t>'</t>
    </r>
    <r>
      <rPr>
        <sz val="10"/>
        <color rgb="FF000000"/>
        <rFont val="Arial"/>
        <family val="2"/>
      </rPr>
      <t>A0000860</t>
    </r>
  </si>
  <si>
    <t>603-SIPI-012023-1056657</t>
  </si>
  <si>
    <r>
      <t>'</t>
    </r>
    <r>
      <rPr>
        <sz val="10"/>
        <color rgb="FF000000"/>
        <rFont val="Arial"/>
        <family val="2"/>
      </rPr>
      <t>A932</t>
    </r>
  </si>
  <si>
    <t>CTY TNHH MTV TM SÀI GÒN - HẬU GIANG</t>
  </si>
  <si>
    <r>
      <t>'</t>
    </r>
    <r>
      <rPr>
        <sz val="10"/>
        <color rgb="FF000000"/>
        <rFont val="Arial"/>
        <family val="2"/>
      </rPr>
      <t>A1698</t>
    </r>
  </si>
  <si>
    <r>
      <t>'</t>
    </r>
    <r>
      <rPr>
        <sz val="10"/>
        <color rgb="FF000000"/>
        <rFont val="Arial"/>
        <family val="2"/>
      </rPr>
      <t>A1430</t>
    </r>
  </si>
  <si>
    <t>605-SIPI-012023-1095791</t>
  </si>
  <si>
    <r>
      <t>'</t>
    </r>
    <r>
      <rPr>
        <sz val="10"/>
        <color rgb="FF000000"/>
        <rFont val="Arial"/>
        <family val="2"/>
      </rPr>
      <t>N0001821</t>
    </r>
  </si>
  <si>
    <t>CTY TNHH MTV SÀI GÒN CO.OP NHIÊU LỘC</t>
  </si>
  <si>
    <r>
      <t>'</t>
    </r>
    <r>
      <rPr>
        <sz val="10"/>
        <color rgb="FF000000"/>
        <rFont val="Arial"/>
        <family val="2"/>
      </rPr>
      <t>Z0000200</t>
    </r>
  </si>
  <si>
    <r>
      <t>'</t>
    </r>
    <r>
      <rPr>
        <sz val="10"/>
        <color rgb="FF000000"/>
        <rFont val="Arial"/>
        <family val="2"/>
      </rPr>
      <t>N0001073</t>
    </r>
  </si>
  <si>
    <r>
      <t>'</t>
    </r>
    <r>
      <rPr>
        <sz val="10"/>
        <color rgb="FF000000"/>
        <rFont val="Arial"/>
        <family val="2"/>
      </rPr>
      <t>Z0001746</t>
    </r>
  </si>
  <si>
    <t>606-SIPI-012023-1097095</t>
  </si>
  <si>
    <r>
      <t>'</t>
    </r>
    <r>
      <rPr>
        <sz val="10"/>
        <color rgb="FF000000"/>
        <rFont val="Arial"/>
        <family val="2"/>
      </rPr>
      <t>A0001604</t>
    </r>
  </si>
  <si>
    <t>CTY TNHH TMDV SÀI GÒN - VŨNG TÀU</t>
  </si>
  <si>
    <r>
      <t>'</t>
    </r>
    <r>
      <rPr>
        <sz val="10"/>
        <color rgb="FF000000"/>
        <rFont val="Arial"/>
        <family val="2"/>
      </rPr>
      <t>a0001422</t>
    </r>
  </si>
  <si>
    <r>
      <t>'</t>
    </r>
    <r>
      <rPr>
        <sz val="10"/>
        <color rgb="FF000000"/>
        <rFont val="Arial"/>
        <family val="2"/>
      </rPr>
      <t>A0000164</t>
    </r>
  </si>
  <si>
    <t>606-SIPI-R-022023-1097095</t>
  </si>
  <si>
    <r>
      <t>'</t>
    </r>
    <r>
      <rPr>
        <sz val="10"/>
        <color rgb="FF000000"/>
        <rFont val="Arial"/>
        <family val="2"/>
      </rPr>
      <t>A0000168</t>
    </r>
  </si>
  <si>
    <t>1K23THT|CHANGIO-RTV1650825 - RTV1650825</t>
  </si>
  <si>
    <t>607-SIPI-012023-1093218</t>
  </si>
  <si>
    <r>
      <t>'</t>
    </r>
    <r>
      <rPr>
        <sz val="10"/>
        <color rgb="FF000000"/>
        <rFont val="Arial"/>
        <family val="2"/>
      </rPr>
      <t>B0001086</t>
    </r>
  </si>
  <si>
    <t>CTY TNHH MTV SÀI GÒN CO.OP BÌNH TÂN</t>
  </si>
  <si>
    <r>
      <t>'</t>
    </r>
    <r>
      <rPr>
        <sz val="10"/>
        <color rgb="FF000000"/>
        <rFont val="Arial"/>
        <family val="2"/>
      </rPr>
      <t>B0001739</t>
    </r>
  </si>
  <si>
    <r>
      <t>'</t>
    </r>
    <r>
      <rPr>
        <sz val="10"/>
        <color rgb="FF000000"/>
        <rFont val="Arial"/>
        <family val="2"/>
      </rPr>
      <t>B0000598</t>
    </r>
  </si>
  <si>
    <t>609-SIPI-012023-1091168</t>
  </si>
  <si>
    <r>
      <t>'</t>
    </r>
    <r>
      <rPr>
        <sz val="10"/>
        <color rgb="FF000000"/>
        <rFont val="Arial"/>
        <family val="2"/>
      </rPr>
      <t>A0001573</t>
    </r>
  </si>
  <si>
    <t>CTY TNHH MTV TMDV BÌNH ĐÔNG</t>
  </si>
  <si>
    <r>
      <t>'</t>
    </r>
    <r>
      <rPr>
        <sz val="10"/>
        <color rgb="FF000000"/>
        <rFont val="Arial"/>
        <family val="2"/>
      </rPr>
      <t>A0001777</t>
    </r>
  </si>
  <si>
    <r>
      <t>'</t>
    </r>
    <r>
      <rPr>
        <sz val="10"/>
        <color rgb="FF000000"/>
        <rFont val="Arial"/>
        <family val="2"/>
      </rPr>
      <t>A0000765</t>
    </r>
  </si>
  <si>
    <r>
      <t>'</t>
    </r>
    <r>
      <rPr>
        <sz val="10"/>
        <color rgb="FF000000"/>
        <rFont val="Arial"/>
        <family val="2"/>
      </rPr>
      <t>A0001728</t>
    </r>
  </si>
  <si>
    <r>
      <t>'</t>
    </r>
    <r>
      <rPr>
        <sz val="10"/>
        <color rgb="FF000000"/>
        <rFont val="Arial"/>
        <family val="2"/>
      </rPr>
      <t>A0001395</t>
    </r>
  </si>
  <si>
    <t>613-SIPI-012023-1090406</t>
  </si>
  <si>
    <r>
      <t>'</t>
    </r>
    <r>
      <rPr>
        <sz val="10"/>
        <color rgb="FF000000"/>
        <rFont val="Arial"/>
        <family val="2"/>
      </rPr>
      <t>A0000300</t>
    </r>
  </si>
  <si>
    <t>CTY TNHH MTV TMDV SÀI GÒN - BÌNH PHƯỚC</t>
  </si>
  <si>
    <r>
      <t>'</t>
    </r>
    <r>
      <rPr>
        <sz val="10"/>
        <color rgb="FF000000"/>
        <rFont val="Arial"/>
        <family val="2"/>
      </rPr>
      <t>A0001602</t>
    </r>
  </si>
  <si>
    <r>
      <t>'</t>
    </r>
    <r>
      <rPr>
        <sz val="10"/>
        <color rgb="FF000000"/>
        <rFont val="Arial"/>
        <family val="2"/>
      </rPr>
      <t>A0001092</t>
    </r>
  </si>
  <si>
    <t>613-SIPI-R-022023-1090406</t>
  </si>
  <si>
    <r>
      <t>'</t>
    </r>
    <r>
      <rPr>
        <sz val="10"/>
        <color rgb="FF000000"/>
        <rFont val="Arial"/>
        <family val="2"/>
      </rPr>
      <t>111</t>
    </r>
  </si>
  <si>
    <t>1K23TKA-111|CHANGIO - RTV1642959</t>
  </si>
  <si>
    <t>617-SIPI-012023-1075928</t>
  </si>
  <si>
    <r>
      <t>'</t>
    </r>
    <r>
      <rPr>
        <sz val="10"/>
        <color rgb="FF000000"/>
        <rFont val="Arial"/>
        <family val="2"/>
      </rPr>
      <t>A0000158</t>
    </r>
  </si>
  <si>
    <t>CTY TNHH MTV TM SÀI GÒN - QUẢNG NGÃI</t>
  </si>
  <si>
    <r>
      <t>'</t>
    </r>
    <r>
      <rPr>
        <sz val="10"/>
        <color rgb="FF000000"/>
        <rFont val="Arial"/>
        <family val="2"/>
      </rPr>
      <t>A0001033</t>
    </r>
  </si>
  <si>
    <t>1C23TNN|GIOTAILUOIXAOG</t>
  </si>
  <si>
    <r>
      <t>'</t>
    </r>
    <r>
      <rPr>
        <sz val="10"/>
        <color rgb="FF000000"/>
        <rFont val="Arial"/>
        <family val="2"/>
      </rPr>
      <t>A0001519</t>
    </r>
  </si>
  <si>
    <r>
      <t>'</t>
    </r>
    <r>
      <rPr>
        <sz val="10"/>
        <color rgb="FF000000"/>
        <rFont val="Arial"/>
        <family val="2"/>
      </rPr>
      <t>A0001423</t>
    </r>
  </si>
  <si>
    <r>
      <t>'</t>
    </r>
    <r>
      <rPr>
        <sz val="10"/>
        <color rgb="FF000000"/>
        <rFont val="Arial"/>
        <family val="2"/>
      </rPr>
      <t>A0001424</t>
    </r>
  </si>
  <si>
    <t>618-SIPI-012023-1071506</t>
  </si>
  <si>
    <r>
      <t>'</t>
    </r>
    <r>
      <rPr>
        <sz val="10"/>
        <color rgb="FF000000"/>
        <rFont val="Arial"/>
        <family val="2"/>
      </rPr>
      <t>A864</t>
    </r>
  </si>
  <si>
    <t>CTY TNHH MTV TM&amp;DV SÀI GÒN - PHAN RANG</t>
  </si>
  <si>
    <r>
      <t>'</t>
    </r>
    <r>
      <rPr>
        <sz val="10"/>
        <color rgb="FF000000"/>
        <rFont val="Arial"/>
        <family val="2"/>
      </rPr>
      <t>A1594</t>
    </r>
  </si>
  <si>
    <t>618-SIPI-R-022023-1071506</t>
  </si>
  <si>
    <r>
      <t>'</t>
    </r>
    <r>
      <rPr>
        <sz val="10"/>
        <color rgb="FF000000"/>
        <rFont val="Arial"/>
        <family val="2"/>
      </rPr>
      <t>58</t>
    </r>
  </si>
  <si>
    <t>RTV 1642903-58-GAUMUOI - RTV1642903</t>
  </si>
  <si>
    <r>
      <t>'</t>
    </r>
    <r>
      <rPr>
        <sz val="10"/>
        <color rgb="FF000000"/>
        <rFont val="Arial"/>
        <family val="2"/>
      </rPr>
      <t>57</t>
    </r>
  </si>
  <si>
    <t>RTV 1642913-57-GIOLUA - RTV1642913</t>
  </si>
  <si>
    <t>620-SIPI-012023-1061363</t>
  </si>
  <si>
    <r>
      <t>'</t>
    </r>
    <r>
      <rPr>
        <sz val="10"/>
        <color rgb="FF000000"/>
        <rFont val="Arial"/>
        <family val="2"/>
      </rPr>
      <t>D0000395</t>
    </r>
  </si>
  <si>
    <t>CTY TNHH SAIGON CO-OP FAIRPRICE</t>
  </si>
  <si>
    <r>
      <t>'</t>
    </r>
    <r>
      <rPr>
        <sz val="10"/>
        <color rgb="FF000000"/>
        <rFont val="Arial"/>
        <family val="2"/>
      </rPr>
      <t>D0001790</t>
    </r>
  </si>
  <si>
    <r>
      <t>'</t>
    </r>
    <r>
      <rPr>
        <sz val="10"/>
        <color rgb="FF000000"/>
        <rFont val="Arial"/>
        <family val="2"/>
      </rPr>
      <t>D0000876</t>
    </r>
  </si>
  <si>
    <r>
      <t>'</t>
    </r>
    <r>
      <rPr>
        <sz val="10"/>
        <color rgb="FF000000"/>
        <rFont val="Arial"/>
        <family val="2"/>
      </rPr>
      <t>D0001716</t>
    </r>
  </si>
  <si>
    <r>
      <t>'</t>
    </r>
    <r>
      <rPr>
        <sz val="10"/>
        <color rgb="FF000000"/>
        <rFont val="Arial"/>
        <family val="2"/>
      </rPr>
      <t>D0001487</t>
    </r>
  </si>
  <si>
    <t>910-SIPI-012023-10034938</t>
  </si>
  <si>
    <r>
      <t>'</t>
    </r>
    <r>
      <rPr>
        <sz val="10"/>
        <color rgb="FF000000"/>
        <rFont val="Arial"/>
        <family val="2"/>
      </rPr>
      <t>b000374</t>
    </r>
  </si>
  <si>
    <t>HANGHOACACLOAI</t>
  </si>
  <si>
    <t>CN CTY TNHH MTV THUC PHAM SAIGON CO.OP-CO.OP FOOD MIEN BAC</t>
  </si>
  <si>
    <r>
      <t>'</t>
    </r>
    <r>
      <rPr>
        <sz val="10"/>
        <color rgb="FF000000"/>
        <rFont val="Arial"/>
        <family val="2"/>
      </rPr>
      <t>b000364</t>
    </r>
  </si>
  <si>
    <r>
      <t>'</t>
    </r>
    <r>
      <rPr>
        <sz val="10"/>
        <color rgb="FF000000"/>
        <rFont val="Arial"/>
        <family val="2"/>
      </rPr>
      <t>b000359</t>
    </r>
  </si>
  <si>
    <r>
      <t>'</t>
    </r>
    <r>
      <rPr>
        <sz val="10"/>
        <color rgb="FF000000"/>
        <rFont val="Arial"/>
        <family val="2"/>
      </rPr>
      <t>b000373</t>
    </r>
  </si>
  <si>
    <r>
      <t>'</t>
    </r>
    <r>
      <rPr>
        <sz val="10"/>
        <color rgb="FF000000"/>
        <rFont val="Arial"/>
        <family val="2"/>
      </rPr>
      <t>b001007</t>
    </r>
  </si>
  <si>
    <r>
      <t>'</t>
    </r>
    <r>
      <rPr>
        <sz val="10"/>
        <color rgb="FF000000"/>
        <rFont val="Arial"/>
        <family val="2"/>
      </rPr>
      <t>b001043</t>
    </r>
  </si>
  <si>
    <r>
      <t>'</t>
    </r>
    <r>
      <rPr>
        <sz val="10"/>
        <color rgb="FF000000"/>
        <rFont val="Arial"/>
        <family val="2"/>
      </rPr>
      <t>b000371</t>
    </r>
  </si>
  <si>
    <r>
      <t>'</t>
    </r>
    <r>
      <rPr>
        <sz val="10"/>
        <color rgb="FF000000"/>
        <rFont val="Arial"/>
        <family val="2"/>
      </rPr>
      <t>b000235</t>
    </r>
  </si>
  <si>
    <r>
      <t>'</t>
    </r>
    <r>
      <rPr>
        <sz val="10"/>
        <color rgb="FF000000"/>
        <rFont val="Arial"/>
        <family val="2"/>
      </rPr>
      <t>B000455</t>
    </r>
  </si>
  <si>
    <r>
      <t>'</t>
    </r>
    <r>
      <rPr>
        <sz val="10"/>
        <color rgb="FF000000"/>
        <rFont val="Arial"/>
        <family val="2"/>
      </rPr>
      <t>b000805</t>
    </r>
  </si>
  <si>
    <r>
      <t>'</t>
    </r>
    <r>
      <rPr>
        <sz val="10"/>
        <color rgb="FF000000"/>
        <rFont val="Arial"/>
        <family val="2"/>
      </rPr>
      <t>b000233</t>
    </r>
  </si>
  <si>
    <r>
      <t>'</t>
    </r>
    <r>
      <rPr>
        <sz val="10"/>
        <color rgb="FF000000"/>
        <rFont val="Arial"/>
        <family val="2"/>
      </rPr>
      <t>B000236</t>
    </r>
  </si>
  <si>
    <r>
      <t>'</t>
    </r>
    <r>
      <rPr>
        <sz val="10"/>
        <color rgb="FF000000"/>
        <rFont val="Arial"/>
        <family val="2"/>
      </rPr>
      <t>b000360</t>
    </r>
  </si>
  <si>
    <r>
      <t>'</t>
    </r>
    <r>
      <rPr>
        <sz val="10"/>
        <color rgb="FF000000"/>
        <rFont val="Arial"/>
        <family val="2"/>
      </rPr>
      <t>b000967</t>
    </r>
  </si>
  <si>
    <r>
      <t>'</t>
    </r>
    <r>
      <rPr>
        <sz val="10"/>
        <color rgb="FF000000"/>
        <rFont val="Arial"/>
        <family val="2"/>
      </rPr>
      <t>b001394</t>
    </r>
  </si>
  <si>
    <r>
      <t>'</t>
    </r>
    <r>
      <rPr>
        <sz val="10"/>
        <color rgb="FF000000"/>
        <rFont val="Arial"/>
        <family val="2"/>
      </rPr>
      <t>b000365</t>
    </r>
  </si>
  <si>
    <r>
      <t>'</t>
    </r>
    <r>
      <rPr>
        <sz val="10"/>
        <color rgb="FF000000"/>
        <rFont val="Arial"/>
        <family val="2"/>
      </rPr>
      <t>b000761</t>
    </r>
  </si>
  <si>
    <r>
      <t>'</t>
    </r>
    <r>
      <rPr>
        <sz val="10"/>
        <color rgb="FF000000"/>
        <rFont val="Arial"/>
        <family val="2"/>
      </rPr>
      <t>b000151</t>
    </r>
  </si>
  <si>
    <r>
      <t>'</t>
    </r>
    <r>
      <rPr>
        <sz val="10"/>
        <color rgb="FF000000"/>
        <rFont val="Arial"/>
        <family val="2"/>
      </rPr>
      <t>b000379</t>
    </r>
  </si>
  <si>
    <r>
      <t>'</t>
    </r>
    <r>
      <rPr>
        <sz val="10"/>
        <color rgb="FF000000"/>
        <rFont val="Arial"/>
        <family val="2"/>
      </rPr>
      <t>b001036</t>
    </r>
  </si>
  <si>
    <r>
      <t>'</t>
    </r>
    <r>
      <rPr>
        <sz val="10"/>
        <color rgb="FF000000"/>
        <rFont val="Arial"/>
        <family val="2"/>
      </rPr>
      <t>b001623</t>
    </r>
  </si>
  <si>
    <r>
      <t>'</t>
    </r>
    <r>
      <rPr>
        <sz val="10"/>
        <color rgb="FF000000"/>
        <rFont val="Arial"/>
        <family val="2"/>
      </rPr>
      <t>B001656</t>
    </r>
  </si>
  <si>
    <r>
      <t>'</t>
    </r>
    <r>
      <rPr>
        <sz val="10"/>
        <color rgb="FF000000"/>
        <rFont val="Arial"/>
        <family val="2"/>
      </rPr>
      <t>b000266</t>
    </r>
  </si>
  <si>
    <r>
      <t>'</t>
    </r>
    <r>
      <rPr>
        <sz val="10"/>
        <color rgb="FF000000"/>
        <rFont val="Arial"/>
        <family val="2"/>
      </rPr>
      <t>b000234</t>
    </r>
  </si>
  <si>
    <r>
      <t>'</t>
    </r>
    <r>
      <rPr>
        <sz val="10"/>
        <color rgb="FF000000"/>
        <rFont val="Arial"/>
        <family val="2"/>
      </rPr>
      <t>b000362</t>
    </r>
  </si>
  <si>
    <r>
      <t>'</t>
    </r>
    <r>
      <rPr>
        <sz val="10"/>
        <color rgb="FF000000"/>
        <rFont val="Arial"/>
        <family val="2"/>
      </rPr>
      <t>b000375</t>
    </r>
  </si>
  <si>
    <r>
      <t>'</t>
    </r>
    <r>
      <rPr>
        <sz val="10"/>
        <color rgb="FF000000"/>
        <rFont val="Arial"/>
        <family val="2"/>
      </rPr>
      <t>b000372</t>
    </r>
  </si>
  <si>
    <r>
      <t>'</t>
    </r>
    <r>
      <rPr>
        <sz val="10"/>
        <color rgb="FF000000"/>
        <rFont val="Arial"/>
        <family val="2"/>
      </rPr>
      <t>b000426</t>
    </r>
  </si>
  <si>
    <r>
      <t>'</t>
    </r>
    <r>
      <rPr>
        <sz val="10"/>
        <color rgb="FF000000"/>
        <rFont val="Arial"/>
        <family val="2"/>
      </rPr>
      <t>b001655</t>
    </r>
  </si>
  <si>
    <r>
      <t>'</t>
    </r>
    <r>
      <rPr>
        <sz val="10"/>
        <color rgb="FF000000"/>
        <rFont val="Arial"/>
        <family val="2"/>
      </rPr>
      <t>b000363</t>
    </r>
  </si>
  <si>
    <r>
      <t>'</t>
    </r>
    <r>
      <rPr>
        <sz val="10"/>
        <color rgb="FF000000"/>
        <rFont val="Arial"/>
        <family val="2"/>
      </rPr>
      <t>B000928</t>
    </r>
  </si>
  <si>
    <r>
      <t>'</t>
    </r>
    <r>
      <rPr>
        <sz val="10"/>
        <color rgb="FF000000"/>
        <rFont val="Arial"/>
        <family val="2"/>
      </rPr>
      <t>b000237</t>
    </r>
  </si>
  <si>
    <r>
      <t>'</t>
    </r>
    <r>
      <rPr>
        <sz val="10"/>
        <color rgb="FF000000"/>
        <rFont val="Arial"/>
        <family val="2"/>
      </rPr>
      <t>b000367</t>
    </r>
  </si>
  <si>
    <r>
      <t>'</t>
    </r>
    <r>
      <rPr>
        <sz val="10"/>
        <color rgb="FF000000"/>
        <rFont val="Arial"/>
        <family val="2"/>
      </rPr>
      <t>b000377</t>
    </r>
  </si>
  <si>
    <r>
      <t>'</t>
    </r>
    <r>
      <rPr>
        <sz val="10"/>
        <color rgb="FF000000"/>
        <rFont val="Arial"/>
        <family val="2"/>
      </rPr>
      <t>b000397</t>
    </r>
  </si>
  <si>
    <r>
      <t>'</t>
    </r>
    <r>
      <rPr>
        <sz val="10"/>
        <color rgb="FF000000"/>
        <rFont val="Arial"/>
        <family val="2"/>
      </rPr>
      <t>b001243</t>
    </r>
  </si>
  <si>
    <r>
      <t>'</t>
    </r>
    <r>
      <rPr>
        <sz val="10"/>
        <color rgb="FF000000"/>
        <rFont val="Arial"/>
        <family val="2"/>
      </rPr>
      <t>b001107</t>
    </r>
  </si>
  <si>
    <r>
      <t>'</t>
    </r>
    <r>
      <rPr>
        <sz val="10"/>
        <color rgb="FF000000"/>
        <rFont val="Arial"/>
        <family val="2"/>
      </rPr>
      <t>B001658</t>
    </r>
  </si>
  <si>
    <r>
      <t>'</t>
    </r>
    <r>
      <rPr>
        <sz val="10"/>
        <color rgb="FF000000"/>
        <rFont val="Arial"/>
        <family val="2"/>
      </rPr>
      <t>b000760</t>
    </r>
  </si>
  <si>
    <r>
      <t>'</t>
    </r>
    <r>
      <rPr>
        <sz val="10"/>
        <color rgb="FF000000"/>
        <rFont val="Arial"/>
        <family val="2"/>
      </rPr>
      <t>b000376</t>
    </r>
  </si>
  <si>
    <r>
      <t>'</t>
    </r>
    <r>
      <rPr>
        <sz val="10"/>
        <color rgb="FF000000"/>
        <rFont val="Arial"/>
        <family val="2"/>
      </rPr>
      <t>B000998</t>
    </r>
  </si>
  <si>
    <r>
      <t>'</t>
    </r>
    <r>
      <rPr>
        <sz val="10"/>
        <color rgb="FF000000"/>
        <rFont val="Arial"/>
        <family val="2"/>
      </rPr>
      <t>b001579</t>
    </r>
  </si>
  <si>
    <r>
      <t>'</t>
    </r>
    <r>
      <rPr>
        <sz val="10"/>
        <color rgb="FF000000"/>
        <rFont val="Arial"/>
        <family val="2"/>
      </rPr>
      <t>b001521</t>
    </r>
  </si>
  <si>
    <r>
      <t>'</t>
    </r>
    <r>
      <rPr>
        <sz val="10"/>
        <color rgb="FF000000"/>
        <rFont val="Arial"/>
        <family val="2"/>
      </rPr>
      <t>B001657</t>
    </r>
  </si>
  <si>
    <r>
      <t>'</t>
    </r>
    <r>
      <rPr>
        <sz val="10"/>
        <color rgb="FF000000"/>
        <rFont val="Arial"/>
        <family val="2"/>
      </rPr>
      <t>b000366</t>
    </r>
  </si>
  <si>
    <r>
      <t>'</t>
    </r>
    <r>
      <rPr>
        <sz val="10"/>
        <color rgb="FF000000"/>
        <rFont val="Arial"/>
        <family val="2"/>
      </rPr>
      <t>b001018</t>
    </r>
  </si>
  <si>
    <r>
      <t>'</t>
    </r>
    <r>
      <rPr>
        <sz val="10"/>
        <color rgb="FF000000"/>
        <rFont val="Arial"/>
        <family val="2"/>
      </rPr>
      <t>b000368</t>
    </r>
  </si>
  <si>
    <r>
      <t>'</t>
    </r>
    <r>
      <rPr>
        <sz val="10"/>
        <color rgb="FF000000"/>
        <rFont val="Arial"/>
        <family val="2"/>
      </rPr>
      <t>b000369</t>
    </r>
  </si>
  <si>
    <r>
      <t>'</t>
    </r>
    <r>
      <rPr>
        <sz val="10"/>
        <color rgb="FF000000"/>
        <rFont val="Arial"/>
        <family val="2"/>
      </rPr>
      <t>b000361</t>
    </r>
  </si>
  <si>
    <t>910-SIPI-122022-10034361</t>
  </si>
  <si>
    <r>
      <t>'</t>
    </r>
    <r>
      <rPr>
        <sz val="10"/>
        <color rgb="FF000000"/>
        <rFont val="Arial"/>
        <family val="2"/>
      </rPr>
      <t>b057079</t>
    </r>
  </si>
  <si>
    <t>910-SIPI-R-012023-10034938</t>
  </si>
  <si>
    <r>
      <t>'</t>
    </r>
    <r>
      <rPr>
        <sz val="10"/>
        <color rgb="FF000000"/>
        <rFont val="Arial"/>
        <family val="2"/>
      </rPr>
      <t>33</t>
    </r>
  </si>
  <si>
    <t>RTV 1638313|33|GA MUOI - RTV1638313</t>
  </si>
  <si>
    <r>
      <t>'</t>
    </r>
    <r>
      <rPr>
        <sz val="10"/>
        <color rgb="FF000000"/>
        <rFont val="Arial"/>
        <family val="2"/>
      </rPr>
      <t>89</t>
    </r>
  </si>
  <si>
    <t>RTV 1640396|89|CHAN GIO - RTV1640396</t>
  </si>
  <si>
    <r>
      <t>'</t>
    </r>
    <r>
      <rPr>
        <sz val="10"/>
        <color rgb="FF000000"/>
        <rFont val="Arial"/>
        <family val="2"/>
      </rPr>
      <t>34</t>
    </r>
  </si>
  <si>
    <t>RTV 1638317|34|CHA COM - RTV1638317</t>
  </si>
  <si>
    <t>910-SIPI-R-122022-10034938</t>
  </si>
  <si>
    <r>
      <t>'</t>
    </r>
    <r>
      <rPr>
        <sz val="10"/>
        <color rgb="FF000000"/>
        <rFont val="Arial"/>
        <family val="2"/>
      </rPr>
      <t>1944</t>
    </r>
  </si>
  <si>
    <t>RTV 1636016|1944|GA - RTV1636016</t>
  </si>
  <si>
    <r>
      <t>'</t>
    </r>
    <r>
      <rPr>
        <sz val="10"/>
        <color rgb="FF000000"/>
        <rFont val="Arial"/>
        <family val="2"/>
      </rPr>
      <t>1943</t>
    </r>
  </si>
  <si>
    <t>RTV 1636014|1943|CHAN GIO - RTV1636014</t>
  </si>
  <si>
    <t>920-SIPI-012023-10016512</t>
  </si>
  <si>
    <r>
      <t>'</t>
    </r>
    <r>
      <rPr>
        <sz val="10"/>
        <color rgb="FF000000"/>
        <rFont val="Arial"/>
        <family val="2"/>
      </rPr>
      <t>23-b000506</t>
    </r>
  </si>
  <si>
    <t>CN CTY TNHH MTV THUC PHAM SAIGON CO.OP-CO.OP FOOD DONG NAI</t>
  </si>
  <si>
    <r>
      <t>'</t>
    </r>
    <r>
      <rPr>
        <sz val="10"/>
        <color rgb="FF000000"/>
        <rFont val="Arial"/>
        <family val="2"/>
      </rPr>
      <t>23-b001012</t>
    </r>
  </si>
  <si>
    <r>
      <t>'</t>
    </r>
    <r>
      <rPr>
        <sz val="10"/>
        <color rgb="FF000000"/>
        <rFont val="Arial"/>
        <family val="2"/>
      </rPr>
      <t>23-b0001766</t>
    </r>
  </si>
  <si>
    <r>
      <t>'</t>
    </r>
    <r>
      <rPr>
        <sz val="10"/>
        <color rgb="FF000000"/>
        <rFont val="Arial"/>
        <family val="2"/>
      </rPr>
      <t>23-b000505</t>
    </r>
  </si>
  <si>
    <r>
      <t>'</t>
    </r>
    <r>
      <rPr>
        <sz val="10"/>
        <color rgb="FF000000"/>
        <rFont val="Arial"/>
        <family val="2"/>
      </rPr>
      <t>23-b0001065</t>
    </r>
  </si>
  <si>
    <r>
      <t>'</t>
    </r>
    <r>
      <rPr>
        <sz val="10"/>
        <color rgb="FF000000"/>
        <rFont val="Arial"/>
        <family val="2"/>
      </rPr>
      <t>23-b001789</t>
    </r>
  </si>
  <si>
    <r>
      <t>'</t>
    </r>
    <r>
      <rPr>
        <sz val="10"/>
        <color rgb="FF000000"/>
        <rFont val="Arial"/>
        <family val="2"/>
      </rPr>
      <t>23-b001064</t>
    </r>
  </si>
  <si>
    <t>HHCL-TAN</t>
  </si>
  <si>
    <r>
      <t>'</t>
    </r>
    <r>
      <rPr>
        <sz val="10"/>
        <color rgb="FF000000"/>
        <rFont val="Arial"/>
        <family val="2"/>
      </rPr>
      <t>23-b0000502</t>
    </r>
  </si>
  <si>
    <r>
      <t>'</t>
    </r>
    <r>
      <rPr>
        <sz val="10"/>
        <color rgb="FF000000"/>
        <rFont val="Arial"/>
        <family val="2"/>
      </rPr>
      <t>23-b000507</t>
    </r>
  </si>
  <si>
    <r>
      <t>'</t>
    </r>
    <r>
      <rPr>
        <sz val="10"/>
        <color rgb="FF000000"/>
        <rFont val="Arial"/>
        <family val="2"/>
      </rPr>
      <t>23-b0000503</t>
    </r>
  </si>
  <si>
    <r>
      <t>'</t>
    </r>
    <r>
      <rPr>
        <sz val="10"/>
        <color rgb="FF000000"/>
        <rFont val="Arial"/>
        <family val="2"/>
      </rPr>
      <t>23-b000504</t>
    </r>
  </si>
  <si>
    <t>920-SIPI-112022-10016369</t>
  </si>
  <si>
    <r>
      <t>'</t>
    </r>
    <r>
      <rPr>
        <sz val="10"/>
        <color rgb="FF000000"/>
        <rFont val="Arial"/>
        <family val="2"/>
      </rPr>
      <t>22-b0051020</t>
    </r>
  </si>
  <si>
    <t>920-SIPI-122022-10016195</t>
  </si>
  <si>
    <r>
      <t>'</t>
    </r>
    <r>
      <rPr>
        <sz val="10"/>
        <color rgb="FF000000"/>
        <rFont val="Arial"/>
        <family val="2"/>
      </rPr>
      <t>22-b056393</t>
    </r>
  </si>
  <si>
    <r>
      <t>'</t>
    </r>
    <r>
      <rPr>
        <sz val="10"/>
        <color rgb="FF000000"/>
        <rFont val="Arial"/>
        <family val="2"/>
      </rPr>
      <t>22-b056704</t>
    </r>
  </si>
  <si>
    <t>920-SIPI-122022-10016369</t>
  </si>
  <si>
    <r>
      <t>'</t>
    </r>
    <r>
      <rPr>
        <sz val="10"/>
        <color rgb="FF000000"/>
        <rFont val="Arial"/>
        <family val="2"/>
      </rPr>
      <t>22-b0056395</t>
    </r>
  </si>
  <si>
    <r>
      <t>'</t>
    </r>
    <r>
      <rPr>
        <sz val="10"/>
        <color rgb="FF000000"/>
        <rFont val="Arial"/>
        <family val="2"/>
      </rPr>
      <t>22-b0056394</t>
    </r>
  </si>
  <si>
    <r>
      <t>'</t>
    </r>
    <r>
      <rPr>
        <sz val="10"/>
        <color rgb="FF000000"/>
        <rFont val="Arial"/>
        <family val="2"/>
      </rPr>
      <t>22-b057620</t>
    </r>
  </si>
  <si>
    <t>920-SIPI-R-012023-23000000</t>
  </si>
  <si>
    <r>
      <t>'</t>
    </r>
    <r>
      <rPr>
        <sz val="10"/>
        <color rgb="FF000000"/>
        <rFont val="Arial"/>
        <family val="2"/>
      </rPr>
      <t>1</t>
    </r>
  </si>
  <si>
    <t>K23TVC-1-RTV1637010|HHCL - RTV1637010</t>
  </si>
  <si>
    <t>930-SIPI-012023-10023739</t>
  </si>
  <si>
    <r>
      <t>'</t>
    </r>
    <r>
      <rPr>
        <sz val="10"/>
        <color rgb="FF000000"/>
        <rFont val="Arial"/>
        <family val="2"/>
      </rPr>
      <t>23-b000494</t>
    </r>
  </si>
  <si>
    <t>CN CTY TNHH MTV THUC PHAM SAIGON CO.OP-CO.OP FOOD KHU VUC BINH DUONG</t>
  </si>
  <si>
    <r>
      <t>'</t>
    </r>
    <r>
      <rPr>
        <sz val="10"/>
        <color rgb="FF000000"/>
        <rFont val="Arial"/>
        <family val="2"/>
      </rPr>
      <t>23-b000495</t>
    </r>
  </si>
  <si>
    <r>
      <t>'</t>
    </r>
    <r>
      <rPr>
        <sz val="10"/>
        <color rgb="FF000000"/>
        <rFont val="Arial"/>
        <family val="2"/>
      </rPr>
      <t>23-b0000489</t>
    </r>
  </si>
  <si>
    <r>
      <t>'</t>
    </r>
    <r>
      <rPr>
        <sz val="10"/>
        <color rgb="FF000000"/>
        <rFont val="Arial"/>
        <family val="2"/>
      </rPr>
      <t>23-b000491</t>
    </r>
  </si>
  <si>
    <r>
      <t>'</t>
    </r>
    <r>
      <rPr>
        <sz val="10"/>
        <color rgb="FF000000"/>
        <rFont val="Arial"/>
        <family val="2"/>
      </rPr>
      <t>23-b001638</t>
    </r>
  </si>
  <si>
    <r>
      <t>'</t>
    </r>
    <r>
      <rPr>
        <sz val="10"/>
        <color rgb="FF000000"/>
        <rFont val="Arial"/>
        <family val="2"/>
      </rPr>
      <t>23-b0000838</t>
    </r>
  </si>
  <si>
    <r>
      <t>'</t>
    </r>
    <r>
      <rPr>
        <sz val="10"/>
        <color rgb="FF000000"/>
        <rFont val="Arial"/>
        <family val="2"/>
      </rPr>
      <t>23-b000097</t>
    </r>
  </si>
  <si>
    <r>
      <t>'</t>
    </r>
    <r>
      <rPr>
        <sz val="10"/>
        <color rgb="FF000000"/>
        <rFont val="Arial"/>
        <family val="2"/>
      </rPr>
      <t>23-b000992</t>
    </r>
  </si>
  <si>
    <r>
      <t>'</t>
    </r>
    <r>
      <rPr>
        <sz val="10"/>
        <color rgb="FF000000"/>
        <rFont val="Arial"/>
        <family val="2"/>
      </rPr>
      <t>23-b000496</t>
    </r>
  </si>
  <si>
    <r>
      <t>'</t>
    </r>
    <r>
      <rPr>
        <sz val="10"/>
        <color rgb="FF000000"/>
        <rFont val="Arial"/>
        <family val="2"/>
      </rPr>
      <t>23-b000499</t>
    </r>
  </si>
  <si>
    <r>
      <t>'</t>
    </r>
    <r>
      <rPr>
        <sz val="10"/>
        <color rgb="FF000000"/>
        <rFont val="Arial"/>
        <family val="2"/>
      </rPr>
      <t>23-b0000497</t>
    </r>
  </si>
  <si>
    <r>
      <t>'</t>
    </r>
    <r>
      <rPr>
        <sz val="10"/>
        <color rgb="FF000000"/>
        <rFont val="Arial"/>
        <family val="2"/>
      </rPr>
      <t>23-b0001637</t>
    </r>
  </si>
  <si>
    <r>
      <t>'</t>
    </r>
    <r>
      <rPr>
        <sz val="10"/>
        <color rgb="FF000000"/>
        <rFont val="Arial"/>
        <family val="2"/>
      </rPr>
      <t>23-b001725</t>
    </r>
  </si>
  <si>
    <r>
      <t>'</t>
    </r>
    <r>
      <rPr>
        <sz val="10"/>
        <color rgb="FF000000"/>
        <rFont val="Arial"/>
        <family val="2"/>
      </rPr>
      <t>23-b0000492</t>
    </r>
  </si>
  <si>
    <r>
      <t>'</t>
    </r>
    <r>
      <rPr>
        <sz val="10"/>
        <color rgb="FF000000"/>
        <rFont val="Arial"/>
        <family val="2"/>
      </rPr>
      <t>23-b000498</t>
    </r>
  </si>
  <si>
    <r>
      <t>'</t>
    </r>
    <r>
      <rPr>
        <sz val="10"/>
        <color rgb="FF000000"/>
        <rFont val="Arial"/>
        <family val="2"/>
      </rPr>
      <t>23-b000500</t>
    </r>
  </si>
  <si>
    <r>
      <t>'</t>
    </r>
    <r>
      <rPr>
        <sz val="10"/>
        <color rgb="FF000000"/>
        <rFont val="Arial"/>
        <family val="2"/>
      </rPr>
      <t>23-b000493</t>
    </r>
  </si>
  <si>
    <r>
      <t>'</t>
    </r>
    <r>
      <rPr>
        <sz val="10"/>
        <color rgb="FF000000"/>
        <rFont val="Arial"/>
        <family val="2"/>
      </rPr>
      <t>23-b000490</t>
    </r>
  </si>
  <si>
    <r>
      <t>'</t>
    </r>
    <r>
      <rPr>
        <sz val="10"/>
        <color rgb="FF000000"/>
        <rFont val="Arial"/>
        <family val="2"/>
      </rPr>
      <t>23-b000848</t>
    </r>
  </si>
  <si>
    <t>930-SIPI-102022-10023559</t>
  </si>
  <si>
    <r>
      <t>'</t>
    </r>
    <r>
      <rPr>
        <sz val="10"/>
        <color rgb="FF000000"/>
        <rFont val="Arial"/>
        <family val="2"/>
      </rPr>
      <t>22-b0049489</t>
    </r>
  </si>
  <si>
    <t>930-SIPI-112022-10023686</t>
  </si>
  <si>
    <r>
      <t>'</t>
    </r>
    <r>
      <rPr>
        <sz val="10"/>
        <color rgb="FF000000"/>
        <rFont val="Arial"/>
        <family val="2"/>
      </rPr>
      <t>22-b0050887</t>
    </r>
  </si>
  <si>
    <r>
      <t>'</t>
    </r>
    <r>
      <rPr>
        <sz val="10"/>
        <color rgb="FF000000"/>
        <rFont val="Arial"/>
        <family val="2"/>
      </rPr>
      <t>22-b0050889</t>
    </r>
  </si>
  <si>
    <t>930-SIPI-122022-10022959</t>
  </si>
  <si>
    <r>
      <t>'</t>
    </r>
    <r>
      <rPr>
        <sz val="10"/>
        <color rgb="FF000000"/>
        <rFont val="Arial"/>
        <family val="2"/>
      </rPr>
      <t>22-b057140</t>
    </r>
  </si>
  <si>
    <t>930-SIPI-122022-10023332</t>
  </si>
  <si>
    <r>
      <t>'</t>
    </r>
    <r>
      <rPr>
        <sz val="10"/>
        <color rgb="FF000000"/>
        <rFont val="Arial"/>
        <family val="2"/>
      </rPr>
      <t>22-b054428</t>
    </r>
  </si>
  <si>
    <t>930-SIPI-122022-10023385</t>
  </si>
  <si>
    <r>
      <t>'</t>
    </r>
    <r>
      <rPr>
        <sz val="10"/>
        <color rgb="FF000000"/>
        <rFont val="Arial"/>
        <family val="2"/>
      </rPr>
      <t>23-b055950</t>
    </r>
  </si>
  <si>
    <t>930-SIPI-122022-10023444</t>
  </si>
  <si>
    <r>
      <t>'</t>
    </r>
    <r>
      <rPr>
        <sz val="10"/>
        <color rgb="FF000000"/>
        <rFont val="Arial"/>
        <family val="2"/>
      </rPr>
      <t>22-b057138</t>
    </r>
  </si>
  <si>
    <t>930-SIPI-122022-10023559</t>
  </si>
  <si>
    <r>
      <t>'</t>
    </r>
    <r>
      <rPr>
        <sz val="10"/>
        <color rgb="FF000000"/>
        <rFont val="Arial"/>
        <family val="2"/>
      </rPr>
      <t>22-b0057785</t>
    </r>
  </si>
  <si>
    <t>930-SIPI-122022-10023686</t>
  </si>
  <si>
    <r>
      <t>'</t>
    </r>
    <r>
      <rPr>
        <sz val="10"/>
        <color rgb="FF000000"/>
        <rFont val="Arial"/>
        <family val="2"/>
      </rPr>
      <t>22-b0056059</t>
    </r>
  </si>
  <si>
    <r>
      <t>'</t>
    </r>
    <r>
      <rPr>
        <sz val="10"/>
        <color rgb="FF000000"/>
        <rFont val="Arial"/>
        <family val="2"/>
      </rPr>
      <t>22-b0056060</t>
    </r>
  </si>
  <si>
    <t>930-SIPI-R-012023-10023444</t>
  </si>
  <si>
    <t>K23TVD-1-RTV1637927|HHCL - RTV1637927</t>
  </si>
  <si>
    <t>940-SIPI-012023-10019809</t>
  </si>
  <si>
    <r>
      <t>'</t>
    </r>
    <r>
      <rPr>
        <sz val="10"/>
        <color rgb="FF000000"/>
        <rFont val="Arial"/>
        <family val="2"/>
      </rPr>
      <t>A00000940</t>
    </r>
  </si>
  <si>
    <t>1C23TNN|HANGHOACACLOAI</t>
  </si>
  <si>
    <t>CN CTY TNHH MTV THUC PHAM SAIGON CO.OP-CO.OP FOOD KV CAN THO</t>
  </si>
  <si>
    <r>
      <t>'</t>
    </r>
    <r>
      <rPr>
        <sz val="10"/>
        <color rgb="FF000000"/>
        <rFont val="Arial"/>
        <family val="2"/>
      </rPr>
      <t>B00000937</t>
    </r>
  </si>
  <si>
    <r>
      <t>'</t>
    </r>
    <r>
      <rPr>
        <sz val="10"/>
        <color rgb="FF000000"/>
        <rFont val="Arial"/>
        <family val="2"/>
      </rPr>
      <t>B00000969</t>
    </r>
  </si>
  <si>
    <r>
      <t>'</t>
    </r>
    <r>
      <rPr>
        <sz val="10"/>
        <color rgb="FF000000"/>
        <rFont val="Arial"/>
        <family val="2"/>
      </rPr>
      <t>A00000018</t>
    </r>
  </si>
  <si>
    <r>
      <t>'</t>
    </r>
    <r>
      <rPr>
        <sz val="10"/>
        <color rgb="FF000000"/>
        <rFont val="Arial"/>
        <family val="2"/>
      </rPr>
      <t>A00000939</t>
    </r>
  </si>
  <si>
    <r>
      <t>'</t>
    </r>
    <r>
      <rPr>
        <sz val="10"/>
        <color rgb="FF000000"/>
        <rFont val="Arial"/>
        <family val="2"/>
      </rPr>
      <t>A00001701</t>
    </r>
  </si>
  <si>
    <r>
      <t>'</t>
    </r>
    <r>
      <rPr>
        <sz val="10"/>
        <color rgb="FF000000"/>
        <rFont val="Arial"/>
        <family val="2"/>
      </rPr>
      <t>B00001700</t>
    </r>
  </si>
  <si>
    <r>
      <t>'</t>
    </r>
    <r>
      <rPr>
        <sz val="10"/>
        <color rgb="FF000000"/>
        <rFont val="Arial"/>
        <family val="2"/>
      </rPr>
      <t>A00000017</t>
    </r>
  </si>
  <si>
    <r>
      <t>'</t>
    </r>
    <r>
      <rPr>
        <sz val="10"/>
        <color rgb="FF000000"/>
        <rFont val="Arial"/>
        <family val="2"/>
      </rPr>
      <t>B00000938</t>
    </r>
  </si>
  <si>
    <r>
      <t>'</t>
    </r>
    <r>
      <rPr>
        <sz val="10"/>
        <color rgb="FF000000"/>
        <rFont val="Arial"/>
        <family val="2"/>
      </rPr>
      <t>A00000935</t>
    </r>
  </si>
  <si>
    <r>
      <t>'</t>
    </r>
    <r>
      <rPr>
        <sz val="10"/>
        <color rgb="FF000000"/>
        <rFont val="Arial"/>
        <family val="2"/>
      </rPr>
      <t>A00000934</t>
    </r>
  </si>
  <si>
    <r>
      <t>'</t>
    </r>
    <r>
      <rPr>
        <sz val="10"/>
        <color rgb="FF000000"/>
        <rFont val="Arial"/>
        <family val="2"/>
      </rPr>
      <t>B00000941</t>
    </r>
  </si>
  <si>
    <r>
      <t>'</t>
    </r>
    <r>
      <rPr>
        <sz val="10"/>
        <color rgb="FF000000"/>
        <rFont val="Arial"/>
        <family val="2"/>
      </rPr>
      <t>B00000936</t>
    </r>
  </si>
  <si>
    <t>940-SIPI-R-012023-10019809</t>
  </si>
  <si>
    <r>
      <t>'</t>
    </r>
    <r>
      <rPr>
        <sz val="10"/>
        <color rgb="FF000000"/>
        <rFont val="Arial"/>
        <family val="2"/>
      </rPr>
      <t>R0000063</t>
    </r>
  </si>
  <si>
    <t>1K23TVE|000063.R1639401|9421 - RTV1639401</t>
  </si>
  <si>
    <r>
      <t>'</t>
    </r>
    <r>
      <rPr>
        <sz val="10"/>
        <color rgb="FF000000"/>
        <rFont val="Arial"/>
        <family val="2"/>
      </rPr>
      <t>R0000059</t>
    </r>
  </si>
  <si>
    <t>1K23TVE|000059.R1639392|9419 - RTV1639392</t>
  </si>
  <si>
    <t>940-SIPI-R-022023-10019809</t>
  </si>
  <si>
    <r>
      <t>'</t>
    </r>
    <r>
      <rPr>
        <sz val="10"/>
        <color rgb="FF000000"/>
        <rFont val="Arial"/>
        <family val="2"/>
      </rPr>
      <t>R00000220</t>
    </r>
  </si>
  <si>
    <t>1K23TVE|0000220.R1648770|9406 - RTV1648770</t>
  </si>
  <si>
    <r>
      <t>'</t>
    </r>
    <r>
      <rPr>
        <sz val="10"/>
        <color rgb="FF000000"/>
        <rFont val="Arial"/>
        <family val="2"/>
      </rPr>
      <t>R00000137</t>
    </r>
  </si>
  <si>
    <t>1K23TVE|0000137.R1642737|9414 - RTV1642737</t>
  </si>
  <si>
    <r>
      <t>'</t>
    </r>
    <r>
      <rPr>
        <sz val="10"/>
        <color rgb="FF000000"/>
        <rFont val="Arial"/>
        <family val="2"/>
      </rPr>
      <t>R00000166</t>
    </r>
  </si>
  <si>
    <t>1K23TVE|0000166.R1644315|9411 - RTV1644315</t>
  </si>
  <si>
    <r>
      <t>'</t>
    </r>
    <r>
      <rPr>
        <sz val="10"/>
        <color rgb="FF000000"/>
        <rFont val="Arial"/>
        <family val="2"/>
      </rPr>
      <t>R0000243</t>
    </r>
  </si>
  <si>
    <t>1K23TVE|0000243.R1650025|9409 - RTV1650025</t>
  </si>
  <si>
    <r>
      <t>'</t>
    </r>
    <r>
      <rPr>
        <sz val="10"/>
        <color rgb="FF000000"/>
        <rFont val="Arial"/>
        <family val="2"/>
      </rPr>
      <t>R00000153</t>
    </r>
  </si>
  <si>
    <t>1K23TVE|0000153.R1643647|9413 - RTV1643647</t>
  </si>
  <si>
    <r>
      <t>'</t>
    </r>
    <r>
      <rPr>
        <sz val="10"/>
        <color rgb="FF000000"/>
        <rFont val="Arial"/>
        <family val="2"/>
      </rPr>
      <t>R00000167</t>
    </r>
  </si>
  <si>
    <t>1K23TVE|0000167.R1644321|9411 - RTV1644321</t>
  </si>
  <si>
    <r>
      <t>'</t>
    </r>
    <r>
      <rPr>
        <sz val="10"/>
        <color rgb="FF000000"/>
        <rFont val="Arial"/>
        <family val="2"/>
      </rPr>
      <t>R00000224</t>
    </r>
  </si>
  <si>
    <t>1K23TVE|0000224.R1648784|9408 - RTV1648784</t>
  </si>
  <si>
    <r>
      <t>'</t>
    </r>
    <r>
      <rPr>
        <sz val="10"/>
        <color rgb="FF000000"/>
        <rFont val="Arial"/>
        <family val="2"/>
      </rPr>
      <t>R00000178</t>
    </r>
  </si>
  <si>
    <t>1K23TVE|0000178.R1644915|9420 - RTV1644915</t>
  </si>
  <si>
    <r>
      <t>'</t>
    </r>
    <r>
      <rPr>
        <sz val="10"/>
        <color rgb="FF000000"/>
        <rFont val="Arial"/>
        <family val="2"/>
      </rPr>
      <t>R00000229</t>
    </r>
  </si>
  <si>
    <t>1K23TVE|0000229.R1648800|9416 - RTV1648800</t>
  </si>
  <si>
    <t>950-SIPI-012023-10008161</t>
  </si>
  <si>
    <r>
      <t>'</t>
    </r>
    <r>
      <rPr>
        <sz val="10"/>
        <color rgb="FF000000"/>
        <rFont val="Arial"/>
        <family val="2"/>
      </rPr>
      <t>23-b000723</t>
    </r>
  </si>
  <si>
    <t>CN CTY TNHH MTV THUC PHAM SAIGON CO.OP-CH CO.OP FOOD LONG HAU</t>
  </si>
  <si>
    <r>
      <t>'</t>
    </r>
    <r>
      <rPr>
        <sz val="10"/>
        <color rgb="FF000000"/>
        <rFont val="Arial"/>
        <family val="2"/>
      </rPr>
      <t>23-b001103</t>
    </r>
  </si>
  <si>
    <t>950-SIPI-122022-10008098</t>
  </si>
  <si>
    <r>
      <t>'</t>
    </r>
    <r>
      <rPr>
        <sz val="10"/>
        <color rgb="FF000000"/>
        <rFont val="Arial"/>
        <family val="2"/>
      </rPr>
      <t>22-b0056274</t>
    </r>
  </si>
  <si>
    <t>QT01022023-00681</t>
  </si>
  <si>
    <t>'</t>
  </si>
  <si>
    <t>010303-HT06-Phi VC tinh va kho ve tinh T1/2023 - 7%</t>
  </si>
  <si>
    <t>QT01022023-01651</t>
  </si>
  <si>
    <t>010303-HT98-Thu BS 2% VAT do dieu chinh thue suat hoa don phi thu T1/2023 tu 8% lên 10% _(KX)</t>
  </si>
  <si>
    <r>
      <t>Tổng:</t>
    </r>
    <r>
      <rPr>
        <b/>
        <sz val="10"/>
        <color rgb="FF000000"/>
        <rFont val="Arial"/>
        <family val="2"/>
      </rPr>
      <t xml:space="preserve"> 2,055,599,811</t>
    </r>
  </si>
  <si>
    <t>Ngày ….. tháng ….. năm ……</t>
  </si>
  <si>
    <t>Người lập bảng</t>
  </si>
  <si>
    <t xml:space="preserve">      </t>
  </si>
  <si>
    <t>Phải thu T12</t>
  </si>
  <si>
    <t>Phải thu T1</t>
  </si>
  <si>
    <t>Hàng trả</t>
  </si>
  <si>
    <t>Đã Trả</t>
  </si>
  <si>
    <t>Số lần TT</t>
  </si>
  <si>
    <t>DANH SÁCH TRẢ LẠI HÀNG BÁN</t>
  </si>
  <si>
    <t>Ngày hạch toán</t>
  </si>
  <si>
    <t>Ngày chứng từ</t>
  </si>
  <si>
    <t>Số chứng từ</t>
  </si>
  <si>
    <t>Khách hàng</t>
  </si>
  <si>
    <t>Tổng tiền hàng</t>
  </si>
  <si>
    <t>Tiền thuế GTGT</t>
  </si>
  <si>
    <t>Tổng tiền thanh toán</t>
  </si>
  <si>
    <t>BTLHN2302002</t>
  </si>
  <si>
    <t>00000357</t>
  </si>
  <si>
    <t>HBTL2303/266</t>
  </si>
  <si>
    <t>HT2302/133</t>
  </si>
  <si>
    <t>HBTL2301/068</t>
  </si>
  <si>
    <t>00001333</t>
  </si>
  <si>
    <t>HBTL2301/064</t>
  </si>
  <si>
    <t>HBTL2301/063</t>
  </si>
  <si>
    <t>HBTL2303/246</t>
  </si>
  <si>
    <t>HBTL2303/278</t>
  </si>
  <si>
    <t>HBTL2301/067</t>
  </si>
  <si>
    <t>HBTL2301/016</t>
  </si>
  <si>
    <t>HBTL2301/041</t>
  </si>
  <si>
    <t>00000036</t>
  </si>
  <si>
    <t>HBTL2301/0040</t>
  </si>
  <si>
    <t>HBTL2301/059</t>
  </si>
  <si>
    <t>HBTL2301/003</t>
  </si>
  <si>
    <t>HBTL2303/0016</t>
  </si>
  <si>
    <t>HT2302/145</t>
  </si>
  <si>
    <t>HBTL2301/004</t>
  </si>
  <si>
    <t>HBTL2301/010</t>
  </si>
  <si>
    <t>HBTL2301/043</t>
  </si>
  <si>
    <t>HT2302/132</t>
  </si>
  <si>
    <t>HBTL2301/025</t>
  </si>
  <si>
    <t>00000728</t>
  </si>
  <si>
    <t>HBTL2303/277</t>
  </si>
  <si>
    <t>HT2302/142</t>
  </si>
  <si>
    <t>HT2301/124</t>
  </si>
  <si>
    <t>00001334</t>
  </si>
  <si>
    <t>HBTL2301/103</t>
  </si>
  <si>
    <t>00000321</t>
  </si>
  <si>
    <t>HBTL2301/018</t>
  </si>
  <si>
    <t>00000333</t>
  </si>
  <si>
    <t>HT2302/027</t>
  </si>
  <si>
    <t>HBTL2301/006</t>
  </si>
  <si>
    <t>00000030</t>
  </si>
  <si>
    <t>HBTL2301/007</t>
  </si>
  <si>
    <t>00000001</t>
  </si>
  <si>
    <t>HT2302/024</t>
  </si>
  <si>
    <t>HBTL2301/027</t>
  </si>
  <si>
    <t>HBTL2301/0001</t>
  </si>
  <si>
    <t>00000033</t>
  </si>
  <si>
    <t>HBTL2301/065</t>
  </si>
  <si>
    <t>00000836</t>
  </si>
  <si>
    <t>HBTL2301/061</t>
  </si>
  <si>
    <t>HBTL2301/021</t>
  </si>
  <si>
    <t>HBTL2301/062</t>
  </si>
  <si>
    <t>HBTL2301/038</t>
  </si>
  <si>
    <t>00000050</t>
  </si>
  <si>
    <t>HBTL2301/022</t>
  </si>
  <si>
    <t>00000639</t>
  </si>
  <si>
    <t>HBTL2301/069</t>
  </si>
  <si>
    <t>00001401</t>
  </si>
  <si>
    <t>HBTL2301/0002</t>
  </si>
  <si>
    <t>00000034</t>
  </si>
  <si>
    <t>HBTL2303/261</t>
  </si>
  <si>
    <t>00000197</t>
  </si>
  <si>
    <t>HBTL2303/269</t>
  </si>
  <si>
    <t>00000343</t>
  </si>
  <si>
    <t>HBTL2303/262</t>
  </si>
  <si>
    <t>00000198</t>
  </si>
  <si>
    <t>HBTL2301/015</t>
  </si>
  <si>
    <t>HBTL2302/0006</t>
  </si>
  <si>
    <t>HT2301/125</t>
  </si>
  <si>
    <t>HBTL2303/276</t>
  </si>
  <si>
    <t>00000414</t>
  </si>
  <si>
    <t>HBTL2303/267</t>
  </si>
  <si>
    <t>00000344</t>
  </si>
  <si>
    <t>HBTL2301/104</t>
  </si>
  <si>
    <t>HBTL2301/020</t>
  </si>
  <si>
    <t>HBTL2301/001</t>
  </si>
  <si>
    <t>HT2301/122</t>
  </si>
  <si>
    <t>00000642</t>
  </si>
  <si>
    <t>HBTL2301/044</t>
  </si>
  <si>
    <t>HBTL2303/259</t>
  </si>
  <si>
    <t>HBTL2301/026</t>
  </si>
  <si>
    <t>00000029</t>
  </si>
  <si>
    <t>HBTL2301/060</t>
  </si>
  <si>
    <t>00000056</t>
  </si>
  <si>
    <t>HT2301/123</t>
  </si>
  <si>
    <t>HBTL2301/070</t>
  </si>
  <si>
    <t>HT2302/020</t>
  </si>
  <si>
    <t>00000035</t>
  </si>
  <si>
    <t>HT2302/130</t>
  </si>
  <si>
    <t>HBTL2303/251</t>
  </si>
  <si>
    <t>HBTL2301/012</t>
  </si>
  <si>
    <t>HBTL2301/023</t>
  </si>
  <si>
    <t>00000644</t>
  </si>
  <si>
    <t>HBTL2301/009</t>
  </si>
  <si>
    <t>HBTL2301/024</t>
  </si>
  <si>
    <t>HT2302/135</t>
  </si>
  <si>
    <t>HBTL2301/011</t>
  </si>
  <si>
    <t>HT2302/127</t>
  </si>
  <si>
    <t>HBTL2303/265</t>
  </si>
  <si>
    <t>00000450</t>
  </si>
  <si>
    <t>HBTL2303/271</t>
  </si>
  <si>
    <t>HT2302/023</t>
  </si>
  <si>
    <t>00000052</t>
  </si>
  <si>
    <t>HBTL2303/263</t>
  </si>
  <si>
    <t>HT2302/001</t>
  </si>
  <si>
    <t>HT2302/136</t>
  </si>
  <si>
    <t>HBTL2303/242</t>
  </si>
  <si>
    <t>00000230</t>
  </si>
  <si>
    <t>HT2302/129</t>
  </si>
  <si>
    <t>HT2301/107</t>
  </si>
  <si>
    <t>HBTL2301/013</t>
  </si>
  <si>
    <t>00000121</t>
  </si>
  <si>
    <t>HT2301/106</t>
  </si>
  <si>
    <t>00000315</t>
  </si>
  <si>
    <t>HT2302/019</t>
  </si>
  <si>
    <t>00002281</t>
  </si>
  <si>
    <t>HBTL2301/058</t>
  </si>
  <si>
    <t>HBTL2303/249</t>
  </si>
  <si>
    <t>HBTL2301/102</t>
  </si>
  <si>
    <t>HBTL2301/002</t>
  </si>
  <si>
    <t>HBTL2301/037</t>
  </si>
  <si>
    <t>HBTL2303/063</t>
  </si>
  <si>
    <t>HBTL2303/275</t>
  </si>
  <si>
    <t>HBTL2301/042</t>
  </si>
  <si>
    <t>HBTL2303/243</t>
  </si>
  <si>
    <t>00000231</t>
  </si>
  <si>
    <t>HBTL2301/0037</t>
  </si>
  <si>
    <t>HT2302/026</t>
  </si>
  <si>
    <t>HBTL2301/019</t>
  </si>
  <si>
    <t>HBTL2303/264</t>
  </si>
  <si>
    <t>HBTL2301/008</t>
  </si>
  <si>
    <t>HT2302/018</t>
  </si>
  <si>
    <t>00002143</t>
  </si>
  <si>
    <t>HBTL2303/087</t>
  </si>
  <si>
    <t>HBTL2303/089</t>
  </si>
  <si>
    <t>HBTL2301/0038</t>
  </si>
  <si>
    <t>HBTL2303/003</t>
  </si>
  <si>
    <t>00000380</t>
  </si>
  <si>
    <t>HBTL2301/014</t>
  </si>
  <si>
    <t>HBTL2301/005</t>
  </si>
  <si>
    <t>HBTL2301/066</t>
  </si>
  <si>
    <t>HBTL2302/0015</t>
  </si>
  <si>
    <t>00000319</t>
  </si>
  <si>
    <t>HBTL2304128</t>
  </si>
  <si>
    <t>HBTL2304030</t>
  </si>
  <si>
    <t>HBTL2304141</t>
  </si>
  <si>
    <t>HBTL2304127</t>
  </si>
  <si>
    <t>00000335</t>
  </si>
  <si>
    <t>HBTL2304038</t>
  </si>
  <si>
    <t>00007832</t>
  </si>
  <si>
    <t>HBTL2304052</t>
  </si>
  <si>
    <t>00010148</t>
  </si>
  <si>
    <t>HBTL2304033</t>
  </si>
  <si>
    <t>00009464</t>
  </si>
  <si>
    <t>HBTL2304060</t>
  </si>
  <si>
    <t>00010894</t>
  </si>
  <si>
    <t>HBTL2304028</t>
  </si>
  <si>
    <t>00009419</t>
  </si>
  <si>
    <t>HBTL2304040</t>
  </si>
  <si>
    <t>00008665</t>
  </si>
  <si>
    <t>HBTL2304047</t>
  </si>
  <si>
    <t>00010006</t>
  </si>
  <si>
    <t>HBTL2304048</t>
  </si>
  <si>
    <t>00010008</t>
  </si>
  <si>
    <t>HBTL2304044</t>
  </si>
  <si>
    <t>00008860</t>
  </si>
  <si>
    <t>HBTL2304130</t>
  </si>
  <si>
    <t>00012765</t>
  </si>
  <si>
    <t>HBTL2304032</t>
  </si>
  <si>
    <t>00009448</t>
  </si>
  <si>
    <t>HBTL2304041</t>
  </si>
  <si>
    <t>00008678</t>
  </si>
  <si>
    <t>HBTL2304042</t>
  </si>
  <si>
    <t>00008689</t>
  </si>
  <si>
    <t>HBTL2304069</t>
  </si>
  <si>
    <t>HBTL2304057</t>
  </si>
  <si>
    <t>00010736</t>
  </si>
  <si>
    <t>HBTL2304029</t>
  </si>
  <si>
    <t>00009261</t>
  </si>
  <si>
    <t>HBTL2304039</t>
  </si>
  <si>
    <t>00008603</t>
  </si>
  <si>
    <t>HBTL2304132</t>
  </si>
  <si>
    <t>00013364</t>
  </si>
  <si>
    <t>HBTL2304133</t>
  </si>
  <si>
    <t>00013366</t>
  </si>
  <si>
    <t>HBTL2304054</t>
  </si>
  <si>
    <t>00010384</t>
  </si>
  <si>
    <t>HBTL2304131</t>
  </si>
  <si>
    <t>00012828</t>
  </si>
  <si>
    <t>HBTL2304137</t>
  </si>
  <si>
    <t>00013889</t>
  </si>
  <si>
    <t>HBTL2304050</t>
  </si>
  <si>
    <t>00010126</t>
  </si>
  <si>
    <t>HBTL2304051</t>
  </si>
  <si>
    <t>00010143</t>
  </si>
  <si>
    <t>HBTL2304035</t>
  </si>
  <si>
    <t>HBTL2304036</t>
  </si>
  <si>
    <t>HBTL2304067</t>
  </si>
  <si>
    <t>00011276</t>
  </si>
  <si>
    <t>HBTL2304058</t>
  </si>
  <si>
    <t>00010770</t>
  </si>
  <si>
    <t>HBTL2304059</t>
  </si>
  <si>
    <t>00010788</t>
  </si>
  <si>
    <t>HBTL2304136</t>
  </si>
  <si>
    <t>00013872</t>
  </si>
  <si>
    <t>HBTL2304073</t>
  </si>
  <si>
    <t>00011992</t>
  </si>
  <si>
    <t>HBTL2304053</t>
  </si>
  <si>
    <t>00010184</t>
  </si>
  <si>
    <t>HBTL2304134</t>
  </si>
  <si>
    <t>00013626</t>
  </si>
  <si>
    <t>HBTL2304045</t>
  </si>
  <si>
    <t>00008941</t>
  </si>
  <si>
    <t>HBTL2303/437</t>
  </si>
  <si>
    <t>00011757</t>
  </si>
  <si>
    <t>HBTL2304066</t>
  </si>
  <si>
    <t>HBTL2304027</t>
  </si>
  <si>
    <t>00008076</t>
  </si>
  <si>
    <t>HBTL2304037</t>
  </si>
  <si>
    <t>00007736</t>
  </si>
  <si>
    <t>HBTL2304056</t>
  </si>
  <si>
    <t>00010648</t>
  </si>
  <si>
    <t>HBTL2304031</t>
  </si>
  <si>
    <t>00009352</t>
  </si>
  <si>
    <t>HBTL2304049</t>
  </si>
  <si>
    <t>00010077</t>
  </si>
  <si>
    <t>HBTL2304063</t>
  </si>
  <si>
    <t>00011153</t>
  </si>
  <si>
    <t>HBTL2304046</t>
  </si>
  <si>
    <t>00009891</t>
  </si>
  <si>
    <t>HBTL2304124</t>
  </si>
  <si>
    <t>HBTL2304022</t>
  </si>
  <si>
    <t>HBTL2304020</t>
  </si>
  <si>
    <t>HBTL2304125</t>
  </si>
  <si>
    <t>HBTL2304023</t>
  </si>
  <si>
    <t>HBTL2304021</t>
  </si>
  <si>
    <t>HBTL2304126</t>
  </si>
  <si>
    <t>HBTL2304123</t>
  </si>
  <si>
    <t>00000350</t>
  </si>
  <si>
    <t>HBTL2304024</t>
  </si>
  <si>
    <t>HBTL2303/405</t>
  </si>
  <si>
    <t>HBTL2304026</t>
  </si>
  <si>
    <t>HBTL2303/439</t>
  </si>
  <si>
    <t>00011939</t>
  </si>
  <si>
    <t>HBTL2304135</t>
  </si>
  <si>
    <t>00013842</t>
  </si>
  <si>
    <t>HBTL2304061</t>
  </si>
  <si>
    <t>00010968</t>
  </si>
  <si>
    <t>HBTL2304064</t>
  </si>
  <si>
    <t>00011184</t>
  </si>
  <si>
    <t>HBTL2304065</t>
  </si>
  <si>
    <t>00011191</t>
  </si>
  <si>
    <t>HBTL2304068</t>
  </si>
  <si>
    <t>00011373</t>
  </si>
  <si>
    <t>HBTL2303/440</t>
  </si>
  <si>
    <t>00011967</t>
  </si>
  <si>
    <t>HBTL2304072</t>
  </si>
  <si>
    <t>00011966</t>
  </si>
  <si>
    <t>HBTL2304129</t>
  </si>
  <si>
    <t>00012526</t>
  </si>
  <si>
    <t>HBTL2304043</t>
  </si>
  <si>
    <t>00008857</t>
  </si>
  <si>
    <t>HBTL2304034</t>
  </si>
  <si>
    <t>00007359</t>
  </si>
  <si>
    <t>HBTL2304071</t>
  </si>
  <si>
    <t>00011729</t>
  </si>
  <si>
    <t>HBTL2303/436</t>
  </si>
  <si>
    <t>00011731</t>
  </si>
  <si>
    <t>HBTL2304070</t>
  </si>
  <si>
    <t>00011452</t>
  </si>
  <si>
    <t>HBTL2304062</t>
  </si>
  <si>
    <t>00011037</t>
  </si>
  <si>
    <t>HBTL2304055</t>
  </si>
  <si>
    <t>00010409</t>
  </si>
  <si>
    <t>HBTL2303/256</t>
  </si>
  <si>
    <t>00001039</t>
  </si>
  <si>
    <t>HBTL2304019</t>
  </si>
  <si>
    <t>00001010</t>
  </si>
  <si>
    <t>HBTL2304016</t>
  </si>
  <si>
    <t>HBTL2304118</t>
  </si>
  <si>
    <t>HBTL2303/254</t>
  </si>
  <si>
    <t>00001147</t>
  </si>
  <si>
    <t>HBTL2304121</t>
  </si>
  <si>
    <t>HBTL2304015</t>
  </si>
  <si>
    <t>00000849</t>
  </si>
  <si>
    <t>HBTL2304018</t>
  </si>
  <si>
    <t>HBTL2304120</t>
  </si>
  <si>
    <t>HBTL2304017</t>
  </si>
  <si>
    <t>HBTL2304122</t>
  </si>
  <si>
    <t>HBTL2304116</t>
  </si>
  <si>
    <t>HBTL2304117</t>
  </si>
  <si>
    <t>HBTL2304013</t>
  </si>
  <si>
    <t>HBTL2304119</t>
  </si>
  <si>
    <t>HBTL2304014</t>
  </si>
  <si>
    <t>HBTL2303/435</t>
  </si>
  <si>
    <t>00011715</t>
  </si>
  <si>
    <t>HBTL2303/173</t>
  </si>
  <si>
    <t>HBTL2303/172</t>
  </si>
  <si>
    <t>HBTL2303/409</t>
  </si>
  <si>
    <t>HBTL2303/406</t>
  </si>
  <si>
    <t>HBTL2304025</t>
  </si>
  <si>
    <t>HBTL2304085</t>
  </si>
  <si>
    <t>00013072</t>
  </si>
  <si>
    <t>HBTL2303/306</t>
  </si>
  <si>
    <t>00008724</t>
  </si>
  <si>
    <t>HBTL2303/088</t>
  </si>
  <si>
    <t>00000199</t>
  </si>
  <si>
    <t>HT2302/128</t>
  </si>
  <si>
    <t>HBTL2303/260</t>
  </si>
  <si>
    <t>HBTL2303/125</t>
  </si>
  <si>
    <t>00000232</t>
  </si>
  <si>
    <t>HBTL2303/358</t>
  </si>
  <si>
    <t>00007363</t>
  </si>
  <si>
    <t>HBTL2303/093</t>
  </si>
  <si>
    <t>HBTL2303/356</t>
  </si>
  <si>
    <t>00006890</t>
  </si>
  <si>
    <t>HBTL2303/355</t>
  </si>
  <si>
    <t>00006880</t>
  </si>
  <si>
    <t>HBTL2303/094</t>
  </si>
  <si>
    <t>HBTL2303/092</t>
  </si>
  <si>
    <t>00000578</t>
  </si>
  <si>
    <t>HBTL2303/363</t>
  </si>
  <si>
    <t>00007798</t>
  </si>
  <si>
    <t>HBTL2303/274</t>
  </si>
  <si>
    <t>HBTL2303/123</t>
  </si>
  <si>
    <t>00006280</t>
  </si>
  <si>
    <t>HBTL2303/095</t>
  </si>
  <si>
    <t>HBTL2303/096</t>
  </si>
  <si>
    <t>HBTL2303/124</t>
  </si>
  <si>
    <t>00006423</t>
  </si>
  <si>
    <t>HBTL2303/099</t>
  </si>
  <si>
    <t>HBTL2303/100</t>
  </si>
  <si>
    <t>00000355</t>
  </si>
  <si>
    <t>HBTL2303/109</t>
  </si>
  <si>
    <t>00000556</t>
  </si>
  <si>
    <t>HBTL2303/098</t>
  </si>
  <si>
    <t>HBTL2303/307</t>
  </si>
  <si>
    <t>00008844</t>
  </si>
  <si>
    <t>HBTL2303/106</t>
  </si>
  <si>
    <t>00004603</t>
  </si>
  <si>
    <t>HT2302/138</t>
  </si>
  <si>
    <t>HBTL2303/122</t>
  </si>
  <si>
    <t>00006043</t>
  </si>
  <si>
    <t>HBTL2303/362</t>
  </si>
  <si>
    <t>00007506</t>
  </si>
  <si>
    <t>HBTL2303/117</t>
  </si>
  <si>
    <t>00005507</t>
  </si>
  <si>
    <t>HBTL2303/116</t>
  </si>
  <si>
    <t>00000082</t>
  </si>
  <si>
    <t>HBTL2303/108</t>
  </si>
  <si>
    <t>00004713</t>
  </si>
  <si>
    <t>HT2302/126</t>
  </si>
  <si>
    <t>HBTL2303/314</t>
  </si>
  <si>
    <t>00009241</t>
  </si>
  <si>
    <t>HBTL2303/308</t>
  </si>
  <si>
    <t>00008859</t>
  </si>
  <si>
    <t>HBTL2303/107</t>
  </si>
  <si>
    <t>00004633</t>
  </si>
  <si>
    <t>HBTL2303/102</t>
  </si>
  <si>
    <t>00004096</t>
  </si>
  <si>
    <t>HBTL2303/121</t>
  </si>
  <si>
    <t>00006069</t>
  </si>
  <si>
    <t>HBTL2303/113</t>
  </si>
  <si>
    <t>HBTL2303/101</t>
  </si>
  <si>
    <t>HBTL2303/104</t>
  </si>
  <si>
    <t>00004334</t>
  </si>
  <si>
    <t>HBTL2304001</t>
  </si>
  <si>
    <t>00012480</t>
  </si>
  <si>
    <t>HBTL2303/103</t>
  </si>
  <si>
    <t>HBTL2303/354</t>
  </si>
  <si>
    <t>00006605</t>
  </si>
  <si>
    <t>HBTL2303/301</t>
  </si>
  <si>
    <t>00008595</t>
  </si>
  <si>
    <t>HBTL2303/097</t>
  </si>
  <si>
    <t>HBTL2303/255</t>
  </si>
  <si>
    <t>HBTL2303/112</t>
  </si>
  <si>
    <t>HBTL2303/110</t>
  </si>
  <si>
    <t>00000579</t>
  </si>
  <si>
    <t>HBTL2303/111</t>
  </si>
  <si>
    <t>00000577</t>
  </si>
  <si>
    <t>HBTL2303/357</t>
  </si>
  <si>
    <t>00007221</t>
  </si>
  <si>
    <t>HBTL2302/366</t>
  </si>
  <si>
    <t>00007831</t>
  </si>
  <si>
    <t>HBTL2302/369</t>
  </si>
  <si>
    <t>00008353</t>
  </si>
  <si>
    <t>HBTL2303/118</t>
  </si>
  <si>
    <t>00005741</t>
  </si>
  <si>
    <t>HBTL2303/114</t>
  </si>
  <si>
    <t>00005744</t>
  </si>
  <si>
    <t>HBTL2303/316</t>
  </si>
  <si>
    <t>00009439</t>
  </si>
  <si>
    <t>HBTL2303/241</t>
  </si>
  <si>
    <t>00000225</t>
  </si>
  <si>
    <t>HBTL2303/253</t>
  </si>
  <si>
    <t>HBTL2303/252</t>
  </si>
  <si>
    <t>HBTL2303/349</t>
  </si>
  <si>
    <t>00011454</t>
  </si>
  <si>
    <t>HBTL2303/273</t>
  </si>
  <si>
    <t>00000152</t>
  </si>
  <si>
    <t>HT2302/139</t>
  </si>
  <si>
    <t>HT2302/137</t>
  </si>
  <si>
    <t>HT2302/140</t>
  </si>
  <si>
    <t>HT2302/134</t>
  </si>
  <si>
    <t>HBTL2303/115</t>
  </si>
  <si>
    <t>HBTL2304149</t>
  </si>
  <si>
    <t>00014487</t>
  </si>
  <si>
    <t>HBTL2303/361</t>
  </si>
  <si>
    <t>00007502</t>
  </si>
  <si>
    <t>HBTL2303/359</t>
  </si>
  <si>
    <t>00007372</t>
  </si>
  <si>
    <t>HBTL2303/120</t>
  </si>
  <si>
    <t>00005934</t>
  </si>
  <si>
    <t>HBTL2303/119</t>
  </si>
  <si>
    <t>00005933</t>
  </si>
  <si>
    <t>HBTL2303/312</t>
  </si>
  <si>
    <t>00009213</t>
  </si>
  <si>
    <t>HBTL2303/305</t>
  </si>
  <si>
    <t>00008704</t>
  </si>
  <si>
    <t>HBTL2302/364</t>
  </si>
  <si>
    <t>00007799</t>
  </si>
  <si>
    <t>HBTL2303/304</t>
  </si>
  <si>
    <t>00008688</t>
  </si>
  <si>
    <t>HBTL2301/372</t>
  </si>
  <si>
    <t>00008682</t>
  </si>
  <si>
    <t>HBTL2303/360</t>
  </si>
  <si>
    <t>00007477</t>
  </si>
  <si>
    <t>HBTL2303/105</t>
  </si>
  <si>
    <t>00004523</t>
  </si>
  <si>
    <t>HBTL2303/302</t>
  </si>
  <si>
    <t>00008606</t>
  </si>
  <si>
    <t>HBTL2303/460</t>
  </si>
  <si>
    <t>00012232</t>
  </si>
  <si>
    <t>HBTL2303/340</t>
  </si>
  <si>
    <t>00010851</t>
  </si>
  <si>
    <t>HBTL2303/328</t>
  </si>
  <si>
    <t>00010371</t>
  </si>
  <si>
    <t>HBTL2303/337</t>
  </si>
  <si>
    <t>00010721</t>
  </si>
  <si>
    <t>HBTL2303/346</t>
  </si>
  <si>
    <t>HBTL2304081</t>
  </si>
  <si>
    <t>00012992</t>
  </si>
  <si>
    <t>HBTL2303/344</t>
  </si>
  <si>
    <t>00011079</t>
  </si>
  <si>
    <t>HBTL2303/336</t>
  </si>
  <si>
    <t>00010640</t>
  </si>
  <si>
    <t>HBTL2303/342</t>
  </si>
  <si>
    <t>00010946</t>
  </si>
  <si>
    <t>HBTL2304002</t>
  </si>
  <si>
    <t>00012559</t>
  </si>
  <si>
    <t>HBTL2303/347</t>
  </si>
  <si>
    <t>00011275</t>
  </si>
  <si>
    <t>HBTL2303/330</t>
  </si>
  <si>
    <t>00010383</t>
  </si>
  <si>
    <t>HBTL2303/343</t>
  </si>
  <si>
    <t>00011036</t>
  </si>
  <si>
    <t>HBTL2303/338</t>
  </si>
  <si>
    <t>00010723</t>
  </si>
  <si>
    <t>HBTL2303/345</t>
  </si>
  <si>
    <t>00011106</t>
  </si>
  <si>
    <t>HBTL2303/339</t>
  </si>
  <si>
    <t>00010610</t>
  </si>
  <si>
    <t>HBTL2303/323</t>
  </si>
  <si>
    <t>00010181</t>
  </si>
  <si>
    <t>HBTL2304105</t>
  </si>
  <si>
    <t>HBTL2303/325</t>
  </si>
  <si>
    <t>00010185</t>
  </si>
  <si>
    <t>HBTL2303/351</t>
  </si>
  <si>
    <t>00008536</t>
  </si>
  <si>
    <t>HBTL2303/327</t>
  </si>
  <si>
    <t>00010240</t>
  </si>
  <si>
    <t>HBTL2303/321</t>
  </si>
  <si>
    <t>00009703</t>
  </si>
  <si>
    <t>HBTL2303/341</t>
  </si>
  <si>
    <t>00010885</t>
  </si>
  <si>
    <t>HBTL2303/287</t>
  </si>
  <si>
    <t>HBTL2303/250</t>
  </si>
  <si>
    <t>HBTL2303/300</t>
  </si>
  <si>
    <t>00008462</t>
  </si>
  <si>
    <t>HBTL2303/457</t>
  </si>
  <si>
    <t>HBTL2303/285</t>
  </si>
  <si>
    <t>HBTL2303/334</t>
  </si>
  <si>
    <t>00010472</t>
  </si>
  <si>
    <t>HBTL2303/298</t>
  </si>
  <si>
    <t>00010967</t>
  </si>
  <si>
    <t>HBTL2303/461</t>
  </si>
  <si>
    <t>00012261</t>
  </si>
  <si>
    <t>HBTL2303/331</t>
  </si>
  <si>
    <t>00010413</t>
  </si>
  <si>
    <t>HBTL2304111</t>
  </si>
  <si>
    <t>00014031</t>
  </si>
  <si>
    <t>HBTL2303/318</t>
  </si>
  <si>
    <t>00009466</t>
  </si>
  <si>
    <t>HBTL2303/335</t>
  </si>
  <si>
    <t>00010619</t>
  </si>
  <si>
    <t>HBTL2303/295</t>
  </si>
  <si>
    <t>00010895</t>
  </si>
  <si>
    <t>HBTL2303/348</t>
  </si>
  <si>
    <t>00011429</t>
  </si>
  <si>
    <t>HBTL2303/333</t>
  </si>
  <si>
    <t>00010466</t>
  </si>
  <si>
    <t>HBTL2302/368</t>
  </si>
  <si>
    <t>00008077</t>
  </si>
  <si>
    <t>HBTL2304099</t>
  </si>
  <si>
    <t>HBTL2303/350</t>
  </si>
  <si>
    <t>00010518</t>
  </si>
  <si>
    <t>HBTL2303/293</t>
  </si>
  <si>
    <t>00001011</t>
  </si>
  <si>
    <t>HBTL2304003</t>
  </si>
  <si>
    <t>00001268</t>
  </si>
  <si>
    <t>HBTL2303/257</t>
  </si>
  <si>
    <t>00001040</t>
  </si>
  <si>
    <t>HBTL2304004</t>
  </si>
  <si>
    <t>HBTL2303/291</t>
  </si>
  <si>
    <t>00000974</t>
  </si>
  <si>
    <t>HBTL2303/258</t>
  </si>
  <si>
    <t>00001052</t>
  </si>
  <si>
    <t>HBTL2303/289</t>
  </si>
  <si>
    <t>HBTL2303/352</t>
  </si>
  <si>
    <t>00007292</t>
  </si>
  <si>
    <t>HBTL2302/370</t>
  </si>
  <si>
    <t>00001009</t>
  </si>
  <si>
    <t>HBTL2303/353</t>
  </si>
  <si>
    <t>HBTL2303/288</t>
  </si>
  <si>
    <t>HBTL2303/443</t>
  </si>
  <si>
    <t>00012043</t>
  </si>
  <si>
    <t>HBTL2304092</t>
  </si>
  <si>
    <t>00013165</t>
  </si>
  <si>
    <t>HBTL2301/385</t>
  </si>
  <si>
    <t>00010874</t>
  </si>
  <si>
    <t>HBTL2301/386</t>
  </si>
  <si>
    <t>00011154</t>
  </si>
  <si>
    <t>HBTL2304082</t>
  </si>
  <si>
    <t>00013000</t>
  </si>
  <si>
    <t>HBTL2303/454</t>
  </si>
  <si>
    <t>00000527</t>
  </si>
  <si>
    <t>HBTL2303/455</t>
  </si>
  <si>
    <t>00000526</t>
  </si>
  <si>
    <t>HT0423/0404</t>
  </si>
  <si>
    <t>HBTL2303/270</t>
  </si>
  <si>
    <t>HBTL2301/387</t>
  </si>
  <si>
    <t>HBTL2303/272</t>
  </si>
  <si>
    <t>HBTL2304091</t>
  </si>
  <si>
    <t>HBTL2301/388</t>
  </si>
  <si>
    <t>HBTL2303/245</t>
  </si>
  <si>
    <t>HBTL2303/268</t>
  </si>
  <si>
    <t>HBTL2303/390</t>
  </si>
  <si>
    <t>HBTL2303/392</t>
  </si>
  <si>
    <t>HBTL2303/430</t>
  </si>
  <si>
    <t>00009735</t>
  </si>
  <si>
    <t>HBTL2304115</t>
  </si>
  <si>
    <t>HBTL2303/456</t>
  </si>
  <si>
    <t>00000322</t>
  </si>
  <si>
    <t>HBTL2303/459</t>
  </si>
  <si>
    <t>00012082</t>
  </si>
  <si>
    <t>HBTL2303/458</t>
  </si>
  <si>
    <t>00012079</t>
  </si>
  <si>
    <t>HBTL2304098</t>
  </si>
  <si>
    <t>HBTL2304097</t>
  </si>
  <si>
    <t>00013361</t>
  </si>
  <si>
    <t>HBTL2304075</t>
  </si>
  <si>
    <t>00012862</t>
  </si>
  <si>
    <t>HBTL2304086</t>
  </si>
  <si>
    <t>00013104</t>
  </si>
  <si>
    <t>HBTL2303/407</t>
  </si>
  <si>
    <t>HBTL2304078</t>
  </si>
  <si>
    <t>HBTL2304074</t>
  </si>
  <si>
    <t>00012779</t>
  </si>
  <si>
    <t>HBTL2304005</t>
  </si>
  <si>
    <t>HBTL2304114</t>
  </si>
  <si>
    <t>HBTL2304006</t>
  </si>
  <si>
    <t>00001289</t>
  </si>
  <si>
    <t>HBTL2304113</t>
  </si>
  <si>
    <t>HBTL2304007</t>
  </si>
  <si>
    <t>00001267</t>
  </si>
  <si>
    <t>HBTL2304008</t>
  </si>
  <si>
    <t>00012081</t>
  </si>
  <si>
    <t>HBTL2304009</t>
  </si>
  <si>
    <t>00012083</t>
  </si>
  <si>
    <t>HBTL2304010</t>
  </si>
  <si>
    <t>00012741</t>
  </si>
  <si>
    <t>HBTL2304011</t>
  </si>
  <si>
    <t>00012427</t>
  </si>
  <si>
    <t>HBTL2304084</t>
  </si>
  <si>
    <t>00013033</t>
  </si>
  <si>
    <t>HBTL2304109</t>
  </si>
  <si>
    <t>00013989</t>
  </si>
  <si>
    <t>HBTL2304147</t>
  </si>
  <si>
    <t>00014290</t>
  </si>
  <si>
    <t>HBTL2304079</t>
  </si>
  <si>
    <t>HBTL2304150</t>
  </si>
  <si>
    <t>00014496</t>
  </si>
  <si>
    <t>HBTL2304148</t>
  </si>
  <si>
    <t>00014160</t>
  </si>
  <si>
    <t>HBTL2304083</t>
  </si>
  <si>
    <t>00013023</t>
  </si>
  <si>
    <t>HBTL2304093</t>
  </si>
  <si>
    <t>HBTL2303/248</t>
  </si>
  <si>
    <t>HT000601</t>
  </si>
  <si>
    <t>HBTL2303/247</t>
  </si>
  <si>
    <t>00000540</t>
  </si>
  <si>
    <t>HBTL2304112</t>
  </si>
  <si>
    <t>HBTL2304146</t>
  </si>
  <si>
    <t>00014251</t>
  </si>
  <si>
    <t>HBTL2304080</t>
  </si>
  <si>
    <t>HBTL2304110</t>
  </si>
  <si>
    <t>00014011</t>
  </si>
  <si>
    <t>9102091292</t>
  </si>
  <si>
    <t>00000280</t>
  </si>
  <si>
    <t>HBTL2304012</t>
  </si>
  <si>
    <t>HBTL2304108</t>
  </si>
  <si>
    <t>00013851</t>
  </si>
  <si>
    <t>HBTL2304088</t>
  </si>
  <si>
    <t>00001336</t>
  </si>
  <si>
    <t>HBTL2304089</t>
  </si>
  <si>
    <t>00001330</t>
  </si>
  <si>
    <t>HBTL2304087</t>
  </si>
  <si>
    <t>HBTL2304090</t>
  </si>
  <si>
    <t>HBTL2304101</t>
  </si>
  <si>
    <t>00013068</t>
  </si>
  <si>
    <t>HBTL2304107</t>
  </si>
  <si>
    <t>HBTL2304100</t>
  </si>
  <si>
    <t>00012997</t>
  </si>
  <si>
    <t>HBTL2304106</t>
  </si>
  <si>
    <t>HBTL2304151</t>
  </si>
  <si>
    <t>00014473</t>
  </si>
  <si>
    <t>HBTL2304102</t>
  </si>
  <si>
    <t>00000645</t>
  </si>
  <si>
    <t>HBTL2304103</t>
  </si>
  <si>
    <t>HBTL2304142</t>
  </si>
  <si>
    <t>HBTL2304145</t>
  </si>
  <si>
    <t>HBTL2304144</t>
  </si>
  <si>
    <t>HBTL2304152</t>
  </si>
  <si>
    <t>00014432</t>
  </si>
  <si>
    <t>HBTL2304153</t>
  </si>
  <si>
    <t>00014531</t>
  </si>
  <si>
    <t>HBTL2303/453</t>
  </si>
  <si>
    <t>00000326</t>
  </si>
  <si>
    <t>HBTL2303/485</t>
  </si>
  <si>
    <t>HBTL2303/473</t>
  </si>
  <si>
    <t>HBTL2303/421</t>
  </si>
  <si>
    <t>00000392</t>
  </si>
  <si>
    <t>HBTL2303/209</t>
  </si>
  <si>
    <t>HBTL2303/193</t>
  </si>
  <si>
    <t>00000177</t>
  </si>
  <si>
    <t>HBTL2303/192</t>
  </si>
  <si>
    <t>HBTL2303/465</t>
  </si>
  <si>
    <t>HBTL2303/475</t>
  </si>
  <si>
    <t>00000057</t>
  </si>
  <si>
    <t>HBTL2303/194</t>
  </si>
  <si>
    <t>00000058</t>
  </si>
  <si>
    <t>HBTL2303/474</t>
  </si>
  <si>
    <t>HBTL2303/160</t>
  </si>
  <si>
    <t>00002399</t>
  </si>
  <si>
    <t>HBTL2303/445</t>
  </si>
  <si>
    <t>HBTL2303/175</t>
  </si>
  <si>
    <t>HBTL2303/452</t>
  </si>
  <si>
    <t>00008410</t>
  </si>
  <si>
    <t>HBTL2303/154</t>
  </si>
  <si>
    <t>00001871</t>
  </si>
  <si>
    <t>HBTL2303/206</t>
  </si>
  <si>
    <t>00005701</t>
  </si>
  <si>
    <t>HBTL2303/482</t>
  </si>
  <si>
    <t>HBTL2303/441</t>
  </si>
  <si>
    <t>00011968</t>
  </si>
  <si>
    <t>HBTL2303/448</t>
  </si>
  <si>
    <t>00007578</t>
  </si>
  <si>
    <t>HBTL2303/427</t>
  </si>
  <si>
    <t>00006737</t>
  </si>
  <si>
    <t>HBTL2303/197</t>
  </si>
  <si>
    <t>00004763</t>
  </si>
  <si>
    <t>HBTL2303/159</t>
  </si>
  <si>
    <t>00002491</t>
  </si>
  <si>
    <t>HBTL2303/212</t>
  </si>
  <si>
    <t>00006229</t>
  </si>
  <si>
    <t>HBTL2303/483</t>
  </si>
  <si>
    <t>HBTL2303/476</t>
  </si>
  <si>
    <t>00003266</t>
  </si>
  <si>
    <t>HBTL2303/164</t>
  </si>
  <si>
    <t>00002562</t>
  </si>
  <si>
    <t>HBTL2303/433</t>
  </si>
  <si>
    <t>00011295</t>
  </si>
  <si>
    <t>HBTL2303/217</t>
  </si>
  <si>
    <t>00006330</t>
  </si>
  <si>
    <t>HBTL2303/190</t>
  </si>
  <si>
    <t>00004178</t>
  </si>
  <si>
    <t>HBTL2303/201</t>
  </si>
  <si>
    <t>00005116</t>
  </si>
  <si>
    <t>HBTL2303/199</t>
  </si>
  <si>
    <t>00004824</t>
  </si>
  <si>
    <t>HBTL2303/178</t>
  </si>
  <si>
    <t>00003424</t>
  </si>
  <si>
    <t>HBTL2303/431</t>
  </si>
  <si>
    <t>00010487</t>
  </si>
  <si>
    <t>HBTL2303/481</t>
  </si>
  <si>
    <t>00002626</t>
  </si>
  <si>
    <t>HBTL2303/165</t>
  </si>
  <si>
    <t>00002627</t>
  </si>
  <si>
    <t>HBTL2303/207</t>
  </si>
  <si>
    <t>00005665</t>
  </si>
  <si>
    <t>HBTL2303/428</t>
  </si>
  <si>
    <t>00008716</t>
  </si>
  <si>
    <t>HBTL2303/484</t>
  </si>
  <si>
    <t>00005068</t>
  </si>
  <si>
    <t>HBTL2303/429</t>
  </si>
  <si>
    <t>00009434</t>
  </si>
  <si>
    <t>HBTL2303/479</t>
  </si>
  <si>
    <t>00002015</t>
  </si>
  <si>
    <t>HBTL2303/202</t>
  </si>
  <si>
    <t>00005227</t>
  </si>
  <si>
    <t>HBTL2303/425</t>
  </si>
  <si>
    <t>00006665</t>
  </si>
  <si>
    <t>HBTL2303/480</t>
  </si>
  <si>
    <t>00002273</t>
  </si>
  <si>
    <t>HBTL2303/184</t>
  </si>
  <si>
    <t>00003731</t>
  </si>
  <si>
    <t>HBTL2303/438</t>
  </si>
  <si>
    <t>00011774</t>
  </si>
  <si>
    <t>HBTL2303/432</t>
  </si>
  <si>
    <t>00011088</t>
  </si>
  <si>
    <t>HBTL2303/450</t>
  </si>
  <si>
    <t>00007747</t>
  </si>
  <si>
    <t>HBTL2303/152</t>
  </si>
  <si>
    <t>00001984</t>
  </si>
  <si>
    <t>HBTL2303/153</t>
  </si>
  <si>
    <t>00001985</t>
  </si>
  <si>
    <t>HBTL2303/477</t>
  </si>
  <si>
    <t>00001983</t>
  </si>
  <si>
    <t>HBTL2303/446</t>
  </si>
  <si>
    <t>00006811</t>
  </si>
  <si>
    <t>HBTL2303/418</t>
  </si>
  <si>
    <t>00002658</t>
  </si>
  <si>
    <t>HBTL2303/447</t>
  </si>
  <si>
    <t>00007052</t>
  </si>
  <si>
    <t>HBTL2303/449</t>
  </si>
  <si>
    <t>00007721</t>
  </si>
  <si>
    <t>HBTL2303/420</t>
  </si>
  <si>
    <t>HBTL2303/161</t>
  </si>
  <si>
    <t>HBTL2303/156</t>
  </si>
  <si>
    <t>HBTL2303/200</t>
  </si>
  <si>
    <t>HBTL2303/204</t>
  </si>
  <si>
    <t>HBTL2303/203</t>
  </si>
  <si>
    <t>HBTL2303/416</t>
  </si>
  <si>
    <t>HBTL2303/468</t>
  </si>
  <si>
    <t>00000222</t>
  </si>
  <si>
    <t>HBTL2303/196</t>
  </si>
  <si>
    <t>00000221</t>
  </si>
  <si>
    <t>HBTL2303/467</t>
  </si>
  <si>
    <t>HBTL2303/208</t>
  </si>
  <si>
    <t>00000093</t>
  </si>
  <si>
    <t>HBTL2303/469</t>
  </si>
  <si>
    <t>00000094</t>
  </si>
  <si>
    <t>HBTL2303/472</t>
  </si>
  <si>
    <t>HBTL2303/294</t>
  </si>
  <si>
    <t>HBTL2303/211</t>
  </si>
  <si>
    <t>HBTL2303/179</t>
  </si>
  <si>
    <t>00000259</t>
  </si>
  <si>
    <t>HBTL2303/205</t>
  </si>
  <si>
    <t>HBTL2303/191</t>
  </si>
  <si>
    <t>HBTL2303/423</t>
  </si>
  <si>
    <t>HBTL2303/218</t>
  </si>
  <si>
    <t>HBTL2303/216</t>
  </si>
  <si>
    <t>HBTL2303/466</t>
  </si>
  <si>
    <t>HBTL2303/176</t>
  </si>
  <si>
    <t>00003211</t>
  </si>
  <si>
    <t>HBTL2303/444</t>
  </si>
  <si>
    <t>00006455</t>
  </si>
  <si>
    <t>HBTL2303/478</t>
  </si>
  <si>
    <t>00006454</t>
  </si>
  <si>
    <t>HBTL2303/198</t>
  </si>
  <si>
    <t>00004756</t>
  </si>
  <si>
    <t>HBTL2303/442</t>
  </si>
  <si>
    <t>00011981</t>
  </si>
  <si>
    <t>HBTL2303/434</t>
  </si>
  <si>
    <t>00011374</t>
  </si>
  <si>
    <t>HBTL2303/451</t>
  </si>
  <si>
    <t>00008043</t>
  </si>
  <si>
    <t>HBTL2303/158</t>
  </si>
  <si>
    <t>00002528</t>
  </si>
  <si>
    <t>HBTL2303/167</t>
  </si>
  <si>
    <t>00002589</t>
  </si>
  <si>
    <t>HBTL2303/186</t>
  </si>
  <si>
    <t>00000354</t>
  </si>
  <si>
    <t>HBTL2303/404</t>
  </si>
  <si>
    <t>00001203</t>
  </si>
  <si>
    <t>HBTL2303/169</t>
  </si>
  <si>
    <t>HBTL2303/171</t>
  </si>
  <si>
    <t>HBTL2303/185</t>
  </si>
  <si>
    <t>00000356</t>
  </si>
  <si>
    <t>HBTL2303/174</t>
  </si>
  <si>
    <t>00000228</t>
  </si>
  <si>
    <t>HBTL2303/168</t>
  </si>
  <si>
    <t>HBTL2303/166</t>
  </si>
  <si>
    <t>HBTL2303/195</t>
  </si>
  <si>
    <t>HBTL2303/214</t>
  </si>
  <si>
    <t>HBTL2303/470</t>
  </si>
  <si>
    <t>HBTL2303/210</t>
  </si>
  <si>
    <t>HBTL2303/182</t>
  </si>
  <si>
    <t>HBTL2303/471</t>
  </si>
  <si>
    <t>HBTL2303/188</t>
  </si>
  <si>
    <t>HBTL2303/187</t>
  </si>
  <si>
    <t>HBTL2303/162</t>
  </si>
  <si>
    <t>HBTL2303/177</t>
  </si>
  <si>
    <t>HBTL2303/163</t>
  </si>
  <si>
    <t>HBTL2303/157</t>
  </si>
  <si>
    <t>HBTL2303/155</t>
  </si>
  <si>
    <t>HBTL2303/180</t>
  </si>
  <si>
    <t>00000229</t>
  </si>
  <si>
    <t>HBTL2303/183</t>
  </si>
  <si>
    <t>HBTL2303/170</t>
  </si>
  <si>
    <t>HBTL2303/403</t>
  </si>
  <si>
    <t>00000575</t>
  </si>
  <si>
    <t>HBTL2303/189</t>
  </si>
  <si>
    <t>HBTL2303/215</t>
  </si>
  <si>
    <t>HBTL2304143</t>
  </si>
  <si>
    <t>HT2301009</t>
  </si>
  <si>
    <t>HBTL2303/408</t>
  </si>
  <si>
    <t>HBTL2303/181</t>
  </si>
  <si>
    <t>Số dòng = 517</t>
  </si>
  <si>
    <t>(trùng)</t>
  </si>
  <si>
    <t>trùng</t>
  </si>
  <si>
    <t xml:space="preserve">trùng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</si>
</sst>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6"/>
      <color rgb="FF00000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0"/>
      <color rgb="FFFFFFFF"/>
      <name val="Arial"/>
      <family val="2"/>
    </font>
    <font>
      <sz val="10"/>
      <color rgb="FF000080"/>
      <name val="Arial"/>
      <family val="2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8"/>
      <color rgb="FF000000"/>
      <name val="Microsoft Sans Serif"/>
      <family val="2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E3E3E3"/>
      </left>
      <right/>
      <top/>
      <bottom/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10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38" fontId="3" fillId="0" borderId="3" xfId="0" applyNumberFormat="1" applyFont="1" applyBorder="1" applyAlignment="1">
      <alignment horizontal="right" vertical="center"/>
    </xf>
    <xf numFmtId="164" fontId="0" fillId="0" borderId="0" xfId="0" applyNumberFormat="1"/>
    <xf numFmtId="38" fontId="1" fillId="2" borderId="2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/>
    <xf numFmtId="0" fontId="2" fillId="0" borderId="0" xfId="0" applyFont="1"/>
    <xf numFmtId="165" fontId="2" fillId="0" borderId="0" xfId="1" applyNumberFormat="1" applyFont="1" applyAlignment="1"/>
    <xf numFmtId="0" fontId="4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165" fontId="0" fillId="0" borderId="0" xfId="0" applyNumberFormat="1"/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5" borderId="5" xfId="0" applyFill="1" applyBorder="1" applyAlignment="1">
      <alignment vertical="top" wrapText="1"/>
    </xf>
    <xf numFmtId="3" fontId="6" fillId="4" borderId="8" xfId="0" applyNumberFormat="1" applyFont="1" applyFill="1" applyBorder="1" applyAlignment="1">
      <alignment horizontal="right" wrapText="1"/>
    </xf>
    <xf numFmtId="3" fontId="7" fillId="4" borderId="8" xfId="0" applyNumberFormat="1" applyFont="1" applyFill="1" applyBorder="1" applyAlignment="1">
      <alignment horizontal="right" wrapText="1"/>
    </xf>
    <xf numFmtId="0" fontId="6" fillId="5" borderId="8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vertical="top" wrapText="1"/>
    </xf>
    <xf numFmtId="15" fontId="8" fillId="4" borderId="8" xfId="0" applyNumberFormat="1" applyFont="1" applyFill="1" applyBorder="1" applyAlignment="1">
      <alignment vertical="top" wrapText="1"/>
    </xf>
    <xf numFmtId="0" fontId="8" fillId="4" borderId="8" xfId="0" applyFont="1" applyFill="1" applyBorder="1" applyAlignment="1">
      <alignment vertical="top" wrapText="1"/>
    </xf>
    <xf numFmtId="3" fontId="8" fillId="4" borderId="8" xfId="0" applyNumberFormat="1" applyFont="1" applyFill="1" applyBorder="1" applyAlignment="1">
      <alignment vertical="top" wrapText="1"/>
    </xf>
    <xf numFmtId="0" fontId="8" fillId="4" borderId="11" xfId="0" applyFont="1" applyFill="1" applyBorder="1" applyAlignment="1">
      <alignment vertical="top" wrapText="1"/>
    </xf>
    <xf numFmtId="0" fontId="8" fillId="4" borderId="12" xfId="0" applyFont="1" applyFill="1" applyBorder="1" applyAlignment="1">
      <alignment vertical="top" wrapText="1"/>
    </xf>
    <xf numFmtId="3" fontId="0" fillId="0" borderId="0" xfId="0" applyNumberFormat="1"/>
    <xf numFmtId="0" fontId="8" fillId="4" borderId="13" xfId="0" applyFont="1" applyFill="1" applyBorder="1" applyAlignment="1">
      <alignment horizontal="center" vertical="top" wrapText="1"/>
    </xf>
    <xf numFmtId="0" fontId="8" fillId="4" borderId="15" xfId="0" applyFont="1" applyFill="1" applyBorder="1" applyAlignment="1">
      <alignment vertical="top" wrapText="1"/>
    </xf>
    <xf numFmtId="0" fontId="8" fillId="4" borderId="17" xfId="0" applyFont="1" applyFill="1" applyBorder="1" applyAlignment="1">
      <alignment horizontal="center" vertical="top" wrapText="1"/>
    </xf>
    <xf numFmtId="0" fontId="8" fillId="4" borderId="4" xfId="0" applyFont="1" applyFill="1" applyBorder="1" applyAlignment="1">
      <alignment vertical="top" wrapText="1"/>
    </xf>
    <xf numFmtId="0" fontId="10" fillId="4" borderId="8" xfId="0" quotePrefix="1" applyFont="1" applyFill="1" applyBorder="1" applyAlignment="1">
      <alignment vertical="top" wrapText="1"/>
    </xf>
    <xf numFmtId="0" fontId="10" fillId="4" borderId="8" xfId="0" applyFont="1" applyFill="1" applyBorder="1" applyAlignment="1">
      <alignment vertical="top" wrapText="1"/>
    </xf>
    <xf numFmtId="0" fontId="0" fillId="4" borderId="8" xfId="0" applyFill="1" applyBorder="1" applyAlignment="1">
      <alignment vertical="top" wrapText="1"/>
    </xf>
    <xf numFmtId="0" fontId="8" fillId="4" borderId="8" xfId="0" applyFont="1" applyFill="1" applyBorder="1" applyAlignment="1">
      <alignment horizontal="center" vertical="top" wrapText="1"/>
    </xf>
    <xf numFmtId="0" fontId="12" fillId="0" borderId="0" xfId="0" applyFont="1"/>
    <xf numFmtId="0" fontId="13" fillId="4" borderId="0" xfId="0" applyFont="1" applyFill="1" applyAlignment="1">
      <alignment vertical="top" wrapText="1"/>
    </xf>
    <xf numFmtId="14" fontId="13" fillId="6" borderId="0" xfId="0" applyNumberFormat="1" applyFont="1" applyFill="1" applyAlignment="1">
      <alignment vertical="top" wrapText="1"/>
    </xf>
    <xf numFmtId="14" fontId="2" fillId="0" borderId="0" xfId="0" applyNumberFormat="1" applyFont="1"/>
    <xf numFmtId="165" fontId="14" fillId="2" borderId="2" xfId="1" applyNumberFormat="1" applyFont="1" applyFill="1" applyBorder="1" applyAlignment="1">
      <alignment horizontal="center" vertical="center" wrapText="1"/>
    </xf>
    <xf numFmtId="165" fontId="0" fillId="0" borderId="0" xfId="1" applyNumberFormat="1" applyFont="1"/>
    <xf numFmtId="164" fontId="1" fillId="2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38" fontId="1" fillId="0" borderId="3" xfId="0" applyNumberFormat="1" applyFont="1" applyBorder="1" applyAlignment="1">
      <alignment horizontal="right" vertical="center"/>
    </xf>
    <xf numFmtId="164" fontId="3" fillId="3" borderId="3" xfId="0" applyNumberFormat="1" applyFont="1" applyFill="1" applyBorder="1" applyAlignment="1">
      <alignment horizontal="left" vertical="center"/>
    </xf>
    <xf numFmtId="38" fontId="3" fillId="3" borderId="3" xfId="0" applyNumberFormat="1" applyFont="1" applyFill="1" applyBorder="1" applyAlignment="1">
      <alignment horizontal="right" vertical="center"/>
    </xf>
    <xf numFmtId="38" fontId="1" fillId="0" borderId="19" xfId="0" applyNumberFormat="1" applyFont="1" applyBorder="1" applyAlignment="1">
      <alignment horizontal="right" vertical="center"/>
    </xf>
    <xf numFmtId="0" fontId="1" fillId="0" borderId="20" xfId="0" applyFont="1" applyBorder="1" applyAlignment="1">
      <alignment horizontal="left" vertical="center"/>
    </xf>
    <xf numFmtId="38" fontId="1" fillId="0" borderId="0" xfId="0" applyNumberFormat="1" applyFont="1" applyAlignment="1">
      <alignment horizontal="right" vertical="center"/>
    </xf>
    <xf numFmtId="0" fontId="0" fillId="0" borderId="19" xfId="0" applyBorder="1"/>
    <xf numFmtId="0" fontId="4" fillId="0" borderId="0" xfId="0" applyFont="1" applyAlignment="1">
      <alignment horizontal="center"/>
    </xf>
    <xf numFmtId="0" fontId="0" fillId="4" borderId="0" xfId="0" applyFill="1" applyAlignment="1">
      <alignment wrapText="1"/>
    </xf>
    <xf numFmtId="0" fontId="0" fillId="4" borderId="4" xfId="0" applyFill="1" applyBorder="1" applyAlignment="1">
      <alignment wrapText="1"/>
    </xf>
    <xf numFmtId="0" fontId="6" fillId="5" borderId="6" xfId="0" applyFont="1" applyFill="1" applyBorder="1" applyAlignment="1">
      <alignment horizontal="right" vertical="top" wrapText="1"/>
    </xf>
    <xf numFmtId="0" fontId="6" fillId="5" borderId="7" xfId="0" applyFont="1" applyFill="1" applyBorder="1" applyAlignment="1">
      <alignment horizontal="right" vertical="top" wrapText="1"/>
    </xf>
    <xf numFmtId="0" fontId="0" fillId="4" borderId="0" xfId="0" applyFill="1" applyAlignment="1">
      <alignment vertical="top" wrapText="1"/>
    </xf>
    <xf numFmtId="0" fontId="0" fillId="4" borderId="9" xfId="0" applyFill="1" applyBorder="1" applyAlignment="1">
      <alignment vertical="top" wrapText="1"/>
    </xf>
    <xf numFmtId="0" fontId="6" fillId="4" borderId="9" xfId="0" applyFont="1" applyFill="1" applyBorder="1" applyAlignment="1">
      <alignment vertical="top" wrapText="1"/>
    </xf>
    <xf numFmtId="0" fontId="6" fillId="5" borderId="10" xfId="0" applyFont="1" applyFill="1" applyBorder="1" applyAlignment="1">
      <alignment horizontal="center" wrapText="1"/>
    </xf>
    <xf numFmtId="0" fontId="6" fillId="5" borderId="13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wrapText="1"/>
    </xf>
    <xf numFmtId="0" fontId="6" fillId="5" borderId="6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center" wrapText="1"/>
    </xf>
    <xf numFmtId="0" fontId="6" fillId="5" borderId="5" xfId="0" applyFont="1" applyFill="1" applyBorder="1" applyAlignment="1">
      <alignment horizontal="center" vertical="top" wrapText="1"/>
    </xf>
    <xf numFmtId="0" fontId="6" fillId="5" borderId="6" xfId="0" applyFont="1" applyFill="1" applyBorder="1" applyAlignment="1">
      <alignment horizontal="center" vertical="top" wrapText="1"/>
    </xf>
    <xf numFmtId="0" fontId="6" fillId="5" borderId="7" xfId="0" applyFont="1" applyFill="1" applyBorder="1" applyAlignment="1">
      <alignment horizontal="center" vertical="top" wrapText="1"/>
    </xf>
    <xf numFmtId="0" fontId="6" fillId="5" borderId="11" xfId="0" applyFont="1" applyFill="1" applyBorder="1" applyAlignment="1">
      <alignment horizontal="center" wrapText="1"/>
    </xf>
    <xf numFmtId="0" fontId="6" fillId="5" borderId="12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wrapText="1"/>
    </xf>
    <xf numFmtId="0" fontId="6" fillId="5" borderId="15" xfId="0" applyFont="1" applyFill="1" applyBorder="1" applyAlignment="1">
      <alignment horizontal="center" wrapText="1"/>
    </xf>
    <xf numFmtId="0" fontId="8" fillId="4" borderId="10" xfId="0" applyFont="1" applyFill="1" applyBorder="1" applyAlignment="1">
      <alignment horizontal="center" vertical="top" wrapText="1"/>
    </xf>
    <xf numFmtId="0" fontId="8" fillId="4" borderId="17" xfId="0" applyFont="1" applyFill="1" applyBorder="1" applyAlignment="1">
      <alignment horizontal="center" vertical="top" wrapText="1"/>
    </xf>
    <xf numFmtId="0" fontId="8" fillId="4" borderId="13" xfId="0" applyFont="1" applyFill="1" applyBorder="1" applyAlignment="1">
      <alignment horizontal="center" vertical="top" wrapText="1"/>
    </xf>
    <xf numFmtId="3" fontId="8" fillId="4" borderId="11" xfId="0" applyNumberFormat="1" applyFont="1" applyFill="1" applyBorder="1" applyAlignment="1">
      <alignment horizontal="right" vertical="top" wrapText="1"/>
    </xf>
    <xf numFmtId="3" fontId="8" fillId="4" borderId="16" xfId="0" applyNumberFormat="1" applyFont="1" applyFill="1" applyBorder="1" applyAlignment="1">
      <alignment horizontal="right" vertical="top" wrapText="1"/>
    </xf>
    <xf numFmtId="3" fontId="8" fillId="4" borderId="12" xfId="0" applyNumberFormat="1" applyFont="1" applyFill="1" applyBorder="1" applyAlignment="1">
      <alignment horizontal="right" vertical="top" wrapText="1"/>
    </xf>
    <xf numFmtId="3" fontId="8" fillId="4" borderId="18" xfId="0" applyNumberFormat="1" applyFont="1" applyFill="1" applyBorder="1" applyAlignment="1">
      <alignment horizontal="right" vertical="top" wrapText="1"/>
    </xf>
    <xf numFmtId="3" fontId="8" fillId="4" borderId="0" xfId="0" applyNumberFormat="1" applyFont="1" applyFill="1" applyAlignment="1">
      <alignment horizontal="right" vertical="top" wrapText="1"/>
    </xf>
    <xf numFmtId="3" fontId="8" fillId="4" borderId="4" xfId="0" applyNumberFormat="1" applyFont="1" applyFill="1" applyBorder="1" applyAlignment="1">
      <alignment horizontal="right" vertical="top" wrapText="1"/>
    </xf>
    <xf numFmtId="3" fontId="8" fillId="4" borderId="14" xfId="0" applyNumberFormat="1" applyFont="1" applyFill="1" applyBorder="1" applyAlignment="1">
      <alignment horizontal="right" vertical="top" wrapText="1"/>
    </xf>
    <xf numFmtId="3" fontId="8" fillId="4" borderId="9" xfId="0" applyNumberFormat="1" applyFont="1" applyFill="1" applyBorder="1" applyAlignment="1">
      <alignment horizontal="right" vertical="top" wrapText="1"/>
    </xf>
    <xf numFmtId="3" fontId="8" fillId="4" borderId="15" xfId="0" applyNumberFormat="1" applyFont="1" applyFill="1" applyBorder="1" applyAlignment="1">
      <alignment horizontal="right" vertical="top" wrapText="1"/>
    </xf>
    <xf numFmtId="0" fontId="8" fillId="4" borderId="11" xfId="0" applyFont="1" applyFill="1" applyBorder="1" applyAlignment="1">
      <alignment vertical="top" wrapText="1"/>
    </xf>
    <xf numFmtId="0" fontId="8" fillId="4" borderId="12" xfId="0" applyFont="1" applyFill="1" applyBorder="1" applyAlignment="1">
      <alignment vertical="top" wrapText="1"/>
    </xf>
    <xf numFmtId="0" fontId="8" fillId="4" borderId="18" xfId="0" applyFont="1" applyFill="1" applyBorder="1" applyAlignment="1">
      <alignment vertical="top" wrapText="1"/>
    </xf>
    <xf numFmtId="0" fontId="8" fillId="4" borderId="4" xfId="0" applyFont="1" applyFill="1" applyBorder="1" applyAlignment="1">
      <alignment vertical="top" wrapText="1"/>
    </xf>
    <xf numFmtId="0" fontId="8" fillId="4" borderId="14" xfId="0" applyFont="1" applyFill="1" applyBorder="1" applyAlignment="1">
      <alignment vertical="top" wrapText="1"/>
    </xf>
    <xf numFmtId="0" fontId="8" fillId="4" borderId="15" xfId="0" applyFont="1" applyFill="1" applyBorder="1" applyAlignment="1">
      <alignment vertical="top" wrapText="1"/>
    </xf>
    <xf numFmtId="3" fontId="8" fillId="4" borderId="5" xfId="0" applyNumberFormat="1" applyFont="1" applyFill="1" applyBorder="1" applyAlignment="1">
      <alignment horizontal="right" vertical="top" wrapText="1"/>
    </xf>
    <xf numFmtId="3" fontId="8" fillId="4" borderId="6" xfId="0" applyNumberFormat="1" applyFont="1" applyFill="1" applyBorder="1" applyAlignment="1">
      <alignment horizontal="right" vertical="top" wrapText="1"/>
    </xf>
    <xf numFmtId="3" fontId="8" fillId="4" borderId="7" xfId="0" applyNumberFormat="1" applyFont="1" applyFill="1" applyBorder="1" applyAlignment="1">
      <alignment horizontal="right" vertical="top" wrapText="1"/>
    </xf>
    <xf numFmtId="0" fontId="8" fillId="4" borderId="5" xfId="0" applyFont="1" applyFill="1" applyBorder="1" applyAlignment="1">
      <alignment vertical="top" wrapText="1"/>
    </xf>
    <xf numFmtId="0" fontId="8" fillId="4" borderId="7" xfId="0" applyFont="1" applyFill="1" applyBorder="1" applyAlignment="1">
      <alignment vertical="top" wrapText="1"/>
    </xf>
    <xf numFmtId="0" fontId="0" fillId="4" borderId="6" xfId="0" applyFill="1" applyBorder="1" applyAlignment="1">
      <alignment vertical="top" wrapText="1"/>
    </xf>
    <xf numFmtId="0" fontId="8" fillId="4" borderId="0" xfId="0" applyFont="1" applyFill="1" applyAlignment="1">
      <alignment horizontal="center" vertical="top" wrapText="1"/>
    </xf>
    <xf numFmtId="0" fontId="8" fillId="4" borderId="5" xfId="0" applyFont="1" applyFill="1" applyBorder="1" applyAlignment="1">
      <alignment horizontal="right" vertical="top" wrapText="1"/>
    </xf>
    <xf numFmtId="0" fontId="8" fillId="4" borderId="6" xfId="0" applyFont="1" applyFill="1" applyBorder="1" applyAlignment="1">
      <alignment horizontal="right" vertical="top" wrapText="1"/>
    </xf>
    <xf numFmtId="0" fontId="8" fillId="4" borderId="7" xfId="0" applyFont="1" applyFill="1" applyBorder="1" applyAlignment="1">
      <alignment horizontal="right" vertical="top" wrapText="1"/>
    </xf>
    <xf numFmtId="3" fontId="11" fillId="4" borderId="5" xfId="0" applyNumberFormat="1" applyFont="1" applyFill="1" applyBorder="1" applyAlignment="1">
      <alignment horizontal="right" vertical="top" wrapText="1"/>
    </xf>
    <xf numFmtId="3" fontId="11" fillId="4" borderId="7" xfId="0" applyNumberFormat="1" applyFont="1" applyFill="1" applyBorder="1" applyAlignment="1">
      <alignment horizontal="right" vertical="top" wrapText="1"/>
    </xf>
    <xf numFmtId="0" fontId="0" fillId="4" borderId="5" xfId="0" applyFill="1" applyBorder="1" applyAlignment="1">
      <alignment vertical="top" wrapText="1"/>
    </xf>
    <xf numFmtId="0" fontId="0" fillId="4" borderId="7" xfId="0" applyFill="1" applyBorder="1" applyAlignment="1">
      <alignment vertical="top" wrapText="1"/>
    </xf>
  </cellXfs>
  <cellStyles count="2">
    <cellStyle name="Comma" xfId="1" builtinId="3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Thanh/2023/C&#244;ng%20N&#7907;%20KH/Coop/Chi%20ti&#7871;t%20thanh%20to&#225;n/T2/NgocThom-bk%2018-2-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8.2"/>
      <sheetName val="vc 01"/>
      <sheetName val="Hóa Đơn trả Hàng"/>
      <sheetName val="TT 12.22"/>
      <sheetName val="TT HD T1.23"/>
      <sheetName val="Tổng TT"/>
    </sheetNames>
    <sheetDataSet>
      <sheetData sheetId="0" refreshError="1"/>
      <sheetData sheetId="1" refreshError="1"/>
      <sheetData sheetId="2">
        <row r="87">
          <cell r="F87">
            <v>-101931553</v>
          </cell>
        </row>
      </sheetData>
      <sheetData sheetId="3">
        <row r="79">
          <cell r="O79">
            <v>57230591</v>
          </cell>
        </row>
      </sheetData>
      <sheetData sheetId="4">
        <row r="635">
          <cell r="O635">
            <v>1871124940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AE92E-DD41-42C9-8076-05C80C72E682}">
  <dimension ref="A1:C479"/>
  <sheetViews>
    <sheetView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E308" sqref="E308"/>
    </sheetView>
  </sheetViews>
  <sheetFormatPr defaultColWidth="9.140625" defaultRowHeight="15" x14ac:dyDescent="0.25"/>
  <cols>
    <col min="1" max="1" width="17.140625" customWidth="1"/>
    <col min="2" max="2" width="30" customWidth="1"/>
    <col min="3" max="3" width="42.85546875" customWidth="1"/>
  </cols>
  <sheetData>
    <row r="1" spans="1:3" ht="18.75" x14ac:dyDescent="0.3">
      <c r="A1" s="58" t="s">
        <v>3136</v>
      </c>
      <c r="B1" s="58"/>
      <c r="C1" s="58"/>
    </row>
    <row r="2" spans="1:3" ht="15" customHeight="1" x14ac:dyDescent="0.25">
      <c r="A2" s="18" t="s">
        <v>3137</v>
      </c>
      <c r="B2" s="18" t="s">
        <v>3138</v>
      </c>
      <c r="C2" s="18" t="s">
        <v>3139</v>
      </c>
    </row>
    <row r="3" spans="1:3" x14ac:dyDescent="0.25">
      <c r="A3" s="19" t="s">
        <v>3140</v>
      </c>
      <c r="B3" s="19" t="s">
        <v>1882</v>
      </c>
      <c r="C3" s="19" t="s">
        <v>3141</v>
      </c>
    </row>
    <row r="4" spans="1:3" x14ac:dyDescent="0.25">
      <c r="A4" s="19" t="s">
        <v>3142</v>
      </c>
      <c r="B4" s="19" t="s">
        <v>1037</v>
      </c>
      <c r="C4" s="19" t="s">
        <v>3143</v>
      </c>
    </row>
    <row r="5" spans="1:3" x14ac:dyDescent="0.25">
      <c r="A5" s="19" t="s">
        <v>3144</v>
      </c>
      <c r="B5" s="19" t="s">
        <v>1610</v>
      </c>
      <c r="C5" s="19" t="s">
        <v>3145</v>
      </c>
    </row>
    <row r="6" spans="1:3" x14ac:dyDescent="0.25">
      <c r="A6" s="19" t="s">
        <v>3146</v>
      </c>
      <c r="B6" s="19" t="s">
        <v>2148</v>
      </c>
      <c r="C6" s="19" t="s">
        <v>3147</v>
      </c>
    </row>
    <row r="7" spans="1:3" x14ac:dyDescent="0.25">
      <c r="A7" s="19" t="s">
        <v>3148</v>
      </c>
      <c r="B7" s="19" t="s">
        <v>2814</v>
      </c>
      <c r="C7" s="19" t="s">
        <v>3141</v>
      </c>
    </row>
    <row r="8" spans="1:3" x14ac:dyDescent="0.25">
      <c r="A8" s="19" t="s">
        <v>3149</v>
      </c>
      <c r="B8" s="19" t="s">
        <v>3123</v>
      </c>
      <c r="C8" s="19" t="s">
        <v>3150</v>
      </c>
    </row>
    <row r="9" spans="1:3" x14ac:dyDescent="0.25">
      <c r="A9" s="19" t="s">
        <v>3151</v>
      </c>
      <c r="B9" s="19" t="s">
        <v>1618</v>
      </c>
      <c r="C9" s="19" t="s">
        <v>3152</v>
      </c>
    </row>
    <row r="10" spans="1:3" x14ac:dyDescent="0.25">
      <c r="A10" s="19" t="s">
        <v>3153</v>
      </c>
      <c r="B10" s="19" t="s">
        <v>892</v>
      </c>
      <c r="C10" s="19" t="s">
        <v>3154</v>
      </c>
    </row>
    <row r="11" spans="1:3" x14ac:dyDescent="0.25">
      <c r="A11" s="19" t="s">
        <v>3155</v>
      </c>
      <c r="B11" s="19" t="s">
        <v>989</v>
      </c>
      <c r="C11" s="19" t="s">
        <v>3156</v>
      </c>
    </row>
    <row r="12" spans="1:3" x14ac:dyDescent="0.25">
      <c r="A12" s="19" t="s">
        <v>3157</v>
      </c>
      <c r="B12" s="19" t="s">
        <v>865</v>
      </c>
      <c r="C12" s="19" t="s">
        <v>3158</v>
      </c>
    </row>
    <row r="13" spans="1:3" x14ac:dyDescent="0.25">
      <c r="A13" s="19" t="s">
        <v>3159</v>
      </c>
      <c r="B13" s="19" t="s">
        <v>2477</v>
      </c>
      <c r="C13" s="19" t="s">
        <v>3160</v>
      </c>
    </row>
    <row r="14" spans="1:3" x14ac:dyDescent="0.25">
      <c r="A14" s="19" t="s">
        <v>3161</v>
      </c>
      <c r="B14" s="19" t="s">
        <v>2438</v>
      </c>
      <c r="C14" s="19" t="s">
        <v>3154</v>
      </c>
    </row>
    <row r="15" spans="1:3" x14ac:dyDescent="0.25">
      <c r="A15" s="19" t="s">
        <v>3162</v>
      </c>
      <c r="B15" s="19" t="s">
        <v>1344</v>
      </c>
      <c r="C15" s="19" t="s">
        <v>3163</v>
      </c>
    </row>
    <row r="16" spans="1:3" x14ac:dyDescent="0.25">
      <c r="A16" s="19" t="s">
        <v>3164</v>
      </c>
      <c r="B16" s="19" t="s">
        <v>966</v>
      </c>
      <c r="C16" s="19" t="s">
        <v>3165</v>
      </c>
    </row>
    <row r="17" spans="1:3" x14ac:dyDescent="0.25">
      <c r="A17" s="19" t="s">
        <v>3166</v>
      </c>
      <c r="B17" s="19" t="s">
        <v>1026</v>
      </c>
      <c r="C17" s="19" t="s">
        <v>3167</v>
      </c>
    </row>
    <row r="18" spans="1:3" x14ac:dyDescent="0.25">
      <c r="A18" s="19" t="s">
        <v>3168</v>
      </c>
      <c r="B18" s="19" t="s">
        <v>2354</v>
      </c>
      <c r="C18" s="19" t="s">
        <v>3169</v>
      </c>
    </row>
    <row r="19" spans="1:3" x14ac:dyDescent="0.25">
      <c r="A19" s="19" t="s">
        <v>3170</v>
      </c>
      <c r="B19" s="19" t="s">
        <v>2067</v>
      </c>
      <c r="C19" s="19" t="s">
        <v>3171</v>
      </c>
    </row>
    <row r="20" spans="1:3" x14ac:dyDescent="0.25">
      <c r="A20" s="19" t="s">
        <v>3172</v>
      </c>
      <c r="B20" s="19" t="s">
        <v>2671</v>
      </c>
      <c r="C20" s="19" t="s">
        <v>3173</v>
      </c>
    </row>
    <row r="21" spans="1:3" x14ac:dyDescent="0.25">
      <c r="A21" s="19" t="s">
        <v>3174</v>
      </c>
      <c r="B21" s="19" t="s">
        <v>476</v>
      </c>
      <c r="C21" s="19" t="s">
        <v>3175</v>
      </c>
    </row>
    <row r="22" spans="1:3" x14ac:dyDescent="0.25">
      <c r="A22" s="19" t="s">
        <v>3176</v>
      </c>
      <c r="B22" s="19" t="s">
        <v>1538</v>
      </c>
      <c r="C22" s="19" t="s">
        <v>3177</v>
      </c>
    </row>
    <row r="23" spans="1:3" x14ac:dyDescent="0.25">
      <c r="A23" s="19" t="s">
        <v>3178</v>
      </c>
      <c r="B23" s="19" t="s">
        <v>3179</v>
      </c>
      <c r="C23" s="19" t="s">
        <v>3180</v>
      </c>
    </row>
    <row r="24" spans="1:3" x14ac:dyDescent="0.25">
      <c r="A24" s="19" t="s">
        <v>3181</v>
      </c>
      <c r="B24" s="19" t="s">
        <v>1818</v>
      </c>
      <c r="C24" s="19" t="s">
        <v>3182</v>
      </c>
    </row>
    <row r="25" spans="1:3" x14ac:dyDescent="0.25">
      <c r="A25" s="19" t="s">
        <v>3183</v>
      </c>
      <c r="B25" s="19" t="s">
        <v>1639</v>
      </c>
      <c r="C25" s="19" t="s">
        <v>3184</v>
      </c>
    </row>
    <row r="26" spans="1:3" x14ac:dyDescent="0.25">
      <c r="A26" s="19" t="s">
        <v>3185</v>
      </c>
      <c r="B26" s="19" t="s">
        <v>1750</v>
      </c>
      <c r="C26" s="19" t="s">
        <v>3186</v>
      </c>
    </row>
    <row r="27" spans="1:3" x14ac:dyDescent="0.25">
      <c r="A27" s="19" t="s">
        <v>3187</v>
      </c>
      <c r="B27" s="19" t="s">
        <v>197</v>
      </c>
      <c r="C27" s="19" t="s">
        <v>3188</v>
      </c>
    </row>
    <row r="28" spans="1:3" x14ac:dyDescent="0.25">
      <c r="A28" s="19" t="s">
        <v>3189</v>
      </c>
      <c r="B28" s="19" t="s">
        <v>3124</v>
      </c>
      <c r="C28" s="19" t="s">
        <v>3190</v>
      </c>
    </row>
    <row r="29" spans="1:3" x14ac:dyDescent="0.25">
      <c r="A29" s="19" t="s">
        <v>3191</v>
      </c>
      <c r="B29" s="19" t="s">
        <v>712</v>
      </c>
      <c r="C29" s="19" t="s">
        <v>3192</v>
      </c>
    </row>
    <row r="30" spans="1:3" x14ac:dyDescent="0.25">
      <c r="A30" s="19" t="s">
        <v>3193</v>
      </c>
      <c r="B30" s="19" t="s">
        <v>3194</v>
      </c>
      <c r="C30" s="19" t="s">
        <v>3195</v>
      </c>
    </row>
    <row r="31" spans="1:3" x14ac:dyDescent="0.25">
      <c r="A31" s="19" t="s">
        <v>3196</v>
      </c>
      <c r="B31" s="19" t="s">
        <v>340</v>
      </c>
      <c r="C31" s="19" t="s">
        <v>3197</v>
      </c>
    </row>
    <row r="32" spans="1:3" x14ac:dyDescent="0.25">
      <c r="A32" s="19" t="s">
        <v>3198</v>
      </c>
      <c r="B32" s="19" t="s">
        <v>2449</v>
      </c>
      <c r="C32" s="19" t="s">
        <v>3199</v>
      </c>
    </row>
    <row r="33" spans="1:3" x14ac:dyDescent="0.25">
      <c r="A33" s="19" t="s">
        <v>3200</v>
      </c>
      <c r="B33" s="19" t="s">
        <v>3201</v>
      </c>
      <c r="C33" s="19" t="s">
        <v>3202</v>
      </c>
    </row>
    <row r="34" spans="1:3" x14ac:dyDescent="0.25">
      <c r="A34" s="19" t="s">
        <v>3203</v>
      </c>
      <c r="B34" s="19" t="s">
        <v>1276</v>
      </c>
      <c r="C34" s="19" t="s">
        <v>3204</v>
      </c>
    </row>
    <row r="35" spans="1:3" x14ac:dyDescent="0.25">
      <c r="A35" s="19" t="s">
        <v>3205</v>
      </c>
      <c r="B35" s="19" t="s">
        <v>365</v>
      </c>
      <c r="C35" s="19" t="s">
        <v>3204</v>
      </c>
    </row>
    <row r="36" spans="1:3" ht="31.5" x14ac:dyDescent="0.25">
      <c r="A36" s="19" t="s">
        <v>3206</v>
      </c>
      <c r="B36" s="19" t="s">
        <v>2139</v>
      </c>
      <c r="C36" s="20" t="s">
        <v>3207</v>
      </c>
    </row>
    <row r="37" spans="1:3" x14ac:dyDescent="0.25">
      <c r="A37" s="19" t="s">
        <v>3208</v>
      </c>
      <c r="B37" s="19" t="s">
        <v>942</v>
      </c>
      <c r="C37" s="19" t="s">
        <v>3209</v>
      </c>
    </row>
    <row r="38" spans="1:3" x14ac:dyDescent="0.25">
      <c r="A38" s="19" t="s">
        <v>3210</v>
      </c>
      <c r="B38" s="19" t="s">
        <v>1712</v>
      </c>
      <c r="C38" s="19" t="s">
        <v>3211</v>
      </c>
    </row>
    <row r="39" spans="1:3" x14ac:dyDescent="0.25">
      <c r="A39" s="19" t="s">
        <v>3212</v>
      </c>
      <c r="B39" s="19" t="s">
        <v>1019</v>
      </c>
      <c r="C39" s="19" t="s">
        <v>3213</v>
      </c>
    </row>
    <row r="40" spans="1:3" x14ac:dyDescent="0.25">
      <c r="A40" s="19" t="s">
        <v>3214</v>
      </c>
      <c r="B40" s="19" t="s">
        <v>1430</v>
      </c>
      <c r="C40" s="19" t="s">
        <v>3215</v>
      </c>
    </row>
    <row r="41" spans="1:3" x14ac:dyDescent="0.25">
      <c r="A41" s="19" t="s">
        <v>3216</v>
      </c>
      <c r="B41" s="19" t="s">
        <v>2055</v>
      </c>
      <c r="C41" s="19" t="s">
        <v>3217</v>
      </c>
    </row>
    <row r="42" spans="1:3" x14ac:dyDescent="0.25">
      <c r="A42" s="19" t="s">
        <v>3218</v>
      </c>
      <c r="B42" s="19" t="s">
        <v>89</v>
      </c>
      <c r="C42" s="19" t="s">
        <v>3219</v>
      </c>
    </row>
    <row r="43" spans="1:3" x14ac:dyDescent="0.25">
      <c r="A43" s="19" t="s">
        <v>3220</v>
      </c>
      <c r="B43" s="19" t="s">
        <v>2734</v>
      </c>
      <c r="C43" s="19" t="s">
        <v>3221</v>
      </c>
    </row>
    <row r="44" spans="1:3" x14ac:dyDescent="0.25">
      <c r="A44" s="19" t="s">
        <v>3222</v>
      </c>
      <c r="B44" s="19" t="s">
        <v>2555</v>
      </c>
      <c r="C44" s="19" t="s">
        <v>3223</v>
      </c>
    </row>
    <row r="45" spans="1:3" x14ac:dyDescent="0.25">
      <c r="A45" s="19" t="s">
        <v>3224</v>
      </c>
      <c r="B45" s="19" t="s">
        <v>1089</v>
      </c>
      <c r="C45" s="19" t="s">
        <v>3225</v>
      </c>
    </row>
    <row r="46" spans="1:3" x14ac:dyDescent="0.25">
      <c r="A46" s="19" t="s">
        <v>3226</v>
      </c>
      <c r="B46" s="19" t="s">
        <v>1691</v>
      </c>
      <c r="C46" s="19" t="s">
        <v>3227</v>
      </c>
    </row>
    <row r="47" spans="1:3" x14ac:dyDescent="0.25">
      <c r="A47" s="19" t="s">
        <v>3228</v>
      </c>
      <c r="B47" s="19" t="s">
        <v>1137</v>
      </c>
      <c r="C47" s="19" t="s">
        <v>3229</v>
      </c>
    </row>
    <row r="48" spans="1:3" x14ac:dyDescent="0.25">
      <c r="A48" s="19" t="s">
        <v>3230</v>
      </c>
      <c r="B48" s="19" t="s">
        <v>360</v>
      </c>
      <c r="C48" s="19" t="s">
        <v>3204</v>
      </c>
    </row>
    <row r="49" spans="1:3" x14ac:dyDescent="0.25">
      <c r="A49" s="19" t="s">
        <v>3231</v>
      </c>
      <c r="B49" s="19" t="s">
        <v>971</v>
      </c>
      <c r="C49" s="19" t="s">
        <v>3232</v>
      </c>
    </row>
    <row r="50" spans="1:3" x14ac:dyDescent="0.25">
      <c r="A50" s="19" t="s">
        <v>3233</v>
      </c>
      <c r="B50" s="19" t="s">
        <v>2508</v>
      </c>
      <c r="C50" s="19" t="s">
        <v>3234</v>
      </c>
    </row>
    <row r="51" spans="1:3" x14ac:dyDescent="0.25">
      <c r="A51" s="19" t="s">
        <v>3235</v>
      </c>
      <c r="B51" s="19" t="s">
        <v>430</v>
      </c>
      <c r="C51" s="19" t="s">
        <v>3236</v>
      </c>
    </row>
    <row r="52" spans="1:3" x14ac:dyDescent="0.25">
      <c r="A52" s="19" t="s">
        <v>3237</v>
      </c>
      <c r="B52" s="19" t="s">
        <v>415</v>
      </c>
      <c r="C52" s="19" t="s">
        <v>3238</v>
      </c>
    </row>
    <row r="53" spans="1:3" x14ac:dyDescent="0.25">
      <c r="A53" s="19" t="s">
        <v>3239</v>
      </c>
      <c r="B53" s="19" t="s">
        <v>1633</v>
      </c>
      <c r="C53" s="19" t="s">
        <v>3229</v>
      </c>
    </row>
    <row r="54" spans="1:3" x14ac:dyDescent="0.25">
      <c r="A54" s="19" t="s">
        <v>3240</v>
      </c>
      <c r="B54" s="19" t="s">
        <v>1593</v>
      </c>
      <c r="C54" s="19" t="s">
        <v>3241</v>
      </c>
    </row>
    <row r="55" spans="1:3" x14ac:dyDescent="0.25">
      <c r="A55" s="19" t="s">
        <v>3242</v>
      </c>
      <c r="B55" s="19" t="s">
        <v>2097</v>
      </c>
      <c r="C55" s="19" t="s">
        <v>3243</v>
      </c>
    </row>
    <row r="56" spans="1:3" x14ac:dyDescent="0.25">
      <c r="A56" s="19" t="s">
        <v>3244</v>
      </c>
      <c r="B56" s="19" t="s">
        <v>3245</v>
      </c>
      <c r="C56" s="19" t="s">
        <v>3246</v>
      </c>
    </row>
    <row r="57" spans="1:3" x14ac:dyDescent="0.25">
      <c r="A57" s="19" t="s">
        <v>3247</v>
      </c>
      <c r="B57" s="19" t="s">
        <v>2994</v>
      </c>
      <c r="C57" s="19" t="s">
        <v>3248</v>
      </c>
    </row>
    <row r="58" spans="1:3" x14ac:dyDescent="0.25">
      <c r="A58" s="19" t="s">
        <v>3249</v>
      </c>
      <c r="B58" s="19" t="s">
        <v>629</v>
      </c>
      <c r="C58" s="19" t="s">
        <v>3250</v>
      </c>
    </row>
    <row r="59" spans="1:3" x14ac:dyDescent="0.25">
      <c r="A59" s="19" t="s">
        <v>3251</v>
      </c>
      <c r="B59" s="19" t="s">
        <v>558</v>
      </c>
      <c r="C59" s="19" t="s">
        <v>3252</v>
      </c>
    </row>
    <row r="60" spans="1:3" x14ac:dyDescent="0.25">
      <c r="A60" s="19" t="s">
        <v>3253</v>
      </c>
      <c r="B60" s="19" t="s">
        <v>1748</v>
      </c>
      <c r="C60" s="19" t="s">
        <v>3254</v>
      </c>
    </row>
    <row r="61" spans="1:3" x14ac:dyDescent="0.25">
      <c r="A61" s="19" t="s">
        <v>3255</v>
      </c>
      <c r="B61" s="19" t="s">
        <v>70</v>
      </c>
      <c r="C61" s="19" t="s">
        <v>3256</v>
      </c>
    </row>
    <row r="62" spans="1:3" x14ac:dyDescent="0.25">
      <c r="A62" s="19" t="s">
        <v>3257</v>
      </c>
      <c r="B62" s="19" t="s">
        <v>1628</v>
      </c>
      <c r="C62" s="19" t="s">
        <v>3258</v>
      </c>
    </row>
    <row r="63" spans="1:3" x14ac:dyDescent="0.25">
      <c r="A63" s="19" t="s">
        <v>3259</v>
      </c>
      <c r="B63" s="19" t="s">
        <v>474</v>
      </c>
      <c r="C63" s="19" t="s">
        <v>3260</v>
      </c>
    </row>
    <row r="64" spans="1:3" x14ac:dyDescent="0.25">
      <c r="A64" s="19" t="s">
        <v>3261</v>
      </c>
      <c r="B64" s="19" t="s">
        <v>46</v>
      </c>
      <c r="C64" s="19" t="s">
        <v>3262</v>
      </c>
    </row>
    <row r="65" spans="1:3" x14ac:dyDescent="0.25">
      <c r="A65" s="19" t="s">
        <v>3263</v>
      </c>
      <c r="B65" s="19" t="s">
        <v>995</v>
      </c>
      <c r="C65" s="19" t="s">
        <v>3264</v>
      </c>
    </row>
    <row r="66" spans="1:3" x14ac:dyDescent="0.25">
      <c r="A66" s="19" t="s">
        <v>3265</v>
      </c>
      <c r="B66" s="19" t="s">
        <v>2948</v>
      </c>
      <c r="C66" s="19" t="s">
        <v>3266</v>
      </c>
    </row>
    <row r="67" spans="1:3" x14ac:dyDescent="0.25">
      <c r="A67" s="19" t="s">
        <v>3267</v>
      </c>
      <c r="B67" s="19" t="s">
        <v>54</v>
      </c>
      <c r="C67" s="19" t="s">
        <v>3268</v>
      </c>
    </row>
    <row r="68" spans="1:3" x14ac:dyDescent="0.25">
      <c r="A68" s="19" t="s">
        <v>3269</v>
      </c>
      <c r="B68" s="19" t="s">
        <v>3270</v>
      </c>
      <c r="C68" s="19" t="s">
        <v>3271</v>
      </c>
    </row>
    <row r="69" spans="1:3" x14ac:dyDescent="0.25">
      <c r="A69" s="19" t="s">
        <v>3272</v>
      </c>
      <c r="B69" s="19" t="s">
        <v>3273</v>
      </c>
      <c r="C69" s="19" t="s">
        <v>3274</v>
      </c>
    </row>
    <row r="70" spans="1:3" x14ac:dyDescent="0.25">
      <c r="A70" s="19" t="s">
        <v>3275</v>
      </c>
      <c r="B70" s="19" t="s">
        <v>1356</v>
      </c>
      <c r="C70" s="19" t="s">
        <v>3276</v>
      </c>
    </row>
    <row r="71" spans="1:3" x14ac:dyDescent="0.25">
      <c r="A71" s="19" t="s">
        <v>3277</v>
      </c>
      <c r="B71" s="19" t="s">
        <v>45</v>
      </c>
      <c r="C71" s="19" t="s">
        <v>3278</v>
      </c>
    </row>
    <row r="72" spans="1:3" x14ac:dyDescent="0.25">
      <c r="A72" s="19" t="s">
        <v>3279</v>
      </c>
      <c r="B72" s="19" t="s">
        <v>905</v>
      </c>
      <c r="C72" s="19" t="s">
        <v>3280</v>
      </c>
    </row>
    <row r="73" spans="1:3" x14ac:dyDescent="0.25">
      <c r="A73" s="19" t="s">
        <v>3281</v>
      </c>
      <c r="B73" s="19" t="s">
        <v>1864</v>
      </c>
      <c r="C73" s="19" t="s">
        <v>3282</v>
      </c>
    </row>
    <row r="74" spans="1:3" x14ac:dyDescent="0.25">
      <c r="A74" s="19" t="s">
        <v>3283</v>
      </c>
      <c r="B74" s="19" t="s">
        <v>2856</v>
      </c>
      <c r="C74" s="19" t="s">
        <v>3284</v>
      </c>
    </row>
    <row r="75" spans="1:3" x14ac:dyDescent="0.25">
      <c r="A75" s="19" t="s">
        <v>3285</v>
      </c>
      <c r="B75" s="19" t="s">
        <v>1090</v>
      </c>
      <c r="C75" s="19" t="s">
        <v>3286</v>
      </c>
    </row>
    <row r="76" spans="1:3" x14ac:dyDescent="0.25">
      <c r="A76" s="19" t="s">
        <v>3287</v>
      </c>
      <c r="B76" s="19" t="s">
        <v>1714</v>
      </c>
      <c r="C76" s="19" t="s">
        <v>3288</v>
      </c>
    </row>
    <row r="77" spans="1:3" x14ac:dyDescent="0.25">
      <c r="A77" s="19" t="s">
        <v>3289</v>
      </c>
      <c r="B77" s="19" t="s">
        <v>1921</v>
      </c>
      <c r="C77" s="19" t="s">
        <v>3290</v>
      </c>
    </row>
    <row r="78" spans="1:3" x14ac:dyDescent="0.25">
      <c r="A78" s="19" t="s">
        <v>3291</v>
      </c>
      <c r="B78" s="19" t="s">
        <v>1765</v>
      </c>
      <c r="C78" s="19" t="s">
        <v>3292</v>
      </c>
    </row>
    <row r="79" spans="1:3" x14ac:dyDescent="0.25">
      <c r="A79" s="19" t="s">
        <v>3293</v>
      </c>
      <c r="B79" s="19" t="s">
        <v>3294</v>
      </c>
      <c r="C79" s="19" t="s">
        <v>3295</v>
      </c>
    </row>
    <row r="80" spans="1:3" x14ac:dyDescent="0.25">
      <c r="A80" s="19" t="s">
        <v>3296</v>
      </c>
      <c r="B80" s="19" t="s">
        <v>1324</v>
      </c>
      <c r="C80" s="19" t="s">
        <v>3297</v>
      </c>
    </row>
    <row r="81" spans="1:3" x14ac:dyDescent="0.25">
      <c r="A81" s="19" t="s">
        <v>3298</v>
      </c>
      <c r="B81" s="19" t="s">
        <v>1654</v>
      </c>
      <c r="C81" s="19" t="s">
        <v>3299</v>
      </c>
    </row>
    <row r="82" spans="1:3" x14ac:dyDescent="0.25">
      <c r="A82" s="19" t="s">
        <v>3300</v>
      </c>
      <c r="B82" s="19" t="s">
        <v>1597</v>
      </c>
      <c r="C82" s="19" t="s">
        <v>3301</v>
      </c>
    </row>
    <row r="83" spans="1:3" x14ac:dyDescent="0.25">
      <c r="A83" s="19" t="s">
        <v>3302</v>
      </c>
      <c r="B83" s="19" t="s">
        <v>1472</v>
      </c>
      <c r="C83" s="19" t="s">
        <v>3303</v>
      </c>
    </row>
    <row r="84" spans="1:3" x14ac:dyDescent="0.25">
      <c r="A84" s="19" t="s">
        <v>3304</v>
      </c>
      <c r="B84" s="19" t="s">
        <v>2337</v>
      </c>
      <c r="C84" s="19" t="s">
        <v>3305</v>
      </c>
    </row>
    <row r="85" spans="1:3" x14ac:dyDescent="0.25">
      <c r="A85" s="19" t="s">
        <v>3306</v>
      </c>
      <c r="B85" s="19" t="s">
        <v>3307</v>
      </c>
      <c r="C85" s="19" t="s">
        <v>3308</v>
      </c>
    </row>
    <row r="86" spans="1:3" x14ac:dyDescent="0.25">
      <c r="A86" s="19" t="s">
        <v>3309</v>
      </c>
      <c r="B86" s="19" t="s">
        <v>2781</v>
      </c>
      <c r="C86" s="19" t="s">
        <v>3310</v>
      </c>
    </row>
    <row r="87" spans="1:3" x14ac:dyDescent="0.25">
      <c r="A87" s="19" t="s">
        <v>3311</v>
      </c>
      <c r="B87" s="19" t="s">
        <v>1742</v>
      </c>
      <c r="C87" s="19" t="s">
        <v>3312</v>
      </c>
    </row>
    <row r="88" spans="1:3" x14ac:dyDescent="0.25">
      <c r="A88" s="19" t="s">
        <v>3313</v>
      </c>
      <c r="B88" s="19" t="s">
        <v>621</v>
      </c>
      <c r="C88" s="19" t="s">
        <v>3314</v>
      </c>
    </row>
    <row r="89" spans="1:3" x14ac:dyDescent="0.25">
      <c r="A89" s="19" t="s">
        <v>3315</v>
      </c>
      <c r="B89" s="19" t="s">
        <v>2875</v>
      </c>
      <c r="C89" s="19" t="s">
        <v>3316</v>
      </c>
    </row>
    <row r="90" spans="1:3" x14ac:dyDescent="0.25">
      <c r="A90" s="19" t="s">
        <v>3317</v>
      </c>
      <c r="B90" s="19" t="s">
        <v>2622</v>
      </c>
      <c r="C90" s="19" t="s">
        <v>3318</v>
      </c>
    </row>
    <row r="91" spans="1:3" x14ac:dyDescent="0.25">
      <c r="A91" s="19" t="s">
        <v>3319</v>
      </c>
      <c r="B91" s="19" t="s">
        <v>894</v>
      </c>
      <c r="C91" s="19" t="s">
        <v>3320</v>
      </c>
    </row>
    <row r="92" spans="1:3" x14ac:dyDescent="0.25">
      <c r="A92" s="19" t="s">
        <v>3321</v>
      </c>
      <c r="B92" s="19" t="s">
        <v>1030</v>
      </c>
      <c r="C92" s="19" t="s">
        <v>3278</v>
      </c>
    </row>
    <row r="93" spans="1:3" x14ac:dyDescent="0.25">
      <c r="A93" s="19" t="s">
        <v>3322</v>
      </c>
      <c r="B93" s="19" t="s">
        <v>575</v>
      </c>
      <c r="C93" s="19" t="s">
        <v>3323</v>
      </c>
    </row>
    <row r="94" spans="1:3" x14ac:dyDescent="0.25">
      <c r="A94" s="19" t="s">
        <v>3324</v>
      </c>
      <c r="B94" s="19" t="s">
        <v>3325</v>
      </c>
      <c r="C94" s="19" t="s">
        <v>3326</v>
      </c>
    </row>
    <row r="95" spans="1:3" x14ac:dyDescent="0.25">
      <c r="A95" s="19" t="s">
        <v>3327</v>
      </c>
      <c r="B95" s="19" t="s">
        <v>1824</v>
      </c>
      <c r="C95" s="19" t="s">
        <v>3328</v>
      </c>
    </row>
    <row r="96" spans="1:3" x14ac:dyDescent="0.25">
      <c r="A96" s="19" t="s">
        <v>3329</v>
      </c>
      <c r="B96" s="19" t="s">
        <v>228</v>
      </c>
      <c r="C96" s="19" t="s">
        <v>3330</v>
      </c>
    </row>
    <row r="97" spans="1:3" x14ac:dyDescent="0.25">
      <c r="A97" s="19" t="s">
        <v>3331</v>
      </c>
      <c r="B97" s="19" t="s">
        <v>386</v>
      </c>
      <c r="C97" s="19" t="s">
        <v>3332</v>
      </c>
    </row>
    <row r="98" spans="1:3" x14ac:dyDescent="0.25">
      <c r="A98" s="19" t="s">
        <v>3333</v>
      </c>
      <c r="B98" s="19" t="s">
        <v>439</v>
      </c>
      <c r="C98" s="19" t="s">
        <v>3334</v>
      </c>
    </row>
    <row r="99" spans="1:3" x14ac:dyDescent="0.25">
      <c r="A99" s="19" t="s">
        <v>3335</v>
      </c>
      <c r="B99" s="19" t="s">
        <v>2534</v>
      </c>
      <c r="C99" s="19" t="s">
        <v>3336</v>
      </c>
    </row>
    <row r="100" spans="1:3" x14ac:dyDescent="0.25">
      <c r="A100" s="19" t="s">
        <v>3337</v>
      </c>
      <c r="B100" s="19" t="s">
        <v>839</v>
      </c>
      <c r="C100" s="19" t="s">
        <v>3338</v>
      </c>
    </row>
    <row r="101" spans="1:3" x14ac:dyDescent="0.25">
      <c r="A101" s="19" t="s">
        <v>3339</v>
      </c>
      <c r="B101" s="19" t="s">
        <v>2784</v>
      </c>
      <c r="C101" s="19" t="s">
        <v>3340</v>
      </c>
    </row>
    <row r="102" spans="1:3" x14ac:dyDescent="0.25">
      <c r="A102" s="19" t="s">
        <v>3341</v>
      </c>
      <c r="B102" s="19" t="s">
        <v>2611</v>
      </c>
      <c r="C102" s="19" t="s">
        <v>3342</v>
      </c>
    </row>
    <row r="103" spans="1:3" x14ac:dyDescent="0.25">
      <c r="A103" s="19" t="s">
        <v>3343</v>
      </c>
      <c r="B103" s="19" t="s">
        <v>1273</v>
      </c>
      <c r="C103" s="19" t="s">
        <v>3344</v>
      </c>
    </row>
    <row r="104" spans="1:3" x14ac:dyDescent="0.25">
      <c r="A104" s="19" t="s">
        <v>3345</v>
      </c>
      <c r="B104" s="19" t="s">
        <v>470</v>
      </c>
      <c r="C104" s="19" t="s">
        <v>3346</v>
      </c>
    </row>
    <row r="105" spans="1:3" x14ac:dyDescent="0.25">
      <c r="A105" s="19" t="s">
        <v>3347</v>
      </c>
      <c r="B105" s="19" t="s">
        <v>2546</v>
      </c>
      <c r="C105" s="19" t="s">
        <v>3348</v>
      </c>
    </row>
    <row r="106" spans="1:3" x14ac:dyDescent="0.25">
      <c r="A106" s="19" t="s">
        <v>3349</v>
      </c>
      <c r="B106" s="19" t="s">
        <v>2053</v>
      </c>
      <c r="C106" s="19" t="s">
        <v>3350</v>
      </c>
    </row>
    <row r="107" spans="1:3" x14ac:dyDescent="0.25">
      <c r="A107" s="19" t="s">
        <v>3351</v>
      </c>
      <c r="B107" s="19" t="s">
        <v>714</v>
      </c>
      <c r="C107" s="19" t="s">
        <v>3352</v>
      </c>
    </row>
    <row r="108" spans="1:3" x14ac:dyDescent="0.25">
      <c r="A108" s="19" t="s">
        <v>3353</v>
      </c>
      <c r="B108" s="19" t="s">
        <v>3354</v>
      </c>
      <c r="C108" s="19" t="s">
        <v>3355</v>
      </c>
    </row>
    <row r="109" spans="1:3" x14ac:dyDescent="0.25">
      <c r="A109" s="19" t="s">
        <v>3356</v>
      </c>
      <c r="B109" s="19" t="s">
        <v>121</v>
      </c>
      <c r="C109" s="19" t="s">
        <v>3357</v>
      </c>
    </row>
    <row r="110" spans="1:3" x14ac:dyDescent="0.25">
      <c r="A110" s="19" t="s">
        <v>3358</v>
      </c>
      <c r="B110" s="19" t="s">
        <v>3359</v>
      </c>
      <c r="C110" s="19" t="s">
        <v>3360</v>
      </c>
    </row>
    <row r="111" spans="1:3" x14ac:dyDescent="0.25">
      <c r="A111" s="19" t="s">
        <v>3361</v>
      </c>
      <c r="B111" s="19" t="s">
        <v>3362</v>
      </c>
      <c r="C111" s="19" t="s">
        <v>3363</v>
      </c>
    </row>
    <row r="112" spans="1:3" x14ac:dyDescent="0.25">
      <c r="A112" s="19" t="s">
        <v>3364</v>
      </c>
      <c r="B112" s="19" t="s">
        <v>692</v>
      </c>
      <c r="C112" s="19" t="s">
        <v>3365</v>
      </c>
    </row>
    <row r="113" spans="1:3" x14ac:dyDescent="0.25">
      <c r="A113" s="19" t="s">
        <v>3366</v>
      </c>
      <c r="B113" s="19" t="s">
        <v>3367</v>
      </c>
      <c r="C113" s="19" t="s">
        <v>3368</v>
      </c>
    </row>
    <row r="114" spans="1:3" x14ac:dyDescent="0.25">
      <c r="A114" s="19" t="s">
        <v>3369</v>
      </c>
      <c r="B114" s="19" t="s">
        <v>230</v>
      </c>
      <c r="C114" s="19" t="s">
        <v>3370</v>
      </c>
    </row>
    <row r="115" spans="1:3" x14ac:dyDescent="0.25">
      <c r="A115" s="19" t="s">
        <v>3371</v>
      </c>
      <c r="B115" s="19" t="s">
        <v>1118</v>
      </c>
      <c r="C115" s="19" t="s">
        <v>3372</v>
      </c>
    </row>
    <row r="116" spans="1:3" x14ac:dyDescent="0.25">
      <c r="A116" s="19" t="s">
        <v>3373</v>
      </c>
      <c r="B116" s="19" t="s">
        <v>3374</v>
      </c>
      <c r="C116" s="19" t="s">
        <v>3375</v>
      </c>
    </row>
    <row r="117" spans="1:3" x14ac:dyDescent="0.25">
      <c r="A117" s="19" t="s">
        <v>3376</v>
      </c>
      <c r="B117" s="19" t="s">
        <v>1387</v>
      </c>
      <c r="C117" s="19" t="s">
        <v>3377</v>
      </c>
    </row>
    <row r="118" spans="1:3" x14ac:dyDescent="0.25">
      <c r="A118" s="19" t="s">
        <v>3378</v>
      </c>
      <c r="B118" s="19" t="s">
        <v>1776</v>
      </c>
      <c r="C118" s="19" t="s">
        <v>3379</v>
      </c>
    </row>
    <row r="119" spans="1:3" x14ac:dyDescent="0.25">
      <c r="A119" s="19" t="s">
        <v>3380</v>
      </c>
      <c r="B119" s="19" t="s">
        <v>669</v>
      </c>
      <c r="C119" s="19" t="s">
        <v>3381</v>
      </c>
    </row>
    <row r="120" spans="1:3" x14ac:dyDescent="0.25">
      <c r="A120" s="19" t="s">
        <v>3382</v>
      </c>
      <c r="B120" s="19" t="s">
        <v>3383</v>
      </c>
      <c r="C120" s="19" t="s">
        <v>3384</v>
      </c>
    </row>
    <row r="121" spans="1:3" x14ac:dyDescent="0.25">
      <c r="A121" s="19" t="s">
        <v>3385</v>
      </c>
      <c r="B121" s="19" t="s">
        <v>657</v>
      </c>
      <c r="C121" s="19" t="s">
        <v>3386</v>
      </c>
    </row>
    <row r="122" spans="1:3" x14ac:dyDescent="0.25">
      <c r="A122" s="19" t="s">
        <v>3387</v>
      </c>
      <c r="B122" s="19" t="s">
        <v>3388</v>
      </c>
      <c r="C122" s="19" t="s">
        <v>3389</v>
      </c>
    </row>
    <row r="123" spans="1:3" x14ac:dyDescent="0.25">
      <c r="A123" s="19" t="s">
        <v>3390</v>
      </c>
      <c r="B123" s="19" t="s">
        <v>3391</v>
      </c>
      <c r="C123" s="19" t="s">
        <v>3392</v>
      </c>
    </row>
    <row r="124" spans="1:3" x14ac:dyDescent="0.25">
      <c r="A124" s="19" t="s">
        <v>3393</v>
      </c>
      <c r="B124" s="19" t="s">
        <v>3394</v>
      </c>
      <c r="C124" s="19" t="s">
        <v>3395</v>
      </c>
    </row>
    <row r="125" spans="1:3" x14ac:dyDescent="0.25">
      <c r="A125" s="19" t="s">
        <v>3396</v>
      </c>
      <c r="B125" s="19" t="s">
        <v>2511</v>
      </c>
      <c r="C125" s="19" t="s">
        <v>3397</v>
      </c>
    </row>
    <row r="126" spans="1:3" x14ac:dyDescent="0.25">
      <c r="A126" s="19" t="s">
        <v>3398</v>
      </c>
      <c r="B126" s="19" t="s">
        <v>1871</v>
      </c>
      <c r="C126" s="19" t="s">
        <v>3399</v>
      </c>
    </row>
    <row r="127" spans="1:3" x14ac:dyDescent="0.25">
      <c r="A127" s="19" t="s">
        <v>3400</v>
      </c>
      <c r="B127" s="19" t="s">
        <v>969</v>
      </c>
      <c r="C127" s="19" t="s">
        <v>3401</v>
      </c>
    </row>
    <row r="128" spans="1:3" x14ac:dyDescent="0.25">
      <c r="A128" s="19" t="s">
        <v>3402</v>
      </c>
      <c r="B128" s="19" t="s">
        <v>21</v>
      </c>
      <c r="C128" s="19" t="s">
        <v>3403</v>
      </c>
    </row>
    <row r="129" spans="1:3" x14ac:dyDescent="0.25">
      <c r="A129" s="19" t="s">
        <v>3404</v>
      </c>
      <c r="B129" s="19" t="s">
        <v>2224</v>
      </c>
      <c r="C129" s="19" t="s">
        <v>3405</v>
      </c>
    </row>
    <row r="130" spans="1:3" x14ac:dyDescent="0.25">
      <c r="A130" s="19" t="s">
        <v>3406</v>
      </c>
      <c r="B130" s="19" t="s">
        <v>1479</v>
      </c>
      <c r="C130" s="19" t="s">
        <v>3407</v>
      </c>
    </row>
    <row r="131" spans="1:3" x14ac:dyDescent="0.25">
      <c r="A131" s="19" t="s">
        <v>3408</v>
      </c>
      <c r="B131" s="19" t="s">
        <v>3409</v>
      </c>
      <c r="C131" s="19" t="s">
        <v>3410</v>
      </c>
    </row>
    <row r="132" spans="1:3" x14ac:dyDescent="0.25">
      <c r="A132" s="19" t="s">
        <v>3411</v>
      </c>
      <c r="B132" s="19" t="s">
        <v>3412</v>
      </c>
      <c r="C132" s="19" t="s">
        <v>3413</v>
      </c>
    </row>
    <row r="133" spans="1:3" x14ac:dyDescent="0.25">
      <c r="A133" s="19" t="s">
        <v>3414</v>
      </c>
      <c r="B133" s="19" t="s">
        <v>3415</v>
      </c>
      <c r="C133" s="19" t="s">
        <v>3416</v>
      </c>
    </row>
    <row r="134" spans="1:3" x14ac:dyDescent="0.25">
      <c r="A134" s="19" t="s">
        <v>3417</v>
      </c>
      <c r="B134" s="19" t="s">
        <v>3418</v>
      </c>
      <c r="C134" s="19" t="s">
        <v>3419</v>
      </c>
    </row>
    <row r="135" spans="1:3" x14ac:dyDescent="0.25">
      <c r="A135" s="19" t="s">
        <v>3420</v>
      </c>
      <c r="B135" s="19" t="s">
        <v>51</v>
      </c>
      <c r="C135" s="19" t="s">
        <v>3421</v>
      </c>
    </row>
    <row r="136" spans="1:3" x14ac:dyDescent="0.25">
      <c r="A136" s="19" t="s">
        <v>3422</v>
      </c>
      <c r="B136" s="19" t="s">
        <v>3423</v>
      </c>
      <c r="C136" s="19" t="s">
        <v>3424</v>
      </c>
    </row>
    <row r="137" spans="1:3" x14ac:dyDescent="0.25">
      <c r="A137" s="19" t="s">
        <v>3425</v>
      </c>
      <c r="B137" s="19" t="s">
        <v>1749</v>
      </c>
      <c r="C137" s="19" t="s">
        <v>3426</v>
      </c>
    </row>
    <row r="138" spans="1:3" x14ac:dyDescent="0.25">
      <c r="A138" s="19" t="s">
        <v>3427</v>
      </c>
      <c r="B138" s="19" t="s">
        <v>1533</v>
      </c>
      <c r="C138" s="19" t="s">
        <v>3428</v>
      </c>
    </row>
    <row r="139" spans="1:3" x14ac:dyDescent="0.25">
      <c r="A139" s="19" t="s">
        <v>3429</v>
      </c>
      <c r="B139" s="19" t="s">
        <v>925</v>
      </c>
      <c r="C139" s="19" t="s">
        <v>3430</v>
      </c>
    </row>
    <row r="140" spans="1:3" x14ac:dyDescent="0.25">
      <c r="A140" s="19" t="s">
        <v>3431</v>
      </c>
      <c r="B140" s="19" t="s">
        <v>3432</v>
      </c>
      <c r="C140" s="19" t="s">
        <v>3433</v>
      </c>
    </row>
    <row r="141" spans="1:3" x14ac:dyDescent="0.25">
      <c r="A141" s="19" t="s">
        <v>3434</v>
      </c>
      <c r="B141" s="19" t="s">
        <v>3435</v>
      </c>
      <c r="C141" s="19" t="s">
        <v>3436</v>
      </c>
    </row>
    <row r="142" spans="1:3" x14ac:dyDescent="0.25">
      <c r="A142" s="19" t="s">
        <v>3437</v>
      </c>
      <c r="B142" s="19" t="s">
        <v>1982</v>
      </c>
      <c r="C142" s="19" t="s">
        <v>3438</v>
      </c>
    </row>
    <row r="143" spans="1:3" x14ac:dyDescent="0.25">
      <c r="A143" s="19" t="s">
        <v>3439</v>
      </c>
      <c r="B143" s="19" t="s">
        <v>1217</v>
      </c>
      <c r="C143" s="19" t="s">
        <v>3440</v>
      </c>
    </row>
    <row r="144" spans="1:3" x14ac:dyDescent="0.25">
      <c r="A144" s="19" t="s">
        <v>3441</v>
      </c>
      <c r="B144" s="19" t="s">
        <v>3442</v>
      </c>
      <c r="C144" s="19" t="s">
        <v>3443</v>
      </c>
    </row>
    <row r="145" spans="1:3" x14ac:dyDescent="0.25">
      <c r="A145" s="19" t="s">
        <v>3444</v>
      </c>
      <c r="B145" s="19" t="s">
        <v>2912</v>
      </c>
      <c r="C145" s="19" t="s">
        <v>3445</v>
      </c>
    </row>
    <row r="146" spans="1:3" x14ac:dyDescent="0.25">
      <c r="A146" s="19" t="s">
        <v>3446</v>
      </c>
      <c r="B146" s="19" t="s">
        <v>3447</v>
      </c>
      <c r="C146" s="19" t="s">
        <v>3448</v>
      </c>
    </row>
    <row r="147" spans="1:3" x14ac:dyDescent="0.25">
      <c r="A147" s="19" t="s">
        <v>3449</v>
      </c>
      <c r="B147" s="19" t="s">
        <v>1833</v>
      </c>
      <c r="C147" s="19" t="s">
        <v>3450</v>
      </c>
    </row>
    <row r="148" spans="1:3" x14ac:dyDescent="0.25">
      <c r="A148" s="19" t="s">
        <v>3451</v>
      </c>
      <c r="B148" s="19" t="s">
        <v>1947</v>
      </c>
      <c r="C148" s="19" t="s">
        <v>3452</v>
      </c>
    </row>
    <row r="149" spans="1:3" x14ac:dyDescent="0.25">
      <c r="A149" s="19" t="s">
        <v>3453</v>
      </c>
      <c r="B149" s="19" t="s">
        <v>1887</v>
      </c>
      <c r="C149" s="19" t="s">
        <v>3454</v>
      </c>
    </row>
    <row r="150" spans="1:3" x14ac:dyDescent="0.25">
      <c r="A150" s="19" t="s">
        <v>3455</v>
      </c>
      <c r="B150" s="19" t="s">
        <v>1088</v>
      </c>
      <c r="C150" s="19" t="s">
        <v>3456</v>
      </c>
    </row>
    <row r="151" spans="1:3" x14ac:dyDescent="0.25">
      <c r="A151" s="19" t="s">
        <v>3457</v>
      </c>
      <c r="B151" s="19" t="s">
        <v>862</v>
      </c>
      <c r="C151" s="19" t="s">
        <v>3458</v>
      </c>
    </row>
    <row r="152" spans="1:3" x14ac:dyDescent="0.25">
      <c r="A152" s="19" t="s">
        <v>3459</v>
      </c>
      <c r="B152" s="19" t="s">
        <v>2455</v>
      </c>
      <c r="C152" s="19" t="s">
        <v>3460</v>
      </c>
    </row>
    <row r="153" spans="1:3" x14ac:dyDescent="0.25">
      <c r="A153" s="19" t="s">
        <v>3461</v>
      </c>
      <c r="B153" s="19" t="s">
        <v>331</v>
      </c>
      <c r="C153" s="19" t="s">
        <v>3462</v>
      </c>
    </row>
    <row r="154" spans="1:3" x14ac:dyDescent="0.25">
      <c r="A154" s="19" t="s">
        <v>3463</v>
      </c>
      <c r="B154" s="19" t="s">
        <v>290</v>
      </c>
      <c r="C154" s="19" t="s">
        <v>3464</v>
      </c>
    </row>
    <row r="155" spans="1:3" x14ac:dyDescent="0.25">
      <c r="A155" s="19" t="s">
        <v>3465</v>
      </c>
      <c r="B155" s="19" t="s">
        <v>2549</v>
      </c>
      <c r="C155" s="19" t="s">
        <v>3466</v>
      </c>
    </row>
    <row r="156" spans="1:3" x14ac:dyDescent="0.25">
      <c r="A156" s="19" t="s">
        <v>3467</v>
      </c>
      <c r="B156" s="19" t="s">
        <v>2221</v>
      </c>
      <c r="C156" s="19" t="s">
        <v>3468</v>
      </c>
    </row>
    <row r="157" spans="1:3" x14ac:dyDescent="0.25">
      <c r="A157" s="19" t="s">
        <v>3469</v>
      </c>
      <c r="B157" s="19" t="s">
        <v>545</v>
      </c>
      <c r="C157" s="19" t="s">
        <v>3470</v>
      </c>
    </row>
    <row r="158" spans="1:3" x14ac:dyDescent="0.25">
      <c r="A158" s="19" t="s">
        <v>3471</v>
      </c>
      <c r="B158" s="19" t="s">
        <v>3472</v>
      </c>
      <c r="C158" s="19" t="s">
        <v>3473</v>
      </c>
    </row>
    <row r="159" spans="1:3" x14ac:dyDescent="0.25">
      <c r="A159" s="19" t="s">
        <v>3474</v>
      </c>
      <c r="B159" s="19" t="s">
        <v>3475</v>
      </c>
      <c r="C159" s="19" t="s">
        <v>3476</v>
      </c>
    </row>
    <row r="160" spans="1:3" x14ac:dyDescent="0.25">
      <c r="A160" s="19" t="s">
        <v>3477</v>
      </c>
      <c r="B160" s="19" t="s">
        <v>138</v>
      </c>
      <c r="C160" s="19" t="s">
        <v>3478</v>
      </c>
    </row>
    <row r="161" spans="1:3" x14ac:dyDescent="0.25">
      <c r="A161" s="19" t="s">
        <v>3479</v>
      </c>
      <c r="B161" s="19" t="s">
        <v>1942</v>
      </c>
      <c r="C161" s="19" t="s">
        <v>3480</v>
      </c>
    </row>
    <row r="162" spans="1:3" x14ac:dyDescent="0.25">
      <c r="A162" s="19" t="s">
        <v>3481</v>
      </c>
      <c r="B162" s="19" t="s">
        <v>879</v>
      </c>
      <c r="C162" s="19" t="s">
        <v>3482</v>
      </c>
    </row>
    <row r="163" spans="1:3" x14ac:dyDescent="0.25">
      <c r="A163" s="19" t="s">
        <v>3483</v>
      </c>
      <c r="B163" s="19" t="s">
        <v>2698</v>
      </c>
      <c r="C163" s="19" t="s">
        <v>3484</v>
      </c>
    </row>
    <row r="164" spans="1:3" x14ac:dyDescent="0.25">
      <c r="A164" s="19" t="s">
        <v>3485</v>
      </c>
      <c r="B164" s="19" t="s">
        <v>1228</v>
      </c>
      <c r="C164" s="19" t="s">
        <v>3486</v>
      </c>
    </row>
    <row r="165" spans="1:3" x14ac:dyDescent="0.25">
      <c r="A165" s="19" t="s">
        <v>3487</v>
      </c>
      <c r="B165" s="19" t="s">
        <v>1471</v>
      </c>
      <c r="C165" s="19" t="s">
        <v>3488</v>
      </c>
    </row>
    <row r="166" spans="1:3" x14ac:dyDescent="0.25">
      <c r="A166" s="19" t="s">
        <v>3489</v>
      </c>
      <c r="B166" s="19" t="s">
        <v>2233</v>
      </c>
      <c r="C166" s="19" t="s">
        <v>3490</v>
      </c>
    </row>
    <row r="167" spans="1:3" x14ac:dyDescent="0.25">
      <c r="A167" s="19" t="s">
        <v>3491</v>
      </c>
      <c r="B167" s="19" t="s">
        <v>1405</v>
      </c>
      <c r="C167" s="19" t="s">
        <v>3492</v>
      </c>
    </row>
    <row r="168" spans="1:3" x14ac:dyDescent="0.25">
      <c r="A168" s="19" t="s">
        <v>3493</v>
      </c>
      <c r="B168" s="19" t="s">
        <v>681</v>
      </c>
      <c r="C168" s="19" t="s">
        <v>3494</v>
      </c>
    </row>
    <row r="169" spans="1:3" x14ac:dyDescent="0.25">
      <c r="A169" s="19" t="s">
        <v>3495</v>
      </c>
      <c r="B169" s="19" t="s">
        <v>1528</v>
      </c>
      <c r="C169" s="19" t="s">
        <v>3496</v>
      </c>
    </row>
    <row r="170" spans="1:3" x14ac:dyDescent="0.25">
      <c r="A170" s="19" t="s">
        <v>3497</v>
      </c>
      <c r="B170" s="19" t="s">
        <v>1158</v>
      </c>
      <c r="C170" s="19" t="s">
        <v>3498</v>
      </c>
    </row>
    <row r="171" spans="1:3" x14ac:dyDescent="0.25">
      <c r="A171" s="19" t="s">
        <v>3499</v>
      </c>
      <c r="B171" s="19" t="s">
        <v>2262</v>
      </c>
      <c r="C171" s="19" t="s">
        <v>3500</v>
      </c>
    </row>
    <row r="172" spans="1:3" x14ac:dyDescent="0.25">
      <c r="A172" s="19" t="s">
        <v>3501</v>
      </c>
      <c r="B172" s="19" t="s">
        <v>660</v>
      </c>
      <c r="C172" s="19" t="s">
        <v>3502</v>
      </c>
    </row>
    <row r="173" spans="1:3" x14ac:dyDescent="0.25">
      <c r="A173" s="19" t="s">
        <v>3503</v>
      </c>
      <c r="B173" s="19" t="s">
        <v>2236</v>
      </c>
      <c r="C173" s="19" t="s">
        <v>3504</v>
      </c>
    </row>
    <row r="174" spans="1:3" x14ac:dyDescent="0.25">
      <c r="A174" s="19" t="s">
        <v>3505</v>
      </c>
      <c r="B174" s="19" t="s">
        <v>3506</v>
      </c>
      <c r="C174" s="19" t="s">
        <v>3507</v>
      </c>
    </row>
    <row r="175" spans="1:3" x14ac:dyDescent="0.25">
      <c r="A175" s="19" t="s">
        <v>3508</v>
      </c>
      <c r="B175" s="19" t="s">
        <v>1884</v>
      </c>
      <c r="C175" s="19" t="s">
        <v>3509</v>
      </c>
    </row>
    <row r="176" spans="1:3" x14ac:dyDescent="0.25">
      <c r="A176" s="19" t="s">
        <v>3510</v>
      </c>
      <c r="B176" s="19" t="s">
        <v>3511</v>
      </c>
      <c r="C176" s="19" t="s">
        <v>3512</v>
      </c>
    </row>
    <row r="177" spans="1:3" x14ac:dyDescent="0.25">
      <c r="A177" s="19" t="s">
        <v>3513</v>
      </c>
      <c r="B177" s="19" t="s">
        <v>3514</v>
      </c>
      <c r="C177" s="19" t="s">
        <v>3515</v>
      </c>
    </row>
    <row r="178" spans="1:3" x14ac:dyDescent="0.25">
      <c r="A178" s="19" t="s">
        <v>3516</v>
      </c>
      <c r="B178" s="19" t="s">
        <v>1715</v>
      </c>
      <c r="C178" s="19" t="s">
        <v>3517</v>
      </c>
    </row>
    <row r="179" spans="1:3" x14ac:dyDescent="0.25">
      <c r="A179" s="19" t="s">
        <v>3518</v>
      </c>
      <c r="B179" s="19" t="s">
        <v>3519</v>
      </c>
      <c r="C179" s="19" t="s">
        <v>3520</v>
      </c>
    </row>
    <row r="180" spans="1:3" x14ac:dyDescent="0.25">
      <c r="A180" s="19" t="s">
        <v>3521</v>
      </c>
      <c r="B180" s="19" t="s">
        <v>495</v>
      </c>
      <c r="C180" s="19" t="s">
        <v>3522</v>
      </c>
    </row>
    <row r="181" spans="1:3" x14ac:dyDescent="0.25">
      <c r="A181" s="19" t="s">
        <v>3523</v>
      </c>
      <c r="B181" s="19" t="s">
        <v>3524</v>
      </c>
      <c r="C181" s="19" t="s">
        <v>3525</v>
      </c>
    </row>
    <row r="182" spans="1:3" x14ac:dyDescent="0.25">
      <c r="A182" s="19" t="s">
        <v>3526</v>
      </c>
      <c r="B182" s="19" t="s">
        <v>2060</v>
      </c>
      <c r="C182" s="19" t="s">
        <v>3527</v>
      </c>
    </row>
    <row r="183" spans="1:3" x14ac:dyDescent="0.25">
      <c r="A183" s="19" t="s">
        <v>3528</v>
      </c>
      <c r="B183" s="19" t="s">
        <v>2646</v>
      </c>
      <c r="C183" s="19" t="s">
        <v>3529</v>
      </c>
    </row>
    <row r="184" spans="1:3" x14ac:dyDescent="0.25">
      <c r="A184" s="19" t="s">
        <v>3530</v>
      </c>
      <c r="B184" s="19" t="s">
        <v>1804</v>
      </c>
      <c r="C184" s="19" t="s">
        <v>3531</v>
      </c>
    </row>
    <row r="185" spans="1:3" x14ac:dyDescent="0.25">
      <c r="A185" s="19" t="s">
        <v>3532</v>
      </c>
      <c r="B185" s="19" t="s">
        <v>1267</v>
      </c>
      <c r="C185" s="19" t="s">
        <v>3533</v>
      </c>
    </row>
    <row r="186" spans="1:3" x14ac:dyDescent="0.25">
      <c r="A186" s="19" t="s">
        <v>3534</v>
      </c>
      <c r="B186" s="19" t="s">
        <v>1621</v>
      </c>
      <c r="C186" s="19" t="s">
        <v>3535</v>
      </c>
    </row>
    <row r="187" spans="1:3" x14ac:dyDescent="0.25">
      <c r="A187" s="19" t="s">
        <v>3536</v>
      </c>
      <c r="B187" s="19" t="s">
        <v>583</v>
      </c>
      <c r="C187" s="19" t="s">
        <v>3537</v>
      </c>
    </row>
    <row r="188" spans="1:3" x14ac:dyDescent="0.25">
      <c r="A188" s="19" t="s">
        <v>3538</v>
      </c>
      <c r="B188" s="19" t="s">
        <v>1467</v>
      </c>
      <c r="C188" s="19" t="s">
        <v>3539</v>
      </c>
    </row>
    <row r="189" spans="1:3" x14ac:dyDescent="0.25">
      <c r="A189" s="19" t="s">
        <v>3540</v>
      </c>
      <c r="B189" s="19" t="s">
        <v>3125</v>
      </c>
      <c r="C189" s="19" t="s">
        <v>3541</v>
      </c>
    </row>
    <row r="190" spans="1:3" x14ac:dyDescent="0.25">
      <c r="A190" s="19" t="s">
        <v>3542</v>
      </c>
      <c r="B190" s="19" t="s">
        <v>1049</v>
      </c>
      <c r="C190" s="19" t="s">
        <v>3543</v>
      </c>
    </row>
    <row r="191" spans="1:3" x14ac:dyDescent="0.25">
      <c r="A191" s="19" t="s">
        <v>3544</v>
      </c>
      <c r="B191" s="19" t="s">
        <v>659</v>
      </c>
      <c r="C191" s="19" t="s">
        <v>3545</v>
      </c>
    </row>
    <row r="192" spans="1:3" x14ac:dyDescent="0.25">
      <c r="A192" s="19" t="s">
        <v>3546</v>
      </c>
      <c r="B192" s="19" t="s">
        <v>959</v>
      </c>
      <c r="C192" s="19" t="s">
        <v>3547</v>
      </c>
    </row>
    <row r="193" spans="1:3" x14ac:dyDescent="0.25">
      <c r="A193" s="19" t="s">
        <v>3548</v>
      </c>
      <c r="B193" s="19" t="s">
        <v>1558</v>
      </c>
      <c r="C193" s="19" t="s">
        <v>3549</v>
      </c>
    </row>
    <row r="194" spans="1:3" x14ac:dyDescent="0.25">
      <c r="A194" s="19" t="s">
        <v>3550</v>
      </c>
      <c r="B194" s="19" t="s">
        <v>105</v>
      </c>
      <c r="C194" s="19" t="s">
        <v>3551</v>
      </c>
    </row>
    <row r="195" spans="1:3" x14ac:dyDescent="0.25">
      <c r="A195" s="19" t="s">
        <v>3552</v>
      </c>
      <c r="B195" s="19" t="s">
        <v>2031</v>
      </c>
      <c r="C195" s="19" t="s">
        <v>3553</v>
      </c>
    </row>
    <row r="196" spans="1:3" x14ac:dyDescent="0.25">
      <c r="A196" s="19" t="s">
        <v>3554</v>
      </c>
      <c r="B196" s="19" t="s">
        <v>2620</v>
      </c>
      <c r="C196" s="19" t="s">
        <v>3555</v>
      </c>
    </row>
    <row r="197" spans="1:3" x14ac:dyDescent="0.25">
      <c r="A197" s="19" t="s">
        <v>3556</v>
      </c>
      <c r="B197" s="19" t="s">
        <v>1500</v>
      </c>
      <c r="C197" s="19" t="s">
        <v>3557</v>
      </c>
    </row>
    <row r="198" spans="1:3" x14ac:dyDescent="0.25">
      <c r="A198" s="19" t="s">
        <v>3558</v>
      </c>
      <c r="B198" s="19" t="s">
        <v>247</v>
      </c>
      <c r="C198" s="19" t="s">
        <v>3559</v>
      </c>
    </row>
    <row r="199" spans="1:3" x14ac:dyDescent="0.25">
      <c r="A199" s="19" t="s">
        <v>3560</v>
      </c>
      <c r="B199" s="19" t="s">
        <v>1279</v>
      </c>
      <c r="C199" s="19" t="s">
        <v>3561</v>
      </c>
    </row>
    <row r="200" spans="1:3" x14ac:dyDescent="0.25">
      <c r="A200" s="19" t="s">
        <v>3562</v>
      </c>
      <c r="B200" s="19" t="s">
        <v>2699</v>
      </c>
      <c r="C200" s="19" t="s">
        <v>3563</v>
      </c>
    </row>
    <row r="201" spans="1:3" x14ac:dyDescent="0.25">
      <c r="A201" s="19" t="s">
        <v>3564</v>
      </c>
      <c r="B201" s="19" t="s">
        <v>246</v>
      </c>
      <c r="C201" s="19" t="s">
        <v>3145</v>
      </c>
    </row>
    <row r="202" spans="1:3" x14ac:dyDescent="0.25">
      <c r="A202" s="19" t="s">
        <v>3565</v>
      </c>
      <c r="B202" s="19" t="s">
        <v>3126</v>
      </c>
      <c r="C202" s="19" t="s">
        <v>3566</v>
      </c>
    </row>
    <row r="203" spans="1:3" x14ac:dyDescent="0.25">
      <c r="A203" s="19" t="s">
        <v>3567</v>
      </c>
      <c r="B203" s="19" t="s">
        <v>1759</v>
      </c>
      <c r="C203" s="19" t="s">
        <v>3460</v>
      </c>
    </row>
    <row r="204" spans="1:3" x14ac:dyDescent="0.25">
      <c r="A204" s="19" t="s">
        <v>3568</v>
      </c>
      <c r="B204" s="19" t="s">
        <v>2256</v>
      </c>
      <c r="C204" s="19" t="s">
        <v>3569</v>
      </c>
    </row>
    <row r="205" spans="1:3" x14ac:dyDescent="0.25">
      <c r="A205" s="19" t="s">
        <v>3570</v>
      </c>
      <c r="B205" s="19" t="s">
        <v>317</v>
      </c>
      <c r="C205" s="19" t="s">
        <v>3204</v>
      </c>
    </row>
    <row r="206" spans="1:3" x14ac:dyDescent="0.25">
      <c r="A206" s="19" t="s">
        <v>3571</v>
      </c>
      <c r="B206" s="19" t="s">
        <v>2446</v>
      </c>
      <c r="C206" s="19" t="s">
        <v>3572</v>
      </c>
    </row>
    <row r="207" spans="1:3" x14ac:dyDescent="0.25">
      <c r="A207" s="19" t="s">
        <v>3573</v>
      </c>
      <c r="B207" s="19" t="s">
        <v>588</v>
      </c>
      <c r="C207" s="19" t="s">
        <v>3574</v>
      </c>
    </row>
    <row r="208" spans="1:3" x14ac:dyDescent="0.25">
      <c r="A208" s="19" t="s">
        <v>3575</v>
      </c>
      <c r="B208" s="19" t="s">
        <v>1525</v>
      </c>
      <c r="C208" s="19" t="s">
        <v>3576</v>
      </c>
    </row>
    <row r="209" spans="1:3" x14ac:dyDescent="0.25">
      <c r="A209" s="19" t="s">
        <v>3577</v>
      </c>
      <c r="B209" s="19" t="s">
        <v>2569</v>
      </c>
      <c r="C209" s="19" t="s">
        <v>3578</v>
      </c>
    </row>
    <row r="210" spans="1:3" x14ac:dyDescent="0.25">
      <c r="A210" s="19" t="s">
        <v>3579</v>
      </c>
      <c r="B210" s="19" t="s">
        <v>784</v>
      </c>
      <c r="C210" s="19" t="s">
        <v>3580</v>
      </c>
    </row>
    <row r="211" spans="1:3" x14ac:dyDescent="0.25">
      <c r="A211" s="19" t="s">
        <v>3581</v>
      </c>
      <c r="B211" s="19" t="s">
        <v>1652</v>
      </c>
      <c r="C211" s="19" t="s">
        <v>3582</v>
      </c>
    </row>
    <row r="212" spans="1:3" x14ac:dyDescent="0.25">
      <c r="A212" s="19" t="s">
        <v>3583</v>
      </c>
      <c r="B212" s="19" t="s">
        <v>1398</v>
      </c>
      <c r="C212" s="19" t="s">
        <v>3584</v>
      </c>
    </row>
    <row r="213" spans="1:3" x14ac:dyDescent="0.25">
      <c r="A213" s="19" t="s">
        <v>3585</v>
      </c>
      <c r="B213" s="19" t="s">
        <v>328</v>
      </c>
      <c r="C213" s="19" t="s">
        <v>3586</v>
      </c>
    </row>
    <row r="214" spans="1:3" x14ac:dyDescent="0.25">
      <c r="A214" s="19" t="s">
        <v>3587</v>
      </c>
      <c r="B214" s="19" t="s">
        <v>2662</v>
      </c>
      <c r="C214" s="19" t="s">
        <v>3588</v>
      </c>
    </row>
    <row r="215" spans="1:3" x14ac:dyDescent="0.25">
      <c r="A215" s="19" t="s">
        <v>3589</v>
      </c>
      <c r="B215" s="19" t="s">
        <v>104</v>
      </c>
      <c r="C215" s="19" t="s">
        <v>3590</v>
      </c>
    </row>
    <row r="216" spans="1:3" x14ac:dyDescent="0.25">
      <c r="A216" s="19" t="s">
        <v>3591</v>
      </c>
      <c r="B216" s="19" t="s">
        <v>426</v>
      </c>
      <c r="C216" s="19" t="s">
        <v>3592</v>
      </c>
    </row>
    <row r="217" spans="1:3" x14ac:dyDescent="0.25">
      <c r="A217" s="19" t="s">
        <v>3593</v>
      </c>
      <c r="B217" s="19" t="s">
        <v>257</v>
      </c>
      <c r="C217" s="19" t="s">
        <v>3594</v>
      </c>
    </row>
    <row r="218" spans="1:3" x14ac:dyDescent="0.25">
      <c r="A218" s="19" t="s">
        <v>3595</v>
      </c>
      <c r="B218" s="19" t="s">
        <v>1134</v>
      </c>
      <c r="C218" s="19" t="s">
        <v>3596</v>
      </c>
    </row>
    <row r="219" spans="1:3" x14ac:dyDescent="0.25">
      <c r="A219" s="19" t="s">
        <v>3597</v>
      </c>
      <c r="B219" s="19" t="s">
        <v>3598</v>
      </c>
      <c r="C219" s="19" t="s">
        <v>3599</v>
      </c>
    </row>
    <row r="220" spans="1:3" x14ac:dyDescent="0.25">
      <c r="A220" s="19" t="s">
        <v>3600</v>
      </c>
      <c r="B220" s="19" t="s">
        <v>804</v>
      </c>
      <c r="C220" s="19" t="s">
        <v>3601</v>
      </c>
    </row>
    <row r="221" spans="1:3" x14ac:dyDescent="0.25">
      <c r="A221" s="19" t="s">
        <v>3602</v>
      </c>
      <c r="B221" s="19" t="s">
        <v>3603</v>
      </c>
      <c r="C221" s="19" t="s">
        <v>3604</v>
      </c>
    </row>
    <row r="222" spans="1:3" x14ac:dyDescent="0.25">
      <c r="A222" s="19" t="s">
        <v>3605</v>
      </c>
      <c r="B222" s="19" t="s">
        <v>812</v>
      </c>
      <c r="C222" s="19" t="s">
        <v>3606</v>
      </c>
    </row>
    <row r="223" spans="1:3" x14ac:dyDescent="0.25">
      <c r="A223" s="19" t="s">
        <v>3607</v>
      </c>
      <c r="B223" s="19" t="s">
        <v>557</v>
      </c>
      <c r="C223" s="19" t="s">
        <v>3608</v>
      </c>
    </row>
    <row r="224" spans="1:3" x14ac:dyDescent="0.25">
      <c r="A224" s="19" t="s">
        <v>3609</v>
      </c>
      <c r="B224" s="19" t="s">
        <v>3610</v>
      </c>
      <c r="C224" s="19" t="s">
        <v>3611</v>
      </c>
    </row>
    <row r="225" spans="1:3" x14ac:dyDescent="0.25">
      <c r="A225" s="19" t="s">
        <v>3612</v>
      </c>
      <c r="B225" s="19" t="s">
        <v>2850</v>
      </c>
      <c r="C225" s="19" t="s">
        <v>3613</v>
      </c>
    </row>
    <row r="226" spans="1:3" x14ac:dyDescent="0.25">
      <c r="A226" s="19" t="s">
        <v>3614</v>
      </c>
      <c r="B226" s="19" t="s">
        <v>2035</v>
      </c>
      <c r="C226" s="19" t="s">
        <v>3615</v>
      </c>
    </row>
    <row r="227" spans="1:3" x14ac:dyDescent="0.25">
      <c r="A227" s="19" t="s">
        <v>3616</v>
      </c>
      <c r="B227" s="19" t="s">
        <v>2491</v>
      </c>
      <c r="C227" s="19" t="s">
        <v>3617</v>
      </c>
    </row>
    <row r="228" spans="1:3" x14ac:dyDescent="0.25">
      <c r="A228" s="19" t="s">
        <v>3618</v>
      </c>
      <c r="B228" s="19" t="s">
        <v>270</v>
      </c>
      <c r="C228" s="19" t="s">
        <v>3619</v>
      </c>
    </row>
    <row r="229" spans="1:3" x14ac:dyDescent="0.25">
      <c r="A229" s="19" t="s">
        <v>3620</v>
      </c>
      <c r="B229" s="19" t="s">
        <v>3127</v>
      </c>
      <c r="C229" s="19" t="s">
        <v>3621</v>
      </c>
    </row>
    <row r="230" spans="1:3" x14ac:dyDescent="0.25">
      <c r="A230" s="19" t="s">
        <v>3622</v>
      </c>
      <c r="B230" s="19" t="s">
        <v>843</v>
      </c>
      <c r="C230" s="19" t="s">
        <v>3623</v>
      </c>
    </row>
    <row r="231" spans="1:3" x14ac:dyDescent="0.25">
      <c r="A231" s="19" t="s">
        <v>3624</v>
      </c>
      <c r="B231" s="19" t="s">
        <v>2589</v>
      </c>
      <c r="C231" s="19" t="s">
        <v>3625</v>
      </c>
    </row>
    <row r="232" spans="1:3" x14ac:dyDescent="0.25">
      <c r="A232" s="19" t="s">
        <v>3626</v>
      </c>
      <c r="B232" s="19" t="s">
        <v>1166</v>
      </c>
      <c r="C232" s="19" t="s">
        <v>3627</v>
      </c>
    </row>
    <row r="233" spans="1:3" x14ac:dyDescent="0.25">
      <c r="A233" s="19" t="s">
        <v>3628</v>
      </c>
      <c r="B233" s="19" t="s">
        <v>1916</v>
      </c>
      <c r="C233" s="19" t="s">
        <v>3629</v>
      </c>
    </row>
    <row r="234" spans="1:3" x14ac:dyDescent="0.25">
      <c r="A234" s="19" t="s">
        <v>3630</v>
      </c>
      <c r="B234" s="19" t="s">
        <v>444</v>
      </c>
      <c r="C234" s="19" t="s">
        <v>3631</v>
      </c>
    </row>
    <row r="235" spans="1:3" x14ac:dyDescent="0.25">
      <c r="A235" s="19" t="s">
        <v>3632</v>
      </c>
      <c r="B235" s="19" t="s">
        <v>608</v>
      </c>
      <c r="C235" s="19" t="s">
        <v>3633</v>
      </c>
    </row>
    <row r="236" spans="1:3" x14ac:dyDescent="0.25">
      <c r="A236" s="19" t="s">
        <v>3634</v>
      </c>
      <c r="B236" s="19" t="s">
        <v>2595</v>
      </c>
      <c r="C236" s="19" t="s">
        <v>3635</v>
      </c>
    </row>
    <row r="237" spans="1:3" x14ac:dyDescent="0.25">
      <c r="A237" s="19" t="s">
        <v>3636</v>
      </c>
      <c r="B237" s="19" t="s">
        <v>549</v>
      </c>
      <c r="C237" s="19" t="s">
        <v>3637</v>
      </c>
    </row>
    <row r="238" spans="1:3" x14ac:dyDescent="0.25">
      <c r="A238" s="19" t="s">
        <v>3638</v>
      </c>
      <c r="B238" s="19" t="s">
        <v>2790</v>
      </c>
      <c r="C238" s="19" t="s">
        <v>3639</v>
      </c>
    </row>
    <row r="239" spans="1:3" x14ac:dyDescent="0.25">
      <c r="A239" s="19" t="s">
        <v>3640</v>
      </c>
      <c r="B239" s="19" t="s">
        <v>1333</v>
      </c>
      <c r="C239" s="19" t="s">
        <v>3641</v>
      </c>
    </row>
    <row r="240" spans="1:3" x14ac:dyDescent="0.25">
      <c r="A240" s="19" t="s">
        <v>3642</v>
      </c>
      <c r="B240" s="19" t="s">
        <v>2795</v>
      </c>
      <c r="C240" s="19" t="s">
        <v>3643</v>
      </c>
    </row>
    <row r="241" spans="1:3" x14ac:dyDescent="0.25">
      <c r="A241" s="19" t="s">
        <v>3644</v>
      </c>
      <c r="B241" s="19" t="s">
        <v>2617</v>
      </c>
      <c r="C241" s="19" t="s">
        <v>3645</v>
      </c>
    </row>
    <row r="242" spans="1:3" x14ac:dyDescent="0.25">
      <c r="A242" s="19" t="s">
        <v>3646</v>
      </c>
      <c r="B242" s="19" t="s">
        <v>3647</v>
      </c>
      <c r="C242" s="19" t="s">
        <v>3648</v>
      </c>
    </row>
    <row r="243" spans="1:3" x14ac:dyDescent="0.25">
      <c r="A243" s="19" t="s">
        <v>3649</v>
      </c>
      <c r="B243" s="19" t="s">
        <v>361</v>
      </c>
      <c r="C243" s="19" t="s">
        <v>3650</v>
      </c>
    </row>
    <row r="244" spans="1:3" x14ac:dyDescent="0.25">
      <c r="A244" s="19" t="s">
        <v>3651</v>
      </c>
      <c r="B244" s="19" t="s">
        <v>866</v>
      </c>
      <c r="C244" s="19" t="s">
        <v>3652</v>
      </c>
    </row>
    <row r="245" spans="1:3" x14ac:dyDescent="0.25">
      <c r="A245" s="19" t="s">
        <v>3653</v>
      </c>
      <c r="B245" s="19" t="s">
        <v>1740</v>
      </c>
      <c r="C245" s="19" t="s">
        <v>3654</v>
      </c>
    </row>
    <row r="246" spans="1:3" x14ac:dyDescent="0.25">
      <c r="A246" s="19" t="s">
        <v>3655</v>
      </c>
      <c r="B246" s="19" t="s">
        <v>402</v>
      </c>
      <c r="C246" s="19" t="s">
        <v>3656</v>
      </c>
    </row>
    <row r="247" spans="1:3" x14ac:dyDescent="0.25">
      <c r="A247" s="19" t="s">
        <v>3657</v>
      </c>
      <c r="B247" s="19" t="s">
        <v>1681</v>
      </c>
      <c r="C247" s="19" t="s">
        <v>3658</v>
      </c>
    </row>
    <row r="248" spans="1:3" x14ac:dyDescent="0.25">
      <c r="A248" s="19" t="s">
        <v>3659</v>
      </c>
      <c r="B248" s="19" t="s">
        <v>2992</v>
      </c>
      <c r="C248" s="19" t="s">
        <v>3660</v>
      </c>
    </row>
    <row r="249" spans="1:3" x14ac:dyDescent="0.25">
      <c r="A249" s="19" t="s">
        <v>3661</v>
      </c>
      <c r="B249" s="19" t="s">
        <v>3662</v>
      </c>
      <c r="C249" s="19" t="s">
        <v>3663</v>
      </c>
    </row>
    <row r="250" spans="1:3" x14ac:dyDescent="0.25">
      <c r="A250" s="19" t="s">
        <v>3664</v>
      </c>
      <c r="B250" s="19" t="s">
        <v>595</v>
      </c>
      <c r="C250" s="19" t="s">
        <v>3665</v>
      </c>
    </row>
    <row r="251" spans="1:3" x14ac:dyDescent="0.25">
      <c r="A251" s="19" t="s">
        <v>3666</v>
      </c>
      <c r="B251" s="19" t="s">
        <v>3667</v>
      </c>
      <c r="C251" s="19" t="s">
        <v>3668</v>
      </c>
    </row>
    <row r="252" spans="1:3" x14ac:dyDescent="0.25">
      <c r="A252" s="19" t="s">
        <v>3669</v>
      </c>
      <c r="B252" s="19" t="s">
        <v>3670</v>
      </c>
      <c r="C252" s="19" t="s">
        <v>3671</v>
      </c>
    </row>
    <row r="253" spans="1:3" x14ac:dyDescent="0.25">
      <c r="A253" s="19" t="s">
        <v>3672</v>
      </c>
      <c r="B253" s="19" t="s">
        <v>2486</v>
      </c>
      <c r="C253" s="19" t="s">
        <v>3673</v>
      </c>
    </row>
    <row r="254" spans="1:3" x14ac:dyDescent="0.25">
      <c r="A254" s="19" t="s">
        <v>3674</v>
      </c>
      <c r="B254" s="19" t="s">
        <v>1627</v>
      </c>
      <c r="C254" s="19" t="s">
        <v>3675</v>
      </c>
    </row>
    <row r="255" spans="1:3" x14ac:dyDescent="0.25">
      <c r="A255" s="19" t="s">
        <v>3676</v>
      </c>
      <c r="B255" s="19" t="s">
        <v>1998</v>
      </c>
      <c r="C255" s="19" t="s">
        <v>3677</v>
      </c>
    </row>
    <row r="256" spans="1:3" x14ac:dyDescent="0.25">
      <c r="A256" s="19" t="s">
        <v>3678</v>
      </c>
      <c r="B256" s="19" t="s">
        <v>964</v>
      </c>
      <c r="C256" s="19" t="s">
        <v>3679</v>
      </c>
    </row>
    <row r="257" spans="1:3" x14ac:dyDescent="0.25">
      <c r="A257" s="19" t="s">
        <v>3680</v>
      </c>
      <c r="B257" s="19" t="s">
        <v>1293</v>
      </c>
      <c r="C257" s="19" t="s">
        <v>3681</v>
      </c>
    </row>
    <row r="258" spans="1:3" x14ac:dyDescent="0.25">
      <c r="A258" s="19" t="s">
        <v>3682</v>
      </c>
      <c r="B258" s="19" t="s">
        <v>3683</v>
      </c>
      <c r="C258" s="19" t="s">
        <v>3684</v>
      </c>
    </row>
    <row r="259" spans="1:3" x14ac:dyDescent="0.25">
      <c r="A259" s="19" t="s">
        <v>3685</v>
      </c>
      <c r="B259" s="19" t="s">
        <v>1219</v>
      </c>
      <c r="C259" s="19" t="s">
        <v>3686</v>
      </c>
    </row>
    <row r="260" spans="1:3" x14ac:dyDescent="0.25">
      <c r="A260" s="19" t="s">
        <v>3687</v>
      </c>
      <c r="B260" s="19" t="s">
        <v>2816</v>
      </c>
      <c r="C260" s="19" t="s">
        <v>3688</v>
      </c>
    </row>
    <row r="261" spans="1:3" x14ac:dyDescent="0.25">
      <c r="A261" s="19" t="s">
        <v>3689</v>
      </c>
      <c r="B261" s="19" t="s">
        <v>539</v>
      </c>
      <c r="C261" s="19" t="s">
        <v>3690</v>
      </c>
    </row>
    <row r="262" spans="1:3" x14ac:dyDescent="0.25">
      <c r="A262" s="19" t="s">
        <v>3691</v>
      </c>
      <c r="B262" s="19" t="s">
        <v>2798</v>
      </c>
      <c r="C262" s="19" t="s">
        <v>3692</v>
      </c>
    </row>
    <row r="263" spans="1:3" x14ac:dyDescent="0.25">
      <c r="A263" s="19" t="s">
        <v>3693</v>
      </c>
      <c r="B263" s="19" t="s">
        <v>2347</v>
      </c>
      <c r="C263" s="19" t="s">
        <v>3694</v>
      </c>
    </row>
    <row r="264" spans="1:3" x14ac:dyDescent="0.25">
      <c r="A264" s="19" t="s">
        <v>3695</v>
      </c>
      <c r="B264" s="19" t="s">
        <v>655</v>
      </c>
      <c r="C264" s="19" t="s">
        <v>3696</v>
      </c>
    </row>
    <row r="265" spans="1:3" x14ac:dyDescent="0.25">
      <c r="A265" s="19" t="s">
        <v>3697</v>
      </c>
      <c r="B265" s="19" t="s">
        <v>333</v>
      </c>
      <c r="C265" s="19" t="s">
        <v>3698</v>
      </c>
    </row>
    <row r="266" spans="1:3" x14ac:dyDescent="0.25">
      <c r="A266" s="19" t="s">
        <v>3699</v>
      </c>
      <c r="B266" s="19" t="s">
        <v>2936</v>
      </c>
      <c r="C266" s="19" t="s">
        <v>3700</v>
      </c>
    </row>
    <row r="267" spans="1:3" x14ac:dyDescent="0.25">
      <c r="A267" s="19" t="s">
        <v>3701</v>
      </c>
      <c r="B267" s="19" t="s">
        <v>2733</v>
      </c>
      <c r="C267" s="19" t="s">
        <v>3702</v>
      </c>
    </row>
    <row r="268" spans="1:3" x14ac:dyDescent="0.25">
      <c r="A268" s="19" t="s">
        <v>3703</v>
      </c>
      <c r="B268" s="19" t="s">
        <v>2387</v>
      </c>
      <c r="C268" s="19" t="s">
        <v>3704</v>
      </c>
    </row>
    <row r="269" spans="1:3" x14ac:dyDescent="0.25">
      <c r="A269" s="19" t="s">
        <v>3705</v>
      </c>
      <c r="B269" s="19" t="s">
        <v>2987</v>
      </c>
      <c r="C269" s="19" t="s">
        <v>3706</v>
      </c>
    </row>
    <row r="270" spans="1:3" x14ac:dyDescent="0.25">
      <c r="A270" s="19" t="s">
        <v>3707</v>
      </c>
      <c r="B270" s="19" t="s">
        <v>2543</v>
      </c>
      <c r="C270" s="19" t="s">
        <v>3708</v>
      </c>
    </row>
    <row r="271" spans="1:3" x14ac:dyDescent="0.25">
      <c r="A271" s="19" t="s">
        <v>3709</v>
      </c>
      <c r="B271" s="19" t="s">
        <v>204</v>
      </c>
      <c r="C271" s="19" t="s">
        <v>3710</v>
      </c>
    </row>
    <row r="272" spans="1:3" x14ac:dyDescent="0.25">
      <c r="A272" s="19" t="s">
        <v>3711</v>
      </c>
      <c r="B272" s="19" t="s">
        <v>1305</v>
      </c>
      <c r="C272" s="19" t="s">
        <v>3712</v>
      </c>
    </row>
    <row r="273" spans="1:3" x14ac:dyDescent="0.25">
      <c r="A273" s="19" t="s">
        <v>3713</v>
      </c>
      <c r="B273" s="19" t="s">
        <v>2294</v>
      </c>
      <c r="C273" s="19" t="s">
        <v>3714</v>
      </c>
    </row>
    <row r="274" spans="1:3" x14ac:dyDescent="0.25">
      <c r="A274" s="19" t="s">
        <v>3715</v>
      </c>
      <c r="B274" s="19" t="s">
        <v>1770</v>
      </c>
      <c r="C274" s="19" t="s">
        <v>3716</v>
      </c>
    </row>
    <row r="275" spans="1:3" x14ac:dyDescent="0.25">
      <c r="A275" s="19" t="s">
        <v>3717</v>
      </c>
      <c r="B275" s="19" t="s">
        <v>1769</v>
      </c>
      <c r="C275" s="19" t="s">
        <v>3718</v>
      </c>
    </row>
    <row r="276" spans="1:3" x14ac:dyDescent="0.25">
      <c r="A276" s="19" t="s">
        <v>3719</v>
      </c>
      <c r="B276" s="19" t="s">
        <v>1592</v>
      </c>
      <c r="C276" s="19" t="s">
        <v>3720</v>
      </c>
    </row>
    <row r="277" spans="1:3" x14ac:dyDescent="0.25">
      <c r="A277" s="19" t="s">
        <v>3721</v>
      </c>
      <c r="B277" s="19" t="s">
        <v>755</v>
      </c>
      <c r="C277" s="19" t="s">
        <v>3722</v>
      </c>
    </row>
    <row r="278" spans="1:3" x14ac:dyDescent="0.25">
      <c r="A278" s="19" t="s">
        <v>3723</v>
      </c>
      <c r="B278" s="19" t="s">
        <v>279</v>
      </c>
      <c r="C278" s="19" t="s">
        <v>3724</v>
      </c>
    </row>
    <row r="279" spans="1:3" x14ac:dyDescent="0.25">
      <c r="A279" s="19" t="s">
        <v>3725</v>
      </c>
      <c r="B279" s="19" t="s">
        <v>2917</v>
      </c>
      <c r="C279" s="19" t="s">
        <v>3726</v>
      </c>
    </row>
    <row r="280" spans="1:3" x14ac:dyDescent="0.25">
      <c r="A280" s="19" t="s">
        <v>3727</v>
      </c>
      <c r="B280" s="19" t="s">
        <v>1965</v>
      </c>
      <c r="C280" s="19" t="s">
        <v>3728</v>
      </c>
    </row>
    <row r="281" spans="1:3" x14ac:dyDescent="0.25">
      <c r="A281" s="19" t="s">
        <v>3729</v>
      </c>
      <c r="B281" s="19" t="s">
        <v>3128</v>
      </c>
      <c r="C281" s="19" t="s">
        <v>3730</v>
      </c>
    </row>
    <row r="282" spans="1:3" x14ac:dyDescent="0.25">
      <c r="A282" s="19" t="s">
        <v>3731</v>
      </c>
      <c r="B282" s="19" t="s">
        <v>2237</v>
      </c>
      <c r="C282" s="19" t="s">
        <v>3732</v>
      </c>
    </row>
    <row r="283" spans="1:3" x14ac:dyDescent="0.25">
      <c r="A283" s="19" t="s">
        <v>3733</v>
      </c>
      <c r="B283" s="19" t="s">
        <v>2659</v>
      </c>
      <c r="C283" s="19" t="s">
        <v>3734</v>
      </c>
    </row>
    <row r="284" spans="1:3" x14ac:dyDescent="0.25">
      <c r="A284" s="19" t="s">
        <v>3735</v>
      </c>
      <c r="B284" s="19" t="s">
        <v>1992</v>
      </c>
      <c r="C284" s="19" t="s">
        <v>3229</v>
      </c>
    </row>
    <row r="285" spans="1:3" x14ac:dyDescent="0.25">
      <c r="A285" s="19" t="s">
        <v>3736</v>
      </c>
      <c r="B285" s="19" t="s">
        <v>96</v>
      </c>
      <c r="C285" s="19" t="s">
        <v>3737</v>
      </c>
    </row>
    <row r="286" spans="1:3" x14ac:dyDescent="0.25">
      <c r="A286" s="19" t="s">
        <v>3738</v>
      </c>
      <c r="B286" s="19" t="s">
        <v>1777</v>
      </c>
      <c r="C286" s="19" t="s">
        <v>3204</v>
      </c>
    </row>
    <row r="287" spans="1:3" x14ac:dyDescent="0.25">
      <c r="A287" s="19" t="s">
        <v>3739</v>
      </c>
      <c r="B287" s="19" t="s">
        <v>1130</v>
      </c>
      <c r="C287" s="19" t="s">
        <v>3740</v>
      </c>
    </row>
    <row r="288" spans="1:3" x14ac:dyDescent="0.25">
      <c r="A288" s="19" t="s">
        <v>3741</v>
      </c>
      <c r="B288" s="19" t="s">
        <v>703</v>
      </c>
      <c r="C288" s="19" t="s">
        <v>3742</v>
      </c>
    </row>
    <row r="289" spans="1:3" x14ac:dyDescent="0.25">
      <c r="A289" s="19" t="s">
        <v>3743</v>
      </c>
      <c r="B289" s="19" t="s">
        <v>991</v>
      </c>
      <c r="C289" s="19" t="s">
        <v>3744</v>
      </c>
    </row>
    <row r="290" spans="1:3" x14ac:dyDescent="0.25">
      <c r="A290" s="19" t="s">
        <v>3745</v>
      </c>
      <c r="B290" s="19" t="s">
        <v>2707</v>
      </c>
      <c r="C290" s="19" t="s">
        <v>3746</v>
      </c>
    </row>
    <row r="291" spans="1:3" x14ac:dyDescent="0.25">
      <c r="A291" s="19" t="s">
        <v>3747</v>
      </c>
      <c r="B291" s="19" t="s">
        <v>453</v>
      </c>
      <c r="C291" s="19" t="s">
        <v>3748</v>
      </c>
    </row>
    <row r="292" spans="1:3" x14ac:dyDescent="0.25">
      <c r="A292" s="19" t="s">
        <v>3749</v>
      </c>
      <c r="B292" s="19" t="s">
        <v>2741</v>
      </c>
      <c r="C292" s="19" t="s">
        <v>3750</v>
      </c>
    </row>
    <row r="293" spans="1:3" x14ac:dyDescent="0.25">
      <c r="A293" s="19" t="s">
        <v>3751</v>
      </c>
      <c r="B293" s="19" t="s">
        <v>2456</v>
      </c>
      <c r="C293" s="19" t="s">
        <v>3229</v>
      </c>
    </row>
    <row r="294" spans="1:3" x14ac:dyDescent="0.25">
      <c r="A294" s="19" t="s">
        <v>3752</v>
      </c>
      <c r="B294" s="19" t="s">
        <v>2321</v>
      </c>
      <c r="C294" s="19" t="s">
        <v>3753</v>
      </c>
    </row>
    <row r="295" spans="1:3" x14ac:dyDescent="0.25">
      <c r="A295" s="19" t="s">
        <v>3754</v>
      </c>
      <c r="B295" s="19" t="s">
        <v>312</v>
      </c>
      <c r="C295" s="19" t="s">
        <v>3755</v>
      </c>
    </row>
    <row r="296" spans="1:3" x14ac:dyDescent="0.25">
      <c r="A296" s="19" t="s">
        <v>3756</v>
      </c>
      <c r="B296" s="19" t="s">
        <v>537</v>
      </c>
      <c r="C296" s="19" t="s">
        <v>3757</v>
      </c>
    </row>
    <row r="297" spans="1:3" x14ac:dyDescent="0.25">
      <c r="A297" s="19" t="s">
        <v>3758</v>
      </c>
      <c r="B297" s="19" t="s">
        <v>12</v>
      </c>
      <c r="C297" s="19" t="s">
        <v>3759</v>
      </c>
    </row>
    <row r="298" spans="1:3" x14ac:dyDescent="0.25">
      <c r="A298" s="19" t="s">
        <v>3760</v>
      </c>
      <c r="B298" s="19" t="s">
        <v>2995</v>
      </c>
      <c r="C298" s="19" t="s">
        <v>3761</v>
      </c>
    </row>
    <row r="299" spans="1:3" x14ac:dyDescent="0.25">
      <c r="A299" s="19" t="s">
        <v>3762</v>
      </c>
      <c r="B299" s="19" t="s">
        <v>3763</v>
      </c>
      <c r="C299" s="19" t="s">
        <v>3764</v>
      </c>
    </row>
    <row r="300" spans="1:3" x14ac:dyDescent="0.25">
      <c r="A300" s="19" t="s">
        <v>3765</v>
      </c>
      <c r="B300" s="19" t="s">
        <v>527</v>
      </c>
      <c r="C300" s="19" t="s">
        <v>3766</v>
      </c>
    </row>
    <row r="301" spans="1:3" x14ac:dyDescent="0.25">
      <c r="A301" s="19" t="s">
        <v>3767</v>
      </c>
      <c r="B301" s="19" t="s">
        <v>171</v>
      </c>
      <c r="C301" s="19" t="s">
        <v>3768</v>
      </c>
    </row>
    <row r="302" spans="1:3" x14ac:dyDescent="0.25">
      <c r="A302" s="19" t="s">
        <v>3769</v>
      </c>
      <c r="B302" s="19" t="s">
        <v>336</v>
      </c>
      <c r="C302" s="19" t="s">
        <v>3770</v>
      </c>
    </row>
    <row r="303" spans="1:3" x14ac:dyDescent="0.25">
      <c r="A303" s="19" t="s">
        <v>3771</v>
      </c>
      <c r="B303" s="19" t="s">
        <v>1153</v>
      </c>
      <c r="C303" s="19" t="s">
        <v>3772</v>
      </c>
    </row>
    <row r="304" spans="1:3" x14ac:dyDescent="0.25">
      <c r="A304" s="19" t="s">
        <v>3773</v>
      </c>
      <c r="B304" s="19" t="s">
        <v>38</v>
      </c>
      <c r="C304" s="19" t="s">
        <v>3774</v>
      </c>
    </row>
    <row r="305" spans="1:3" x14ac:dyDescent="0.25">
      <c r="A305" s="19" t="s">
        <v>3775</v>
      </c>
      <c r="B305" s="19" t="s">
        <v>1292</v>
      </c>
      <c r="C305" s="19" t="s">
        <v>3776</v>
      </c>
    </row>
    <row r="306" spans="1:3" x14ac:dyDescent="0.25">
      <c r="A306" s="19" t="s">
        <v>3777</v>
      </c>
      <c r="B306" s="19" t="s">
        <v>207</v>
      </c>
      <c r="C306" s="19" t="s">
        <v>3241</v>
      </c>
    </row>
    <row r="307" spans="1:3" x14ac:dyDescent="0.25">
      <c r="A307" s="19" t="s">
        <v>3778</v>
      </c>
      <c r="B307" s="19" t="s">
        <v>3779</v>
      </c>
      <c r="C307" s="19" t="s">
        <v>3780</v>
      </c>
    </row>
    <row r="308" spans="1:3" x14ac:dyDescent="0.25">
      <c r="A308" s="19" t="s">
        <v>3781</v>
      </c>
      <c r="B308" s="19" t="s">
        <v>2544</v>
      </c>
      <c r="C308" s="19" t="s">
        <v>3782</v>
      </c>
    </row>
    <row r="309" spans="1:3" x14ac:dyDescent="0.25">
      <c r="A309" s="19" t="s">
        <v>3783</v>
      </c>
      <c r="B309" s="19" t="s">
        <v>2395</v>
      </c>
      <c r="C309" s="19" t="s">
        <v>3784</v>
      </c>
    </row>
    <row r="310" spans="1:3" x14ac:dyDescent="0.25">
      <c r="A310" s="19" t="s">
        <v>3785</v>
      </c>
      <c r="B310" s="19" t="s">
        <v>744</v>
      </c>
      <c r="C310" s="19" t="s">
        <v>3171</v>
      </c>
    </row>
    <row r="311" spans="1:3" x14ac:dyDescent="0.25">
      <c r="A311" s="19" t="s">
        <v>3786</v>
      </c>
      <c r="B311" s="19" t="s">
        <v>288</v>
      </c>
      <c r="C311" s="19" t="s">
        <v>3787</v>
      </c>
    </row>
    <row r="312" spans="1:3" x14ac:dyDescent="0.25">
      <c r="A312" s="19" t="s">
        <v>3788</v>
      </c>
      <c r="B312" s="19" t="s">
        <v>151</v>
      </c>
      <c r="C312" s="19" t="s">
        <v>3789</v>
      </c>
    </row>
    <row r="313" spans="1:3" x14ac:dyDescent="0.25">
      <c r="A313" s="19" t="s">
        <v>3790</v>
      </c>
      <c r="B313" s="19" t="s">
        <v>3129</v>
      </c>
      <c r="C313" s="19" t="s">
        <v>3791</v>
      </c>
    </row>
    <row r="314" spans="1:3" x14ac:dyDescent="0.25">
      <c r="A314" s="19" t="s">
        <v>3792</v>
      </c>
      <c r="B314" s="19" t="s">
        <v>1281</v>
      </c>
      <c r="C314" s="19" t="s">
        <v>3650</v>
      </c>
    </row>
    <row r="315" spans="1:3" x14ac:dyDescent="0.25">
      <c r="A315" s="19" t="s">
        <v>3793</v>
      </c>
      <c r="B315" s="19" t="s">
        <v>802</v>
      </c>
      <c r="C315" s="19" t="s">
        <v>3794</v>
      </c>
    </row>
    <row r="316" spans="1:3" x14ac:dyDescent="0.25">
      <c r="A316" s="19" t="s">
        <v>3795</v>
      </c>
      <c r="B316" s="19" t="s">
        <v>2243</v>
      </c>
      <c r="C316" s="19" t="s">
        <v>3796</v>
      </c>
    </row>
    <row r="317" spans="1:3" x14ac:dyDescent="0.25">
      <c r="A317" s="19" t="s">
        <v>3797</v>
      </c>
      <c r="B317" s="19" t="s">
        <v>3798</v>
      </c>
      <c r="C317" s="19" t="s">
        <v>3799</v>
      </c>
    </row>
    <row r="318" spans="1:3" x14ac:dyDescent="0.25">
      <c r="A318" s="19" t="s">
        <v>3800</v>
      </c>
      <c r="B318" s="19" t="s">
        <v>2666</v>
      </c>
      <c r="C318" s="19" t="s">
        <v>3801</v>
      </c>
    </row>
    <row r="319" spans="1:3" x14ac:dyDescent="0.25">
      <c r="A319" s="19" t="s">
        <v>3802</v>
      </c>
      <c r="B319" s="19" t="s">
        <v>2901</v>
      </c>
      <c r="C319" s="19" t="s">
        <v>3803</v>
      </c>
    </row>
    <row r="320" spans="1:3" x14ac:dyDescent="0.25">
      <c r="A320" s="19" t="s">
        <v>3804</v>
      </c>
      <c r="B320" s="19" t="s">
        <v>1612</v>
      </c>
      <c r="C320" s="19" t="s">
        <v>3805</v>
      </c>
    </row>
    <row r="321" spans="1:3" x14ac:dyDescent="0.25">
      <c r="A321" s="19" t="s">
        <v>3806</v>
      </c>
      <c r="B321" s="19" t="s">
        <v>517</v>
      </c>
      <c r="C321" s="19" t="s">
        <v>3807</v>
      </c>
    </row>
    <row r="322" spans="1:3" x14ac:dyDescent="0.25">
      <c r="A322" s="19" t="s">
        <v>3808</v>
      </c>
      <c r="B322" s="19" t="s">
        <v>2211</v>
      </c>
      <c r="C322" s="19" t="s">
        <v>3809</v>
      </c>
    </row>
    <row r="323" spans="1:3" x14ac:dyDescent="0.25">
      <c r="A323" s="19" t="s">
        <v>3810</v>
      </c>
      <c r="B323" s="19" t="s">
        <v>570</v>
      </c>
      <c r="C323" s="19" t="s">
        <v>3811</v>
      </c>
    </row>
    <row r="324" spans="1:3" x14ac:dyDescent="0.25">
      <c r="A324" s="19" t="s">
        <v>3812</v>
      </c>
      <c r="B324" s="19" t="s">
        <v>58</v>
      </c>
      <c r="C324" s="19" t="s">
        <v>3813</v>
      </c>
    </row>
    <row r="325" spans="1:3" x14ac:dyDescent="0.25">
      <c r="A325" s="19" t="s">
        <v>3814</v>
      </c>
      <c r="B325" s="19" t="s">
        <v>811</v>
      </c>
      <c r="C325" s="19" t="s">
        <v>3815</v>
      </c>
    </row>
    <row r="326" spans="1:3" x14ac:dyDescent="0.25">
      <c r="A326" s="19" t="s">
        <v>3816</v>
      </c>
      <c r="B326" s="19" t="s">
        <v>2314</v>
      </c>
      <c r="C326" s="19" t="s">
        <v>3817</v>
      </c>
    </row>
    <row r="327" spans="1:3" x14ac:dyDescent="0.25">
      <c r="A327" s="19" t="s">
        <v>3818</v>
      </c>
      <c r="B327" s="19" t="s">
        <v>541</v>
      </c>
      <c r="C327" s="19" t="s">
        <v>3819</v>
      </c>
    </row>
    <row r="328" spans="1:3" x14ac:dyDescent="0.25">
      <c r="A328" s="19" t="s">
        <v>3820</v>
      </c>
      <c r="B328" s="19" t="s">
        <v>1351</v>
      </c>
      <c r="C328" s="19" t="s">
        <v>3821</v>
      </c>
    </row>
    <row r="329" spans="1:3" x14ac:dyDescent="0.25">
      <c r="A329" s="19" t="s">
        <v>3822</v>
      </c>
      <c r="B329" s="19" t="s">
        <v>1498</v>
      </c>
      <c r="C329" s="19" t="s">
        <v>3823</v>
      </c>
    </row>
    <row r="330" spans="1:3" x14ac:dyDescent="0.25">
      <c r="A330" s="19" t="s">
        <v>3824</v>
      </c>
      <c r="B330" s="19" t="s">
        <v>1195</v>
      </c>
      <c r="C330" s="19" t="s">
        <v>3825</v>
      </c>
    </row>
    <row r="331" spans="1:3" x14ac:dyDescent="0.25">
      <c r="A331" s="19" t="s">
        <v>3826</v>
      </c>
      <c r="B331" s="19" t="s">
        <v>1815</v>
      </c>
      <c r="C331" s="19" t="s">
        <v>3827</v>
      </c>
    </row>
    <row r="332" spans="1:3" x14ac:dyDescent="0.25">
      <c r="A332" s="19" t="s">
        <v>3828</v>
      </c>
      <c r="B332" s="19" t="s">
        <v>2818</v>
      </c>
      <c r="C332" s="19" t="s">
        <v>3829</v>
      </c>
    </row>
    <row r="333" spans="1:3" x14ac:dyDescent="0.25">
      <c r="A333" s="19" t="s">
        <v>3830</v>
      </c>
      <c r="B333" s="19" t="s">
        <v>2626</v>
      </c>
      <c r="C333" s="19" t="s">
        <v>3831</v>
      </c>
    </row>
    <row r="334" spans="1:3" x14ac:dyDescent="0.25">
      <c r="A334" s="19" t="s">
        <v>3832</v>
      </c>
      <c r="B334" s="19" t="s">
        <v>1764</v>
      </c>
      <c r="C334" s="19" t="s">
        <v>3833</v>
      </c>
    </row>
    <row r="335" spans="1:3" x14ac:dyDescent="0.25">
      <c r="A335" s="19" t="s">
        <v>3834</v>
      </c>
      <c r="B335" s="19" t="s">
        <v>1819</v>
      </c>
      <c r="C335" s="19" t="s">
        <v>3835</v>
      </c>
    </row>
    <row r="336" spans="1:3" x14ac:dyDescent="0.25">
      <c r="A336" s="19" t="s">
        <v>3836</v>
      </c>
      <c r="B336" s="19" t="s">
        <v>447</v>
      </c>
      <c r="C336" s="19" t="s">
        <v>3837</v>
      </c>
    </row>
    <row r="337" spans="1:3" x14ac:dyDescent="0.25">
      <c r="A337" s="19" t="s">
        <v>3838</v>
      </c>
      <c r="B337" s="19" t="s">
        <v>2879</v>
      </c>
      <c r="C337" s="19" t="s">
        <v>3839</v>
      </c>
    </row>
    <row r="338" spans="1:3" x14ac:dyDescent="0.25">
      <c r="A338" s="19" t="s">
        <v>3840</v>
      </c>
      <c r="B338" s="19" t="s">
        <v>820</v>
      </c>
      <c r="C338" s="19" t="s">
        <v>3841</v>
      </c>
    </row>
    <row r="339" spans="1:3" x14ac:dyDescent="0.25">
      <c r="A339" s="19" t="s">
        <v>3842</v>
      </c>
      <c r="B339" s="19" t="s">
        <v>3</v>
      </c>
      <c r="C339" s="19" t="s">
        <v>3843</v>
      </c>
    </row>
    <row r="340" spans="1:3" x14ac:dyDescent="0.25">
      <c r="A340" s="19" t="s">
        <v>3844</v>
      </c>
      <c r="B340" s="19" t="s">
        <v>794</v>
      </c>
      <c r="C340" s="19" t="s">
        <v>3845</v>
      </c>
    </row>
    <row r="341" spans="1:3" x14ac:dyDescent="0.25">
      <c r="A341" s="19" t="s">
        <v>3846</v>
      </c>
      <c r="B341" s="19" t="s">
        <v>3847</v>
      </c>
      <c r="C341" s="19" t="s">
        <v>3848</v>
      </c>
    </row>
    <row r="342" spans="1:3" x14ac:dyDescent="0.25">
      <c r="A342" s="19" t="s">
        <v>3849</v>
      </c>
      <c r="B342" s="19" t="s">
        <v>683</v>
      </c>
      <c r="C342" s="19" t="s">
        <v>3850</v>
      </c>
    </row>
    <row r="343" spans="1:3" x14ac:dyDescent="0.25">
      <c r="A343" s="19" t="s">
        <v>3851</v>
      </c>
      <c r="B343" s="19" t="s">
        <v>2310</v>
      </c>
      <c r="C343" s="19" t="s">
        <v>3852</v>
      </c>
    </row>
    <row r="344" spans="1:3" x14ac:dyDescent="0.25">
      <c r="A344" s="19" t="s">
        <v>3853</v>
      </c>
      <c r="B344" s="19" t="s">
        <v>2269</v>
      </c>
      <c r="C344" s="19" t="s">
        <v>3854</v>
      </c>
    </row>
    <row r="345" spans="1:3" x14ac:dyDescent="0.25">
      <c r="A345" s="19" t="s">
        <v>3855</v>
      </c>
      <c r="B345" s="19" t="s">
        <v>445</v>
      </c>
      <c r="C345" s="19" t="s">
        <v>3856</v>
      </c>
    </row>
    <row r="346" spans="1:3" x14ac:dyDescent="0.25">
      <c r="A346" s="19" t="s">
        <v>3857</v>
      </c>
      <c r="B346" s="19" t="s">
        <v>776</v>
      </c>
      <c r="C346" s="19" t="s">
        <v>3858</v>
      </c>
    </row>
    <row r="347" spans="1:3" x14ac:dyDescent="0.25">
      <c r="A347" s="19" t="s">
        <v>3859</v>
      </c>
      <c r="B347" s="19" t="s">
        <v>396</v>
      </c>
      <c r="C347" s="19" t="s">
        <v>3860</v>
      </c>
    </row>
    <row r="348" spans="1:3" x14ac:dyDescent="0.25">
      <c r="A348" s="19" t="s">
        <v>3861</v>
      </c>
      <c r="B348" s="19" t="s">
        <v>2539</v>
      </c>
      <c r="C348" s="19" t="s">
        <v>3862</v>
      </c>
    </row>
    <row r="349" spans="1:3" x14ac:dyDescent="0.25">
      <c r="A349" s="19" t="s">
        <v>3863</v>
      </c>
      <c r="B349" s="19" t="s">
        <v>2805</v>
      </c>
      <c r="C349" s="19" t="s">
        <v>3864</v>
      </c>
    </row>
    <row r="350" spans="1:3" x14ac:dyDescent="0.25">
      <c r="A350" s="19" t="s">
        <v>3865</v>
      </c>
      <c r="B350" s="19" t="s">
        <v>469</v>
      </c>
      <c r="C350" s="19" t="s">
        <v>3866</v>
      </c>
    </row>
    <row r="351" spans="1:3" x14ac:dyDescent="0.25">
      <c r="A351" s="19" t="s">
        <v>3867</v>
      </c>
      <c r="B351" s="19" t="s">
        <v>2680</v>
      </c>
      <c r="C351" s="19" t="s">
        <v>3868</v>
      </c>
    </row>
    <row r="352" spans="1:3" x14ac:dyDescent="0.25">
      <c r="A352" s="19" t="s">
        <v>3869</v>
      </c>
      <c r="B352" s="19" t="s">
        <v>2149</v>
      </c>
      <c r="C352" s="19" t="s">
        <v>3870</v>
      </c>
    </row>
    <row r="353" spans="1:3" x14ac:dyDescent="0.25">
      <c r="A353" s="19" t="s">
        <v>3871</v>
      </c>
      <c r="B353" s="19" t="s">
        <v>1427</v>
      </c>
      <c r="C353" s="19" t="s">
        <v>3872</v>
      </c>
    </row>
    <row r="354" spans="1:3" x14ac:dyDescent="0.25">
      <c r="A354" s="19" t="s">
        <v>3873</v>
      </c>
      <c r="B354" s="19" t="s">
        <v>2339</v>
      </c>
      <c r="C354" s="19" t="s">
        <v>3874</v>
      </c>
    </row>
    <row r="355" spans="1:3" x14ac:dyDescent="0.25">
      <c r="A355" s="19" t="s">
        <v>3875</v>
      </c>
      <c r="B355" s="19" t="s">
        <v>1872</v>
      </c>
      <c r="C355" s="19" t="s">
        <v>3876</v>
      </c>
    </row>
    <row r="356" spans="1:3" x14ac:dyDescent="0.25">
      <c r="A356" s="19" t="s">
        <v>3877</v>
      </c>
      <c r="B356" s="19" t="s">
        <v>146</v>
      </c>
      <c r="C356" s="19" t="s">
        <v>3878</v>
      </c>
    </row>
    <row r="357" spans="1:3" x14ac:dyDescent="0.25">
      <c r="A357" s="19" t="s">
        <v>3879</v>
      </c>
      <c r="B357" s="19" t="s">
        <v>1547</v>
      </c>
      <c r="C357" s="19" t="s">
        <v>3880</v>
      </c>
    </row>
    <row r="358" spans="1:3" x14ac:dyDescent="0.25">
      <c r="A358" s="19" t="s">
        <v>3881</v>
      </c>
      <c r="B358" s="19" t="s">
        <v>2880</v>
      </c>
      <c r="C358" s="19" t="s">
        <v>3882</v>
      </c>
    </row>
    <row r="359" spans="1:3" x14ac:dyDescent="0.25">
      <c r="A359" s="19" t="s">
        <v>3883</v>
      </c>
      <c r="B359" s="19" t="s">
        <v>779</v>
      </c>
      <c r="C359" s="19" t="s">
        <v>3884</v>
      </c>
    </row>
    <row r="360" spans="1:3" x14ac:dyDescent="0.25">
      <c r="A360" s="19" t="s">
        <v>3885</v>
      </c>
      <c r="B360" s="19" t="s">
        <v>108</v>
      </c>
      <c r="C360" s="19" t="s">
        <v>3886</v>
      </c>
    </row>
    <row r="361" spans="1:3" x14ac:dyDescent="0.25">
      <c r="A361" s="19" t="s">
        <v>3887</v>
      </c>
      <c r="B361" s="19" t="s">
        <v>1957</v>
      </c>
      <c r="C361" s="19" t="s">
        <v>3888</v>
      </c>
    </row>
    <row r="362" spans="1:3" x14ac:dyDescent="0.25">
      <c r="A362" s="19" t="s">
        <v>3889</v>
      </c>
      <c r="B362" s="19" t="s">
        <v>101</v>
      </c>
      <c r="C362" s="19" t="s">
        <v>3890</v>
      </c>
    </row>
    <row r="363" spans="1:3" x14ac:dyDescent="0.25">
      <c r="A363" s="19" t="s">
        <v>3891</v>
      </c>
      <c r="B363" s="19" t="s">
        <v>2738</v>
      </c>
      <c r="C363" s="19" t="s">
        <v>3892</v>
      </c>
    </row>
    <row r="364" spans="1:3" x14ac:dyDescent="0.25">
      <c r="A364" s="19" t="s">
        <v>3893</v>
      </c>
      <c r="B364" s="19" t="s">
        <v>1475</v>
      </c>
      <c r="C364" s="19" t="s">
        <v>3894</v>
      </c>
    </row>
    <row r="365" spans="1:3" x14ac:dyDescent="0.25">
      <c r="A365" s="19" t="s">
        <v>3895</v>
      </c>
      <c r="B365" s="19" t="s">
        <v>912</v>
      </c>
      <c r="C365" s="19" t="s">
        <v>3896</v>
      </c>
    </row>
    <row r="366" spans="1:3" x14ac:dyDescent="0.25">
      <c r="A366" s="19" t="s">
        <v>3897</v>
      </c>
      <c r="B366" s="19" t="s">
        <v>2082</v>
      </c>
      <c r="C366" s="19" t="s">
        <v>3898</v>
      </c>
    </row>
    <row r="367" spans="1:3" x14ac:dyDescent="0.25">
      <c r="A367" s="19" t="s">
        <v>3899</v>
      </c>
      <c r="B367" s="19" t="s">
        <v>158</v>
      </c>
      <c r="C367" s="19" t="s">
        <v>3900</v>
      </c>
    </row>
    <row r="368" spans="1:3" x14ac:dyDescent="0.25">
      <c r="A368" s="19" t="s">
        <v>3901</v>
      </c>
      <c r="B368" s="19" t="s">
        <v>1726</v>
      </c>
      <c r="C368" s="19" t="s">
        <v>3902</v>
      </c>
    </row>
    <row r="369" spans="1:3" x14ac:dyDescent="0.25">
      <c r="A369" s="19" t="s">
        <v>3903</v>
      </c>
      <c r="B369" s="19" t="s">
        <v>1460</v>
      </c>
      <c r="C369" s="19" t="s">
        <v>3904</v>
      </c>
    </row>
    <row r="370" spans="1:3" x14ac:dyDescent="0.25">
      <c r="A370" s="19" t="s">
        <v>3905</v>
      </c>
      <c r="B370" s="19" t="s">
        <v>1339</v>
      </c>
      <c r="C370" s="19" t="s">
        <v>3906</v>
      </c>
    </row>
    <row r="371" spans="1:3" x14ac:dyDescent="0.25">
      <c r="A371" s="19" t="s">
        <v>3907</v>
      </c>
      <c r="B371" s="19" t="s">
        <v>2921</v>
      </c>
      <c r="C371" s="19" t="s">
        <v>3908</v>
      </c>
    </row>
    <row r="372" spans="1:3" x14ac:dyDescent="0.25">
      <c r="A372" s="19" t="s">
        <v>3909</v>
      </c>
      <c r="B372" s="19" t="s">
        <v>1644</v>
      </c>
      <c r="C372" s="19" t="s">
        <v>3910</v>
      </c>
    </row>
    <row r="373" spans="1:3" x14ac:dyDescent="0.25">
      <c r="A373" s="19" t="s">
        <v>3911</v>
      </c>
      <c r="B373" s="19" t="s">
        <v>2102</v>
      </c>
      <c r="C373" s="19" t="s">
        <v>3912</v>
      </c>
    </row>
    <row r="374" spans="1:3" x14ac:dyDescent="0.25">
      <c r="A374" s="19" t="s">
        <v>3913</v>
      </c>
      <c r="B374" s="19" t="s">
        <v>457</v>
      </c>
      <c r="C374" s="19" t="s">
        <v>3914</v>
      </c>
    </row>
    <row r="375" spans="1:3" x14ac:dyDescent="0.25">
      <c r="A375" s="19" t="s">
        <v>3915</v>
      </c>
      <c r="B375" s="19" t="s">
        <v>1709</v>
      </c>
      <c r="C375" s="19" t="s">
        <v>3141</v>
      </c>
    </row>
    <row r="376" spans="1:3" x14ac:dyDescent="0.25">
      <c r="A376" s="19" t="s">
        <v>3916</v>
      </c>
      <c r="B376" s="19" t="s">
        <v>2352</v>
      </c>
      <c r="C376" s="19" t="s">
        <v>3917</v>
      </c>
    </row>
    <row r="377" spans="1:3" x14ac:dyDescent="0.25">
      <c r="A377" s="19" t="s">
        <v>3918</v>
      </c>
      <c r="B377" s="19" t="s">
        <v>1689</v>
      </c>
      <c r="C377" s="19" t="s">
        <v>3919</v>
      </c>
    </row>
    <row r="378" spans="1:3" x14ac:dyDescent="0.25">
      <c r="A378" s="19" t="s">
        <v>3920</v>
      </c>
      <c r="B378" s="19" t="s">
        <v>2253</v>
      </c>
      <c r="C378" s="19" t="s">
        <v>3921</v>
      </c>
    </row>
    <row r="379" spans="1:3" x14ac:dyDescent="0.25">
      <c r="A379" s="19" t="s">
        <v>3922</v>
      </c>
      <c r="B379" s="19" t="s">
        <v>672</v>
      </c>
      <c r="C379" s="19" t="s">
        <v>3923</v>
      </c>
    </row>
    <row r="380" spans="1:3" x14ac:dyDescent="0.25">
      <c r="A380" s="19" t="s">
        <v>3924</v>
      </c>
      <c r="B380" s="19" t="s">
        <v>2682</v>
      </c>
      <c r="C380" s="19" t="s">
        <v>3925</v>
      </c>
    </row>
    <row r="381" spans="1:3" x14ac:dyDescent="0.25">
      <c r="A381" s="19" t="s">
        <v>3926</v>
      </c>
      <c r="B381" s="19" t="s">
        <v>1048</v>
      </c>
      <c r="C381" s="19" t="s">
        <v>3927</v>
      </c>
    </row>
    <row r="382" spans="1:3" x14ac:dyDescent="0.25">
      <c r="A382" s="19" t="s">
        <v>3928</v>
      </c>
      <c r="B382" s="19" t="s">
        <v>1688</v>
      </c>
      <c r="C382" s="19" t="s">
        <v>3929</v>
      </c>
    </row>
    <row r="383" spans="1:3" x14ac:dyDescent="0.25">
      <c r="A383" s="19" t="s">
        <v>3930</v>
      </c>
      <c r="B383" s="19" t="s">
        <v>2216</v>
      </c>
      <c r="C383" s="19" t="s">
        <v>3931</v>
      </c>
    </row>
    <row r="384" spans="1:3" x14ac:dyDescent="0.25">
      <c r="A384" s="19" t="s">
        <v>3932</v>
      </c>
      <c r="B384" s="19" t="s">
        <v>163</v>
      </c>
      <c r="C384" s="19" t="s">
        <v>3933</v>
      </c>
    </row>
    <row r="385" spans="1:3" x14ac:dyDescent="0.25">
      <c r="A385" s="19" t="s">
        <v>3934</v>
      </c>
      <c r="B385" s="19" t="s">
        <v>320</v>
      </c>
      <c r="C385" s="19" t="s">
        <v>3935</v>
      </c>
    </row>
    <row r="386" spans="1:3" x14ac:dyDescent="0.25">
      <c r="A386" s="19" t="s">
        <v>3936</v>
      </c>
      <c r="B386" s="19" t="s">
        <v>3937</v>
      </c>
      <c r="C386" s="19" t="s">
        <v>3938</v>
      </c>
    </row>
    <row r="387" spans="1:3" x14ac:dyDescent="0.25">
      <c r="A387" s="19" t="s">
        <v>3939</v>
      </c>
      <c r="B387" s="19" t="s">
        <v>1937</v>
      </c>
      <c r="C387" s="19" t="s">
        <v>3940</v>
      </c>
    </row>
    <row r="388" spans="1:3" x14ac:dyDescent="0.25">
      <c r="A388" s="19" t="s">
        <v>3941</v>
      </c>
      <c r="B388" s="19" t="s">
        <v>280</v>
      </c>
      <c r="C388" s="19" t="s">
        <v>3942</v>
      </c>
    </row>
    <row r="389" spans="1:3" x14ac:dyDescent="0.25">
      <c r="A389" s="19" t="s">
        <v>3943</v>
      </c>
      <c r="B389" s="19" t="s">
        <v>780</v>
      </c>
      <c r="C389" s="19" t="s">
        <v>3944</v>
      </c>
    </row>
    <row r="390" spans="1:3" x14ac:dyDescent="0.25">
      <c r="A390" s="19" t="s">
        <v>3945</v>
      </c>
      <c r="B390" s="19" t="s">
        <v>997</v>
      </c>
      <c r="C390" s="19" t="s">
        <v>3946</v>
      </c>
    </row>
    <row r="391" spans="1:3" x14ac:dyDescent="0.25">
      <c r="A391" s="19" t="s">
        <v>3947</v>
      </c>
      <c r="B391" s="19" t="s">
        <v>1246</v>
      </c>
      <c r="C391" s="19" t="s">
        <v>3948</v>
      </c>
    </row>
    <row r="392" spans="1:3" x14ac:dyDescent="0.25">
      <c r="A392" s="19" t="s">
        <v>3949</v>
      </c>
      <c r="B392" s="19" t="s">
        <v>2692</v>
      </c>
      <c r="C392" s="19" t="s">
        <v>3950</v>
      </c>
    </row>
    <row r="393" spans="1:3" x14ac:dyDescent="0.25">
      <c r="A393" s="19" t="s">
        <v>3951</v>
      </c>
      <c r="B393" s="19" t="s">
        <v>283</v>
      </c>
      <c r="C393" s="19" t="s">
        <v>3952</v>
      </c>
    </row>
    <row r="394" spans="1:3" x14ac:dyDescent="0.25">
      <c r="A394" s="19" t="s">
        <v>3953</v>
      </c>
      <c r="B394" s="19" t="s">
        <v>547</v>
      </c>
      <c r="C394" s="19" t="s">
        <v>3954</v>
      </c>
    </row>
    <row r="395" spans="1:3" x14ac:dyDescent="0.25">
      <c r="A395" s="19" t="s">
        <v>3955</v>
      </c>
      <c r="B395" s="19" t="s">
        <v>1694</v>
      </c>
      <c r="C395" s="19" t="s">
        <v>3956</v>
      </c>
    </row>
    <row r="396" spans="1:3" x14ac:dyDescent="0.25">
      <c r="A396" s="19" t="s">
        <v>3957</v>
      </c>
      <c r="B396" s="19" t="s">
        <v>325</v>
      </c>
      <c r="C396" s="19" t="s">
        <v>3958</v>
      </c>
    </row>
    <row r="397" spans="1:3" x14ac:dyDescent="0.25">
      <c r="A397" s="19" t="s">
        <v>3959</v>
      </c>
      <c r="B397" s="19" t="s">
        <v>2803</v>
      </c>
      <c r="C397" s="19" t="s">
        <v>3960</v>
      </c>
    </row>
    <row r="398" spans="1:3" x14ac:dyDescent="0.25">
      <c r="A398" s="19" t="s">
        <v>3961</v>
      </c>
      <c r="B398" s="19" t="s">
        <v>543</v>
      </c>
      <c r="C398" s="19" t="s">
        <v>3962</v>
      </c>
    </row>
    <row r="399" spans="1:3" x14ac:dyDescent="0.25">
      <c r="A399" s="19" t="s">
        <v>3963</v>
      </c>
      <c r="B399" s="19" t="s">
        <v>837</v>
      </c>
      <c r="C399" s="19" t="s">
        <v>3964</v>
      </c>
    </row>
    <row r="400" spans="1:3" x14ac:dyDescent="0.25">
      <c r="A400" s="19" t="s">
        <v>3965</v>
      </c>
      <c r="B400" s="19" t="s">
        <v>1501</v>
      </c>
      <c r="C400" s="19" t="s">
        <v>3966</v>
      </c>
    </row>
    <row r="401" spans="1:3" x14ac:dyDescent="0.25">
      <c r="A401" s="19" t="s">
        <v>3967</v>
      </c>
      <c r="B401" s="19" t="s">
        <v>2125</v>
      </c>
      <c r="C401" s="19" t="s">
        <v>3968</v>
      </c>
    </row>
    <row r="402" spans="1:3" x14ac:dyDescent="0.25">
      <c r="A402" s="19" t="s">
        <v>3969</v>
      </c>
      <c r="B402" s="19" t="s">
        <v>1260</v>
      </c>
      <c r="C402" s="19" t="s">
        <v>3970</v>
      </c>
    </row>
    <row r="403" spans="1:3" x14ac:dyDescent="0.25">
      <c r="A403" s="19" t="s">
        <v>3971</v>
      </c>
      <c r="B403" s="19" t="s">
        <v>349</v>
      </c>
      <c r="C403" s="19" t="s">
        <v>3972</v>
      </c>
    </row>
    <row r="404" spans="1:3" x14ac:dyDescent="0.25">
      <c r="A404" s="19" t="s">
        <v>3973</v>
      </c>
      <c r="B404" s="19" t="s">
        <v>1711</v>
      </c>
      <c r="C404" s="19" t="s">
        <v>3974</v>
      </c>
    </row>
    <row r="405" spans="1:3" x14ac:dyDescent="0.25">
      <c r="A405" s="19" t="s">
        <v>3975</v>
      </c>
      <c r="B405" s="19" t="s">
        <v>1332</v>
      </c>
      <c r="C405" s="19" t="s">
        <v>3976</v>
      </c>
    </row>
    <row r="406" spans="1:3" x14ac:dyDescent="0.25">
      <c r="A406" s="19" t="s">
        <v>3977</v>
      </c>
      <c r="B406" s="19" t="s">
        <v>1976</v>
      </c>
      <c r="C406" s="19" t="s">
        <v>3978</v>
      </c>
    </row>
    <row r="407" spans="1:3" x14ac:dyDescent="0.25">
      <c r="A407" s="19" t="s">
        <v>3979</v>
      </c>
      <c r="B407" s="19" t="s">
        <v>3130</v>
      </c>
      <c r="C407" s="19" t="s">
        <v>3980</v>
      </c>
    </row>
    <row r="408" spans="1:3" x14ac:dyDescent="0.25">
      <c r="A408" s="19" t="s">
        <v>3981</v>
      </c>
      <c r="B408" s="19" t="s">
        <v>3982</v>
      </c>
      <c r="C408" s="19" t="s">
        <v>3983</v>
      </c>
    </row>
    <row r="409" spans="1:3" x14ac:dyDescent="0.25">
      <c r="A409" s="19" t="s">
        <v>3984</v>
      </c>
      <c r="B409" s="19" t="s">
        <v>3131</v>
      </c>
      <c r="C409" s="19" t="s">
        <v>3985</v>
      </c>
    </row>
    <row r="410" spans="1:3" x14ac:dyDescent="0.25">
      <c r="A410" s="19" t="s">
        <v>3986</v>
      </c>
      <c r="B410" s="19" t="s">
        <v>3987</v>
      </c>
      <c r="C410" s="19" t="s">
        <v>3988</v>
      </c>
    </row>
    <row r="411" spans="1:3" x14ac:dyDescent="0.25">
      <c r="A411" s="19" t="s">
        <v>3989</v>
      </c>
      <c r="B411" s="19" t="s">
        <v>3990</v>
      </c>
      <c r="C411" s="19" t="s">
        <v>3991</v>
      </c>
    </row>
    <row r="412" spans="1:3" x14ac:dyDescent="0.25">
      <c r="A412" s="19" t="s">
        <v>3992</v>
      </c>
      <c r="B412" s="19" t="s">
        <v>3993</v>
      </c>
      <c r="C412" s="19" t="s">
        <v>3994</v>
      </c>
    </row>
    <row r="413" spans="1:3" x14ac:dyDescent="0.25">
      <c r="A413" s="19" t="s">
        <v>3995</v>
      </c>
      <c r="B413" s="19" t="s">
        <v>2244</v>
      </c>
      <c r="C413" s="19" t="s">
        <v>3996</v>
      </c>
    </row>
    <row r="414" spans="1:3" x14ac:dyDescent="0.25">
      <c r="A414" s="19" t="s">
        <v>3997</v>
      </c>
      <c r="B414" s="19" t="s">
        <v>1548</v>
      </c>
      <c r="C414" s="19" t="s">
        <v>3998</v>
      </c>
    </row>
    <row r="415" spans="1:3" x14ac:dyDescent="0.25">
      <c r="A415" s="19" t="s">
        <v>3999</v>
      </c>
      <c r="B415" s="19" t="s">
        <v>530</v>
      </c>
      <c r="C415" s="19" t="s">
        <v>4000</v>
      </c>
    </row>
    <row r="416" spans="1:3" x14ac:dyDescent="0.25">
      <c r="A416" s="19" t="s">
        <v>4001</v>
      </c>
      <c r="B416" s="19" t="s">
        <v>4002</v>
      </c>
      <c r="C416" s="19" t="s">
        <v>4003</v>
      </c>
    </row>
    <row r="417" spans="1:3" x14ac:dyDescent="0.25">
      <c r="A417" s="19" t="s">
        <v>4004</v>
      </c>
      <c r="B417" s="19" t="s">
        <v>922</v>
      </c>
      <c r="C417" s="19" t="s">
        <v>4005</v>
      </c>
    </row>
    <row r="418" spans="1:3" x14ac:dyDescent="0.25">
      <c r="A418" s="19" t="s">
        <v>4006</v>
      </c>
      <c r="B418" s="19" t="s">
        <v>4007</v>
      </c>
      <c r="C418" s="19" t="s">
        <v>4008</v>
      </c>
    </row>
    <row r="419" spans="1:3" x14ac:dyDescent="0.25">
      <c r="A419" s="19" t="s">
        <v>4009</v>
      </c>
      <c r="B419" s="19" t="s">
        <v>4010</v>
      </c>
      <c r="C419" s="19" t="s">
        <v>4000</v>
      </c>
    </row>
    <row r="420" spans="1:3" x14ac:dyDescent="0.25">
      <c r="A420" s="19" t="s">
        <v>4011</v>
      </c>
      <c r="B420" s="19" t="s">
        <v>799</v>
      </c>
      <c r="C420" s="19" t="s">
        <v>4012</v>
      </c>
    </row>
    <row r="421" spans="1:3" x14ac:dyDescent="0.25">
      <c r="A421" s="19" t="s">
        <v>4013</v>
      </c>
      <c r="B421" s="19" t="s">
        <v>374</v>
      </c>
      <c r="C421" s="19" t="s">
        <v>4014</v>
      </c>
    </row>
    <row r="422" spans="1:3" x14ac:dyDescent="0.25">
      <c r="A422" s="19" t="s">
        <v>4015</v>
      </c>
      <c r="B422" s="19" t="s">
        <v>4016</v>
      </c>
      <c r="C422" s="19" t="s">
        <v>4017</v>
      </c>
    </row>
    <row r="423" spans="1:3" x14ac:dyDescent="0.25">
      <c r="A423" s="19" t="s">
        <v>4018</v>
      </c>
      <c r="B423" s="19" t="s">
        <v>2529</v>
      </c>
      <c r="C423" s="19" t="s">
        <v>4019</v>
      </c>
    </row>
    <row r="424" spans="1:3" x14ac:dyDescent="0.25">
      <c r="A424" s="19" t="s">
        <v>4020</v>
      </c>
      <c r="B424" s="19" t="s">
        <v>2482</v>
      </c>
      <c r="C424" s="19" t="s">
        <v>3141</v>
      </c>
    </row>
    <row r="425" spans="1:3" x14ac:dyDescent="0.25">
      <c r="A425" s="19" t="s">
        <v>4021</v>
      </c>
      <c r="B425" s="19" t="s">
        <v>4022</v>
      </c>
      <c r="C425" s="19" t="s">
        <v>4023</v>
      </c>
    </row>
    <row r="426" spans="1:3" x14ac:dyDescent="0.25">
      <c r="A426" s="19" t="s">
        <v>4024</v>
      </c>
      <c r="B426" s="19" t="s">
        <v>3132</v>
      </c>
      <c r="C426" s="19" t="s">
        <v>4025</v>
      </c>
    </row>
    <row r="427" spans="1:3" x14ac:dyDescent="0.25">
      <c r="A427" s="19" t="s">
        <v>4026</v>
      </c>
      <c r="B427" s="19" t="s">
        <v>701</v>
      </c>
      <c r="C427" s="19" t="s">
        <v>4027</v>
      </c>
    </row>
    <row r="428" spans="1:3" x14ac:dyDescent="0.25">
      <c r="A428" s="19" t="s">
        <v>4028</v>
      </c>
      <c r="B428" s="19" t="s">
        <v>2892</v>
      </c>
      <c r="C428" s="19" t="s">
        <v>4029</v>
      </c>
    </row>
    <row r="429" spans="1:3" x14ac:dyDescent="0.25">
      <c r="A429" s="19" t="s">
        <v>4030</v>
      </c>
      <c r="B429" s="19" t="s">
        <v>2315</v>
      </c>
      <c r="C429" s="19" t="s">
        <v>4031</v>
      </c>
    </row>
    <row r="430" spans="1:3" x14ac:dyDescent="0.25">
      <c r="A430" s="19" t="s">
        <v>4032</v>
      </c>
      <c r="B430" s="19" t="s">
        <v>14</v>
      </c>
      <c r="C430" s="19" t="s">
        <v>4033</v>
      </c>
    </row>
    <row r="431" spans="1:3" x14ac:dyDescent="0.25">
      <c r="A431" s="19" t="s">
        <v>4034</v>
      </c>
      <c r="B431" s="19" t="s">
        <v>2114</v>
      </c>
      <c r="C431" s="19" t="s">
        <v>3141</v>
      </c>
    </row>
    <row r="432" spans="1:3" x14ac:dyDescent="0.25">
      <c r="A432" s="19" t="s">
        <v>4035</v>
      </c>
      <c r="B432" s="19" t="s">
        <v>3133</v>
      </c>
      <c r="C432" s="19" t="s">
        <v>4036</v>
      </c>
    </row>
    <row r="433" spans="1:3" x14ac:dyDescent="0.25">
      <c r="A433" s="19" t="s">
        <v>4037</v>
      </c>
      <c r="B433" s="19" t="s">
        <v>3134</v>
      </c>
      <c r="C433" s="19" t="s">
        <v>4038</v>
      </c>
    </row>
    <row r="434" spans="1:3" x14ac:dyDescent="0.25">
      <c r="A434" s="19" t="s">
        <v>4039</v>
      </c>
      <c r="B434" s="19" t="s">
        <v>530</v>
      </c>
      <c r="C434" s="19" t="s">
        <v>4000</v>
      </c>
    </row>
    <row r="435" spans="1:3" x14ac:dyDescent="0.25">
      <c r="A435" s="19" t="s">
        <v>4040</v>
      </c>
      <c r="B435" s="19" t="s">
        <v>1594</v>
      </c>
      <c r="C435" s="19" t="s">
        <v>4041</v>
      </c>
    </row>
    <row r="436" spans="1:3" x14ac:dyDescent="0.25">
      <c r="A436" s="19" t="s">
        <v>4042</v>
      </c>
      <c r="B436" s="19" t="s">
        <v>277</v>
      </c>
      <c r="C436" s="19" t="s">
        <v>4043</v>
      </c>
    </row>
    <row r="437" spans="1:3" x14ac:dyDescent="0.25">
      <c r="A437" s="19" t="s">
        <v>4044</v>
      </c>
      <c r="B437" s="19" t="s">
        <v>4045</v>
      </c>
      <c r="C437" s="19" t="s">
        <v>4046</v>
      </c>
    </row>
    <row r="438" spans="1:3" x14ac:dyDescent="0.25">
      <c r="A438" s="19" t="s">
        <v>4047</v>
      </c>
      <c r="B438" s="19" t="s">
        <v>4048</v>
      </c>
      <c r="C438" s="19" t="s">
        <v>4049</v>
      </c>
    </row>
    <row r="439" spans="1:3" x14ac:dyDescent="0.25">
      <c r="A439" s="19" t="s">
        <v>4050</v>
      </c>
      <c r="B439" s="19" t="s">
        <v>887</v>
      </c>
      <c r="C439" s="19" t="s">
        <v>4051</v>
      </c>
    </row>
    <row r="440" spans="1:3" x14ac:dyDescent="0.25">
      <c r="A440" s="19" t="s">
        <v>4052</v>
      </c>
      <c r="B440" s="19" t="s">
        <v>2247</v>
      </c>
      <c r="C440" s="19" t="s">
        <v>4053</v>
      </c>
    </row>
    <row r="441" spans="1:3" x14ac:dyDescent="0.25">
      <c r="A441" s="19" t="s">
        <v>4054</v>
      </c>
      <c r="B441" s="19" t="s">
        <v>2721</v>
      </c>
      <c r="C441" s="19" t="s">
        <v>4055</v>
      </c>
    </row>
    <row r="442" spans="1:3" x14ac:dyDescent="0.25">
      <c r="A442" s="19" t="s">
        <v>4056</v>
      </c>
      <c r="B442" s="19" t="s">
        <v>1656</v>
      </c>
      <c r="C442" s="19" t="s">
        <v>4057</v>
      </c>
    </row>
    <row r="443" spans="1:3" x14ac:dyDescent="0.25">
      <c r="A443" s="19" t="s">
        <v>4058</v>
      </c>
      <c r="B443" s="19" t="s">
        <v>4059</v>
      </c>
      <c r="C443" s="19" t="s">
        <v>4060</v>
      </c>
    </row>
    <row r="444" spans="1:3" x14ac:dyDescent="0.25">
      <c r="A444" s="19" t="s">
        <v>4061</v>
      </c>
      <c r="B444" s="19" t="s">
        <v>594</v>
      </c>
      <c r="C444" s="19" t="s">
        <v>4062</v>
      </c>
    </row>
    <row r="445" spans="1:3" x14ac:dyDescent="0.25">
      <c r="A445" s="19" t="s">
        <v>4063</v>
      </c>
      <c r="B445" s="19" t="s">
        <v>795</v>
      </c>
      <c r="C445" s="19" t="s">
        <v>4064</v>
      </c>
    </row>
    <row r="446" spans="1:3" x14ac:dyDescent="0.25">
      <c r="A446" s="19" t="s">
        <v>4065</v>
      </c>
      <c r="B446" s="19" t="s">
        <v>2098</v>
      </c>
      <c r="C446" s="19" t="s">
        <v>4066</v>
      </c>
    </row>
    <row r="447" spans="1:3" x14ac:dyDescent="0.25">
      <c r="A447" s="19" t="s">
        <v>4067</v>
      </c>
      <c r="B447" s="19" t="s">
        <v>2614</v>
      </c>
      <c r="C447" s="19" t="s">
        <v>4068</v>
      </c>
    </row>
    <row r="448" spans="1:3" x14ac:dyDescent="0.25">
      <c r="A448" s="19" t="s">
        <v>4069</v>
      </c>
      <c r="B448" s="19" t="s">
        <v>2670</v>
      </c>
      <c r="C448" s="19" t="s">
        <v>4070</v>
      </c>
    </row>
    <row r="449" spans="1:3" x14ac:dyDescent="0.25">
      <c r="A449" s="19" t="s">
        <v>4071</v>
      </c>
      <c r="B449" s="19" t="s">
        <v>680</v>
      </c>
      <c r="C449" s="19" t="s">
        <v>4072</v>
      </c>
    </row>
    <row r="450" spans="1:3" x14ac:dyDescent="0.25">
      <c r="A450" s="19" t="s">
        <v>4073</v>
      </c>
      <c r="B450" s="19" t="s">
        <v>1531</v>
      </c>
      <c r="C450" s="19" t="s">
        <v>4074</v>
      </c>
    </row>
    <row r="451" spans="1:3" x14ac:dyDescent="0.25">
      <c r="A451" s="19" t="s">
        <v>4075</v>
      </c>
      <c r="B451" s="19" t="s">
        <v>4076</v>
      </c>
      <c r="C451" s="19" t="s">
        <v>4077</v>
      </c>
    </row>
    <row r="452" spans="1:3" x14ac:dyDescent="0.25">
      <c r="A452" s="19" t="s">
        <v>4078</v>
      </c>
      <c r="B452" s="19" t="s">
        <v>2978</v>
      </c>
      <c r="C452" s="19" t="s">
        <v>4079</v>
      </c>
    </row>
    <row r="453" spans="1:3" x14ac:dyDescent="0.25">
      <c r="A453" s="19" t="s">
        <v>4080</v>
      </c>
      <c r="B453" s="19" t="s">
        <v>2019</v>
      </c>
      <c r="C453" s="19" t="s">
        <v>4081</v>
      </c>
    </row>
    <row r="454" spans="1:3" x14ac:dyDescent="0.25">
      <c r="A454" s="19" t="s">
        <v>4082</v>
      </c>
      <c r="B454" s="19" t="s">
        <v>1252</v>
      </c>
      <c r="C454" s="19" t="s">
        <v>4083</v>
      </c>
    </row>
    <row r="455" spans="1:3" x14ac:dyDescent="0.25">
      <c r="A455" s="19" t="s">
        <v>4084</v>
      </c>
      <c r="B455" s="19" t="s">
        <v>1162</v>
      </c>
      <c r="C455" s="19" t="s">
        <v>4085</v>
      </c>
    </row>
    <row r="456" spans="1:3" x14ac:dyDescent="0.25">
      <c r="A456" s="19" t="s">
        <v>4086</v>
      </c>
      <c r="B456" s="19" t="s">
        <v>4087</v>
      </c>
      <c r="C456" s="19" t="s">
        <v>4088</v>
      </c>
    </row>
    <row r="457" spans="1:3" x14ac:dyDescent="0.25">
      <c r="A457" s="19" t="s">
        <v>4089</v>
      </c>
      <c r="B457" s="19" t="s">
        <v>2706</v>
      </c>
      <c r="C457" s="19" t="s">
        <v>4090</v>
      </c>
    </row>
    <row r="458" spans="1:3" x14ac:dyDescent="0.25">
      <c r="A458" s="19" t="s">
        <v>4091</v>
      </c>
      <c r="B458" s="19" t="s">
        <v>2953</v>
      </c>
      <c r="C458" s="19" t="s">
        <v>4092</v>
      </c>
    </row>
    <row r="459" spans="1:3" x14ac:dyDescent="0.25">
      <c r="A459" s="19" t="s">
        <v>4093</v>
      </c>
      <c r="B459" s="19" t="s">
        <v>1888</v>
      </c>
      <c r="C459" s="19" t="s">
        <v>4094</v>
      </c>
    </row>
    <row r="460" spans="1:3" x14ac:dyDescent="0.25">
      <c r="A460" s="19" t="s">
        <v>4095</v>
      </c>
      <c r="B460" s="19" t="s">
        <v>1299</v>
      </c>
      <c r="C460" s="19" t="s">
        <v>4096</v>
      </c>
    </row>
    <row r="461" spans="1:3" x14ac:dyDescent="0.25">
      <c r="A461" s="19" t="s">
        <v>4097</v>
      </c>
      <c r="B461" s="19" t="s">
        <v>4098</v>
      </c>
      <c r="C461" s="19" t="s">
        <v>4099</v>
      </c>
    </row>
    <row r="462" spans="1:3" x14ac:dyDescent="0.25">
      <c r="A462" s="19" t="s">
        <v>4100</v>
      </c>
      <c r="B462" s="19" t="s">
        <v>760</v>
      </c>
      <c r="C462" s="19" t="s">
        <v>4101</v>
      </c>
    </row>
    <row r="463" spans="1:3" x14ac:dyDescent="0.25">
      <c r="A463" s="19" t="s">
        <v>4102</v>
      </c>
      <c r="B463" s="19" t="s">
        <v>2998</v>
      </c>
      <c r="C463" s="19" t="s">
        <v>4103</v>
      </c>
    </row>
    <row r="464" spans="1:3" x14ac:dyDescent="0.25">
      <c r="A464" s="19" t="s">
        <v>4104</v>
      </c>
      <c r="B464" s="19" t="s">
        <v>2433</v>
      </c>
      <c r="C464" s="19" t="s">
        <v>4105</v>
      </c>
    </row>
    <row r="465" spans="1:3" x14ac:dyDescent="0.25">
      <c r="A465" s="19" t="s">
        <v>4106</v>
      </c>
      <c r="B465" s="19" t="s">
        <v>1187</v>
      </c>
      <c r="C465" s="19" t="s">
        <v>4107</v>
      </c>
    </row>
    <row r="466" spans="1:3" x14ac:dyDescent="0.25">
      <c r="A466" s="19" t="s">
        <v>4108</v>
      </c>
      <c r="B466" s="19" t="s">
        <v>1092</v>
      </c>
      <c r="C466" s="19" t="s">
        <v>4109</v>
      </c>
    </row>
    <row r="467" spans="1:3" x14ac:dyDescent="0.25">
      <c r="A467" s="19" t="s">
        <v>4110</v>
      </c>
      <c r="B467" s="19" t="s">
        <v>773</v>
      </c>
      <c r="C467" s="19" t="s">
        <v>4111</v>
      </c>
    </row>
    <row r="468" spans="1:3" x14ac:dyDescent="0.25">
      <c r="A468" s="19" t="s">
        <v>4112</v>
      </c>
      <c r="B468" s="19" t="s">
        <v>181</v>
      </c>
      <c r="C468" s="19" t="s">
        <v>4113</v>
      </c>
    </row>
    <row r="469" spans="1:3" x14ac:dyDescent="0.25">
      <c r="A469" s="19" t="s">
        <v>4114</v>
      </c>
      <c r="B469" s="19" t="s">
        <v>877</v>
      </c>
      <c r="C469" s="19" t="s">
        <v>4115</v>
      </c>
    </row>
    <row r="470" spans="1:3" x14ac:dyDescent="0.25">
      <c r="A470" s="19" t="s">
        <v>4116</v>
      </c>
      <c r="B470" s="19" t="s">
        <v>1640</v>
      </c>
      <c r="C470" s="19" t="s">
        <v>4117</v>
      </c>
    </row>
    <row r="471" spans="1:3" x14ac:dyDescent="0.25">
      <c r="A471" s="19" t="s">
        <v>4118</v>
      </c>
      <c r="B471" s="19" t="s">
        <v>4119</v>
      </c>
      <c r="C471" s="19" t="s">
        <v>4017</v>
      </c>
    </row>
    <row r="472" spans="1:3" x14ac:dyDescent="0.25">
      <c r="A472" s="19" t="s">
        <v>4120</v>
      </c>
      <c r="B472" s="19" t="s">
        <v>2989</v>
      </c>
      <c r="C472" s="19" t="s">
        <v>4121</v>
      </c>
    </row>
    <row r="473" spans="1:3" x14ac:dyDescent="0.25">
      <c r="A473" s="19" t="s">
        <v>4122</v>
      </c>
      <c r="B473" s="19" t="s">
        <v>2767</v>
      </c>
      <c r="C473" s="19" t="s">
        <v>4123</v>
      </c>
    </row>
    <row r="474" spans="1:3" x14ac:dyDescent="0.25">
      <c r="A474" s="19" t="s">
        <v>4124</v>
      </c>
      <c r="B474" s="19" t="s">
        <v>1160</v>
      </c>
      <c r="C474" s="19" t="s">
        <v>4125</v>
      </c>
    </row>
    <row r="475" spans="1:3" x14ac:dyDescent="0.25">
      <c r="A475" s="19" t="s">
        <v>4126</v>
      </c>
      <c r="B475" s="19" t="s">
        <v>1211</v>
      </c>
      <c r="C475" s="19" t="s">
        <v>4127</v>
      </c>
    </row>
    <row r="476" spans="1:3" x14ac:dyDescent="0.25">
      <c r="A476" s="19" t="s">
        <v>4128</v>
      </c>
      <c r="B476" s="19" t="s">
        <v>685</v>
      </c>
      <c r="C476" s="19" t="s">
        <v>4109</v>
      </c>
    </row>
    <row r="477" spans="1:3" x14ac:dyDescent="0.25">
      <c r="A477" s="19" t="s">
        <v>4129</v>
      </c>
      <c r="B477" s="19" t="s">
        <v>4130</v>
      </c>
      <c r="C477" s="19" t="s">
        <v>4109</v>
      </c>
    </row>
    <row r="478" spans="1:3" x14ac:dyDescent="0.25">
      <c r="A478" s="19" t="s">
        <v>4131</v>
      </c>
      <c r="B478" s="19" t="s">
        <v>1482</v>
      </c>
      <c r="C478" s="19" t="s">
        <v>4132</v>
      </c>
    </row>
    <row r="479" spans="1:3" x14ac:dyDescent="0.25">
      <c r="A479" s="21" t="s">
        <v>4133</v>
      </c>
    </row>
  </sheetData>
  <mergeCells count="1">
    <mergeCell ref="A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70C4D3-3D18-420D-A2F4-8C26D56FBA09}">
  <sheetPr filterMode="1"/>
  <dimension ref="A1:V2606"/>
  <sheetViews>
    <sheetView workbookViewId="0">
      <pane xSplit="2" ySplit="3" topLeftCell="J508" activePane="bottomRight" state="frozen"/>
      <selection pane="topRight" activeCell="C1" sqref="C1"/>
      <selection pane="bottomLeft" activeCell="A4" sqref="A4"/>
      <selection pane="bottomRight" activeCell="Q4" sqref="Q4:Q908"/>
    </sheetView>
  </sheetViews>
  <sheetFormatPr defaultColWidth="9.140625" defaultRowHeight="15" outlineLevelRow="1" x14ac:dyDescent="0.25"/>
  <cols>
    <col min="1" max="1" width="14.28515625" style="6" customWidth="1"/>
    <col min="2" max="2" width="11.42578125" customWidth="1"/>
    <col min="3" max="3" width="11.42578125" hidden="1" customWidth="1"/>
    <col min="4" max="4" width="35.7109375" hidden="1" customWidth="1"/>
    <col min="5" max="5" width="56.140625" hidden="1" customWidth="1"/>
    <col min="6" max="6" width="6.28515625" customWidth="1"/>
    <col min="7" max="7" width="12.42578125" customWidth="1"/>
    <col min="8" max="8" width="16" customWidth="1"/>
    <col min="9" max="11" width="10.140625" customWidth="1"/>
    <col min="12" max="12" width="17.140625" style="2" customWidth="1"/>
    <col min="13" max="13" width="11.42578125" customWidth="1"/>
    <col min="14" max="18" width="15.7109375" style="2" customWidth="1"/>
    <col min="19" max="19" width="58" style="16" customWidth="1"/>
    <col min="20" max="20" width="21.42578125" customWidth="1"/>
    <col min="21" max="21" width="14.140625" customWidth="1"/>
  </cols>
  <sheetData>
    <row r="1" spans="1:22" ht="18.75" x14ac:dyDescent="0.3">
      <c r="A1" s="10" t="s">
        <v>3005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3"/>
    </row>
    <row r="2" spans="1:22" x14ac:dyDescent="0.25">
      <c r="A2" s="11" t="s">
        <v>3006</v>
      </c>
      <c r="B2" s="11"/>
      <c r="C2" s="11"/>
      <c r="D2" s="11"/>
      <c r="E2" s="11"/>
      <c r="F2" s="11"/>
      <c r="G2" s="11"/>
      <c r="H2" s="46">
        <v>44975</v>
      </c>
      <c r="I2" s="11"/>
      <c r="J2" s="11"/>
      <c r="K2" s="11"/>
      <c r="L2" s="11"/>
      <c r="M2" s="11"/>
      <c r="N2" s="11"/>
      <c r="O2" s="12">
        <f>+SUBTOTAL(9,O4:O2605)</f>
        <v>2112693648</v>
      </c>
      <c r="P2" s="12">
        <f>+SUBTOTAL(9,P4:P2605)</f>
        <v>221832833.04000017</v>
      </c>
      <c r="Q2" s="12">
        <f>+SUBTOTAL(9,Q4:Q2605)</f>
        <v>1890860814.9600008</v>
      </c>
      <c r="R2" s="12"/>
      <c r="S2" s="14"/>
    </row>
    <row r="3" spans="1:22" ht="24.75" customHeight="1" x14ac:dyDescent="0.25">
      <c r="A3" s="1" t="s">
        <v>1326</v>
      </c>
      <c r="B3" s="3" t="s">
        <v>1168</v>
      </c>
      <c r="C3" s="3" t="s">
        <v>3007</v>
      </c>
      <c r="D3" s="3"/>
      <c r="E3" s="3" t="s">
        <v>454</v>
      </c>
      <c r="F3" s="18"/>
      <c r="G3" s="18" t="s">
        <v>5397</v>
      </c>
      <c r="H3" s="47">
        <v>1832287478</v>
      </c>
      <c r="I3" s="18"/>
      <c r="J3" s="18"/>
      <c r="K3" s="18"/>
      <c r="L3" s="7" t="s">
        <v>3008</v>
      </c>
      <c r="M3" s="3" t="s">
        <v>3009</v>
      </c>
      <c r="N3" s="7" t="s">
        <v>3010</v>
      </c>
      <c r="O3" s="7" t="s">
        <v>3135</v>
      </c>
      <c r="P3" s="7"/>
      <c r="Q3" s="7"/>
      <c r="R3" s="7"/>
      <c r="S3" s="3" t="s">
        <v>3011</v>
      </c>
      <c r="T3" s="3" t="s">
        <v>3012</v>
      </c>
      <c r="V3" s="17"/>
    </row>
    <row r="4" spans="1:22" outlineLevel="1" x14ac:dyDescent="0.25">
      <c r="A4" s="4">
        <v>44928</v>
      </c>
      <c r="B4" s="8" t="s">
        <v>2078</v>
      </c>
      <c r="C4" s="8" t="s">
        <v>3013</v>
      </c>
      <c r="D4" s="22" t="s">
        <v>1818</v>
      </c>
      <c r="E4" s="22" t="s">
        <v>1818</v>
      </c>
      <c r="F4" s="22">
        <v>3</v>
      </c>
      <c r="G4" s="22"/>
      <c r="H4" s="22">
        <f>+IFERROR(INDEX('18.02.23'!$N$9:$N$746,MATCH('Bảng kê Q1'!$F4,'18.02.23'!$N$9:$N$746,0)),"")</f>
        <v>3</v>
      </c>
      <c r="I4" s="22"/>
      <c r="J4" s="22"/>
      <c r="K4" s="22"/>
      <c r="L4" s="5">
        <v>865200</v>
      </c>
      <c r="M4" s="9" t="s">
        <v>3015</v>
      </c>
      <c r="N4" s="5">
        <v>86520</v>
      </c>
      <c r="O4" s="5">
        <f>+L4+N4</f>
        <v>951720</v>
      </c>
      <c r="P4" s="5">
        <f>O4*10.5%</f>
        <v>99930.599999999991</v>
      </c>
      <c r="Q4" s="5">
        <f>+O4-P4</f>
        <v>851789.4</v>
      </c>
      <c r="R4" s="5"/>
      <c r="S4" s="15" t="s">
        <v>1882</v>
      </c>
      <c r="T4" s="8" t="s">
        <v>3014</v>
      </c>
      <c r="U4">
        <f>INDEX('Hàng tra'!$E$3:$E$519,MATCH('Bảng kê Q1'!$F4,'Hàng tra'!$E$3:$E$519,0))</f>
        <v>3</v>
      </c>
    </row>
    <row r="5" spans="1:22" hidden="1" outlineLevel="1" x14ac:dyDescent="0.25">
      <c r="A5" s="4">
        <v>44928</v>
      </c>
      <c r="B5" s="8" t="s">
        <v>1114</v>
      </c>
      <c r="C5" s="8" t="s">
        <v>3013</v>
      </c>
      <c r="D5" s="22" t="s">
        <v>517</v>
      </c>
      <c r="E5" s="22" t="s">
        <v>517</v>
      </c>
      <c r="F5" s="22">
        <v>4</v>
      </c>
      <c r="G5" s="22"/>
      <c r="H5" s="22" t="str">
        <f>+IFERROR(INDEX('18.02.23'!$N$9:$N$746,MATCH('Bảng kê Q1'!$F5,'18.02.23'!$N$9:$N$746,0)),"")</f>
        <v/>
      </c>
      <c r="I5" s="22"/>
      <c r="J5" s="22"/>
      <c r="K5" s="22"/>
      <c r="L5" s="5">
        <v>865200</v>
      </c>
      <c r="M5" s="9" t="s">
        <v>3015</v>
      </c>
      <c r="N5" s="5">
        <v>86520</v>
      </c>
      <c r="O5" s="5">
        <v>951720</v>
      </c>
      <c r="P5" s="5">
        <f t="shared" ref="P5:P68" si="0">O5*10.5%</f>
        <v>99930.599999999991</v>
      </c>
      <c r="Q5" s="5">
        <f t="shared" ref="Q5:Q68" si="1">+O5-P5</f>
        <v>851789.4</v>
      </c>
      <c r="R5" s="5" t="str">
        <f>+IFERROR(INDEX('18.02.23'!$F$9:$F$748,MATCH('Bảng kê Q1'!$F5,'18.02.23'!$N$9:$N$746,0)),"")</f>
        <v/>
      </c>
      <c r="S5" s="15" t="s">
        <v>1882</v>
      </c>
      <c r="T5" s="8" t="s">
        <v>3014</v>
      </c>
      <c r="U5" t="e">
        <f>INDEX('Hàng tra'!$E$3:$E$519,MATCH('Bảng kê Q1'!$F5,'Hàng tra'!$E$3:$E$519,0))</f>
        <v>#N/A</v>
      </c>
    </row>
    <row r="6" spans="1:22" hidden="1" outlineLevel="1" x14ac:dyDescent="0.25">
      <c r="A6" s="4">
        <v>44928</v>
      </c>
      <c r="B6" s="8" t="s">
        <v>2916</v>
      </c>
      <c r="C6" s="8" t="s">
        <v>3013</v>
      </c>
      <c r="D6" s="22" t="s">
        <v>4135</v>
      </c>
      <c r="E6" s="22" t="s">
        <v>4135</v>
      </c>
      <c r="F6" s="22">
        <v>5</v>
      </c>
      <c r="G6" s="22"/>
      <c r="H6" s="22" t="str">
        <f>+IFERROR(INDEX('18.02.23'!$N$9:$N$746,MATCH('Bảng kê Q1'!$F6,'18.02.23'!$N$9:$N$746,0)),"")</f>
        <v/>
      </c>
      <c r="I6" s="22"/>
      <c r="J6" s="22"/>
      <c r="K6" s="22"/>
      <c r="L6" s="5">
        <v>865200</v>
      </c>
      <c r="M6" s="9" t="s">
        <v>3015</v>
      </c>
      <c r="N6" s="5">
        <v>86520</v>
      </c>
      <c r="O6" s="5">
        <v>951720</v>
      </c>
      <c r="P6" s="5">
        <f t="shared" si="0"/>
        <v>99930.599999999991</v>
      </c>
      <c r="Q6" s="5">
        <f t="shared" si="1"/>
        <v>851789.4</v>
      </c>
      <c r="R6" s="5" t="str">
        <f>+IFERROR(INDEX('18.02.23'!$F$9:$F$748,MATCH('Bảng kê Q1'!$F6,'18.02.23'!$N$9:$N$746,0)),"")</f>
        <v/>
      </c>
      <c r="S6" s="15" t="s">
        <v>1882</v>
      </c>
      <c r="T6" s="8" t="s">
        <v>3014</v>
      </c>
      <c r="U6" t="e">
        <f>INDEX('Hàng tra'!$E$3:$E$519,MATCH('Bảng kê Q1'!$F6,'Hàng tra'!$E$3:$E$519,0))</f>
        <v>#N/A</v>
      </c>
    </row>
    <row r="7" spans="1:22" outlineLevel="1" x14ac:dyDescent="0.25">
      <c r="A7" s="4">
        <v>44928</v>
      </c>
      <c r="B7" s="8" t="s">
        <v>1200</v>
      </c>
      <c r="C7" s="8" t="s">
        <v>3013</v>
      </c>
      <c r="D7" s="22" t="s">
        <v>1691</v>
      </c>
      <c r="E7" s="22" t="s">
        <v>1691</v>
      </c>
      <c r="F7" s="22">
        <v>6</v>
      </c>
      <c r="G7" s="22"/>
      <c r="H7" s="22">
        <f>+IFERROR(INDEX('18.02.23'!$N$9:$N$746,MATCH('Bảng kê Q1'!$F7,'18.02.23'!$N$9:$N$746,0)),"")</f>
        <v>6</v>
      </c>
      <c r="I7" s="22"/>
      <c r="J7" s="22"/>
      <c r="K7" s="22"/>
      <c r="L7" s="5">
        <v>865200</v>
      </c>
      <c r="M7" s="9" t="s">
        <v>3015</v>
      </c>
      <c r="N7" s="5">
        <v>86520</v>
      </c>
      <c r="O7" s="5">
        <v>951720</v>
      </c>
      <c r="P7" s="5">
        <f t="shared" si="0"/>
        <v>99930.599999999991</v>
      </c>
      <c r="Q7" s="5">
        <f t="shared" si="1"/>
        <v>851789.4</v>
      </c>
      <c r="R7" s="5">
        <f>+IFERROR(INDEX('18.02.23'!$F$9:$F$748,MATCH('Bảng kê Q1'!$F7,'18.02.23'!$N$9:$N$746,0)),"")</f>
        <v>-320760</v>
      </c>
      <c r="S7" s="15" t="s">
        <v>1882</v>
      </c>
      <c r="T7" s="8" t="s">
        <v>3014</v>
      </c>
      <c r="U7">
        <f>INDEX('Hàng tra'!$E$3:$E$519,MATCH('Bảng kê Q1'!$F7,'Hàng tra'!$E$3:$E$519,0))</f>
        <v>6</v>
      </c>
    </row>
    <row r="8" spans="1:22" hidden="1" outlineLevel="1" x14ac:dyDescent="0.25">
      <c r="A8" s="4">
        <v>44928</v>
      </c>
      <c r="B8" s="8" t="s">
        <v>2976</v>
      </c>
      <c r="C8" s="8" t="s">
        <v>3013</v>
      </c>
      <c r="D8" s="22" t="s">
        <v>1770</v>
      </c>
      <c r="E8" s="22" t="s">
        <v>1770</v>
      </c>
      <c r="F8" s="22">
        <v>7</v>
      </c>
      <c r="G8" s="22"/>
      <c r="H8" s="22" t="str">
        <f>+IFERROR(INDEX('18.02.23'!$N$9:$N$746,MATCH('Bảng kê Q1'!$F8,'18.02.23'!$N$9:$N$746,0)),"")</f>
        <v/>
      </c>
      <c r="I8" s="22"/>
      <c r="J8" s="22"/>
      <c r="K8" s="22"/>
      <c r="L8" s="5">
        <v>865200</v>
      </c>
      <c r="M8" s="9" t="s">
        <v>3015</v>
      </c>
      <c r="N8" s="5">
        <v>86520</v>
      </c>
      <c r="O8" s="5">
        <v>951720</v>
      </c>
      <c r="P8" s="5">
        <f t="shared" si="0"/>
        <v>99930.599999999991</v>
      </c>
      <c r="Q8" s="5">
        <f t="shared" si="1"/>
        <v>851789.4</v>
      </c>
      <c r="R8" s="5" t="str">
        <f>+IFERROR(INDEX('18.02.23'!$F$9:$F$748,MATCH('Bảng kê Q1'!$F8,'18.02.23'!$N$9:$N$746,0)),"")</f>
        <v/>
      </c>
      <c r="S8" s="15" t="s">
        <v>1882</v>
      </c>
      <c r="T8" s="8" t="s">
        <v>3014</v>
      </c>
      <c r="U8">
        <f>INDEX('Hàng tra'!$E$3:$E$519,MATCH('Bảng kê Q1'!$F8,'Hàng tra'!$E$3:$E$519,0))</f>
        <v>7</v>
      </c>
    </row>
    <row r="9" spans="1:22" hidden="1" outlineLevel="1" x14ac:dyDescent="0.25">
      <c r="A9" s="4">
        <v>44928</v>
      </c>
      <c r="B9" s="8" t="s">
        <v>1034</v>
      </c>
      <c r="C9" s="8" t="s">
        <v>3013</v>
      </c>
      <c r="D9" s="22" t="s">
        <v>21</v>
      </c>
      <c r="E9" s="22" t="s">
        <v>21</v>
      </c>
      <c r="F9" s="22">
        <v>8</v>
      </c>
      <c r="G9" s="22"/>
      <c r="H9" s="22" t="str">
        <f>+IFERROR(INDEX('18.02.23'!$N$9:$N$746,MATCH('Bảng kê Q1'!$F9,'18.02.23'!$N$9:$N$746,0)),"")</f>
        <v/>
      </c>
      <c r="I9" s="22"/>
      <c r="J9" s="22"/>
      <c r="K9" s="22"/>
      <c r="L9" s="5">
        <v>865200</v>
      </c>
      <c r="M9" s="9" t="s">
        <v>3015</v>
      </c>
      <c r="N9" s="5">
        <v>86520</v>
      </c>
      <c r="O9" s="5">
        <v>951720</v>
      </c>
      <c r="P9" s="5">
        <f t="shared" si="0"/>
        <v>99930.599999999991</v>
      </c>
      <c r="Q9" s="5">
        <f t="shared" si="1"/>
        <v>851789.4</v>
      </c>
      <c r="R9" s="5" t="str">
        <f>+IFERROR(INDEX('18.02.23'!$F$9:$F$748,MATCH('Bảng kê Q1'!$F9,'18.02.23'!$N$9:$N$746,0)),"")</f>
        <v/>
      </c>
      <c r="S9" s="15" t="s">
        <v>1882</v>
      </c>
      <c r="T9" s="8" t="s">
        <v>3014</v>
      </c>
      <c r="U9" t="e">
        <f>INDEX('Hàng tra'!$E$3:$E$519,MATCH('Bảng kê Q1'!$F9,'Hàng tra'!$E$3:$E$519,0))</f>
        <v>#N/A</v>
      </c>
    </row>
    <row r="10" spans="1:22" hidden="1" outlineLevel="1" x14ac:dyDescent="0.25">
      <c r="A10" s="4">
        <v>44928</v>
      </c>
      <c r="B10" s="8" t="s">
        <v>1990</v>
      </c>
      <c r="C10" s="8" t="s">
        <v>3013</v>
      </c>
      <c r="D10" s="22" t="s">
        <v>171</v>
      </c>
      <c r="E10" s="22" t="s">
        <v>171</v>
      </c>
      <c r="F10" s="22">
        <v>9</v>
      </c>
      <c r="G10" s="22"/>
      <c r="H10" s="22" t="str">
        <f>+IFERROR(INDEX('18.02.23'!$N$9:$N$746,MATCH('Bảng kê Q1'!$F10,'18.02.23'!$N$9:$N$746,0)),"")</f>
        <v/>
      </c>
      <c r="I10" s="22"/>
      <c r="J10" s="22"/>
      <c r="K10" s="22"/>
      <c r="L10" s="5">
        <v>865200</v>
      </c>
      <c r="M10" s="9" t="s">
        <v>3015</v>
      </c>
      <c r="N10" s="5">
        <v>86520</v>
      </c>
      <c r="O10" s="5">
        <v>951720</v>
      </c>
      <c r="P10" s="5">
        <f t="shared" si="0"/>
        <v>99930.599999999991</v>
      </c>
      <c r="Q10" s="5">
        <f t="shared" si="1"/>
        <v>851789.4</v>
      </c>
      <c r="R10" s="5" t="str">
        <f>+IFERROR(INDEX('18.02.23'!$F$9:$F$748,MATCH('Bảng kê Q1'!$F10,'18.02.23'!$N$9:$N$746,0)),"")</f>
        <v/>
      </c>
      <c r="S10" s="15" t="s">
        <v>1882</v>
      </c>
      <c r="T10" s="8" t="s">
        <v>3014</v>
      </c>
      <c r="U10" t="e">
        <f>INDEX('Hàng tra'!$E$3:$E$519,MATCH('Bảng kê Q1'!$F10,'Hàng tra'!$E$3:$E$519,0))</f>
        <v>#N/A</v>
      </c>
    </row>
    <row r="11" spans="1:22" hidden="1" outlineLevel="1" x14ac:dyDescent="0.25">
      <c r="A11" s="4">
        <v>44928</v>
      </c>
      <c r="B11" s="8" t="s">
        <v>2089</v>
      </c>
      <c r="C11" s="8" t="s">
        <v>3013</v>
      </c>
      <c r="D11" s="22" t="s">
        <v>70</v>
      </c>
      <c r="E11" s="22" t="s">
        <v>70</v>
      </c>
      <c r="F11" s="22">
        <v>10</v>
      </c>
      <c r="G11" s="22"/>
      <c r="H11" s="22" t="str">
        <f>+IFERROR(INDEX('18.02.23'!$N$9:$N$746,MATCH('Bảng kê Q1'!$F11,'18.02.23'!$N$9:$N$746,0)),"")</f>
        <v/>
      </c>
      <c r="I11" s="22"/>
      <c r="J11" s="22"/>
      <c r="K11" s="22"/>
      <c r="L11" s="5">
        <v>441000</v>
      </c>
      <c r="M11" s="9" t="s">
        <v>3015</v>
      </c>
      <c r="N11" s="5">
        <v>44100</v>
      </c>
      <c r="O11" s="5">
        <v>485100</v>
      </c>
      <c r="P11" s="5">
        <f t="shared" si="0"/>
        <v>50935.5</v>
      </c>
      <c r="Q11" s="5">
        <f t="shared" si="1"/>
        <v>434164.5</v>
      </c>
      <c r="R11" s="5" t="str">
        <f>+IFERROR(INDEX('18.02.23'!$F$9:$F$748,MATCH('Bảng kê Q1'!$F11,'18.02.23'!$N$9:$N$746,0)),"")</f>
        <v/>
      </c>
      <c r="S11" s="15" t="s">
        <v>1882</v>
      </c>
      <c r="T11" s="8" t="s">
        <v>3014</v>
      </c>
      <c r="U11" t="e">
        <f>INDEX('Hàng tra'!$E$3:$E$519,MATCH('Bảng kê Q1'!$F11,'Hàng tra'!$E$3:$E$519,0))</f>
        <v>#N/A</v>
      </c>
    </row>
    <row r="12" spans="1:22" hidden="1" outlineLevel="1" x14ac:dyDescent="0.25">
      <c r="A12" s="4">
        <v>44928</v>
      </c>
      <c r="B12" s="8" t="s">
        <v>2215</v>
      </c>
      <c r="C12" s="8" t="s">
        <v>3013</v>
      </c>
      <c r="D12" s="22" t="s">
        <v>1916</v>
      </c>
      <c r="E12" s="22" t="s">
        <v>1916</v>
      </c>
      <c r="F12" s="22">
        <v>11</v>
      </c>
      <c r="G12" s="22"/>
      <c r="H12" s="22" t="str">
        <f>+IFERROR(INDEX('18.02.23'!$N$9:$N$746,MATCH('Bảng kê Q1'!$F12,'18.02.23'!$N$9:$N$746,0)),"")</f>
        <v/>
      </c>
      <c r="I12" s="22"/>
      <c r="J12" s="22"/>
      <c r="K12" s="22"/>
      <c r="L12" s="5">
        <v>865200</v>
      </c>
      <c r="M12" s="9" t="s">
        <v>3015</v>
      </c>
      <c r="N12" s="5">
        <v>86520</v>
      </c>
      <c r="O12" s="5">
        <v>951720</v>
      </c>
      <c r="P12" s="5">
        <f t="shared" si="0"/>
        <v>99930.599999999991</v>
      </c>
      <c r="Q12" s="5">
        <f t="shared" si="1"/>
        <v>851789.4</v>
      </c>
      <c r="R12" s="5" t="str">
        <f>+IFERROR(INDEX('18.02.23'!$F$9:$F$748,MATCH('Bảng kê Q1'!$F12,'18.02.23'!$N$9:$N$746,0)),"")</f>
        <v/>
      </c>
      <c r="S12" s="15" t="s">
        <v>1882</v>
      </c>
      <c r="T12" s="8" t="s">
        <v>3014</v>
      </c>
      <c r="U12" t="e">
        <f>INDEX('Hàng tra'!$E$3:$E$519,MATCH('Bảng kê Q1'!$F12,'Hàng tra'!$E$3:$E$519,0))</f>
        <v>#N/A</v>
      </c>
    </row>
    <row r="13" spans="1:22" hidden="1" outlineLevel="1" x14ac:dyDescent="0.25">
      <c r="A13" s="4">
        <v>44928</v>
      </c>
      <c r="B13" s="8" t="s">
        <v>1331</v>
      </c>
      <c r="C13" s="8" t="s">
        <v>3013</v>
      </c>
      <c r="D13" s="22" t="s">
        <v>2987</v>
      </c>
      <c r="E13" s="22" t="s">
        <v>2987</v>
      </c>
      <c r="F13" s="22">
        <v>12</v>
      </c>
      <c r="G13" s="22"/>
      <c r="H13" s="22" t="str">
        <f>+IFERROR(INDEX('18.02.23'!$N$9:$N$746,MATCH('Bảng kê Q1'!$F13,'18.02.23'!$N$9:$N$746,0)),"")</f>
        <v/>
      </c>
      <c r="I13" s="22"/>
      <c r="J13" s="22"/>
      <c r="K13" s="22"/>
      <c r="L13" s="5">
        <v>865200</v>
      </c>
      <c r="M13" s="9" t="s">
        <v>3015</v>
      </c>
      <c r="N13" s="5">
        <v>86520</v>
      </c>
      <c r="O13" s="5">
        <v>951720</v>
      </c>
      <c r="P13" s="5">
        <f t="shared" si="0"/>
        <v>99930.599999999991</v>
      </c>
      <c r="Q13" s="5">
        <f t="shared" si="1"/>
        <v>851789.4</v>
      </c>
      <c r="R13" s="5" t="str">
        <f>+IFERROR(INDEX('18.02.23'!$F$9:$F$748,MATCH('Bảng kê Q1'!$F13,'18.02.23'!$N$9:$N$746,0)),"")</f>
        <v/>
      </c>
      <c r="S13" s="15" t="s">
        <v>1882</v>
      </c>
      <c r="T13" s="8" t="s">
        <v>3014</v>
      </c>
      <c r="U13" t="e">
        <f>INDEX('Hàng tra'!$E$3:$E$519,MATCH('Bảng kê Q1'!$F13,'Hàng tra'!$E$3:$E$519,0))</f>
        <v>#N/A</v>
      </c>
    </row>
    <row r="14" spans="1:22" hidden="1" outlineLevel="1" x14ac:dyDescent="0.25">
      <c r="A14" s="4">
        <v>44928</v>
      </c>
      <c r="B14" s="8" t="s">
        <v>1851</v>
      </c>
      <c r="C14" s="8" t="s">
        <v>3013</v>
      </c>
      <c r="D14" s="22" t="s">
        <v>1019</v>
      </c>
      <c r="E14" s="22" t="s">
        <v>1019</v>
      </c>
      <c r="F14" s="22">
        <v>13</v>
      </c>
      <c r="G14" s="22"/>
      <c r="H14" s="22" t="str">
        <f>+IFERROR(INDEX('18.02.23'!$N$9:$N$746,MATCH('Bảng kê Q1'!$F14,'18.02.23'!$N$9:$N$746,0)),"")</f>
        <v/>
      </c>
      <c r="I14" s="22"/>
      <c r="J14" s="22"/>
      <c r="K14" s="22"/>
      <c r="L14" s="5">
        <v>865200</v>
      </c>
      <c r="M14" s="9" t="s">
        <v>3015</v>
      </c>
      <c r="N14" s="5">
        <v>86520</v>
      </c>
      <c r="O14" s="5">
        <v>951720</v>
      </c>
      <c r="P14" s="5">
        <f t="shared" si="0"/>
        <v>99930.599999999991</v>
      </c>
      <c r="Q14" s="5">
        <f t="shared" si="1"/>
        <v>851789.4</v>
      </c>
      <c r="R14" s="5" t="str">
        <f>+IFERROR(INDEX('18.02.23'!$F$9:$F$748,MATCH('Bảng kê Q1'!$F14,'18.02.23'!$N$9:$N$746,0)),"")</f>
        <v/>
      </c>
      <c r="S14" s="15" t="s">
        <v>1882</v>
      </c>
      <c r="T14" s="8" t="s">
        <v>3014</v>
      </c>
      <c r="U14" t="e">
        <f>INDEX('Hàng tra'!$E$3:$E$519,MATCH('Bảng kê Q1'!$F14,'Hàng tra'!$E$3:$E$519,0))</f>
        <v>#N/A</v>
      </c>
    </row>
    <row r="15" spans="1:22" ht="21" outlineLevel="1" x14ac:dyDescent="0.25">
      <c r="A15" s="4">
        <v>44928</v>
      </c>
      <c r="B15" s="8" t="s">
        <v>1067</v>
      </c>
      <c r="C15" s="8" t="s">
        <v>3013</v>
      </c>
      <c r="D15" s="22" t="s">
        <v>1118</v>
      </c>
      <c r="E15" s="22" t="s">
        <v>1118</v>
      </c>
      <c r="F15" s="22">
        <v>14</v>
      </c>
      <c r="G15" s="22"/>
      <c r="H15" s="22">
        <f>+IFERROR(INDEX('18.02.23'!$N$9:$N$746,MATCH('Bảng kê Q1'!$F15,'18.02.23'!$N$9:$N$746,0)),"")</f>
        <v>14</v>
      </c>
      <c r="I15" s="22"/>
      <c r="J15" s="22"/>
      <c r="K15" s="22"/>
      <c r="L15" s="5">
        <v>2761171</v>
      </c>
      <c r="M15" s="9" t="s">
        <v>3015</v>
      </c>
      <c r="N15" s="5">
        <v>276117</v>
      </c>
      <c r="O15" s="5">
        <v>3037288</v>
      </c>
      <c r="P15" s="5">
        <f t="shared" si="0"/>
        <v>318915.24</v>
      </c>
      <c r="Q15" s="5">
        <f t="shared" si="1"/>
        <v>2718372.76</v>
      </c>
      <c r="R15" s="5">
        <f>+IFERROR(INDEX('18.02.23'!$F$9:$F$748,MATCH('Bảng kê Q1'!$F15,'18.02.23'!$N$9:$N$746,0)),"")</f>
        <v>3037288</v>
      </c>
      <c r="S15" s="15" t="s">
        <v>1118</v>
      </c>
      <c r="T15" s="8" t="s">
        <v>3016</v>
      </c>
      <c r="U15">
        <f>INDEX('Hàng tra'!$E$3:$E$519,MATCH('Bảng kê Q1'!$F15,'Hàng tra'!$E$3:$E$519,0))</f>
        <v>14</v>
      </c>
    </row>
    <row r="16" spans="1:22" ht="21" hidden="1" outlineLevel="1" x14ac:dyDescent="0.25">
      <c r="A16" s="4">
        <v>44928</v>
      </c>
      <c r="B16" s="8" t="s">
        <v>1899</v>
      </c>
      <c r="C16" s="8" t="s">
        <v>3013</v>
      </c>
      <c r="D16" s="22" t="s">
        <v>1118</v>
      </c>
      <c r="E16" s="22" t="s">
        <v>1118</v>
      </c>
      <c r="F16" s="22">
        <v>15</v>
      </c>
      <c r="G16" s="22"/>
      <c r="H16" s="22" t="str">
        <f>+IFERROR(INDEX('18.02.23'!$N$9:$N$746,MATCH('Bảng kê Q1'!$F16,'18.02.23'!$N$9:$N$746,0)),"")</f>
        <v/>
      </c>
      <c r="I16" s="22"/>
      <c r="J16" s="22"/>
      <c r="K16" s="22"/>
      <c r="L16" s="5">
        <v>882000</v>
      </c>
      <c r="M16" s="9" t="s">
        <v>3015</v>
      </c>
      <c r="N16" s="5">
        <v>88200</v>
      </c>
      <c r="O16" s="5">
        <v>970200</v>
      </c>
      <c r="P16" s="5">
        <f t="shared" si="0"/>
        <v>101871</v>
      </c>
      <c r="Q16" s="5">
        <f t="shared" si="1"/>
        <v>868329</v>
      </c>
      <c r="R16" s="5" t="str">
        <f>+IFERROR(INDEX('18.02.23'!$F$9:$F$748,MATCH('Bảng kê Q1'!$F16,'18.02.23'!$N$9:$N$746,0)),"")</f>
        <v/>
      </c>
      <c r="S16" s="15" t="s">
        <v>1118</v>
      </c>
      <c r="T16" s="8" t="s">
        <v>3016</v>
      </c>
      <c r="U16" t="e">
        <f>INDEX('Hàng tra'!$E$3:$E$519,MATCH('Bảng kê Q1'!$F16,'Hàng tra'!$E$3:$E$519,0))</f>
        <v>#N/A</v>
      </c>
    </row>
    <row r="17" spans="1:21" ht="21" outlineLevel="1" x14ac:dyDescent="0.25">
      <c r="A17" s="4">
        <v>44928</v>
      </c>
      <c r="B17" s="8" t="s">
        <v>1730</v>
      </c>
      <c r="C17" s="8" t="s">
        <v>3013</v>
      </c>
      <c r="D17" s="22" t="s">
        <v>1158</v>
      </c>
      <c r="E17" s="22" t="s">
        <v>1158</v>
      </c>
      <c r="F17" s="22">
        <v>16</v>
      </c>
      <c r="G17" s="22"/>
      <c r="H17" s="22">
        <f>+IFERROR(INDEX('18.02.23'!$N$9:$N$746,MATCH('Bảng kê Q1'!$F17,'18.02.23'!$N$9:$N$746,0)),"")</f>
        <v>16</v>
      </c>
      <c r="I17" s="22"/>
      <c r="J17" s="22"/>
      <c r="K17" s="22"/>
      <c r="L17" s="5">
        <v>843246</v>
      </c>
      <c r="M17" s="9" t="s">
        <v>3015</v>
      </c>
      <c r="N17" s="5">
        <v>84325</v>
      </c>
      <c r="O17" s="5">
        <v>927571</v>
      </c>
      <c r="P17" s="5">
        <f t="shared" si="0"/>
        <v>97394.955000000002</v>
      </c>
      <c r="Q17" s="5">
        <f t="shared" si="1"/>
        <v>830176.04500000004</v>
      </c>
      <c r="R17" s="5">
        <f>+IFERROR(INDEX('18.02.23'!$F$9:$F$748,MATCH('Bảng kê Q1'!$F17,'18.02.23'!$N$9:$N$746,0)),"")</f>
        <v>927571</v>
      </c>
      <c r="S17" s="15" t="s">
        <v>1158</v>
      </c>
      <c r="T17" s="8" t="s">
        <v>3017</v>
      </c>
      <c r="U17">
        <f>INDEX('Hàng tra'!$E$3:$E$519,MATCH('Bảng kê Q1'!$F17,'Hàng tra'!$E$3:$E$519,0))</f>
        <v>16</v>
      </c>
    </row>
    <row r="18" spans="1:21" ht="21" outlineLevel="1" x14ac:dyDescent="0.25">
      <c r="A18" s="4">
        <v>44928</v>
      </c>
      <c r="B18" s="8" t="s">
        <v>2049</v>
      </c>
      <c r="C18" s="8" t="s">
        <v>3013</v>
      </c>
      <c r="D18" s="22" t="s">
        <v>4136</v>
      </c>
      <c r="E18" s="22" t="s">
        <v>4136</v>
      </c>
      <c r="F18" s="22">
        <v>17</v>
      </c>
      <c r="G18" s="22"/>
      <c r="H18" s="22">
        <f>+IFERROR(INDEX('18.02.23'!$N$9:$N$746,MATCH('Bảng kê Q1'!$F18,'18.02.23'!$N$9:$N$746,0)),"")</f>
        <v>17</v>
      </c>
      <c r="I18" s="22"/>
      <c r="J18" s="22"/>
      <c r="K18" s="22"/>
      <c r="L18" s="5">
        <v>1614219</v>
      </c>
      <c r="M18" s="9" t="s">
        <v>3015</v>
      </c>
      <c r="N18" s="5">
        <v>161422</v>
      </c>
      <c r="O18" s="5">
        <v>1775641</v>
      </c>
      <c r="P18" s="5">
        <f t="shared" si="0"/>
        <v>186442.30499999999</v>
      </c>
      <c r="Q18" s="5">
        <f t="shared" si="1"/>
        <v>1589198.6950000001</v>
      </c>
      <c r="R18" s="5">
        <f>+IFERROR(INDEX('18.02.23'!$F$9:$F$748,MATCH('Bảng kê Q1'!$F18,'18.02.23'!$N$9:$N$746,0)),"")</f>
        <v>-119943</v>
      </c>
      <c r="S18" s="15" t="s">
        <v>1976</v>
      </c>
      <c r="T18" s="8" t="s">
        <v>3018</v>
      </c>
      <c r="U18">
        <f>INDEX('Hàng tra'!$E$3:$E$519,MATCH('Bảng kê Q1'!$F18,'Hàng tra'!$E$3:$E$519,0))</f>
        <v>17</v>
      </c>
    </row>
    <row r="19" spans="1:21" ht="21" outlineLevel="1" x14ac:dyDescent="0.25">
      <c r="A19" s="4">
        <v>44928</v>
      </c>
      <c r="B19" s="8" t="s">
        <v>671</v>
      </c>
      <c r="C19" s="8" t="s">
        <v>3013</v>
      </c>
      <c r="D19" s="22" t="s">
        <v>4137</v>
      </c>
      <c r="E19" s="22" t="s">
        <v>4137</v>
      </c>
      <c r="F19" s="22">
        <v>18</v>
      </c>
      <c r="G19" s="22"/>
      <c r="H19" s="22">
        <f>+IFERROR(INDEX('18.02.23'!$N$9:$N$746,MATCH('Bảng kê Q1'!$F19,'18.02.23'!$N$9:$N$746,0)),"")</f>
        <v>18</v>
      </c>
      <c r="I19" s="22"/>
      <c r="J19" s="22"/>
      <c r="K19" s="22"/>
      <c r="L19" s="5">
        <v>720784</v>
      </c>
      <c r="M19" s="9" t="s">
        <v>3015</v>
      </c>
      <c r="N19" s="5">
        <v>72078</v>
      </c>
      <c r="O19" s="5">
        <v>792862</v>
      </c>
      <c r="P19" s="5">
        <f t="shared" si="0"/>
        <v>83250.509999999995</v>
      </c>
      <c r="Q19" s="5">
        <f t="shared" si="1"/>
        <v>709611.49</v>
      </c>
      <c r="R19" s="5">
        <f>+IFERROR(INDEX('18.02.23'!$F$9:$F$748,MATCH('Bảng kê Q1'!$F19,'18.02.23'!$N$9:$N$746,0)),"")</f>
        <v>792862</v>
      </c>
      <c r="S19" s="15" t="s">
        <v>1976</v>
      </c>
      <c r="T19" s="8" t="s">
        <v>3018</v>
      </c>
      <c r="U19">
        <f>INDEX('Hàng tra'!$E$3:$E$519,MATCH('Bảng kê Q1'!$F19,'Hàng tra'!$E$3:$E$519,0))</f>
        <v>18</v>
      </c>
    </row>
    <row r="20" spans="1:21" ht="21" hidden="1" outlineLevel="1" x14ac:dyDescent="0.25">
      <c r="A20" s="4">
        <v>44928</v>
      </c>
      <c r="B20" s="8" t="s">
        <v>1371</v>
      </c>
      <c r="C20" s="8" t="s">
        <v>3013</v>
      </c>
      <c r="D20" s="22" t="s">
        <v>1217</v>
      </c>
      <c r="E20" s="22" t="s">
        <v>1217</v>
      </c>
      <c r="F20" s="22">
        <v>19</v>
      </c>
      <c r="G20" s="22"/>
      <c r="H20" s="22" t="str">
        <f>+IFERROR(INDEX('18.02.23'!$N$9:$N$746,MATCH('Bảng kê Q1'!$F20,'18.02.23'!$N$9:$N$746,0)),"")</f>
        <v/>
      </c>
      <c r="I20" s="22"/>
      <c r="J20" s="22"/>
      <c r="K20" s="22"/>
      <c r="L20" s="5">
        <v>865200</v>
      </c>
      <c r="M20" s="9" t="s">
        <v>3015</v>
      </c>
      <c r="N20" s="5">
        <v>86520</v>
      </c>
      <c r="O20" s="5">
        <v>951720</v>
      </c>
      <c r="P20" s="5">
        <f t="shared" si="0"/>
        <v>99930.599999999991</v>
      </c>
      <c r="Q20" s="5">
        <f t="shared" si="1"/>
        <v>851789.4</v>
      </c>
      <c r="R20" s="5" t="str">
        <f>+IFERROR(INDEX('18.02.23'!$F$9:$F$748,MATCH('Bảng kê Q1'!$F20,'18.02.23'!$N$9:$N$746,0)),"")</f>
        <v/>
      </c>
      <c r="S20" s="15" t="s">
        <v>1217</v>
      </c>
      <c r="T20" s="8" t="s">
        <v>3019</v>
      </c>
      <c r="U20" t="e">
        <f>INDEX('Hàng tra'!$E$3:$E$519,MATCH('Bảng kê Q1'!$F20,'Hàng tra'!$E$3:$E$519,0))</f>
        <v>#N/A</v>
      </c>
    </row>
    <row r="21" spans="1:21" ht="21" outlineLevel="1" x14ac:dyDescent="0.25">
      <c r="A21" s="4">
        <v>44928</v>
      </c>
      <c r="B21" s="8" t="s">
        <v>1650</v>
      </c>
      <c r="C21" s="8" t="s">
        <v>3013</v>
      </c>
      <c r="D21" s="22" t="s">
        <v>879</v>
      </c>
      <c r="E21" s="22" t="s">
        <v>879</v>
      </c>
      <c r="F21" s="22">
        <v>20</v>
      </c>
      <c r="G21" s="22"/>
      <c r="H21" s="22">
        <f>+IFERROR(INDEX('18.02.23'!$N$9:$N$746,MATCH('Bảng kê Q1'!$F21,'18.02.23'!$N$9:$N$746,0)),"")</f>
        <v>20</v>
      </c>
      <c r="I21" s="22"/>
      <c r="J21" s="22"/>
      <c r="K21" s="22"/>
      <c r="L21" s="5">
        <v>424200</v>
      </c>
      <c r="M21" s="9" t="s">
        <v>3015</v>
      </c>
      <c r="N21" s="5">
        <v>42420</v>
      </c>
      <c r="O21" s="5">
        <v>466620</v>
      </c>
      <c r="P21" s="5">
        <f t="shared" si="0"/>
        <v>48995.1</v>
      </c>
      <c r="Q21" s="5">
        <f t="shared" si="1"/>
        <v>417624.9</v>
      </c>
      <c r="R21" s="5">
        <f>+IFERROR(INDEX('18.02.23'!$F$9:$F$748,MATCH('Bảng kê Q1'!$F21,'18.02.23'!$N$9:$N$746,0)),"")</f>
        <v>-310526</v>
      </c>
      <c r="S21" s="15" t="s">
        <v>879</v>
      </c>
      <c r="T21" s="8" t="s">
        <v>3020</v>
      </c>
      <c r="U21">
        <f>INDEX('Hàng tra'!$E$3:$E$519,MATCH('Bảng kê Q1'!$F21,'Hàng tra'!$E$3:$E$519,0))</f>
        <v>20</v>
      </c>
    </row>
    <row r="22" spans="1:21" ht="21" hidden="1" outlineLevel="1" x14ac:dyDescent="0.25">
      <c r="A22" s="4">
        <v>44928</v>
      </c>
      <c r="B22" s="8" t="s">
        <v>2679</v>
      </c>
      <c r="C22" s="8" t="s">
        <v>3013</v>
      </c>
      <c r="D22" s="22" t="s">
        <v>879</v>
      </c>
      <c r="E22" s="22" t="s">
        <v>879</v>
      </c>
      <c r="F22" s="22">
        <v>21</v>
      </c>
      <c r="G22" s="22"/>
      <c r="H22" s="22" t="str">
        <f>+IFERROR(INDEX('18.02.23'!$N$9:$N$746,MATCH('Bảng kê Q1'!$F22,'18.02.23'!$N$9:$N$746,0)),"")</f>
        <v/>
      </c>
      <c r="I22" s="22"/>
      <c r="J22" s="22"/>
      <c r="K22" s="22"/>
      <c r="L22" s="5">
        <v>424200</v>
      </c>
      <c r="M22" s="9" t="s">
        <v>3015</v>
      </c>
      <c r="N22" s="5">
        <v>42420</v>
      </c>
      <c r="O22" s="5">
        <v>466620</v>
      </c>
      <c r="P22" s="5">
        <f t="shared" si="0"/>
        <v>48995.1</v>
      </c>
      <c r="Q22" s="5">
        <f t="shared" si="1"/>
        <v>417624.9</v>
      </c>
      <c r="R22" s="5" t="str">
        <f>+IFERROR(INDEX('18.02.23'!$F$9:$F$748,MATCH('Bảng kê Q1'!$F22,'18.02.23'!$N$9:$N$746,0)),"")</f>
        <v/>
      </c>
      <c r="S22" s="15" t="s">
        <v>879</v>
      </c>
      <c r="T22" s="8" t="s">
        <v>3020</v>
      </c>
      <c r="U22" t="e">
        <f>INDEX('Hàng tra'!$E$3:$E$519,MATCH('Bảng kê Q1'!$F22,'Hàng tra'!$E$3:$E$519,0))</f>
        <v>#N/A</v>
      </c>
    </row>
    <row r="23" spans="1:21" outlineLevel="1" x14ac:dyDescent="0.25">
      <c r="A23" s="4">
        <v>44928</v>
      </c>
      <c r="B23" s="8" t="s">
        <v>2326</v>
      </c>
      <c r="C23" s="8" t="s">
        <v>3013</v>
      </c>
      <c r="D23" s="22" t="s">
        <v>1937</v>
      </c>
      <c r="E23" s="22" t="s">
        <v>1937</v>
      </c>
      <c r="F23" s="22">
        <v>22</v>
      </c>
      <c r="G23" s="22"/>
      <c r="H23" s="22">
        <f>+IFERROR(INDEX('18.02.23'!$N$9:$N$746,MATCH('Bảng kê Q1'!$F23,'18.02.23'!$N$9:$N$746,0)),"")</f>
        <v>22</v>
      </c>
      <c r="I23" s="22"/>
      <c r="J23" s="22"/>
      <c r="K23" s="22"/>
      <c r="L23" s="5">
        <v>1730400</v>
      </c>
      <c r="M23" s="9" t="s">
        <v>3015</v>
      </c>
      <c r="N23" s="5">
        <v>173040</v>
      </c>
      <c r="O23" s="5">
        <v>1903440</v>
      </c>
      <c r="P23" s="5">
        <f t="shared" si="0"/>
        <v>199861.19999999998</v>
      </c>
      <c r="Q23" s="5">
        <f t="shared" si="1"/>
        <v>1703578.8</v>
      </c>
      <c r="R23" s="5">
        <f>+IFERROR(INDEX('18.02.23'!$F$9:$F$748,MATCH('Bảng kê Q1'!$F23,'18.02.23'!$N$9:$N$746,0)),"")</f>
        <v>-286080</v>
      </c>
      <c r="S23" s="15" t="s">
        <v>1937</v>
      </c>
      <c r="T23" s="8" t="s">
        <v>3021</v>
      </c>
      <c r="U23">
        <f>INDEX('Hàng tra'!$E$3:$E$519,MATCH('Bảng kê Q1'!$F23,'Hàng tra'!$E$3:$E$519,0))</f>
        <v>22</v>
      </c>
    </row>
    <row r="24" spans="1:21" ht="21" hidden="1" outlineLevel="1" x14ac:dyDescent="0.25">
      <c r="A24" s="4">
        <v>44928</v>
      </c>
      <c r="B24" s="8" t="s">
        <v>2744</v>
      </c>
      <c r="C24" s="8" t="s">
        <v>3013</v>
      </c>
      <c r="D24" s="22" t="s">
        <v>2698</v>
      </c>
      <c r="E24" s="22" t="s">
        <v>2698</v>
      </c>
      <c r="F24" s="22">
        <v>23</v>
      </c>
      <c r="G24" s="22"/>
      <c r="H24" s="22" t="str">
        <f>+IFERROR(INDEX('18.02.23'!$N$9:$N$746,MATCH('Bảng kê Q1'!$F24,'18.02.23'!$N$9:$N$746,0)),"")</f>
        <v/>
      </c>
      <c r="I24" s="22"/>
      <c r="J24" s="22"/>
      <c r="K24" s="22"/>
      <c r="L24" s="5">
        <v>865200</v>
      </c>
      <c r="M24" s="9" t="s">
        <v>3015</v>
      </c>
      <c r="N24" s="5">
        <v>86520</v>
      </c>
      <c r="O24" s="5">
        <v>951720</v>
      </c>
      <c r="P24" s="5">
        <f t="shared" si="0"/>
        <v>99930.599999999991</v>
      </c>
      <c r="Q24" s="5">
        <f t="shared" si="1"/>
        <v>851789.4</v>
      </c>
      <c r="R24" s="5" t="str">
        <f>+IFERROR(INDEX('18.02.23'!$F$9:$F$748,MATCH('Bảng kê Q1'!$F24,'18.02.23'!$N$9:$N$746,0)),"")</f>
        <v/>
      </c>
      <c r="S24" s="15" t="s">
        <v>2698</v>
      </c>
      <c r="T24" s="8" t="s">
        <v>3022</v>
      </c>
      <c r="U24" t="e">
        <f>INDEX('Hàng tra'!$E$3:$E$519,MATCH('Bảng kê Q1'!$F24,'Hàng tra'!$E$3:$E$519,0))</f>
        <v>#N/A</v>
      </c>
    </row>
    <row r="25" spans="1:21" outlineLevel="1" x14ac:dyDescent="0.25">
      <c r="A25" s="4">
        <v>44928</v>
      </c>
      <c r="B25" s="8" t="s">
        <v>2630</v>
      </c>
      <c r="C25" s="8" t="s">
        <v>3013</v>
      </c>
      <c r="D25" s="22" t="s">
        <v>4134</v>
      </c>
      <c r="E25" s="22" t="s">
        <v>4134</v>
      </c>
      <c r="F25" s="22">
        <v>24</v>
      </c>
      <c r="G25" s="22"/>
      <c r="H25" s="22">
        <f>+IFERROR(INDEX('18.02.23'!$N$9:$N$746,MATCH('Bảng kê Q1'!$F25,'18.02.23'!$N$9:$N$746,0)),"")</f>
        <v>24</v>
      </c>
      <c r="I25" s="22"/>
      <c r="J25" s="22"/>
      <c r="K25" s="22"/>
      <c r="L25" s="5">
        <v>688800</v>
      </c>
      <c r="M25" s="9" t="s">
        <v>3015</v>
      </c>
      <c r="N25" s="5">
        <v>68880</v>
      </c>
      <c r="O25" s="5">
        <v>757680</v>
      </c>
      <c r="P25" s="5">
        <f t="shared" si="0"/>
        <v>79556.399999999994</v>
      </c>
      <c r="Q25" s="5">
        <f t="shared" si="1"/>
        <v>678123.6</v>
      </c>
      <c r="R25" s="5">
        <f>+IFERROR(INDEX('18.02.23'!$F$9:$F$748,MATCH('Bảng kê Q1'!$F25,'18.02.23'!$N$9:$N$746,0)),"")</f>
        <v>-295940</v>
      </c>
      <c r="S25" s="15" t="s">
        <v>3023</v>
      </c>
      <c r="T25" s="8" t="s">
        <v>3024</v>
      </c>
      <c r="U25">
        <f>INDEX('Hàng tra'!$E$3:$E$519,MATCH('Bảng kê Q1'!$F25,'Hàng tra'!$E$3:$E$519,0))</f>
        <v>24</v>
      </c>
    </row>
    <row r="26" spans="1:21" hidden="1" outlineLevel="1" x14ac:dyDescent="0.25">
      <c r="A26" s="4">
        <v>44928</v>
      </c>
      <c r="B26" s="8" t="s">
        <v>1591</v>
      </c>
      <c r="C26" s="8" t="s">
        <v>3013</v>
      </c>
      <c r="D26" s="22" t="s">
        <v>530</v>
      </c>
      <c r="E26" s="22" t="s">
        <v>530</v>
      </c>
      <c r="F26" s="22">
        <v>48</v>
      </c>
      <c r="G26" s="22"/>
      <c r="H26" s="22" t="str">
        <f>+IFERROR(INDEX('18.02.23'!$N$9:$N$746,MATCH('Bảng kê Q1'!$F26,'18.02.23'!$N$9:$N$746,0)),"")</f>
        <v/>
      </c>
      <c r="I26" s="22"/>
      <c r="J26" s="22"/>
      <c r="K26" s="22"/>
      <c r="L26" s="5">
        <v>1289400</v>
      </c>
      <c r="M26" s="9" t="s">
        <v>3015</v>
      </c>
      <c r="N26" s="5">
        <v>128940</v>
      </c>
      <c r="O26" s="5">
        <v>1418340</v>
      </c>
      <c r="P26" s="5">
        <f t="shared" si="0"/>
        <v>148925.69999999998</v>
      </c>
      <c r="Q26" s="5">
        <f t="shared" si="1"/>
        <v>1269414.3</v>
      </c>
      <c r="R26" s="5" t="str">
        <f>+IFERROR(INDEX('18.02.23'!$F$9:$F$748,MATCH('Bảng kê Q1'!$F26,'18.02.23'!$N$9:$N$746,0)),"")</f>
        <v/>
      </c>
      <c r="S26" s="15" t="s">
        <v>530</v>
      </c>
      <c r="T26" s="8" t="s">
        <v>3025</v>
      </c>
      <c r="U26">
        <f>INDEX('Hàng tra'!$E$3:$E$519,MATCH('Bảng kê Q1'!$F26,'Hàng tra'!$E$3:$E$519,0))</f>
        <v>48</v>
      </c>
    </row>
    <row r="27" spans="1:21" hidden="1" outlineLevel="1" x14ac:dyDescent="0.25">
      <c r="A27" s="4">
        <v>44928</v>
      </c>
      <c r="B27" s="8" t="s">
        <v>422</v>
      </c>
      <c r="C27" s="8" t="s">
        <v>3013</v>
      </c>
      <c r="D27" s="22" t="s">
        <v>4138</v>
      </c>
      <c r="E27" s="22" t="s">
        <v>4138</v>
      </c>
      <c r="F27" s="22">
        <v>49</v>
      </c>
      <c r="G27" s="22"/>
      <c r="H27" s="22" t="str">
        <f>+IFERROR(INDEX('18.02.23'!$N$9:$N$746,MATCH('Bảng kê Q1'!$F27,'18.02.23'!$N$9:$N$746,0)),"")</f>
        <v/>
      </c>
      <c r="I27" s="22"/>
      <c r="J27" s="22"/>
      <c r="K27" s="22"/>
      <c r="L27" s="5">
        <v>1713600</v>
      </c>
      <c r="M27" s="9" t="s">
        <v>3015</v>
      </c>
      <c r="N27" s="5">
        <v>171360</v>
      </c>
      <c r="O27" s="5">
        <v>1884960</v>
      </c>
      <c r="P27" s="5">
        <f t="shared" si="0"/>
        <v>197920.8</v>
      </c>
      <c r="Q27" s="5">
        <f t="shared" si="1"/>
        <v>1687039.2</v>
      </c>
      <c r="R27" s="5" t="str">
        <f>+IFERROR(INDEX('18.02.23'!$F$9:$F$748,MATCH('Bảng kê Q1'!$F27,'18.02.23'!$N$9:$N$746,0)),"")</f>
        <v/>
      </c>
      <c r="S27" s="15" t="s">
        <v>701</v>
      </c>
      <c r="T27" s="8" t="s">
        <v>3026</v>
      </c>
      <c r="U27">
        <f>INDEX('Hàng tra'!$E$3:$E$519,MATCH('Bảng kê Q1'!$F27,'Hàng tra'!$E$3:$E$519,0))</f>
        <v>49</v>
      </c>
    </row>
    <row r="28" spans="1:21" ht="21" outlineLevel="1" x14ac:dyDescent="0.25">
      <c r="A28" s="4">
        <v>44928</v>
      </c>
      <c r="B28" s="8" t="s">
        <v>1993</v>
      </c>
      <c r="C28" s="8" t="s">
        <v>3013</v>
      </c>
      <c r="D28" s="22" t="s">
        <v>2666</v>
      </c>
      <c r="E28" s="22" t="s">
        <v>2666</v>
      </c>
      <c r="F28" s="22">
        <v>53</v>
      </c>
      <c r="G28" s="22"/>
      <c r="H28" s="22">
        <f>+IFERROR(INDEX('18.02.23'!$N$9:$N$746,MATCH('Bảng kê Q1'!$F28,'18.02.23'!$N$9:$N$746,0)),"")</f>
        <v>53</v>
      </c>
      <c r="I28" s="22"/>
      <c r="J28" s="22"/>
      <c r="K28" s="22"/>
      <c r="L28" s="5">
        <v>6405754</v>
      </c>
      <c r="M28" s="9" t="s">
        <v>3015</v>
      </c>
      <c r="N28" s="5">
        <v>640575</v>
      </c>
      <c r="O28" s="5">
        <v>7046329</v>
      </c>
      <c r="P28" s="5">
        <f t="shared" si="0"/>
        <v>739864.54499999993</v>
      </c>
      <c r="Q28" s="5">
        <f t="shared" si="1"/>
        <v>6306464.4550000001</v>
      </c>
      <c r="R28" s="5">
        <f>+IFERROR(INDEX('18.02.23'!$F$9:$F$748,MATCH('Bảng kê Q1'!$F28,'18.02.23'!$N$9:$N$746,0)),"")</f>
        <v>7046329</v>
      </c>
      <c r="S28" s="15" t="s">
        <v>1252</v>
      </c>
      <c r="T28" s="8" t="s">
        <v>3027</v>
      </c>
      <c r="U28">
        <f>INDEX('Hàng tra'!$E$3:$E$519,MATCH('Bảng kê Q1'!$F28,'Hàng tra'!$E$3:$E$519,0))</f>
        <v>53</v>
      </c>
    </row>
    <row r="29" spans="1:21" outlineLevel="1" x14ac:dyDescent="0.25">
      <c r="A29" s="4">
        <v>44928</v>
      </c>
      <c r="B29" s="8" t="s">
        <v>1453</v>
      </c>
      <c r="C29" s="8" t="s">
        <v>3013</v>
      </c>
      <c r="D29" s="22" t="s">
        <v>877</v>
      </c>
      <c r="E29" s="22" t="s">
        <v>877</v>
      </c>
      <c r="F29" s="22">
        <v>55</v>
      </c>
      <c r="G29" s="22"/>
      <c r="H29" s="22">
        <f>+IFERROR(INDEX('18.02.23'!$N$9:$N$746,MATCH('Bảng kê Q1'!$F29,'18.02.23'!$N$9:$N$746,0)),"")</f>
        <v>55</v>
      </c>
      <c r="I29" s="22"/>
      <c r="J29" s="22"/>
      <c r="K29" s="22"/>
      <c r="L29" s="5">
        <v>8737334</v>
      </c>
      <c r="M29" s="9" t="s">
        <v>3015</v>
      </c>
      <c r="N29" s="5">
        <v>873733</v>
      </c>
      <c r="O29" s="5">
        <v>9611067</v>
      </c>
      <c r="P29" s="5">
        <f t="shared" si="0"/>
        <v>1009162.0349999999</v>
      </c>
      <c r="Q29" s="5">
        <f t="shared" si="1"/>
        <v>8601904.9649999999</v>
      </c>
      <c r="R29" s="5">
        <f>+IFERROR(INDEX('18.02.23'!$F$9:$F$748,MATCH('Bảng kê Q1'!$F29,'18.02.23'!$N$9:$N$746,0)),"")</f>
        <v>9611067</v>
      </c>
      <c r="S29" s="15" t="s">
        <v>877</v>
      </c>
      <c r="T29" s="8" t="s">
        <v>3028</v>
      </c>
      <c r="U29" t="e">
        <f>INDEX('Hàng tra'!$E$3:$E$519,MATCH('Bảng kê Q1'!$F29,'Hàng tra'!$E$3:$E$519,0))</f>
        <v>#N/A</v>
      </c>
    </row>
    <row r="30" spans="1:21" outlineLevel="1" x14ac:dyDescent="0.25">
      <c r="A30" s="4">
        <v>44928</v>
      </c>
      <c r="B30" s="8" t="s">
        <v>2386</v>
      </c>
      <c r="C30" s="8" t="s">
        <v>3013</v>
      </c>
      <c r="D30" s="22" t="s">
        <v>1759</v>
      </c>
      <c r="E30" s="22" t="s">
        <v>1759</v>
      </c>
      <c r="F30" s="22">
        <v>59</v>
      </c>
      <c r="G30" s="22"/>
      <c r="H30" s="22">
        <f>+IFERROR(INDEX('18.02.23'!$N$9:$N$746,MATCH('Bảng kê Q1'!$F30,'18.02.23'!$N$9:$N$746,0)),"")</f>
        <v>59</v>
      </c>
      <c r="I30" s="22"/>
      <c r="J30" s="22"/>
      <c r="K30" s="22"/>
      <c r="L30" s="5">
        <v>865200</v>
      </c>
      <c r="M30" s="9" t="s">
        <v>3015</v>
      </c>
      <c r="N30" s="5">
        <v>86520</v>
      </c>
      <c r="O30" s="5">
        <v>951720</v>
      </c>
      <c r="P30" s="5">
        <f t="shared" si="0"/>
        <v>99930.599999999991</v>
      </c>
      <c r="Q30" s="5">
        <f t="shared" si="1"/>
        <v>851789.4</v>
      </c>
      <c r="R30" s="5">
        <f>+IFERROR(INDEX('18.02.23'!$F$9:$F$748,MATCH('Bảng kê Q1'!$F30,'18.02.23'!$N$9:$N$746,0)),"")</f>
        <v>-65934</v>
      </c>
      <c r="S30" s="15" t="s">
        <v>1882</v>
      </c>
      <c r="T30" s="8" t="s">
        <v>3014</v>
      </c>
      <c r="U30">
        <f>INDEX('Hàng tra'!$E$3:$E$519,MATCH('Bảng kê Q1'!$F30,'Hàng tra'!$E$3:$E$519,0))</f>
        <v>59</v>
      </c>
    </row>
    <row r="31" spans="1:21" hidden="1" outlineLevel="1" x14ac:dyDescent="0.25">
      <c r="A31" s="4">
        <v>44928</v>
      </c>
      <c r="B31" s="8" t="s">
        <v>1675</v>
      </c>
      <c r="C31" s="8" t="s">
        <v>3013</v>
      </c>
      <c r="D31" s="22" t="s">
        <v>2682</v>
      </c>
      <c r="E31" s="22" t="s">
        <v>2682</v>
      </c>
      <c r="F31" s="22">
        <v>60</v>
      </c>
      <c r="G31" s="22"/>
      <c r="H31" s="22" t="str">
        <f>+IFERROR(INDEX('18.02.23'!$N$9:$N$746,MATCH('Bảng kê Q1'!$F31,'18.02.23'!$N$9:$N$746,0)),"")</f>
        <v/>
      </c>
      <c r="I31" s="22"/>
      <c r="J31" s="22"/>
      <c r="K31" s="22"/>
      <c r="L31" s="5">
        <v>1289400</v>
      </c>
      <c r="M31" s="9" t="s">
        <v>3015</v>
      </c>
      <c r="N31" s="5">
        <v>128940</v>
      </c>
      <c r="O31" s="5">
        <v>1418340</v>
      </c>
      <c r="P31" s="5">
        <f t="shared" si="0"/>
        <v>148925.69999999998</v>
      </c>
      <c r="Q31" s="5">
        <f t="shared" si="1"/>
        <v>1269414.3</v>
      </c>
      <c r="R31" s="5" t="str">
        <f>+IFERROR(INDEX('18.02.23'!$F$9:$F$748,MATCH('Bảng kê Q1'!$F31,'18.02.23'!$N$9:$N$746,0)),"")</f>
        <v/>
      </c>
      <c r="S31" s="15" t="s">
        <v>2682</v>
      </c>
      <c r="T31" s="8" t="s">
        <v>3029</v>
      </c>
      <c r="U31" t="e">
        <f>INDEX('Hàng tra'!$E$3:$E$519,MATCH('Bảng kê Q1'!$F31,'Hàng tra'!$E$3:$E$519,0))</f>
        <v>#N/A</v>
      </c>
    </row>
    <row r="32" spans="1:21" outlineLevel="1" x14ac:dyDescent="0.25">
      <c r="A32" s="4">
        <v>44928</v>
      </c>
      <c r="B32" s="8" t="s">
        <v>933</v>
      </c>
      <c r="C32" s="8" t="s">
        <v>3013</v>
      </c>
      <c r="D32" s="22" t="s">
        <v>2682</v>
      </c>
      <c r="E32" s="22" t="s">
        <v>2682</v>
      </c>
      <c r="F32" s="22">
        <v>61</v>
      </c>
      <c r="G32" s="22"/>
      <c r="H32" s="22">
        <f>+IFERROR(INDEX('18.02.23'!$N$9:$N$746,MATCH('Bảng kê Q1'!$F32,'18.02.23'!$N$9:$N$746,0)),"")</f>
        <v>61</v>
      </c>
      <c r="I32" s="22"/>
      <c r="J32" s="22"/>
      <c r="K32" s="22"/>
      <c r="L32" s="5">
        <v>2882671</v>
      </c>
      <c r="M32" s="9" t="s">
        <v>3015</v>
      </c>
      <c r="N32" s="5">
        <v>288267</v>
      </c>
      <c r="O32" s="5">
        <v>3170938</v>
      </c>
      <c r="P32" s="5">
        <f t="shared" si="0"/>
        <v>332948.49</v>
      </c>
      <c r="Q32" s="5">
        <f t="shared" si="1"/>
        <v>2837989.51</v>
      </c>
      <c r="R32" s="5">
        <f>+IFERROR(INDEX('18.02.23'!$F$9:$F$748,MATCH('Bảng kê Q1'!$F32,'18.02.23'!$N$9:$N$746,0)),"")</f>
        <v>3170938</v>
      </c>
      <c r="S32" s="15" t="s">
        <v>2682</v>
      </c>
      <c r="T32" s="8" t="s">
        <v>3029</v>
      </c>
      <c r="U32" t="e">
        <f>INDEX('Hàng tra'!$E$3:$E$519,MATCH('Bảng kê Q1'!$F32,'Hàng tra'!$E$3:$E$519,0))</f>
        <v>#N/A</v>
      </c>
    </row>
    <row r="33" spans="1:21" hidden="1" outlineLevel="1" x14ac:dyDescent="0.25">
      <c r="A33" s="4">
        <v>44928</v>
      </c>
      <c r="B33" s="8" t="s">
        <v>587</v>
      </c>
      <c r="C33" s="8" t="s">
        <v>3013</v>
      </c>
      <c r="D33" s="22" t="s">
        <v>96</v>
      </c>
      <c r="E33" s="22" t="s">
        <v>96</v>
      </c>
      <c r="F33" s="22">
        <v>62</v>
      </c>
      <c r="G33" s="22"/>
      <c r="H33" s="22" t="str">
        <f>+IFERROR(INDEX('18.02.23'!$N$9:$N$746,MATCH('Bảng kê Q1'!$F33,'18.02.23'!$N$9:$N$746,0)),"")</f>
        <v/>
      </c>
      <c r="I33" s="22"/>
      <c r="J33" s="22"/>
      <c r="K33" s="22"/>
      <c r="L33" s="5">
        <v>865200</v>
      </c>
      <c r="M33" s="9" t="s">
        <v>3015</v>
      </c>
      <c r="N33" s="5">
        <v>86520</v>
      </c>
      <c r="O33" s="5">
        <v>951720</v>
      </c>
      <c r="P33" s="5">
        <f t="shared" si="0"/>
        <v>99930.599999999991</v>
      </c>
      <c r="Q33" s="5">
        <f t="shared" si="1"/>
        <v>851789.4</v>
      </c>
      <c r="R33" s="5" t="str">
        <f>+IFERROR(INDEX('18.02.23'!$F$9:$F$748,MATCH('Bảng kê Q1'!$F33,'18.02.23'!$N$9:$N$746,0)),"")</f>
        <v/>
      </c>
      <c r="S33" s="15" t="s">
        <v>1882</v>
      </c>
      <c r="T33" s="8" t="s">
        <v>3014</v>
      </c>
      <c r="U33">
        <f>INDEX('Hàng tra'!$E$3:$E$519,MATCH('Bảng kê Q1'!$F33,'Hàng tra'!$E$3:$E$519,0))</f>
        <v>62</v>
      </c>
    </row>
    <row r="34" spans="1:21" outlineLevel="1" x14ac:dyDescent="0.25">
      <c r="A34" s="4">
        <v>44928</v>
      </c>
      <c r="B34" s="8" t="s">
        <v>3001</v>
      </c>
      <c r="C34" s="8" t="s">
        <v>3013</v>
      </c>
      <c r="D34" s="22" t="s">
        <v>527</v>
      </c>
      <c r="E34" s="22" t="s">
        <v>527</v>
      </c>
      <c r="F34" s="22">
        <v>63</v>
      </c>
      <c r="G34" s="22"/>
      <c r="H34" s="22">
        <f>+IFERROR(INDEX('18.02.23'!$N$9:$N$746,MATCH('Bảng kê Q1'!$F34,'18.02.23'!$N$9:$N$746,0)),"")</f>
        <v>63</v>
      </c>
      <c r="I34" s="22"/>
      <c r="J34" s="22"/>
      <c r="K34" s="22"/>
      <c r="L34" s="5">
        <v>865200</v>
      </c>
      <c r="M34" s="9" t="s">
        <v>3015</v>
      </c>
      <c r="N34" s="5">
        <v>86520</v>
      </c>
      <c r="O34" s="5">
        <v>951720</v>
      </c>
      <c r="P34" s="5">
        <f t="shared" si="0"/>
        <v>99930.599999999991</v>
      </c>
      <c r="Q34" s="5">
        <f t="shared" si="1"/>
        <v>851789.4</v>
      </c>
      <c r="R34" s="5">
        <f>+IFERROR(INDEX('18.02.23'!$F$9:$F$748,MATCH('Bảng kê Q1'!$F34,'18.02.23'!$N$9:$N$746,0)),"")</f>
        <v>-492647</v>
      </c>
      <c r="S34" s="15" t="s">
        <v>1882</v>
      </c>
      <c r="T34" s="8" t="s">
        <v>3014</v>
      </c>
      <c r="U34">
        <f>INDEX('Hàng tra'!$E$3:$E$519,MATCH('Bảng kê Q1'!$F34,'Hàng tra'!$E$3:$E$519,0))</f>
        <v>63</v>
      </c>
    </row>
    <row r="35" spans="1:21" hidden="1" outlineLevel="1" x14ac:dyDescent="0.25">
      <c r="A35" s="4">
        <v>44928</v>
      </c>
      <c r="B35" s="8" t="s">
        <v>2519</v>
      </c>
      <c r="C35" s="8" t="s">
        <v>3013</v>
      </c>
      <c r="D35" s="22" t="s">
        <v>1871</v>
      </c>
      <c r="E35" s="22" t="s">
        <v>1871</v>
      </c>
      <c r="F35" s="22">
        <v>64</v>
      </c>
      <c r="G35" s="22"/>
      <c r="H35" s="22" t="str">
        <f>+IFERROR(INDEX('18.02.23'!$N$9:$N$746,MATCH('Bảng kê Q1'!$F35,'18.02.23'!$N$9:$N$746,0)),"")</f>
        <v/>
      </c>
      <c r="I35" s="22"/>
      <c r="J35" s="22"/>
      <c r="K35" s="22"/>
      <c r="L35" s="5">
        <v>865200</v>
      </c>
      <c r="M35" s="9" t="s">
        <v>3015</v>
      </c>
      <c r="N35" s="5">
        <v>86520</v>
      </c>
      <c r="O35" s="5">
        <v>951720</v>
      </c>
      <c r="P35" s="5">
        <f t="shared" si="0"/>
        <v>99930.599999999991</v>
      </c>
      <c r="Q35" s="5">
        <f t="shared" si="1"/>
        <v>851789.4</v>
      </c>
      <c r="R35" s="5" t="str">
        <f>+IFERROR(INDEX('18.02.23'!$F$9:$F$748,MATCH('Bảng kê Q1'!$F35,'18.02.23'!$N$9:$N$746,0)),"")</f>
        <v/>
      </c>
      <c r="S35" s="15" t="s">
        <v>1882</v>
      </c>
      <c r="T35" s="8" t="s">
        <v>3014</v>
      </c>
      <c r="U35">
        <f>INDEX('Hàng tra'!$E$3:$E$519,MATCH('Bảng kê Q1'!$F35,'Hàng tra'!$E$3:$E$519,0))</f>
        <v>64</v>
      </c>
    </row>
    <row r="36" spans="1:21" hidden="1" outlineLevel="1" x14ac:dyDescent="0.25">
      <c r="A36" s="4">
        <v>44928</v>
      </c>
      <c r="B36" s="8" t="s">
        <v>1956</v>
      </c>
      <c r="C36" s="8" t="s">
        <v>3013</v>
      </c>
      <c r="D36" s="22" t="s">
        <v>4139</v>
      </c>
      <c r="E36" s="22" t="s">
        <v>4139</v>
      </c>
      <c r="F36" s="22">
        <v>65</v>
      </c>
      <c r="G36" s="22"/>
      <c r="H36" s="22" t="str">
        <f>+IFERROR(INDEX('18.02.23'!$N$9:$N$746,MATCH('Bảng kê Q1'!$F36,'18.02.23'!$N$9:$N$746,0)),"")</f>
        <v/>
      </c>
      <c r="I36" s="22"/>
      <c r="J36" s="22"/>
      <c r="K36" s="22"/>
      <c r="L36" s="5">
        <v>865200</v>
      </c>
      <c r="M36" s="9" t="s">
        <v>3015</v>
      </c>
      <c r="N36" s="5">
        <v>86520</v>
      </c>
      <c r="O36" s="5">
        <v>951720</v>
      </c>
      <c r="P36" s="5">
        <f t="shared" si="0"/>
        <v>99930.599999999991</v>
      </c>
      <c r="Q36" s="5">
        <f t="shared" si="1"/>
        <v>851789.4</v>
      </c>
      <c r="R36" s="5" t="str">
        <f>+IFERROR(INDEX('18.02.23'!$F$9:$F$748,MATCH('Bảng kê Q1'!$F36,'18.02.23'!$N$9:$N$746,0)),"")</f>
        <v/>
      </c>
      <c r="S36" s="15" t="s">
        <v>1882</v>
      </c>
      <c r="T36" s="8" t="s">
        <v>3014</v>
      </c>
      <c r="U36">
        <f>INDEX('Hàng tra'!$E$3:$E$519,MATCH('Bảng kê Q1'!$F36,'Hàng tra'!$E$3:$E$519,0))</f>
        <v>65</v>
      </c>
    </row>
    <row r="37" spans="1:21" hidden="1" outlineLevel="1" x14ac:dyDescent="0.25">
      <c r="A37" s="4">
        <v>44928</v>
      </c>
      <c r="B37" s="8" t="s">
        <v>2886</v>
      </c>
      <c r="C37" s="8" t="s">
        <v>3013</v>
      </c>
      <c r="D37" s="22" t="s">
        <v>2053</v>
      </c>
      <c r="E37" s="22" t="s">
        <v>2053</v>
      </c>
      <c r="F37" s="22">
        <v>66</v>
      </c>
      <c r="G37" s="22"/>
      <c r="H37" s="22" t="str">
        <f>+IFERROR(INDEX('18.02.23'!$N$9:$N$746,MATCH('Bảng kê Q1'!$F37,'18.02.23'!$N$9:$N$746,0)),"")</f>
        <v/>
      </c>
      <c r="I37" s="22"/>
      <c r="J37" s="22"/>
      <c r="K37" s="22"/>
      <c r="L37" s="5">
        <v>865200</v>
      </c>
      <c r="M37" s="9" t="s">
        <v>3015</v>
      </c>
      <c r="N37" s="5">
        <v>86520</v>
      </c>
      <c r="O37" s="5">
        <v>951720</v>
      </c>
      <c r="P37" s="5">
        <f t="shared" si="0"/>
        <v>99930.599999999991</v>
      </c>
      <c r="Q37" s="5">
        <f t="shared" si="1"/>
        <v>851789.4</v>
      </c>
      <c r="R37" s="5" t="str">
        <f>+IFERROR(INDEX('18.02.23'!$F$9:$F$748,MATCH('Bảng kê Q1'!$F37,'18.02.23'!$N$9:$N$746,0)),"")</f>
        <v/>
      </c>
      <c r="S37" s="15" t="s">
        <v>1882</v>
      </c>
      <c r="T37" s="8" t="s">
        <v>3014</v>
      </c>
      <c r="U37">
        <f>INDEX('Hàng tra'!$E$3:$E$519,MATCH('Bảng kê Q1'!$F37,'Hàng tra'!$E$3:$E$519,0))</f>
        <v>66</v>
      </c>
    </row>
    <row r="38" spans="1:21" hidden="1" outlineLevel="1" x14ac:dyDescent="0.25">
      <c r="A38" s="4">
        <v>44928</v>
      </c>
      <c r="B38" s="8" t="s">
        <v>1875</v>
      </c>
      <c r="C38" s="8" t="s">
        <v>3013</v>
      </c>
      <c r="D38" s="22" t="s">
        <v>991</v>
      </c>
      <c r="E38" s="22" t="s">
        <v>991</v>
      </c>
      <c r="F38" s="22">
        <v>67</v>
      </c>
      <c r="G38" s="22"/>
      <c r="H38" s="22" t="str">
        <f>+IFERROR(INDEX('18.02.23'!$N$9:$N$746,MATCH('Bảng kê Q1'!$F38,'18.02.23'!$N$9:$N$746,0)),"")</f>
        <v/>
      </c>
      <c r="I38" s="22"/>
      <c r="J38" s="22"/>
      <c r="K38" s="22"/>
      <c r="L38" s="5">
        <v>865200</v>
      </c>
      <c r="M38" s="9" t="s">
        <v>3015</v>
      </c>
      <c r="N38" s="5">
        <v>86520</v>
      </c>
      <c r="O38" s="5">
        <v>951720</v>
      </c>
      <c r="P38" s="5">
        <f t="shared" si="0"/>
        <v>99930.599999999991</v>
      </c>
      <c r="Q38" s="5">
        <f t="shared" si="1"/>
        <v>851789.4</v>
      </c>
      <c r="R38" s="5" t="str">
        <f>+IFERROR(INDEX('18.02.23'!$F$9:$F$748,MATCH('Bảng kê Q1'!$F38,'18.02.23'!$N$9:$N$746,0)),"")</f>
        <v/>
      </c>
      <c r="S38" s="15" t="s">
        <v>1882</v>
      </c>
      <c r="T38" s="8" t="s">
        <v>3014</v>
      </c>
      <c r="U38">
        <f>INDEX('Hàng tra'!$E$3:$E$519,MATCH('Bảng kê Q1'!$F38,'Hàng tra'!$E$3:$E$519,0))</f>
        <v>67</v>
      </c>
    </row>
    <row r="39" spans="1:21" hidden="1" outlineLevel="1" x14ac:dyDescent="0.25">
      <c r="A39" s="4">
        <v>44928</v>
      </c>
      <c r="B39" s="8" t="s">
        <v>1583</v>
      </c>
      <c r="C39" s="8" t="s">
        <v>3013</v>
      </c>
      <c r="D39" s="22" t="s">
        <v>2707</v>
      </c>
      <c r="E39" s="22" t="s">
        <v>2707</v>
      </c>
      <c r="F39" s="22">
        <v>68</v>
      </c>
      <c r="G39" s="22"/>
      <c r="H39" s="22" t="str">
        <f>+IFERROR(INDEX('18.02.23'!$N$9:$N$746,MATCH('Bảng kê Q1'!$F39,'18.02.23'!$N$9:$N$746,0)),"")</f>
        <v/>
      </c>
      <c r="I39" s="22"/>
      <c r="J39" s="22"/>
      <c r="K39" s="22"/>
      <c r="L39" s="5">
        <v>865200</v>
      </c>
      <c r="M39" s="9" t="s">
        <v>3015</v>
      </c>
      <c r="N39" s="5">
        <v>86520</v>
      </c>
      <c r="O39" s="5">
        <v>951720</v>
      </c>
      <c r="P39" s="5">
        <f t="shared" si="0"/>
        <v>99930.599999999991</v>
      </c>
      <c r="Q39" s="5">
        <f t="shared" si="1"/>
        <v>851789.4</v>
      </c>
      <c r="R39" s="5" t="str">
        <f>+IFERROR(INDEX('18.02.23'!$F$9:$F$748,MATCH('Bảng kê Q1'!$F39,'18.02.23'!$N$9:$N$746,0)),"")</f>
        <v/>
      </c>
      <c r="S39" s="15" t="s">
        <v>1882</v>
      </c>
      <c r="T39" s="8" t="s">
        <v>3014</v>
      </c>
      <c r="U39" t="e">
        <f>INDEX('Hàng tra'!$E$3:$E$519,MATCH('Bảng kê Q1'!$F39,'Hàng tra'!$E$3:$E$519,0))</f>
        <v>#N/A</v>
      </c>
    </row>
    <row r="40" spans="1:21" hidden="1" outlineLevel="1" x14ac:dyDescent="0.25">
      <c r="A40" s="4">
        <v>44928</v>
      </c>
      <c r="B40" s="8" t="s">
        <v>700</v>
      </c>
      <c r="C40" s="8" t="s">
        <v>3013</v>
      </c>
      <c r="D40" s="22" t="s">
        <v>575</v>
      </c>
      <c r="E40" s="22" t="s">
        <v>575</v>
      </c>
      <c r="F40" s="22">
        <v>69</v>
      </c>
      <c r="G40" s="22"/>
      <c r="H40" s="22" t="str">
        <f>+IFERROR(INDEX('18.02.23'!$N$9:$N$746,MATCH('Bảng kê Q1'!$F40,'18.02.23'!$N$9:$N$746,0)),"")</f>
        <v/>
      </c>
      <c r="I40" s="22"/>
      <c r="J40" s="22"/>
      <c r="K40" s="22"/>
      <c r="L40" s="5">
        <v>865200</v>
      </c>
      <c r="M40" s="9" t="s">
        <v>3015</v>
      </c>
      <c r="N40" s="5">
        <v>86520</v>
      </c>
      <c r="O40" s="5">
        <v>951720</v>
      </c>
      <c r="P40" s="5">
        <f t="shared" si="0"/>
        <v>99930.599999999991</v>
      </c>
      <c r="Q40" s="5">
        <f t="shared" si="1"/>
        <v>851789.4</v>
      </c>
      <c r="R40" s="5" t="str">
        <f>+IFERROR(INDEX('18.02.23'!$F$9:$F$748,MATCH('Bảng kê Q1'!$F40,'18.02.23'!$N$9:$N$746,0)),"")</f>
        <v/>
      </c>
      <c r="S40" s="15" t="s">
        <v>1882</v>
      </c>
      <c r="T40" s="8" t="s">
        <v>3014</v>
      </c>
      <c r="U40">
        <f>INDEX('Hàng tra'!$E$3:$E$519,MATCH('Bảng kê Q1'!$F40,'Hàng tra'!$E$3:$E$519,0))</f>
        <v>69</v>
      </c>
    </row>
    <row r="41" spans="1:21" hidden="1" outlineLevel="1" x14ac:dyDescent="0.25">
      <c r="A41" s="4">
        <v>44928</v>
      </c>
      <c r="B41" s="8" t="s">
        <v>2375</v>
      </c>
      <c r="C41" s="8" t="s">
        <v>3013</v>
      </c>
      <c r="D41" s="22" t="s">
        <v>4140</v>
      </c>
      <c r="E41" s="22" t="s">
        <v>4140</v>
      </c>
      <c r="F41" s="22">
        <v>70</v>
      </c>
      <c r="G41" s="22"/>
      <c r="H41" s="22" t="str">
        <f>+IFERROR(INDEX('18.02.23'!$N$9:$N$746,MATCH('Bảng kê Q1'!$F41,'18.02.23'!$N$9:$N$746,0)),"")</f>
        <v/>
      </c>
      <c r="I41" s="22"/>
      <c r="J41" s="22"/>
      <c r="K41" s="22"/>
      <c r="L41" s="5">
        <v>865200</v>
      </c>
      <c r="M41" s="9" t="s">
        <v>3015</v>
      </c>
      <c r="N41" s="5">
        <v>86520</v>
      </c>
      <c r="O41" s="5">
        <v>951720</v>
      </c>
      <c r="P41" s="5">
        <f t="shared" si="0"/>
        <v>99930.599999999991</v>
      </c>
      <c r="Q41" s="5">
        <f t="shared" si="1"/>
        <v>851789.4</v>
      </c>
      <c r="R41" s="5" t="str">
        <f>+IFERROR(INDEX('18.02.23'!$F$9:$F$748,MATCH('Bảng kê Q1'!$F41,'18.02.23'!$N$9:$N$746,0)),"")</f>
        <v/>
      </c>
      <c r="S41" s="15" t="s">
        <v>1882</v>
      </c>
      <c r="T41" s="8" t="s">
        <v>3014</v>
      </c>
      <c r="U41" t="e">
        <f>INDEX('Hàng tra'!$E$3:$E$519,MATCH('Bảng kê Q1'!$F41,'Hàng tra'!$E$3:$E$519,0))</f>
        <v>#N/A</v>
      </c>
    </row>
    <row r="42" spans="1:21" hidden="1" outlineLevel="1" x14ac:dyDescent="0.25">
      <c r="A42" s="4">
        <v>44928</v>
      </c>
      <c r="B42" s="8" t="s">
        <v>2745</v>
      </c>
      <c r="C42" s="8" t="s">
        <v>3013</v>
      </c>
      <c r="D42" s="22" t="s">
        <v>2456</v>
      </c>
      <c r="E42" s="22" t="s">
        <v>2456</v>
      </c>
      <c r="F42" s="22">
        <v>71</v>
      </c>
      <c r="G42" s="22"/>
      <c r="H42" s="22" t="str">
        <f>+IFERROR(INDEX('18.02.23'!$N$9:$N$746,MATCH('Bảng kê Q1'!$F42,'18.02.23'!$N$9:$N$746,0)),"")</f>
        <v/>
      </c>
      <c r="I42" s="22"/>
      <c r="J42" s="22"/>
      <c r="K42" s="22"/>
      <c r="L42" s="5">
        <v>865200</v>
      </c>
      <c r="M42" s="9" t="s">
        <v>3015</v>
      </c>
      <c r="N42" s="5">
        <v>86520</v>
      </c>
      <c r="O42" s="5">
        <v>951720</v>
      </c>
      <c r="P42" s="5">
        <f t="shared" si="0"/>
        <v>99930.599999999991</v>
      </c>
      <c r="Q42" s="5">
        <f t="shared" si="1"/>
        <v>851789.4</v>
      </c>
      <c r="R42" s="5" t="str">
        <f>+IFERROR(INDEX('18.02.23'!$F$9:$F$748,MATCH('Bảng kê Q1'!$F42,'18.02.23'!$N$9:$N$746,0)),"")</f>
        <v/>
      </c>
      <c r="S42" s="15" t="s">
        <v>1882</v>
      </c>
      <c r="T42" s="8" t="s">
        <v>3014</v>
      </c>
      <c r="U42">
        <f>INDEX('Hàng tra'!$E$3:$E$519,MATCH('Bảng kê Q1'!$F42,'Hàng tra'!$E$3:$E$519,0))</f>
        <v>71</v>
      </c>
    </row>
    <row r="43" spans="1:21" hidden="1" outlineLevel="1" x14ac:dyDescent="0.25">
      <c r="A43" s="4">
        <v>44929</v>
      </c>
      <c r="B43" s="8" t="s">
        <v>1599</v>
      </c>
      <c r="C43" s="8" t="s">
        <v>3013</v>
      </c>
      <c r="D43" s="22" t="s">
        <v>4141</v>
      </c>
      <c r="E43" s="22" t="s">
        <v>4141</v>
      </c>
      <c r="F43" s="22">
        <v>74</v>
      </c>
      <c r="G43" s="22"/>
      <c r="H43" s="22" t="str">
        <f>+IFERROR(INDEX('18.02.23'!$N$9:$N$746,MATCH('Bảng kê Q1'!$F43,'18.02.23'!$N$9:$N$746,0)),"")</f>
        <v/>
      </c>
      <c r="I43" s="22"/>
      <c r="J43" s="22"/>
      <c r="K43" s="22"/>
      <c r="L43" s="5">
        <v>865200</v>
      </c>
      <c r="M43" s="9" t="s">
        <v>3015</v>
      </c>
      <c r="N43" s="5">
        <v>86520</v>
      </c>
      <c r="O43" s="5">
        <v>951720</v>
      </c>
      <c r="P43" s="5">
        <f t="shared" si="0"/>
        <v>99930.599999999991</v>
      </c>
      <c r="Q43" s="5">
        <f t="shared" si="1"/>
        <v>851789.4</v>
      </c>
      <c r="R43" s="5" t="str">
        <f>+IFERROR(INDEX('18.02.23'!$F$9:$F$748,MATCH('Bảng kê Q1'!$F43,'18.02.23'!$N$9:$N$746,0)),"")</f>
        <v/>
      </c>
      <c r="S43" s="15" t="s">
        <v>1882</v>
      </c>
      <c r="T43" s="8" t="s">
        <v>3014</v>
      </c>
      <c r="U43" t="e">
        <f>INDEX('Hàng tra'!$E$3:$E$519,MATCH('Bảng kê Q1'!$F43,'Hàng tra'!$E$3:$E$519,0))</f>
        <v>#N/A</v>
      </c>
    </row>
    <row r="44" spans="1:21" hidden="1" outlineLevel="1" x14ac:dyDescent="0.25">
      <c r="A44" s="4">
        <v>44929</v>
      </c>
      <c r="B44" s="8" t="s">
        <v>458</v>
      </c>
      <c r="C44" s="8" t="s">
        <v>3013</v>
      </c>
      <c r="D44" s="22" t="s">
        <v>51</v>
      </c>
      <c r="E44" s="22" t="s">
        <v>51</v>
      </c>
      <c r="F44" s="22">
        <v>75</v>
      </c>
      <c r="G44" s="22"/>
      <c r="H44" s="22" t="str">
        <f>+IFERROR(INDEX('18.02.23'!$N$9:$N$746,MATCH('Bảng kê Q1'!$F44,'18.02.23'!$N$9:$N$746,0)),"")</f>
        <v/>
      </c>
      <c r="I44" s="22"/>
      <c r="J44" s="22"/>
      <c r="K44" s="22"/>
      <c r="L44" s="5">
        <v>865200</v>
      </c>
      <c r="M44" s="9" t="s">
        <v>3015</v>
      </c>
      <c r="N44" s="5">
        <v>86520</v>
      </c>
      <c r="O44" s="5">
        <v>951720</v>
      </c>
      <c r="P44" s="5">
        <f t="shared" si="0"/>
        <v>99930.599999999991</v>
      </c>
      <c r="Q44" s="5">
        <f t="shared" si="1"/>
        <v>851789.4</v>
      </c>
      <c r="R44" s="5" t="str">
        <f>+IFERROR(INDEX('18.02.23'!$F$9:$F$748,MATCH('Bảng kê Q1'!$F44,'18.02.23'!$N$9:$N$746,0)),"")</f>
        <v/>
      </c>
      <c r="S44" s="15" t="s">
        <v>1882</v>
      </c>
      <c r="T44" s="8" t="s">
        <v>3014</v>
      </c>
      <c r="U44" t="e">
        <f>INDEX('Hàng tra'!$E$3:$E$519,MATCH('Bảng kê Q1'!$F44,'Hàng tra'!$E$3:$E$519,0))</f>
        <v>#N/A</v>
      </c>
    </row>
    <row r="45" spans="1:21" outlineLevel="1" x14ac:dyDescent="0.25">
      <c r="A45" s="4">
        <v>44929</v>
      </c>
      <c r="B45" s="8" t="s">
        <v>1171</v>
      </c>
      <c r="C45" s="8" t="s">
        <v>3013</v>
      </c>
      <c r="D45" s="22" t="s">
        <v>4142</v>
      </c>
      <c r="E45" s="22" t="s">
        <v>4142</v>
      </c>
      <c r="F45" s="22">
        <v>76</v>
      </c>
      <c r="G45" s="22"/>
      <c r="H45" s="22">
        <f>+IFERROR(INDEX('18.02.23'!$N$9:$N$746,MATCH('Bảng kê Q1'!$F45,'18.02.23'!$N$9:$N$746,0)),"")</f>
        <v>76</v>
      </c>
      <c r="I45" s="22"/>
      <c r="J45" s="22"/>
      <c r="K45" s="22"/>
      <c r="L45" s="5">
        <v>575775</v>
      </c>
      <c r="M45" s="9" t="s">
        <v>3015</v>
      </c>
      <c r="N45" s="5">
        <v>57578</v>
      </c>
      <c r="O45" s="5">
        <v>633353</v>
      </c>
      <c r="P45" s="5">
        <f t="shared" si="0"/>
        <v>66502.065000000002</v>
      </c>
      <c r="Q45" s="5">
        <f t="shared" si="1"/>
        <v>566850.93500000006</v>
      </c>
      <c r="R45" s="5">
        <f>+IFERROR(INDEX('18.02.23'!$F$9:$F$748,MATCH('Bảng kê Q1'!$F45,'18.02.23'!$N$9:$N$746,0)),"")</f>
        <v>633353</v>
      </c>
      <c r="S45" s="15" t="s">
        <v>1882</v>
      </c>
      <c r="T45" s="8" t="s">
        <v>3014</v>
      </c>
      <c r="U45" t="e">
        <f>INDEX('Hàng tra'!$E$3:$E$519,MATCH('Bảng kê Q1'!$F45,'Hàng tra'!$E$3:$E$519,0))</f>
        <v>#N/A</v>
      </c>
    </row>
    <row r="46" spans="1:21" hidden="1" outlineLevel="1" x14ac:dyDescent="0.25">
      <c r="A46" s="4">
        <v>44929</v>
      </c>
      <c r="B46" s="8" t="s">
        <v>1120</v>
      </c>
      <c r="C46" s="8" t="s">
        <v>3013</v>
      </c>
      <c r="D46" s="22" t="s">
        <v>2875</v>
      </c>
      <c r="E46" s="22" t="s">
        <v>2875</v>
      </c>
      <c r="F46" s="22">
        <v>77</v>
      </c>
      <c r="G46" s="22"/>
      <c r="H46" s="22" t="str">
        <f>+IFERROR(INDEX('18.02.23'!$N$9:$N$746,MATCH('Bảng kê Q1'!$F46,'18.02.23'!$N$9:$N$746,0)),"")</f>
        <v/>
      </c>
      <c r="I46" s="22"/>
      <c r="J46" s="22"/>
      <c r="K46" s="22"/>
      <c r="L46" s="5">
        <v>424200</v>
      </c>
      <c r="M46" s="9" t="s">
        <v>3015</v>
      </c>
      <c r="N46" s="5">
        <v>42420</v>
      </c>
      <c r="O46" s="5">
        <v>466620</v>
      </c>
      <c r="P46" s="5">
        <f t="shared" si="0"/>
        <v>48995.1</v>
      </c>
      <c r="Q46" s="5">
        <f t="shared" si="1"/>
        <v>417624.9</v>
      </c>
      <c r="R46" s="5" t="str">
        <f>+IFERROR(INDEX('18.02.23'!$F$9:$F$748,MATCH('Bảng kê Q1'!$F46,'18.02.23'!$N$9:$N$746,0)),"")</f>
        <v/>
      </c>
      <c r="S46" s="15" t="s">
        <v>1882</v>
      </c>
      <c r="T46" s="8" t="s">
        <v>3014</v>
      </c>
      <c r="U46">
        <f>INDEX('Hàng tra'!$E$3:$E$519,MATCH('Bảng kê Q1'!$F46,'Hàng tra'!$E$3:$E$519,0))</f>
        <v>77</v>
      </c>
    </row>
    <row r="47" spans="1:21" hidden="1" outlineLevel="1" x14ac:dyDescent="0.25">
      <c r="A47" s="4">
        <v>44929</v>
      </c>
      <c r="B47" s="8" t="s">
        <v>940</v>
      </c>
      <c r="C47" s="8" t="s">
        <v>3013</v>
      </c>
      <c r="D47" s="22" t="s">
        <v>2491</v>
      </c>
      <c r="E47" s="22" t="s">
        <v>2491</v>
      </c>
      <c r="F47" s="22">
        <v>78</v>
      </c>
      <c r="G47" s="22"/>
      <c r="H47" s="22" t="str">
        <f>+IFERROR(INDEX('18.02.23'!$N$9:$N$746,MATCH('Bảng kê Q1'!$F47,'18.02.23'!$N$9:$N$746,0)),"")</f>
        <v/>
      </c>
      <c r="I47" s="22"/>
      <c r="J47" s="22"/>
      <c r="K47" s="22"/>
      <c r="L47" s="5">
        <v>865200</v>
      </c>
      <c r="M47" s="9" t="s">
        <v>3015</v>
      </c>
      <c r="N47" s="5">
        <v>86520</v>
      </c>
      <c r="O47" s="5">
        <v>951720</v>
      </c>
      <c r="P47" s="5">
        <f t="shared" si="0"/>
        <v>99930.599999999991</v>
      </c>
      <c r="Q47" s="5">
        <f t="shared" si="1"/>
        <v>851789.4</v>
      </c>
      <c r="R47" s="5" t="str">
        <f>+IFERROR(INDEX('18.02.23'!$F$9:$F$748,MATCH('Bảng kê Q1'!$F47,'18.02.23'!$N$9:$N$746,0)),"")</f>
        <v/>
      </c>
      <c r="S47" s="15" t="s">
        <v>1882</v>
      </c>
      <c r="T47" s="8" t="s">
        <v>3014</v>
      </c>
      <c r="U47">
        <f>INDEX('Hàng tra'!$E$3:$E$519,MATCH('Bảng kê Q1'!$F47,'Hàng tra'!$E$3:$E$519,0))</f>
        <v>78</v>
      </c>
    </row>
    <row r="48" spans="1:21" hidden="1" outlineLevel="1" x14ac:dyDescent="0.25">
      <c r="A48" s="4">
        <v>44929</v>
      </c>
      <c r="B48" s="8" t="s">
        <v>1150</v>
      </c>
      <c r="C48" s="8" t="s">
        <v>3013</v>
      </c>
      <c r="D48" s="22" t="s">
        <v>2798</v>
      </c>
      <c r="E48" s="22" t="s">
        <v>2798</v>
      </c>
      <c r="F48" s="22">
        <v>79</v>
      </c>
      <c r="G48" s="22"/>
      <c r="H48" s="22" t="str">
        <f>+IFERROR(INDEX('18.02.23'!$N$9:$N$746,MATCH('Bảng kê Q1'!$F48,'18.02.23'!$N$9:$N$746,0)),"")</f>
        <v/>
      </c>
      <c r="I48" s="22"/>
      <c r="J48" s="22"/>
      <c r="K48" s="22"/>
      <c r="L48" s="5">
        <v>865200</v>
      </c>
      <c r="M48" s="9" t="s">
        <v>3015</v>
      </c>
      <c r="N48" s="5">
        <v>86520</v>
      </c>
      <c r="O48" s="5">
        <v>951720</v>
      </c>
      <c r="P48" s="5">
        <f t="shared" si="0"/>
        <v>99930.599999999991</v>
      </c>
      <c r="Q48" s="5">
        <f t="shared" si="1"/>
        <v>851789.4</v>
      </c>
      <c r="R48" s="5" t="str">
        <f>+IFERROR(INDEX('18.02.23'!$F$9:$F$748,MATCH('Bảng kê Q1'!$F48,'18.02.23'!$N$9:$N$746,0)),"")</f>
        <v/>
      </c>
      <c r="S48" s="15" t="s">
        <v>1882</v>
      </c>
      <c r="T48" s="8" t="s">
        <v>3014</v>
      </c>
      <c r="U48">
        <f>INDEX('Hàng tra'!$E$3:$E$519,MATCH('Bảng kê Q1'!$F48,'Hàng tra'!$E$3:$E$519,0))</f>
        <v>79</v>
      </c>
    </row>
    <row r="49" spans="1:21" outlineLevel="1" x14ac:dyDescent="0.25">
      <c r="A49" s="4">
        <v>44929</v>
      </c>
      <c r="B49" s="8" t="s">
        <v>1949</v>
      </c>
      <c r="C49" s="8" t="s">
        <v>3013</v>
      </c>
      <c r="D49" s="22" t="s">
        <v>2139</v>
      </c>
      <c r="E49" s="22" t="s">
        <v>2139</v>
      </c>
      <c r="F49" s="22">
        <v>80</v>
      </c>
      <c r="G49" s="22"/>
      <c r="H49" s="22">
        <f>+IFERROR(INDEX('18.02.23'!$N$9:$N$746,MATCH('Bảng kê Q1'!$F49,'18.02.23'!$N$9:$N$746,0)),"")</f>
        <v>80</v>
      </c>
      <c r="I49" s="22"/>
      <c r="J49" s="22"/>
      <c r="K49" s="22"/>
      <c r="L49" s="5">
        <v>865200</v>
      </c>
      <c r="M49" s="9" t="s">
        <v>3015</v>
      </c>
      <c r="N49" s="5">
        <v>86520</v>
      </c>
      <c r="O49" s="5">
        <v>951720</v>
      </c>
      <c r="P49" s="5">
        <f t="shared" si="0"/>
        <v>99930.599999999991</v>
      </c>
      <c r="Q49" s="5">
        <f t="shared" si="1"/>
        <v>851789.4</v>
      </c>
      <c r="R49" s="5">
        <f>+IFERROR(INDEX('18.02.23'!$F$9:$F$748,MATCH('Bảng kê Q1'!$F49,'18.02.23'!$N$9:$N$746,0)),"")</f>
        <v>-721305</v>
      </c>
      <c r="S49" s="15" t="s">
        <v>1882</v>
      </c>
      <c r="T49" s="8" t="s">
        <v>3014</v>
      </c>
      <c r="U49">
        <f>INDEX('Hàng tra'!$E$3:$E$519,MATCH('Bảng kê Q1'!$F49,'Hàng tra'!$E$3:$E$519,0))</f>
        <v>80</v>
      </c>
    </row>
    <row r="50" spans="1:21" outlineLevel="1" x14ac:dyDescent="0.25">
      <c r="A50" s="4">
        <v>44929</v>
      </c>
      <c r="B50" s="8" t="s">
        <v>372</v>
      </c>
      <c r="C50" s="8" t="s">
        <v>3013</v>
      </c>
      <c r="D50" s="22" t="s">
        <v>1166</v>
      </c>
      <c r="E50" s="22" t="s">
        <v>1166</v>
      </c>
      <c r="F50" s="22">
        <v>81</v>
      </c>
      <c r="G50" s="22"/>
      <c r="H50" s="22">
        <f>+IFERROR(INDEX('18.02.23'!$N$9:$N$746,MATCH('Bảng kê Q1'!$F50,'18.02.23'!$N$9:$N$746,0)),"")</f>
        <v>81</v>
      </c>
      <c r="I50" s="22"/>
      <c r="J50" s="22"/>
      <c r="K50" s="22"/>
      <c r="L50" s="5">
        <v>865200</v>
      </c>
      <c r="M50" s="9" t="s">
        <v>3015</v>
      </c>
      <c r="N50" s="5">
        <v>86520</v>
      </c>
      <c r="O50" s="5">
        <v>951720</v>
      </c>
      <c r="P50" s="5">
        <f t="shared" si="0"/>
        <v>99930.599999999991</v>
      </c>
      <c r="Q50" s="5">
        <f t="shared" si="1"/>
        <v>851789.4</v>
      </c>
      <c r="R50" s="5">
        <f>+IFERROR(INDEX('18.02.23'!$F$9:$F$748,MATCH('Bảng kê Q1'!$F50,'18.02.23'!$N$9:$N$746,0)),"")</f>
        <v>-1177532</v>
      </c>
      <c r="S50" s="15" t="s">
        <v>1882</v>
      </c>
      <c r="T50" s="8" t="s">
        <v>3014</v>
      </c>
      <c r="U50">
        <f>INDEX('Hàng tra'!$E$3:$E$519,MATCH('Bảng kê Q1'!$F50,'Hàng tra'!$E$3:$E$519,0))</f>
        <v>81</v>
      </c>
    </row>
    <row r="51" spans="1:21" hidden="1" outlineLevel="1" x14ac:dyDescent="0.25">
      <c r="A51" s="4">
        <v>44929</v>
      </c>
      <c r="B51" s="8" t="s">
        <v>788</v>
      </c>
      <c r="C51" s="8" t="s">
        <v>3013</v>
      </c>
      <c r="D51" s="22" t="s">
        <v>839</v>
      </c>
      <c r="E51" s="22" t="s">
        <v>839</v>
      </c>
      <c r="F51" s="22">
        <v>83</v>
      </c>
      <c r="G51" s="22"/>
      <c r="H51" s="22" t="str">
        <f>+IFERROR(INDEX('18.02.23'!$N$9:$N$746,MATCH('Bảng kê Q1'!$F51,'18.02.23'!$N$9:$N$746,0)),"")</f>
        <v/>
      </c>
      <c r="I51" s="22"/>
      <c r="J51" s="22"/>
      <c r="K51" s="22"/>
      <c r="L51" s="5">
        <v>865200</v>
      </c>
      <c r="M51" s="9" t="s">
        <v>3015</v>
      </c>
      <c r="N51" s="5">
        <v>86520</v>
      </c>
      <c r="O51" s="5">
        <v>951720</v>
      </c>
      <c r="P51" s="5">
        <f t="shared" si="0"/>
        <v>99930.599999999991</v>
      </c>
      <c r="Q51" s="5">
        <f t="shared" si="1"/>
        <v>851789.4</v>
      </c>
      <c r="R51" s="5" t="str">
        <f>+IFERROR(INDEX('18.02.23'!$F$9:$F$748,MATCH('Bảng kê Q1'!$F51,'18.02.23'!$N$9:$N$746,0)),"")</f>
        <v/>
      </c>
      <c r="S51" s="15" t="s">
        <v>1882</v>
      </c>
      <c r="T51" s="8" t="s">
        <v>3014</v>
      </c>
      <c r="U51" t="e">
        <f>INDEX('Hàng tra'!$E$3:$E$519,MATCH('Bảng kê Q1'!$F51,'Hàng tra'!$E$3:$E$519,0))</f>
        <v>#N/A</v>
      </c>
    </row>
    <row r="52" spans="1:21" hidden="1" outlineLevel="1" x14ac:dyDescent="0.25">
      <c r="A52" s="4">
        <v>44929</v>
      </c>
      <c r="B52" s="8" t="s">
        <v>2958</v>
      </c>
      <c r="C52" s="8" t="s">
        <v>3013</v>
      </c>
      <c r="D52" s="22" t="s">
        <v>4143</v>
      </c>
      <c r="E52" s="22" t="s">
        <v>4143</v>
      </c>
      <c r="F52" s="22">
        <v>85</v>
      </c>
      <c r="G52" s="22"/>
      <c r="H52" s="22" t="str">
        <f>+IFERROR(INDEX('18.02.23'!$N$9:$N$746,MATCH('Bảng kê Q1'!$F52,'18.02.23'!$N$9:$N$746,0)),"")</f>
        <v/>
      </c>
      <c r="I52" s="22"/>
      <c r="J52" s="22"/>
      <c r="K52" s="22"/>
      <c r="L52" s="5">
        <v>865200</v>
      </c>
      <c r="M52" s="9" t="s">
        <v>3015</v>
      </c>
      <c r="N52" s="5">
        <v>86520</v>
      </c>
      <c r="O52" s="5">
        <v>951720</v>
      </c>
      <c r="P52" s="5">
        <f t="shared" si="0"/>
        <v>99930.599999999991</v>
      </c>
      <c r="Q52" s="5">
        <f t="shared" si="1"/>
        <v>851789.4</v>
      </c>
      <c r="R52" s="5" t="str">
        <f>+IFERROR(INDEX('18.02.23'!$F$9:$F$748,MATCH('Bảng kê Q1'!$F52,'18.02.23'!$N$9:$N$746,0)),"")</f>
        <v/>
      </c>
      <c r="S52" s="15" t="s">
        <v>1882</v>
      </c>
      <c r="T52" s="8" t="s">
        <v>3014</v>
      </c>
      <c r="U52" t="e">
        <f>INDEX('Hàng tra'!$E$3:$E$519,MATCH('Bảng kê Q1'!$F52,'Hàng tra'!$E$3:$E$519,0))</f>
        <v>#N/A</v>
      </c>
    </row>
    <row r="53" spans="1:21" ht="21" outlineLevel="1" x14ac:dyDescent="0.25">
      <c r="A53" s="4">
        <v>44929</v>
      </c>
      <c r="B53" s="8" t="s">
        <v>2949</v>
      </c>
      <c r="C53" s="8" t="s">
        <v>3013</v>
      </c>
      <c r="D53" s="22" t="s">
        <v>1982</v>
      </c>
      <c r="E53" s="22" t="s">
        <v>1982</v>
      </c>
      <c r="F53" s="22">
        <v>86</v>
      </c>
      <c r="G53" s="22"/>
      <c r="H53" s="22">
        <f>+IFERROR(INDEX('18.02.23'!$N$9:$N$746,MATCH('Bảng kê Q1'!$F53,'18.02.23'!$N$9:$N$746,0)),"")</f>
        <v>86</v>
      </c>
      <c r="I53" s="22"/>
      <c r="J53" s="22"/>
      <c r="K53" s="22"/>
      <c r="L53" s="5">
        <v>2690364</v>
      </c>
      <c r="M53" s="9" t="s">
        <v>3015</v>
      </c>
      <c r="N53" s="5">
        <v>269036</v>
      </c>
      <c r="O53" s="5">
        <v>2959400</v>
      </c>
      <c r="P53" s="5">
        <f t="shared" si="0"/>
        <v>310737</v>
      </c>
      <c r="Q53" s="5">
        <f t="shared" si="1"/>
        <v>2648663</v>
      </c>
      <c r="R53" s="5">
        <f>+IFERROR(INDEX('18.02.23'!$F$9:$F$748,MATCH('Bảng kê Q1'!$F53,'18.02.23'!$N$9:$N$746,0)),"")</f>
        <v>2959400</v>
      </c>
      <c r="S53" s="15" t="s">
        <v>1982</v>
      </c>
      <c r="T53" s="8" t="s">
        <v>3032</v>
      </c>
      <c r="U53">
        <f>INDEX('Hàng tra'!$E$3:$E$519,MATCH('Bảng kê Q1'!$F53,'Hàng tra'!$E$3:$E$519,0))</f>
        <v>86</v>
      </c>
    </row>
    <row r="54" spans="1:21" hidden="1" outlineLevel="1" x14ac:dyDescent="0.25">
      <c r="A54" s="4">
        <v>44929</v>
      </c>
      <c r="B54" s="8" t="s">
        <v>1973</v>
      </c>
      <c r="C54" s="8" t="s">
        <v>3013</v>
      </c>
      <c r="D54" s="22" t="s">
        <v>38</v>
      </c>
      <c r="E54" s="22" t="s">
        <v>38</v>
      </c>
      <c r="F54" s="22">
        <v>87</v>
      </c>
      <c r="G54" s="22"/>
      <c r="H54" s="22" t="str">
        <f>+IFERROR(INDEX('18.02.23'!$N$9:$N$746,MATCH('Bảng kê Q1'!$F54,'18.02.23'!$N$9:$N$746,0)),"")</f>
        <v/>
      </c>
      <c r="I54" s="22"/>
      <c r="J54" s="22"/>
      <c r="K54" s="22"/>
      <c r="L54" s="5">
        <v>865200</v>
      </c>
      <c r="M54" s="9" t="s">
        <v>3015</v>
      </c>
      <c r="N54" s="5">
        <v>86520</v>
      </c>
      <c r="O54" s="5">
        <v>951720</v>
      </c>
      <c r="P54" s="5">
        <f t="shared" si="0"/>
        <v>99930.599999999991</v>
      </c>
      <c r="Q54" s="5">
        <f t="shared" si="1"/>
        <v>851789.4</v>
      </c>
      <c r="R54" s="5" t="str">
        <f>+IFERROR(INDEX('18.02.23'!$F$9:$F$748,MATCH('Bảng kê Q1'!$F54,'18.02.23'!$N$9:$N$746,0)),"")</f>
        <v/>
      </c>
      <c r="S54" s="15" t="s">
        <v>1882</v>
      </c>
      <c r="T54" s="8" t="s">
        <v>3014</v>
      </c>
      <c r="U54" t="e">
        <f>INDEX('Hàng tra'!$E$3:$E$519,MATCH('Bảng kê Q1'!$F54,'Hàng tra'!$E$3:$E$519,0))</f>
        <v>#N/A</v>
      </c>
    </row>
    <row r="55" spans="1:21" hidden="1" outlineLevel="1" x14ac:dyDescent="0.25">
      <c r="A55" s="4">
        <v>44929</v>
      </c>
      <c r="B55" s="8" t="s">
        <v>1609</v>
      </c>
      <c r="C55" s="8" t="s">
        <v>3013</v>
      </c>
      <c r="D55" s="22" t="s">
        <v>4144</v>
      </c>
      <c r="E55" s="22" t="s">
        <v>4144</v>
      </c>
      <c r="F55" s="22">
        <v>88</v>
      </c>
      <c r="G55" s="22"/>
      <c r="H55" s="22" t="str">
        <f>+IFERROR(INDEX('18.02.23'!$N$9:$N$746,MATCH('Bảng kê Q1'!$F55,'18.02.23'!$N$9:$N$746,0)),"")</f>
        <v/>
      </c>
      <c r="I55" s="22"/>
      <c r="J55" s="22"/>
      <c r="K55" s="22"/>
      <c r="L55" s="5">
        <v>865200</v>
      </c>
      <c r="M55" s="9" t="s">
        <v>3015</v>
      </c>
      <c r="N55" s="5">
        <v>86520</v>
      </c>
      <c r="O55" s="5">
        <v>951720</v>
      </c>
      <c r="P55" s="5">
        <f t="shared" si="0"/>
        <v>99930.599999999991</v>
      </c>
      <c r="Q55" s="5">
        <f t="shared" si="1"/>
        <v>851789.4</v>
      </c>
      <c r="R55" s="5" t="str">
        <f>+IFERROR(INDEX('18.02.23'!$F$9:$F$748,MATCH('Bảng kê Q1'!$F55,'18.02.23'!$N$9:$N$746,0)),"")</f>
        <v/>
      </c>
      <c r="S55" s="15" t="s">
        <v>1882</v>
      </c>
      <c r="T55" s="8" t="s">
        <v>3014</v>
      </c>
      <c r="U55" t="e">
        <f>INDEX('Hàng tra'!$E$3:$E$519,MATCH('Bảng kê Q1'!$F55,'Hàng tra'!$E$3:$E$519,0))</f>
        <v>#N/A</v>
      </c>
    </row>
    <row r="56" spans="1:21" outlineLevel="1" x14ac:dyDescent="0.25">
      <c r="A56" s="4">
        <v>44929</v>
      </c>
      <c r="B56" s="8" t="s">
        <v>2220</v>
      </c>
      <c r="C56" s="8" t="s">
        <v>3013</v>
      </c>
      <c r="D56" s="22" t="s">
        <v>2243</v>
      </c>
      <c r="E56" s="22" t="s">
        <v>2243</v>
      </c>
      <c r="F56" s="22">
        <v>89</v>
      </c>
      <c r="G56" s="22"/>
      <c r="H56" s="22">
        <f>+IFERROR(INDEX('18.02.23'!$N$9:$N$746,MATCH('Bảng kê Q1'!$F56,'18.02.23'!$N$9:$N$746,0)),"")</f>
        <v>89</v>
      </c>
      <c r="I56" s="22"/>
      <c r="J56" s="22"/>
      <c r="K56" s="22"/>
      <c r="L56" s="5">
        <v>865200</v>
      </c>
      <c r="M56" s="9" t="s">
        <v>3015</v>
      </c>
      <c r="N56" s="5">
        <v>86520</v>
      </c>
      <c r="O56" s="5">
        <v>951720</v>
      </c>
      <c r="P56" s="5">
        <f t="shared" si="0"/>
        <v>99930.599999999991</v>
      </c>
      <c r="Q56" s="5">
        <f t="shared" si="1"/>
        <v>851789.4</v>
      </c>
      <c r="R56" s="5">
        <f>+IFERROR(INDEX('18.02.23'!$F$9:$F$748,MATCH('Bảng kê Q1'!$F56,'18.02.23'!$N$9:$N$746,0)),"")</f>
        <v>-614808</v>
      </c>
      <c r="S56" s="15" t="s">
        <v>1882</v>
      </c>
      <c r="T56" s="8" t="s">
        <v>3014</v>
      </c>
      <c r="U56">
        <f>INDEX('Hàng tra'!$E$3:$E$519,MATCH('Bảng kê Q1'!$F56,'Hàng tra'!$E$3:$E$519,0))</f>
        <v>89</v>
      </c>
    </row>
    <row r="57" spans="1:21" hidden="1" outlineLevel="1" x14ac:dyDescent="0.25">
      <c r="A57" s="4">
        <v>44929</v>
      </c>
      <c r="B57" s="8" t="s">
        <v>2810</v>
      </c>
      <c r="C57" s="8" t="s">
        <v>3013</v>
      </c>
      <c r="D57" s="22" t="s">
        <v>46</v>
      </c>
      <c r="E57" s="22" t="s">
        <v>46</v>
      </c>
      <c r="F57" s="22">
        <v>90</v>
      </c>
      <c r="G57" s="22"/>
      <c r="H57" s="22" t="str">
        <f>+IFERROR(INDEX('18.02.23'!$N$9:$N$746,MATCH('Bảng kê Q1'!$F57,'18.02.23'!$N$9:$N$746,0)),"")</f>
        <v/>
      </c>
      <c r="I57" s="22"/>
      <c r="J57" s="22"/>
      <c r="K57" s="22"/>
      <c r="L57" s="5">
        <v>865200</v>
      </c>
      <c r="M57" s="9" t="s">
        <v>3015</v>
      </c>
      <c r="N57" s="5">
        <v>86520</v>
      </c>
      <c r="O57" s="5">
        <v>951720</v>
      </c>
      <c r="P57" s="5">
        <f t="shared" si="0"/>
        <v>99930.599999999991</v>
      </c>
      <c r="Q57" s="5">
        <f t="shared" si="1"/>
        <v>851789.4</v>
      </c>
      <c r="R57" s="5" t="str">
        <f>+IFERROR(INDEX('18.02.23'!$F$9:$F$748,MATCH('Bảng kê Q1'!$F57,'18.02.23'!$N$9:$N$746,0)),"")</f>
        <v/>
      </c>
      <c r="S57" s="15" t="s">
        <v>1882</v>
      </c>
      <c r="T57" s="8" t="s">
        <v>3014</v>
      </c>
      <c r="U57" t="e">
        <f>INDEX('Hàng tra'!$E$3:$E$519,MATCH('Bảng kê Q1'!$F57,'Hàng tra'!$E$3:$E$519,0))</f>
        <v>#N/A</v>
      </c>
    </row>
    <row r="58" spans="1:21" hidden="1" outlineLevel="1" x14ac:dyDescent="0.25">
      <c r="A58" s="4">
        <v>44929</v>
      </c>
      <c r="B58" s="8" t="s">
        <v>53</v>
      </c>
      <c r="C58" s="8" t="s">
        <v>3013</v>
      </c>
      <c r="D58" s="22" t="s">
        <v>1195</v>
      </c>
      <c r="E58" s="22" t="s">
        <v>1195</v>
      </c>
      <c r="F58" s="22">
        <v>91</v>
      </c>
      <c r="G58" s="22"/>
      <c r="H58" s="22" t="str">
        <f>+IFERROR(INDEX('18.02.23'!$N$9:$N$746,MATCH('Bảng kê Q1'!$F58,'18.02.23'!$N$9:$N$746,0)),"")</f>
        <v/>
      </c>
      <c r="I58" s="22"/>
      <c r="J58" s="22"/>
      <c r="K58" s="22"/>
      <c r="L58" s="5">
        <v>441000</v>
      </c>
      <c r="M58" s="9" t="s">
        <v>3015</v>
      </c>
      <c r="N58" s="5">
        <v>44100</v>
      </c>
      <c r="O58" s="5">
        <v>485100</v>
      </c>
      <c r="P58" s="5">
        <f t="shared" si="0"/>
        <v>50935.5</v>
      </c>
      <c r="Q58" s="5">
        <f t="shared" si="1"/>
        <v>434164.5</v>
      </c>
      <c r="R58" s="5" t="str">
        <f>+IFERROR(INDEX('18.02.23'!$F$9:$F$748,MATCH('Bảng kê Q1'!$F58,'18.02.23'!$N$9:$N$746,0)),"")</f>
        <v/>
      </c>
      <c r="S58" s="15" t="s">
        <v>1882</v>
      </c>
      <c r="T58" s="8" t="s">
        <v>3014</v>
      </c>
      <c r="U58" t="e">
        <f>INDEX('Hàng tra'!$E$3:$E$519,MATCH('Bảng kê Q1'!$F58,'Hàng tra'!$E$3:$E$519,0))</f>
        <v>#N/A</v>
      </c>
    </row>
    <row r="59" spans="1:21" hidden="1" outlineLevel="1" x14ac:dyDescent="0.25">
      <c r="A59" s="4">
        <v>44929</v>
      </c>
      <c r="B59" s="8" t="s">
        <v>1504</v>
      </c>
      <c r="C59" s="8" t="s">
        <v>3013</v>
      </c>
      <c r="D59" s="22" t="s">
        <v>1324</v>
      </c>
      <c r="E59" s="22" t="s">
        <v>1324</v>
      </c>
      <c r="F59" s="22">
        <v>92</v>
      </c>
      <c r="G59" s="22"/>
      <c r="H59" s="22" t="str">
        <f>+IFERROR(INDEX('18.02.23'!$N$9:$N$746,MATCH('Bảng kê Q1'!$F59,'18.02.23'!$N$9:$N$746,0)),"")</f>
        <v/>
      </c>
      <c r="I59" s="22"/>
      <c r="J59" s="22"/>
      <c r="K59" s="22"/>
      <c r="L59" s="5">
        <v>865200</v>
      </c>
      <c r="M59" s="9" t="s">
        <v>3015</v>
      </c>
      <c r="N59" s="5">
        <v>86520</v>
      </c>
      <c r="O59" s="5">
        <v>951720</v>
      </c>
      <c r="P59" s="5">
        <f t="shared" si="0"/>
        <v>99930.599999999991</v>
      </c>
      <c r="Q59" s="5">
        <f t="shared" si="1"/>
        <v>851789.4</v>
      </c>
      <c r="R59" s="5" t="str">
        <f>+IFERROR(INDEX('18.02.23'!$F$9:$F$748,MATCH('Bảng kê Q1'!$F59,'18.02.23'!$N$9:$N$746,0)),"")</f>
        <v/>
      </c>
      <c r="S59" s="15" t="s">
        <v>1882</v>
      </c>
      <c r="T59" s="8" t="s">
        <v>3014</v>
      </c>
      <c r="U59" t="e">
        <f>INDEX('Hàng tra'!$E$3:$E$519,MATCH('Bảng kê Q1'!$F59,'Hàng tra'!$E$3:$E$519,0))</f>
        <v>#N/A</v>
      </c>
    </row>
    <row r="60" spans="1:21" ht="21" hidden="1" outlineLevel="1" x14ac:dyDescent="0.25">
      <c r="A60" s="4">
        <v>44929</v>
      </c>
      <c r="B60" s="8" t="s">
        <v>858</v>
      </c>
      <c r="C60" s="8" t="s">
        <v>3013</v>
      </c>
      <c r="D60" s="22" t="s">
        <v>4145</v>
      </c>
      <c r="E60" s="22" t="s">
        <v>4145</v>
      </c>
      <c r="F60" s="22">
        <v>95</v>
      </c>
      <c r="G60" s="22"/>
      <c r="H60" s="22" t="str">
        <f>+IFERROR(INDEX('18.02.23'!$N$9:$N$746,MATCH('Bảng kê Q1'!$F60,'18.02.23'!$N$9:$N$746,0)),"")</f>
        <v/>
      </c>
      <c r="I60" s="22"/>
      <c r="J60" s="22"/>
      <c r="K60" s="22"/>
      <c r="L60" s="5">
        <v>865200</v>
      </c>
      <c r="M60" s="9" t="s">
        <v>3015</v>
      </c>
      <c r="N60" s="5">
        <v>86520</v>
      </c>
      <c r="O60" s="5">
        <v>951720</v>
      </c>
      <c r="P60" s="5">
        <f t="shared" si="0"/>
        <v>99930.599999999991</v>
      </c>
      <c r="Q60" s="5">
        <f t="shared" si="1"/>
        <v>851789.4</v>
      </c>
      <c r="R60" s="5" t="str">
        <f>+IFERROR(INDEX('18.02.23'!$F$9:$F$748,MATCH('Bảng kê Q1'!$F60,'18.02.23'!$N$9:$N$746,0)),"")</f>
        <v/>
      </c>
      <c r="S60" s="15" t="s">
        <v>1332</v>
      </c>
      <c r="T60" s="8" t="s">
        <v>3033</v>
      </c>
      <c r="U60" t="e">
        <f>INDEX('Hàng tra'!$E$3:$E$519,MATCH('Bảng kê Q1'!$F60,'Hàng tra'!$E$3:$E$519,0))</f>
        <v>#N/A</v>
      </c>
    </row>
    <row r="61" spans="1:21" ht="21" hidden="1" outlineLevel="1" x14ac:dyDescent="0.25">
      <c r="A61" s="4">
        <v>44929</v>
      </c>
      <c r="B61" s="8" t="s">
        <v>2164</v>
      </c>
      <c r="C61" s="8" t="s">
        <v>3013</v>
      </c>
      <c r="D61" s="22" t="s">
        <v>4146</v>
      </c>
      <c r="E61" s="22" t="s">
        <v>4146</v>
      </c>
      <c r="F61" s="22">
        <v>96</v>
      </c>
      <c r="G61" s="22"/>
      <c r="H61" s="22" t="str">
        <f>+IFERROR(INDEX('18.02.23'!$N$9:$N$746,MATCH('Bảng kê Q1'!$F61,'18.02.23'!$N$9:$N$746,0)),"")</f>
        <v/>
      </c>
      <c r="I61" s="22"/>
      <c r="J61" s="22"/>
      <c r="K61" s="22"/>
      <c r="L61" s="5">
        <v>2003713</v>
      </c>
      <c r="M61" s="9" t="s">
        <v>3015</v>
      </c>
      <c r="N61" s="5">
        <v>200371</v>
      </c>
      <c r="O61" s="5">
        <v>2204084</v>
      </c>
      <c r="P61" s="5">
        <f t="shared" si="0"/>
        <v>231428.81999999998</v>
      </c>
      <c r="Q61" s="5">
        <f t="shared" si="1"/>
        <v>1972655.18</v>
      </c>
      <c r="R61" s="5" t="str">
        <f>+IFERROR(INDEX('18.02.23'!$F$9:$F$748,MATCH('Bảng kê Q1'!$F61,'18.02.23'!$N$9:$N$746,0)),"")</f>
        <v/>
      </c>
      <c r="S61" s="15" t="s">
        <v>1332</v>
      </c>
      <c r="T61" s="8" t="s">
        <v>3033</v>
      </c>
      <c r="U61" t="e">
        <f>INDEX('Hàng tra'!$E$3:$E$519,MATCH('Bảng kê Q1'!$F61,'Hàng tra'!$E$3:$E$519,0))</f>
        <v>#N/A</v>
      </c>
    </row>
    <row r="62" spans="1:21" ht="21" outlineLevel="1" x14ac:dyDescent="0.25">
      <c r="A62" s="4">
        <v>44929</v>
      </c>
      <c r="B62" s="8" t="s">
        <v>363</v>
      </c>
      <c r="C62" s="8" t="s">
        <v>3013</v>
      </c>
      <c r="D62" s="22" t="s">
        <v>4147</v>
      </c>
      <c r="E62" s="22" t="s">
        <v>4147</v>
      </c>
      <c r="F62" s="22">
        <v>97</v>
      </c>
      <c r="G62" s="22"/>
      <c r="H62" s="22">
        <f>+IFERROR(INDEX('18.02.23'!$N$9:$N$746,MATCH('Bảng kê Q1'!$F62,'18.02.23'!$N$9:$N$746,0)),"")</f>
        <v>97</v>
      </c>
      <c r="I62" s="22"/>
      <c r="J62" s="22"/>
      <c r="K62" s="22"/>
      <c r="L62" s="5">
        <v>1023221</v>
      </c>
      <c r="M62" s="9" t="s">
        <v>3015</v>
      </c>
      <c r="N62" s="5">
        <v>102322</v>
      </c>
      <c r="O62" s="5">
        <v>1125543</v>
      </c>
      <c r="P62" s="5">
        <f t="shared" si="0"/>
        <v>118182.015</v>
      </c>
      <c r="Q62" s="5">
        <f t="shared" si="1"/>
        <v>1007360.985</v>
      </c>
      <c r="R62" s="5">
        <f>+IFERROR(INDEX('18.02.23'!$F$9:$F$748,MATCH('Bảng kê Q1'!$F62,'18.02.23'!$N$9:$N$746,0)),"")</f>
        <v>-588060</v>
      </c>
      <c r="S62" s="15" t="s">
        <v>1332</v>
      </c>
      <c r="T62" s="8" t="s">
        <v>3033</v>
      </c>
      <c r="U62">
        <f>INDEX('Hàng tra'!$E$3:$E$519,MATCH('Bảng kê Q1'!$F62,'Hàng tra'!$E$3:$E$519,0))</f>
        <v>97</v>
      </c>
    </row>
    <row r="63" spans="1:21" hidden="1" outlineLevel="1" x14ac:dyDescent="0.25">
      <c r="A63" s="4">
        <v>44929</v>
      </c>
      <c r="B63" s="8" t="s">
        <v>1951</v>
      </c>
      <c r="C63" s="8" t="s">
        <v>3013</v>
      </c>
      <c r="D63" s="22" t="s">
        <v>755</v>
      </c>
      <c r="E63" s="22" t="s">
        <v>755</v>
      </c>
      <c r="F63" s="22">
        <v>98</v>
      </c>
      <c r="G63" s="22"/>
      <c r="H63" s="22" t="str">
        <f>+IFERROR(INDEX('18.02.23'!$N$9:$N$746,MATCH('Bảng kê Q1'!$F63,'18.02.23'!$N$9:$N$746,0)),"")</f>
        <v/>
      </c>
      <c r="I63" s="22"/>
      <c r="J63" s="22"/>
      <c r="K63" s="22"/>
      <c r="L63" s="5">
        <v>865200</v>
      </c>
      <c r="M63" s="9" t="s">
        <v>3015</v>
      </c>
      <c r="N63" s="5">
        <v>86520</v>
      </c>
      <c r="O63" s="5">
        <v>951720</v>
      </c>
      <c r="P63" s="5">
        <f t="shared" si="0"/>
        <v>99930.599999999991</v>
      </c>
      <c r="Q63" s="5">
        <f t="shared" si="1"/>
        <v>851789.4</v>
      </c>
      <c r="R63" s="5" t="str">
        <f>+IFERROR(INDEX('18.02.23'!$F$9:$F$748,MATCH('Bảng kê Q1'!$F63,'18.02.23'!$N$9:$N$746,0)),"")</f>
        <v/>
      </c>
      <c r="S63" s="15" t="s">
        <v>1882</v>
      </c>
      <c r="T63" s="8" t="s">
        <v>3014</v>
      </c>
      <c r="U63">
        <f>INDEX('Hàng tra'!$E$3:$E$519,MATCH('Bảng kê Q1'!$F63,'Hàng tra'!$E$3:$E$519,0))</f>
        <v>98</v>
      </c>
    </row>
    <row r="64" spans="1:21" hidden="1" outlineLevel="1" x14ac:dyDescent="0.25">
      <c r="A64" s="4">
        <v>44929</v>
      </c>
      <c r="B64" s="8" t="s">
        <v>1961</v>
      </c>
      <c r="C64" s="8" t="s">
        <v>3013</v>
      </c>
      <c r="D64" s="22" t="s">
        <v>4148</v>
      </c>
      <c r="E64" s="22" t="s">
        <v>4148</v>
      </c>
      <c r="F64" s="22">
        <v>99</v>
      </c>
      <c r="G64" s="22"/>
      <c r="H64" s="22" t="str">
        <f>+IFERROR(INDEX('18.02.23'!$N$9:$N$746,MATCH('Bảng kê Q1'!$F64,'18.02.23'!$N$9:$N$746,0)),"")</f>
        <v/>
      </c>
      <c r="I64" s="22"/>
      <c r="J64" s="22"/>
      <c r="K64" s="22"/>
      <c r="L64" s="5">
        <v>865200</v>
      </c>
      <c r="M64" s="9" t="s">
        <v>3015</v>
      </c>
      <c r="N64" s="5">
        <v>86520</v>
      </c>
      <c r="O64" s="5">
        <v>951720</v>
      </c>
      <c r="P64" s="5">
        <f t="shared" si="0"/>
        <v>99930.599999999991</v>
      </c>
      <c r="Q64" s="5">
        <f t="shared" si="1"/>
        <v>851789.4</v>
      </c>
      <c r="R64" s="5" t="str">
        <f>+IFERROR(INDEX('18.02.23'!$F$9:$F$748,MATCH('Bảng kê Q1'!$F64,'18.02.23'!$N$9:$N$746,0)),"")</f>
        <v/>
      </c>
      <c r="S64" s="15" t="s">
        <v>1882</v>
      </c>
      <c r="T64" s="8" t="s">
        <v>3014</v>
      </c>
      <c r="U64" t="e">
        <f>INDEX('Hàng tra'!$E$3:$E$519,MATCH('Bảng kê Q1'!$F64,'Hàng tra'!$E$3:$E$519,0))</f>
        <v>#N/A</v>
      </c>
    </row>
    <row r="65" spans="1:21" ht="21" outlineLevel="1" x14ac:dyDescent="0.25">
      <c r="A65" s="4">
        <v>44929</v>
      </c>
      <c r="B65" s="8" t="s">
        <v>2190</v>
      </c>
      <c r="C65" s="8" t="s">
        <v>3013</v>
      </c>
      <c r="D65" s="22" t="s">
        <v>2901</v>
      </c>
      <c r="E65" s="22" t="s">
        <v>2901</v>
      </c>
      <c r="F65" s="22">
        <v>100</v>
      </c>
      <c r="G65" s="22"/>
      <c r="H65" s="22">
        <f>+IFERROR(INDEX('18.02.23'!$N$9:$N$746,MATCH('Bảng kê Q1'!$F65,'18.02.23'!$N$9:$N$746,0)),"")</f>
        <v>100</v>
      </c>
      <c r="I65" s="22"/>
      <c r="J65" s="22"/>
      <c r="K65" s="22"/>
      <c r="L65" s="5">
        <v>4515463</v>
      </c>
      <c r="M65" s="9" t="s">
        <v>3015</v>
      </c>
      <c r="N65" s="5">
        <v>451546</v>
      </c>
      <c r="O65" s="5">
        <v>4967009</v>
      </c>
      <c r="P65" s="5">
        <f t="shared" si="0"/>
        <v>521535.94500000001</v>
      </c>
      <c r="Q65" s="5">
        <f t="shared" si="1"/>
        <v>4445473.0549999997</v>
      </c>
      <c r="R65" s="5">
        <f>+IFERROR(INDEX('18.02.23'!$F$9:$F$748,MATCH('Bảng kê Q1'!$F65,'18.02.23'!$N$9:$N$746,0)),"")</f>
        <v>4967009</v>
      </c>
      <c r="S65" s="15" t="s">
        <v>1252</v>
      </c>
      <c r="T65" s="8" t="s">
        <v>3027</v>
      </c>
      <c r="U65">
        <f>INDEX('Hàng tra'!$E$3:$E$519,MATCH('Bảng kê Q1'!$F65,'Hàng tra'!$E$3:$E$519,0))</f>
        <v>100</v>
      </c>
    </row>
    <row r="66" spans="1:21" hidden="1" outlineLevel="1" x14ac:dyDescent="0.25">
      <c r="A66" s="4">
        <v>44929</v>
      </c>
      <c r="B66" s="8" t="s">
        <v>2383</v>
      </c>
      <c r="C66" s="8" t="s">
        <v>3013</v>
      </c>
      <c r="D66" s="22" t="s">
        <v>447</v>
      </c>
      <c r="E66" s="22" t="s">
        <v>447</v>
      </c>
      <c r="F66" s="22">
        <v>101</v>
      </c>
      <c r="G66" s="22"/>
      <c r="H66" s="22" t="str">
        <f>+IFERROR(INDEX('18.02.23'!$N$9:$N$746,MATCH('Bảng kê Q1'!$F66,'18.02.23'!$N$9:$N$746,0)),"")</f>
        <v/>
      </c>
      <c r="I66" s="22"/>
      <c r="J66" s="22"/>
      <c r="K66" s="22"/>
      <c r="L66" s="5">
        <v>865200</v>
      </c>
      <c r="M66" s="9" t="s">
        <v>3015</v>
      </c>
      <c r="N66" s="5">
        <v>86520</v>
      </c>
      <c r="O66" s="5">
        <v>951720</v>
      </c>
      <c r="P66" s="5">
        <f t="shared" si="0"/>
        <v>99930.599999999991</v>
      </c>
      <c r="Q66" s="5">
        <f t="shared" si="1"/>
        <v>851789.4</v>
      </c>
      <c r="R66" s="5" t="str">
        <f>+IFERROR(INDEX('18.02.23'!$F$9:$F$748,MATCH('Bảng kê Q1'!$F66,'18.02.23'!$N$9:$N$746,0)),"")</f>
        <v/>
      </c>
      <c r="S66" s="15" t="s">
        <v>1882</v>
      </c>
      <c r="T66" s="8" t="s">
        <v>3014</v>
      </c>
      <c r="U66">
        <f>INDEX('Hàng tra'!$E$3:$E$519,MATCH('Bảng kê Q1'!$F66,'Hàng tra'!$E$3:$E$519,0))</f>
        <v>101</v>
      </c>
    </row>
    <row r="67" spans="1:21" hidden="1" outlineLevel="1" x14ac:dyDescent="0.25">
      <c r="A67" s="4">
        <v>44929</v>
      </c>
      <c r="B67" s="8" t="s">
        <v>97</v>
      </c>
      <c r="C67" s="8" t="s">
        <v>3013</v>
      </c>
      <c r="D67" s="22" t="s">
        <v>608</v>
      </c>
      <c r="E67" s="22" t="s">
        <v>608</v>
      </c>
      <c r="F67" s="22">
        <v>102</v>
      </c>
      <c r="G67" s="22"/>
      <c r="H67" s="22" t="str">
        <f>+IFERROR(INDEX('18.02.23'!$N$9:$N$746,MATCH('Bảng kê Q1'!$F67,'18.02.23'!$N$9:$N$746,0)),"")</f>
        <v/>
      </c>
      <c r="I67" s="22"/>
      <c r="J67" s="22"/>
      <c r="K67" s="22"/>
      <c r="L67" s="5">
        <v>1289400</v>
      </c>
      <c r="M67" s="9" t="s">
        <v>3015</v>
      </c>
      <c r="N67" s="5">
        <v>128940</v>
      </c>
      <c r="O67" s="5">
        <v>1418340</v>
      </c>
      <c r="P67" s="5">
        <f t="shared" si="0"/>
        <v>148925.69999999998</v>
      </c>
      <c r="Q67" s="5">
        <f t="shared" si="1"/>
        <v>1269414.3</v>
      </c>
      <c r="R67" s="5" t="str">
        <f>+IFERROR(INDEX('18.02.23'!$F$9:$F$748,MATCH('Bảng kê Q1'!$F67,'18.02.23'!$N$9:$N$746,0)),"")</f>
        <v/>
      </c>
      <c r="S67" s="15" t="s">
        <v>1882</v>
      </c>
      <c r="T67" s="8" t="s">
        <v>3014</v>
      </c>
      <c r="U67" t="e">
        <f>INDEX('Hàng tra'!$E$3:$E$519,MATCH('Bảng kê Q1'!$F67,'Hàng tra'!$E$3:$E$519,0))</f>
        <v>#N/A</v>
      </c>
    </row>
    <row r="68" spans="1:21" hidden="1" outlineLevel="1" x14ac:dyDescent="0.25">
      <c r="A68" s="4">
        <v>44929</v>
      </c>
      <c r="B68" s="8" t="s">
        <v>644</v>
      </c>
      <c r="C68" s="8" t="s">
        <v>3013</v>
      </c>
      <c r="D68" s="22" t="s">
        <v>4149</v>
      </c>
      <c r="E68" s="22" t="s">
        <v>4149</v>
      </c>
      <c r="F68" s="22">
        <v>103</v>
      </c>
      <c r="G68" s="22"/>
      <c r="H68" s="22" t="str">
        <f>+IFERROR(INDEX('18.02.23'!$N$9:$N$746,MATCH('Bảng kê Q1'!$F68,'18.02.23'!$N$9:$N$746,0)),"")</f>
        <v/>
      </c>
      <c r="I68" s="22"/>
      <c r="J68" s="22"/>
      <c r="K68" s="22"/>
      <c r="L68" s="5">
        <v>865200</v>
      </c>
      <c r="M68" s="9" t="s">
        <v>3015</v>
      </c>
      <c r="N68" s="5">
        <v>86520</v>
      </c>
      <c r="O68" s="5">
        <v>951720</v>
      </c>
      <c r="P68" s="5">
        <f t="shared" si="0"/>
        <v>99930.599999999991</v>
      </c>
      <c r="Q68" s="5">
        <f t="shared" si="1"/>
        <v>851789.4</v>
      </c>
      <c r="R68" s="5" t="str">
        <f>+IFERROR(INDEX('18.02.23'!$F$9:$F$748,MATCH('Bảng kê Q1'!$F68,'18.02.23'!$N$9:$N$746,0)),"")</f>
        <v/>
      </c>
      <c r="S68" s="15" t="s">
        <v>1882</v>
      </c>
      <c r="T68" s="8" t="s">
        <v>3014</v>
      </c>
      <c r="U68" t="e">
        <f>INDEX('Hàng tra'!$E$3:$E$519,MATCH('Bảng kê Q1'!$F68,'Hàng tra'!$E$3:$E$519,0))</f>
        <v>#N/A</v>
      </c>
    </row>
    <row r="69" spans="1:21" outlineLevel="1" x14ac:dyDescent="0.25">
      <c r="A69" s="4">
        <v>44929</v>
      </c>
      <c r="B69" s="8" t="s">
        <v>2860</v>
      </c>
      <c r="C69" s="8" t="s">
        <v>3013</v>
      </c>
      <c r="D69" s="22" t="s">
        <v>922</v>
      </c>
      <c r="E69" s="22" t="s">
        <v>922</v>
      </c>
      <c r="F69" s="22">
        <v>104</v>
      </c>
      <c r="G69" s="22"/>
      <c r="H69" s="22">
        <f>+IFERROR(INDEX('18.02.23'!$N$9:$N$746,MATCH('Bảng kê Q1'!$F69,'18.02.23'!$N$9:$N$746,0)),"")</f>
        <v>104</v>
      </c>
      <c r="I69" s="22"/>
      <c r="J69" s="22"/>
      <c r="K69" s="22"/>
      <c r="L69" s="5">
        <v>11888647</v>
      </c>
      <c r="M69" s="9" t="s">
        <v>3015</v>
      </c>
      <c r="N69" s="5">
        <v>1188865</v>
      </c>
      <c r="O69" s="5">
        <v>13077512</v>
      </c>
      <c r="P69" s="5">
        <f t="shared" ref="P69:P132" si="2">O69*10.5%</f>
        <v>1373138.76</v>
      </c>
      <c r="Q69" s="5">
        <f t="shared" ref="Q69:Q132" si="3">+O69-P69</f>
        <v>11704373.24</v>
      </c>
      <c r="R69" s="5">
        <f>+IFERROR(INDEX('18.02.23'!$F$9:$F$748,MATCH('Bảng kê Q1'!$F69,'18.02.23'!$N$9:$N$746,0)),"")</f>
        <v>13077512</v>
      </c>
      <c r="S69" s="15" t="s">
        <v>922</v>
      </c>
      <c r="T69" s="8" t="s">
        <v>3034</v>
      </c>
      <c r="U69" t="e">
        <f>INDEX('Hàng tra'!$E$3:$E$519,MATCH('Bảng kê Q1'!$F69,'Hàng tra'!$E$3:$E$519,0))</f>
        <v>#N/A</v>
      </c>
    </row>
    <row r="70" spans="1:21" hidden="1" outlineLevel="1" x14ac:dyDescent="0.25">
      <c r="A70" s="4">
        <v>44929</v>
      </c>
      <c r="B70" s="8" t="s">
        <v>1570</v>
      </c>
      <c r="C70" s="8" t="s">
        <v>3013</v>
      </c>
      <c r="D70" s="22" t="s">
        <v>4150</v>
      </c>
      <c r="E70" s="22" t="s">
        <v>4150</v>
      </c>
      <c r="F70" s="22">
        <v>105</v>
      </c>
      <c r="G70" s="22"/>
      <c r="H70" s="22" t="str">
        <f>+IFERROR(INDEX('18.02.23'!$N$9:$N$746,MATCH('Bảng kê Q1'!$F70,'18.02.23'!$N$9:$N$746,0)),"")</f>
        <v/>
      </c>
      <c r="I70" s="22"/>
      <c r="J70" s="22"/>
      <c r="K70" s="22"/>
      <c r="L70" s="5">
        <v>865200</v>
      </c>
      <c r="M70" s="9" t="s">
        <v>3015</v>
      </c>
      <c r="N70" s="5">
        <v>86520</v>
      </c>
      <c r="O70" s="5">
        <v>951720</v>
      </c>
      <c r="P70" s="5">
        <f t="shared" si="2"/>
        <v>99930.599999999991</v>
      </c>
      <c r="Q70" s="5">
        <f t="shared" si="3"/>
        <v>851789.4</v>
      </c>
      <c r="R70" s="5" t="str">
        <f>+IFERROR(INDEX('18.02.23'!$F$9:$F$748,MATCH('Bảng kê Q1'!$F70,'18.02.23'!$N$9:$N$746,0)),"")</f>
        <v/>
      </c>
      <c r="S70" s="15" t="s">
        <v>2803</v>
      </c>
      <c r="T70" s="8" t="s">
        <v>3035</v>
      </c>
      <c r="U70" t="e">
        <f>INDEX('Hàng tra'!$E$3:$E$519,MATCH('Bảng kê Q1'!$F70,'Hàng tra'!$E$3:$E$519,0))</f>
        <v>#N/A</v>
      </c>
    </row>
    <row r="71" spans="1:21" hidden="1" outlineLevel="1" x14ac:dyDescent="0.25">
      <c r="A71" s="4">
        <v>44929</v>
      </c>
      <c r="B71" s="8" t="s">
        <v>2518</v>
      </c>
      <c r="C71" s="8" t="s">
        <v>3013</v>
      </c>
      <c r="D71" s="22" t="s">
        <v>4151</v>
      </c>
      <c r="E71" s="22" t="s">
        <v>4151</v>
      </c>
      <c r="F71" s="22">
        <v>106</v>
      </c>
      <c r="G71" s="22"/>
      <c r="H71" s="22" t="str">
        <f>+IFERROR(INDEX('18.02.23'!$N$9:$N$746,MATCH('Bảng kê Q1'!$F71,'18.02.23'!$N$9:$N$746,0)),"")</f>
        <v/>
      </c>
      <c r="I71" s="22"/>
      <c r="J71" s="22"/>
      <c r="K71" s="22"/>
      <c r="L71" s="5">
        <v>865200</v>
      </c>
      <c r="M71" s="9" t="s">
        <v>3015</v>
      </c>
      <c r="N71" s="5">
        <v>86520</v>
      </c>
      <c r="O71" s="5">
        <v>951720</v>
      </c>
      <c r="P71" s="5">
        <f t="shared" si="2"/>
        <v>99930.599999999991</v>
      </c>
      <c r="Q71" s="5">
        <f t="shared" si="3"/>
        <v>851789.4</v>
      </c>
      <c r="R71" s="5" t="str">
        <f>+IFERROR(INDEX('18.02.23'!$F$9:$F$748,MATCH('Bảng kê Q1'!$F71,'18.02.23'!$N$9:$N$746,0)),"")</f>
        <v/>
      </c>
      <c r="S71" s="15" t="s">
        <v>1882</v>
      </c>
      <c r="T71" s="8" t="s">
        <v>3014</v>
      </c>
      <c r="U71">
        <f>INDEX('Hàng tra'!$E$3:$E$519,MATCH('Bảng kê Q1'!$F71,'Hàng tra'!$E$3:$E$519,0))</f>
        <v>106</v>
      </c>
    </row>
    <row r="72" spans="1:21" hidden="1" outlineLevel="1" x14ac:dyDescent="0.25">
      <c r="A72" s="4">
        <v>44929</v>
      </c>
      <c r="B72" s="8" t="s">
        <v>2512</v>
      </c>
      <c r="C72" s="8" t="s">
        <v>3013</v>
      </c>
      <c r="D72" s="22" t="s">
        <v>4152</v>
      </c>
      <c r="E72" s="22" t="s">
        <v>4152</v>
      </c>
      <c r="F72" s="22">
        <v>107</v>
      </c>
      <c r="G72" s="22"/>
      <c r="H72" s="22" t="str">
        <f>+IFERROR(INDEX('18.02.23'!$N$9:$N$746,MATCH('Bảng kê Q1'!$F72,'18.02.23'!$N$9:$N$746,0)),"")</f>
        <v/>
      </c>
      <c r="I72" s="22"/>
      <c r="J72" s="22"/>
      <c r="K72" s="22"/>
      <c r="L72" s="5">
        <v>865200</v>
      </c>
      <c r="M72" s="9" t="s">
        <v>3015</v>
      </c>
      <c r="N72" s="5">
        <v>86520</v>
      </c>
      <c r="O72" s="5">
        <v>951720</v>
      </c>
      <c r="P72" s="5">
        <f t="shared" si="2"/>
        <v>99930.599999999991</v>
      </c>
      <c r="Q72" s="5">
        <f t="shared" si="3"/>
        <v>851789.4</v>
      </c>
      <c r="R72" s="5" t="str">
        <f>+IFERROR(INDEX('18.02.23'!$F$9:$F$748,MATCH('Bảng kê Q1'!$F72,'18.02.23'!$N$9:$N$746,0)),"")</f>
        <v/>
      </c>
      <c r="S72" s="15" t="s">
        <v>1882</v>
      </c>
      <c r="T72" s="8" t="s">
        <v>3014</v>
      </c>
      <c r="U72">
        <f>INDEX('Hàng tra'!$E$3:$E$519,MATCH('Bảng kê Q1'!$F72,'Hàng tra'!$E$3:$E$519,0))</f>
        <v>107</v>
      </c>
    </row>
    <row r="73" spans="1:21" outlineLevel="1" x14ac:dyDescent="0.25">
      <c r="A73" s="4">
        <v>44929</v>
      </c>
      <c r="B73" s="8" t="s">
        <v>1536</v>
      </c>
      <c r="C73" s="8" t="s">
        <v>3013</v>
      </c>
      <c r="D73" s="22" t="s">
        <v>4153</v>
      </c>
      <c r="E73" s="22" t="s">
        <v>4153</v>
      </c>
      <c r="F73" s="22">
        <v>108</v>
      </c>
      <c r="G73" s="22"/>
      <c r="H73" s="22">
        <f>+IFERROR(INDEX('18.02.23'!$N$9:$N$746,MATCH('Bảng kê Q1'!$F73,'18.02.23'!$N$9:$N$746,0)),"")</f>
        <v>108</v>
      </c>
      <c r="I73" s="22"/>
      <c r="J73" s="22"/>
      <c r="K73" s="22"/>
      <c r="L73" s="5">
        <v>865200</v>
      </c>
      <c r="M73" s="9" t="s">
        <v>3015</v>
      </c>
      <c r="N73" s="5">
        <v>86520</v>
      </c>
      <c r="O73" s="5">
        <v>951720</v>
      </c>
      <c r="P73" s="5">
        <f t="shared" si="2"/>
        <v>99930.599999999991</v>
      </c>
      <c r="Q73" s="5">
        <f t="shared" si="3"/>
        <v>851789.4</v>
      </c>
      <c r="R73" s="5">
        <f>+IFERROR(INDEX('18.02.23'!$F$9:$F$748,MATCH('Bảng kê Q1'!$F73,'18.02.23'!$N$9:$N$746,0)),"")</f>
        <v>-629488</v>
      </c>
      <c r="S73" s="15" t="s">
        <v>1882</v>
      </c>
      <c r="T73" s="8" t="s">
        <v>3014</v>
      </c>
      <c r="U73">
        <f>INDEX('Hàng tra'!$E$3:$E$519,MATCH('Bảng kê Q1'!$F73,'Hàng tra'!$E$3:$E$519,0))</f>
        <v>108</v>
      </c>
    </row>
    <row r="74" spans="1:21" hidden="1" outlineLevel="1" x14ac:dyDescent="0.25">
      <c r="A74" s="4">
        <v>44929</v>
      </c>
      <c r="B74" s="8" t="s">
        <v>1493</v>
      </c>
      <c r="C74" s="8" t="s">
        <v>3013</v>
      </c>
      <c r="D74" s="22" t="s">
        <v>4154</v>
      </c>
      <c r="E74" s="22" t="s">
        <v>4154</v>
      </c>
      <c r="F74" s="22">
        <v>109</v>
      </c>
      <c r="G74" s="22"/>
      <c r="H74" s="22" t="str">
        <f>+IFERROR(INDEX('18.02.23'!$N$9:$N$746,MATCH('Bảng kê Q1'!$F74,'18.02.23'!$N$9:$N$746,0)),"")</f>
        <v/>
      </c>
      <c r="I74" s="22"/>
      <c r="J74" s="22"/>
      <c r="K74" s="22"/>
      <c r="L74" s="5">
        <v>865200</v>
      </c>
      <c r="M74" s="9" t="s">
        <v>3015</v>
      </c>
      <c r="N74" s="5">
        <v>86520</v>
      </c>
      <c r="O74" s="5">
        <v>951720</v>
      </c>
      <c r="P74" s="5">
        <f t="shared" si="2"/>
        <v>99930.599999999991</v>
      </c>
      <c r="Q74" s="5">
        <f t="shared" si="3"/>
        <v>851789.4</v>
      </c>
      <c r="R74" s="5" t="str">
        <f>+IFERROR(INDEX('18.02.23'!$F$9:$F$748,MATCH('Bảng kê Q1'!$F74,'18.02.23'!$N$9:$N$746,0)),"")</f>
        <v/>
      </c>
      <c r="S74" s="15" t="s">
        <v>1882</v>
      </c>
      <c r="T74" s="8" t="s">
        <v>3014</v>
      </c>
      <c r="U74" t="e">
        <f>INDEX('Hàng tra'!$E$3:$E$519,MATCH('Bảng kê Q1'!$F74,'Hàng tra'!$E$3:$E$519,0))</f>
        <v>#N/A</v>
      </c>
    </row>
    <row r="75" spans="1:21" hidden="1" outlineLevel="1" x14ac:dyDescent="0.25">
      <c r="A75" s="4">
        <v>44929</v>
      </c>
      <c r="B75" s="8" t="s">
        <v>1486</v>
      </c>
      <c r="C75" s="8" t="s">
        <v>3013</v>
      </c>
      <c r="D75" s="22" t="s">
        <v>4155</v>
      </c>
      <c r="E75" s="22" t="s">
        <v>4155</v>
      </c>
      <c r="F75" s="22">
        <v>110</v>
      </c>
      <c r="G75" s="22"/>
      <c r="H75" s="22" t="str">
        <f>+IFERROR(INDEX('18.02.23'!$N$9:$N$746,MATCH('Bảng kê Q1'!$F75,'18.02.23'!$N$9:$N$746,0)),"")</f>
        <v/>
      </c>
      <c r="I75" s="22"/>
      <c r="J75" s="22"/>
      <c r="K75" s="22"/>
      <c r="L75" s="5">
        <v>865200</v>
      </c>
      <c r="M75" s="9" t="s">
        <v>3015</v>
      </c>
      <c r="N75" s="5">
        <v>86520</v>
      </c>
      <c r="O75" s="5">
        <v>951720</v>
      </c>
      <c r="P75" s="5">
        <f t="shared" si="2"/>
        <v>99930.599999999991</v>
      </c>
      <c r="Q75" s="5">
        <f t="shared" si="3"/>
        <v>851789.4</v>
      </c>
      <c r="R75" s="5" t="str">
        <f>+IFERROR(INDEX('18.02.23'!$F$9:$F$748,MATCH('Bảng kê Q1'!$F75,'18.02.23'!$N$9:$N$746,0)),"")</f>
        <v/>
      </c>
      <c r="S75" s="15" t="s">
        <v>1882</v>
      </c>
      <c r="T75" s="8" t="s">
        <v>3014</v>
      </c>
      <c r="U75" t="e">
        <f>INDEX('Hàng tra'!$E$3:$E$519,MATCH('Bảng kê Q1'!$F75,'Hàng tra'!$E$3:$E$519,0))</f>
        <v>#N/A</v>
      </c>
    </row>
    <row r="76" spans="1:21" outlineLevel="1" x14ac:dyDescent="0.25">
      <c r="A76" s="4">
        <v>44929</v>
      </c>
      <c r="B76" s="8" t="s">
        <v>1306</v>
      </c>
      <c r="C76" s="8" t="s">
        <v>3013</v>
      </c>
      <c r="D76" s="22" t="s">
        <v>2721</v>
      </c>
      <c r="E76" s="22" t="s">
        <v>2721</v>
      </c>
      <c r="F76" s="22">
        <v>111</v>
      </c>
      <c r="G76" s="22"/>
      <c r="H76" s="22">
        <f>+IFERROR(INDEX('18.02.23'!$N$9:$N$746,MATCH('Bảng kê Q1'!$F76,'18.02.23'!$N$9:$N$746,0)),"")</f>
        <v>111</v>
      </c>
      <c r="I76" s="22"/>
      <c r="J76" s="22"/>
      <c r="K76" s="22"/>
      <c r="L76" s="5">
        <v>848400</v>
      </c>
      <c r="M76" s="9" t="s">
        <v>3015</v>
      </c>
      <c r="N76" s="5">
        <v>84840</v>
      </c>
      <c r="O76" s="5">
        <v>933240</v>
      </c>
      <c r="P76" s="5">
        <f t="shared" si="2"/>
        <v>97990.2</v>
      </c>
      <c r="Q76" s="5">
        <f t="shared" si="3"/>
        <v>835249.8</v>
      </c>
      <c r="R76" s="5">
        <f>+IFERROR(INDEX('18.02.23'!$F$9:$F$748,MATCH('Bảng kê Q1'!$F76,'18.02.23'!$N$9:$N$746,0)),"")</f>
        <v>-1065523</v>
      </c>
      <c r="S76" s="15" t="s">
        <v>2721</v>
      </c>
      <c r="T76" s="8" t="s">
        <v>3036</v>
      </c>
      <c r="U76">
        <f>INDEX('Hàng tra'!$E$3:$E$519,MATCH('Bảng kê Q1'!$F76,'Hàng tra'!$E$3:$E$519,0))</f>
        <v>111</v>
      </c>
    </row>
    <row r="77" spans="1:21" hidden="1" outlineLevel="1" x14ac:dyDescent="0.25">
      <c r="A77" s="4">
        <v>44929</v>
      </c>
      <c r="B77" s="8" t="s">
        <v>166</v>
      </c>
      <c r="C77" s="8" t="s">
        <v>3013</v>
      </c>
      <c r="D77" s="22" t="s">
        <v>2449</v>
      </c>
      <c r="E77" s="22" t="s">
        <v>2449</v>
      </c>
      <c r="F77" s="22">
        <v>112</v>
      </c>
      <c r="G77" s="22"/>
      <c r="H77" s="22" t="str">
        <f>+IFERROR(INDEX('18.02.23'!$N$9:$N$746,MATCH('Bảng kê Q1'!$F77,'18.02.23'!$N$9:$N$746,0)),"")</f>
        <v/>
      </c>
      <c r="I77" s="22"/>
      <c r="J77" s="22"/>
      <c r="K77" s="22"/>
      <c r="L77" s="5">
        <v>865200</v>
      </c>
      <c r="M77" s="9" t="s">
        <v>3015</v>
      </c>
      <c r="N77" s="5">
        <v>86520</v>
      </c>
      <c r="O77" s="5">
        <v>951720</v>
      </c>
      <c r="P77" s="5">
        <f t="shared" si="2"/>
        <v>99930.599999999991</v>
      </c>
      <c r="Q77" s="5">
        <f t="shared" si="3"/>
        <v>851789.4</v>
      </c>
      <c r="R77" s="5" t="str">
        <f>+IFERROR(INDEX('18.02.23'!$F$9:$F$748,MATCH('Bảng kê Q1'!$F77,'18.02.23'!$N$9:$N$746,0)),"")</f>
        <v/>
      </c>
      <c r="S77" s="15" t="s">
        <v>1882</v>
      </c>
      <c r="T77" s="8" t="s">
        <v>3014</v>
      </c>
      <c r="U77">
        <f>INDEX('Hàng tra'!$E$3:$E$519,MATCH('Bảng kê Q1'!$F77,'Hàng tra'!$E$3:$E$519,0))</f>
        <v>112</v>
      </c>
    </row>
    <row r="78" spans="1:21" hidden="1" outlineLevel="1" x14ac:dyDescent="0.25">
      <c r="A78" s="4">
        <v>44929</v>
      </c>
      <c r="B78" s="8" t="s">
        <v>2499</v>
      </c>
      <c r="C78" s="8" t="s">
        <v>3013</v>
      </c>
      <c r="D78" s="22" t="s">
        <v>942</v>
      </c>
      <c r="E78" s="22" t="s">
        <v>942</v>
      </c>
      <c r="F78" s="22">
        <v>113</v>
      </c>
      <c r="G78" s="22"/>
      <c r="H78" s="22" t="str">
        <f>+IFERROR(INDEX('18.02.23'!$N$9:$N$746,MATCH('Bảng kê Q1'!$F78,'18.02.23'!$N$9:$N$746,0)),"")</f>
        <v/>
      </c>
      <c r="I78" s="22"/>
      <c r="J78" s="22"/>
      <c r="K78" s="22"/>
      <c r="L78" s="5">
        <v>865200</v>
      </c>
      <c r="M78" s="9" t="s">
        <v>3015</v>
      </c>
      <c r="N78" s="5">
        <v>86520</v>
      </c>
      <c r="O78" s="5">
        <v>951720</v>
      </c>
      <c r="P78" s="5">
        <f t="shared" si="2"/>
        <v>99930.599999999991</v>
      </c>
      <c r="Q78" s="5">
        <f t="shared" si="3"/>
        <v>851789.4</v>
      </c>
      <c r="R78" s="5" t="str">
        <f>+IFERROR(INDEX('18.02.23'!$F$9:$F$748,MATCH('Bảng kê Q1'!$F78,'18.02.23'!$N$9:$N$746,0)),"")</f>
        <v/>
      </c>
      <c r="S78" s="15" t="s">
        <v>1882</v>
      </c>
      <c r="T78" s="8" t="s">
        <v>3014</v>
      </c>
      <c r="U78" t="e">
        <f>INDEX('Hàng tra'!$E$3:$E$519,MATCH('Bảng kê Q1'!$F78,'Hàng tra'!$E$3:$E$519,0))</f>
        <v>#N/A</v>
      </c>
    </row>
    <row r="79" spans="1:21" hidden="1" outlineLevel="1" x14ac:dyDescent="0.25">
      <c r="A79" s="4">
        <v>44929</v>
      </c>
      <c r="B79" s="8" t="s">
        <v>2527</v>
      </c>
      <c r="C79" s="8" t="s">
        <v>3013</v>
      </c>
      <c r="D79" s="22" t="s">
        <v>204</v>
      </c>
      <c r="E79" s="22" t="s">
        <v>204</v>
      </c>
      <c r="F79" s="22">
        <v>114</v>
      </c>
      <c r="G79" s="22"/>
      <c r="H79" s="22" t="str">
        <f>+IFERROR(INDEX('18.02.23'!$N$9:$N$746,MATCH('Bảng kê Q1'!$F79,'18.02.23'!$N$9:$N$746,0)),"")</f>
        <v/>
      </c>
      <c r="I79" s="22"/>
      <c r="J79" s="22"/>
      <c r="K79" s="22"/>
      <c r="L79" s="5">
        <v>865200</v>
      </c>
      <c r="M79" s="9" t="s">
        <v>3015</v>
      </c>
      <c r="N79" s="5">
        <v>86520</v>
      </c>
      <c r="O79" s="5">
        <v>951720</v>
      </c>
      <c r="P79" s="5">
        <f t="shared" si="2"/>
        <v>99930.599999999991</v>
      </c>
      <c r="Q79" s="5">
        <f t="shared" si="3"/>
        <v>851789.4</v>
      </c>
      <c r="R79" s="5" t="str">
        <f>+IFERROR(INDEX('18.02.23'!$F$9:$F$748,MATCH('Bảng kê Q1'!$F79,'18.02.23'!$N$9:$N$746,0)),"")</f>
        <v/>
      </c>
      <c r="S79" s="15" t="s">
        <v>1882</v>
      </c>
      <c r="T79" s="8" t="s">
        <v>3014</v>
      </c>
      <c r="U79" t="e">
        <f>INDEX('Hàng tra'!$E$3:$E$519,MATCH('Bảng kê Q1'!$F79,'Hàng tra'!$E$3:$E$519,0))</f>
        <v>#N/A</v>
      </c>
    </row>
    <row r="80" spans="1:21" hidden="1" outlineLevel="1" x14ac:dyDescent="0.25">
      <c r="A80" s="4">
        <v>44929</v>
      </c>
      <c r="B80" s="8" t="s">
        <v>2011</v>
      </c>
      <c r="C80" s="8" t="s">
        <v>3013</v>
      </c>
      <c r="D80" s="22" t="s">
        <v>280</v>
      </c>
      <c r="E80" s="22" t="s">
        <v>280</v>
      </c>
      <c r="F80" s="22">
        <v>115</v>
      </c>
      <c r="G80" s="22"/>
      <c r="H80" s="22" t="str">
        <f>+IFERROR(INDEX('18.02.23'!$N$9:$N$746,MATCH('Bảng kê Q1'!$F80,'18.02.23'!$N$9:$N$746,0)),"")</f>
        <v/>
      </c>
      <c r="I80" s="22"/>
      <c r="J80" s="22"/>
      <c r="K80" s="22"/>
      <c r="L80" s="5">
        <v>865200</v>
      </c>
      <c r="M80" s="9" t="s">
        <v>3015</v>
      </c>
      <c r="N80" s="5">
        <v>86520</v>
      </c>
      <c r="O80" s="5">
        <v>951720</v>
      </c>
      <c r="P80" s="5">
        <f t="shared" si="2"/>
        <v>99930.599999999991</v>
      </c>
      <c r="Q80" s="5">
        <f t="shared" si="3"/>
        <v>851789.4</v>
      </c>
      <c r="R80" s="5" t="str">
        <f>+IFERROR(INDEX('18.02.23'!$F$9:$F$748,MATCH('Bảng kê Q1'!$F80,'18.02.23'!$N$9:$N$746,0)),"")</f>
        <v/>
      </c>
      <c r="S80" s="15" t="s">
        <v>280</v>
      </c>
      <c r="T80" s="8" t="s">
        <v>3037</v>
      </c>
      <c r="U80" t="e">
        <f>INDEX('Hàng tra'!$E$3:$E$519,MATCH('Bảng kê Q1'!$F80,'Hàng tra'!$E$3:$E$519,0))</f>
        <v>#N/A</v>
      </c>
    </row>
    <row r="81" spans="1:21" outlineLevel="1" x14ac:dyDescent="0.25">
      <c r="A81" s="4">
        <v>44929</v>
      </c>
      <c r="B81" s="8" t="s">
        <v>2441</v>
      </c>
      <c r="C81" s="8" t="s">
        <v>3013</v>
      </c>
      <c r="D81" s="22" t="s">
        <v>280</v>
      </c>
      <c r="E81" s="22" t="s">
        <v>280</v>
      </c>
      <c r="F81" s="22">
        <v>116</v>
      </c>
      <c r="G81" s="22"/>
      <c r="H81" s="22">
        <f>+IFERROR(INDEX('18.02.23'!$N$9:$N$746,MATCH('Bảng kê Q1'!$F81,'18.02.23'!$N$9:$N$746,0)),"")</f>
        <v>116</v>
      </c>
      <c r="I81" s="22"/>
      <c r="J81" s="22"/>
      <c r="K81" s="22"/>
      <c r="L81" s="5">
        <v>4227586</v>
      </c>
      <c r="M81" s="9" t="s">
        <v>3015</v>
      </c>
      <c r="N81" s="5">
        <v>422759</v>
      </c>
      <c r="O81" s="5">
        <v>4650345</v>
      </c>
      <c r="P81" s="5">
        <f t="shared" si="2"/>
        <v>488286.22499999998</v>
      </c>
      <c r="Q81" s="5">
        <f t="shared" si="3"/>
        <v>4162058.7749999999</v>
      </c>
      <c r="R81" s="5">
        <f>+IFERROR(INDEX('18.02.23'!$F$9:$F$748,MATCH('Bảng kê Q1'!$F81,'18.02.23'!$N$9:$N$746,0)),"")</f>
        <v>4650345</v>
      </c>
      <c r="S81" s="15" t="s">
        <v>280</v>
      </c>
      <c r="T81" s="8" t="s">
        <v>3037</v>
      </c>
      <c r="U81" t="e">
        <f>INDEX('Hàng tra'!$E$3:$E$519,MATCH('Bảng kê Q1'!$F81,'Hàng tra'!$E$3:$E$519,0))</f>
        <v>#N/A</v>
      </c>
    </row>
    <row r="82" spans="1:21" outlineLevel="1" x14ac:dyDescent="0.25">
      <c r="A82" s="4">
        <v>44929</v>
      </c>
      <c r="B82" s="8" t="s">
        <v>1705</v>
      </c>
      <c r="C82" s="8" t="s">
        <v>3013</v>
      </c>
      <c r="D82" s="22" t="s">
        <v>2989</v>
      </c>
      <c r="E82" s="22" t="s">
        <v>2989</v>
      </c>
      <c r="F82" s="22">
        <v>118</v>
      </c>
      <c r="G82" s="22"/>
      <c r="H82" s="22">
        <f>+IFERROR(INDEX('18.02.23'!$N$9:$N$746,MATCH('Bảng kê Q1'!$F82,'18.02.23'!$N$9:$N$746,0)),"")</f>
        <v>118</v>
      </c>
      <c r="I82" s="22"/>
      <c r="J82" s="22"/>
      <c r="K82" s="22"/>
      <c r="L82" s="5">
        <v>10155878</v>
      </c>
      <c r="M82" s="9" t="s">
        <v>3015</v>
      </c>
      <c r="N82" s="5">
        <v>1015588</v>
      </c>
      <c r="O82" s="5">
        <v>11171466</v>
      </c>
      <c r="P82" s="5">
        <f t="shared" si="2"/>
        <v>1173003.93</v>
      </c>
      <c r="Q82" s="5">
        <f t="shared" si="3"/>
        <v>9998462.0700000003</v>
      </c>
      <c r="R82" s="5">
        <f>+IFERROR(INDEX('18.02.23'!$F$9:$F$748,MATCH('Bảng kê Q1'!$F82,'18.02.23'!$N$9:$N$746,0)),"")</f>
        <v>11171466</v>
      </c>
      <c r="S82" s="15" t="s">
        <v>2989</v>
      </c>
      <c r="T82" s="8" t="s">
        <v>3038</v>
      </c>
      <c r="U82" t="e">
        <f>INDEX('Hàng tra'!$E$3:$E$519,MATCH('Bảng kê Q1'!$F82,'Hàng tra'!$E$3:$E$519,0))</f>
        <v>#N/A</v>
      </c>
    </row>
    <row r="83" spans="1:21" hidden="1" outlineLevel="1" x14ac:dyDescent="0.25">
      <c r="A83" s="4">
        <v>44929</v>
      </c>
      <c r="B83" s="8" t="s">
        <v>1140</v>
      </c>
      <c r="C83" s="8" t="s">
        <v>3013</v>
      </c>
      <c r="D83" s="22" t="s">
        <v>2989</v>
      </c>
      <c r="E83" s="22" t="s">
        <v>2989</v>
      </c>
      <c r="F83" s="22">
        <v>119</v>
      </c>
      <c r="G83" s="22"/>
      <c r="H83" s="22" t="str">
        <f>+IFERROR(INDEX('18.02.23'!$N$9:$N$746,MATCH('Bảng kê Q1'!$F83,'18.02.23'!$N$9:$N$746,0)),"")</f>
        <v/>
      </c>
      <c r="I83" s="22"/>
      <c r="J83" s="22"/>
      <c r="K83" s="22"/>
      <c r="L83" s="5">
        <v>2578800</v>
      </c>
      <c r="M83" s="9" t="s">
        <v>3015</v>
      </c>
      <c r="N83" s="5">
        <v>257880</v>
      </c>
      <c r="O83" s="5">
        <v>2836680</v>
      </c>
      <c r="P83" s="5">
        <f t="shared" si="2"/>
        <v>297851.39999999997</v>
      </c>
      <c r="Q83" s="5">
        <f t="shared" si="3"/>
        <v>2538828.6</v>
      </c>
      <c r="R83" s="5" t="str">
        <f>+IFERROR(INDEX('18.02.23'!$F$9:$F$748,MATCH('Bảng kê Q1'!$F83,'18.02.23'!$N$9:$N$746,0)),"")</f>
        <v/>
      </c>
      <c r="S83" s="15" t="s">
        <v>2989</v>
      </c>
      <c r="T83" s="8" t="s">
        <v>3038</v>
      </c>
      <c r="U83" t="e">
        <f>INDEX('Hàng tra'!$E$3:$E$519,MATCH('Bảng kê Q1'!$F83,'Hàng tra'!$E$3:$E$519,0))</f>
        <v>#N/A</v>
      </c>
    </row>
    <row r="84" spans="1:21" hidden="1" outlineLevel="1" x14ac:dyDescent="0.25">
      <c r="A84" s="4">
        <v>44929</v>
      </c>
      <c r="B84" s="8" t="s">
        <v>2301</v>
      </c>
      <c r="C84" s="8" t="s">
        <v>3013</v>
      </c>
      <c r="D84" s="22" t="s">
        <v>2543</v>
      </c>
      <c r="E84" s="22" t="s">
        <v>2543</v>
      </c>
      <c r="F84" s="22">
        <v>120</v>
      </c>
      <c r="G84" s="22"/>
      <c r="H84" s="22" t="str">
        <f>+IFERROR(INDEX('18.02.23'!$N$9:$N$746,MATCH('Bảng kê Q1'!$F84,'18.02.23'!$N$9:$N$746,0)),"")</f>
        <v/>
      </c>
      <c r="I84" s="22"/>
      <c r="J84" s="22"/>
      <c r="K84" s="22"/>
      <c r="L84" s="5">
        <v>865200</v>
      </c>
      <c r="M84" s="9" t="s">
        <v>3015</v>
      </c>
      <c r="N84" s="5">
        <v>86520</v>
      </c>
      <c r="O84" s="5">
        <v>951720</v>
      </c>
      <c r="P84" s="5">
        <f t="shared" si="2"/>
        <v>99930.599999999991</v>
      </c>
      <c r="Q84" s="5">
        <f t="shared" si="3"/>
        <v>851789.4</v>
      </c>
      <c r="R84" s="5" t="str">
        <f>+IFERROR(INDEX('18.02.23'!$F$9:$F$748,MATCH('Bảng kê Q1'!$F84,'18.02.23'!$N$9:$N$746,0)),"")</f>
        <v/>
      </c>
      <c r="S84" s="15" t="s">
        <v>1882</v>
      </c>
      <c r="T84" s="8" t="s">
        <v>3014</v>
      </c>
      <c r="U84" t="e">
        <f>INDEX('Hàng tra'!$E$3:$E$519,MATCH('Bảng kê Q1'!$F84,'Hàng tra'!$E$3:$E$519,0))</f>
        <v>#N/A</v>
      </c>
    </row>
    <row r="85" spans="1:21" hidden="1" outlineLevel="1" x14ac:dyDescent="0.25">
      <c r="A85" s="4">
        <v>44929</v>
      </c>
      <c r="B85" s="8" t="s">
        <v>2585</v>
      </c>
      <c r="C85" s="8" t="s">
        <v>3013</v>
      </c>
      <c r="D85" s="22" t="s">
        <v>4157</v>
      </c>
      <c r="E85" s="22" t="s">
        <v>4157</v>
      </c>
      <c r="F85" s="22">
        <v>122</v>
      </c>
      <c r="G85" s="22"/>
      <c r="H85" s="22" t="str">
        <f>+IFERROR(INDEX('18.02.23'!$N$9:$N$746,MATCH('Bảng kê Q1'!$F85,'18.02.23'!$N$9:$N$746,0)),"")</f>
        <v/>
      </c>
      <c r="I85" s="22"/>
      <c r="J85" s="22"/>
      <c r="K85" s="22"/>
      <c r="L85" s="5">
        <v>848400</v>
      </c>
      <c r="M85" s="9" t="s">
        <v>3015</v>
      </c>
      <c r="N85" s="5">
        <v>84840</v>
      </c>
      <c r="O85" s="5">
        <v>933240</v>
      </c>
      <c r="P85" s="5">
        <f t="shared" si="2"/>
        <v>97990.2</v>
      </c>
      <c r="Q85" s="5">
        <f t="shared" si="3"/>
        <v>835249.8</v>
      </c>
      <c r="R85" s="5" t="str">
        <f>+IFERROR(INDEX('18.02.23'!$F$9:$F$748,MATCH('Bảng kê Q1'!$F85,'18.02.23'!$N$9:$N$746,0)),"")</f>
        <v/>
      </c>
      <c r="S85" s="15" t="s">
        <v>2114</v>
      </c>
      <c r="T85" s="8" t="s">
        <v>3039</v>
      </c>
      <c r="U85" t="e">
        <f>INDEX('Hàng tra'!$E$3:$E$519,MATCH('Bảng kê Q1'!$F85,'Hàng tra'!$E$3:$E$519,0))</f>
        <v>#N/A</v>
      </c>
    </row>
    <row r="86" spans="1:21" hidden="1" outlineLevel="1" x14ac:dyDescent="0.25">
      <c r="A86" s="4">
        <v>44929</v>
      </c>
      <c r="B86" s="8" t="s">
        <v>2442</v>
      </c>
      <c r="C86" s="8" t="s">
        <v>3013</v>
      </c>
      <c r="D86" s="22" t="s">
        <v>290</v>
      </c>
      <c r="E86" s="22" t="s">
        <v>290</v>
      </c>
      <c r="F86" s="22">
        <v>123</v>
      </c>
      <c r="G86" s="22"/>
      <c r="H86" s="22" t="str">
        <f>+IFERROR(INDEX('18.02.23'!$N$9:$N$746,MATCH('Bảng kê Q1'!$F86,'18.02.23'!$N$9:$N$746,0)),"")</f>
        <v/>
      </c>
      <c r="I86" s="22"/>
      <c r="J86" s="22"/>
      <c r="K86" s="22"/>
      <c r="L86" s="5">
        <v>865200</v>
      </c>
      <c r="M86" s="9" t="s">
        <v>3015</v>
      </c>
      <c r="N86" s="5">
        <v>86520</v>
      </c>
      <c r="O86" s="5">
        <v>951720</v>
      </c>
      <c r="P86" s="5">
        <f t="shared" si="2"/>
        <v>99930.599999999991</v>
      </c>
      <c r="Q86" s="5">
        <f t="shared" si="3"/>
        <v>851789.4</v>
      </c>
      <c r="R86" s="5" t="str">
        <f>+IFERROR(INDEX('18.02.23'!$F$9:$F$748,MATCH('Bảng kê Q1'!$F86,'18.02.23'!$N$9:$N$746,0)),"")</f>
        <v/>
      </c>
      <c r="S86" s="15" t="s">
        <v>1882</v>
      </c>
      <c r="T86" s="8" t="s">
        <v>3014</v>
      </c>
      <c r="U86" t="e">
        <f>INDEX('Hàng tra'!$E$3:$E$519,MATCH('Bảng kê Q1'!$F86,'Hàng tra'!$E$3:$E$519,0))</f>
        <v>#N/A</v>
      </c>
    </row>
    <row r="87" spans="1:21" hidden="1" outlineLevel="1" x14ac:dyDescent="0.25">
      <c r="A87" s="4">
        <v>44929</v>
      </c>
      <c r="B87" s="8" t="s">
        <v>122</v>
      </c>
      <c r="C87" s="8" t="s">
        <v>3013</v>
      </c>
      <c r="D87" s="22" t="s">
        <v>151</v>
      </c>
      <c r="E87" s="22" t="s">
        <v>151</v>
      </c>
      <c r="F87" s="22">
        <v>124</v>
      </c>
      <c r="G87" s="22"/>
      <c r="H87" s="22" t="str">
        <f>+IFERROR(INDEX('18.02.23'!$N$9:$N$746,MATCH('Bảng kê Q1'!$F87,'18.02.23'!$N$9:$N$746,0)),"")</f>
        <v/>
      </c>
      <c r="I87" s="22"/>
      <c r="J87" s="22"/>
      <c r="K87" s="22"/>
      <c r="L87" s="5">
        <v>865200</v>
      </c>
      <c r="M87" s="9" t="s">
        <v>3015</v>
      </c>
      <c r="N87" s="5">
        <v>86520</v>
      </c>
      <c r="O87" s="5">
        <v>951720</v>
      </c>
      <c r="P87" s="5">
        <f t="shared" si="2"/>
        <v>99930.599999999991</v>
      </c>
      <c r="Q87" s="5">
        <f t="shared" si="3"/>
        <v>851789.4</v>
      </c>
      <c r="R87" s="5" t="str">
        <f>+IFERROR(INDEX('18.02.23'!$F$9:$F$748,MATCH('Bảng kê Q1'!$F87,'18.02.23'!$N$9:$N$746,0)),"")</f>
        <v/>
      </c>
      <c r="S87" s="15" t="s">
        <v>1882</v>
      </c>
      <c r="T87" s="8" t="s">
        <v>3014</v>
      </c>
      <c r="U87" t="e">
        <f>INDEX('Hàng tra'!$E$3:$E$519,MATCH('Bảng kê Q1'!$F87,'Hàng tra'!$E$3:$E$519,0))</f>
        <v>#N/A</v>
      </c>
    </row>
    <row r="88" spans="1:21" hidden="1" outlineLevel="1" x14ac:dyDescent="0.25">
      <c r="A88" s="4">
        <v>44929</v>
      </c>
      <c r="B88" s="8" t="s">
        <v>1237</v>
      </c>
      <c r="C88" s="8" t="s">
        <v>3013</v>
      </c>
      <c r="D88" s="22" t="s">
        <v>4158</v>
      </c>
      <c r="E88" s="22" t="s">
        <v>4158</v>
      </c>
      <c r="F88" s="22">
        <v>125</v>
      </c>
      <c r="G88" s="22"/>
      <c r="H88" s="22" t="str">
        <f>+IFERROR(INDEX('18.02.23'!$N$9:$N$746,MATCH('Bảng kê Q1'!$F88,'18.02.23'!$N$9:$N$746,0)),"")</f>
        <v/>
      </c>
      <c r="I88" s="22"/>
      <c r="J88" s="22"/>
      <c r="K88" s="22"/>
      <c r="L88" s="5">
        <v>865200</v>
      </c>
      <c r="M88" s="9" t="s">
        <v>3015</v>
      </c>
      <c r="N88" s="5">
        <v>86520</v>
      </c>
      <c r="O88" s="5">
        <v>951720</v>
      </c>
      <c r="P88" s="5">
        <f t="shared" si="2"/>
        <v>99930.599999999991</v>
      </c>
      <c r="Q88" s="5">
        <f t="shared" si="3"/>
        <v>851789.4</v>
      </c>
      <c r="R88" s="5" t="str">
        <f>+IFERROR(INDEX('18.02.23'!$F$9:$F$748,MATCH('Bảng kê Q1'!$F88,'18.02.23'!$N$9:$N$746,0)),"")</f>
        <v/>
      </c>
      <c r="S88" s="15" t="s">
        <v>1882</v>
      </c>
      <c r="T88" s="8" t="s">
        <v>3014</v>
      </c>
      <c r="U88">
        <f>INDEX('Hàng tra'!$E$3:$E$519,MATCH('Bảng kê Q1'!$F88,'Hàng tra'!$E$3:$E$519,0))</f>
        <v>125</v>
      </c>
    </row>
    <row r="89" spans="1:21" hidden="1" outlineLevel="1" x14ac:dyDescent="0.25">
      <c r="A89" s="4">
        <v>44929</v>
      </c>
      <c r="B89" s="8" t="s">
        <v>2575</v>
      </c>
      <c r="C89" s="8" t="s">
        <v>3013</v>
      </c>
      <c r="D89" s="22" t="s">
        <v>2850</v>
      </c>
      <c r="E89" s="22" t="s">
        <v>2850</v>
      </c>
      <c r="F89" s="22">
        <v>126</v>
      </c>
      <c r="G89" s="22"/>
      <c r="H89" s="22" t="str">
        <f>+IFERROR(INDEX('18.02.23'!$N$9:$N$746,MATCH('Bảng kê Q1'!$F89,'18.02.23'!$N$9:$N$746,0)),"")</f>
        <v/>
      </c>
      <c r="I89" s="22"/>
      <c r="J89" s="22"/>
      <c r="K89" s="22"/>
      <c r="L89" s="5">
        <v>865200</v>
      </c>
      <c r="M89" s="9" t="s">
        <v>3015</v>
      </c>
      <c r="N89" s="5">
        <v>86520</v>
      </c>
      <c r="O89" s="5">
        <v>951720</v>
      </c>
      <c r="P89" s="5">
        <f t="shared" si="2"/>
        <v>99930.599999999991</v>
      </c>
      <c r="Q89" s="5">
        <f t="shared" si="3"/>
        <v>851789.4</v>
      </c>
      <c r="R89" s="5" t="str">
        <f>+IFERROR(INDEX('18.02.23'!$F$9:$F$748,MATCH('Bảng kê Q1'!$F89,'18.02.23'!$N$9:$N$746,0)),"")</f>
        <v/>
      </c>
      <c r="S89" s="15" t="s">
        <v>1882</v>
      </c>
      <c r="T89" s="8" t="s">
        <v>3014</v>
      </c>
      <c r="U89">
        <f>INDEX('Hàng tra'!$E$3:$E$519,MATCH('Bảng kê Q1'!$F89,'Hàng tra'!$E$3:$E$519,0))</f>
        <v>126</v>
      </c>
    </row>
    <row r="90" spans="1:21" outlineLevel="1" x14ac:dyDescent="0.25">
      <c r="A90" s="4">
        <v>44929</v>
      </c>
      <c r="B90" s="8" t="s">
        <v>1449</v>
      </c>
      <c r="C90" s="8" t="s">
        <v>3013</v>
      </c>
      <c r="D90" s="22" t="s">
        <v>2850</v>
      </c>
      <c r="E90" s="22" t="s">
        <v>2850</v>
      </c>
      <c r="F90" s="22">
        <v>127</v>
      </c>
      <c r="G90" s="22"/>
      <c r="H90" s="22">
        <f>+IFERROR(INDEX('18.02.23'!$N$9:$N$746,MATCH('Bảng kê Q1'!$F90,'18.02.23'!$N$9:$N$746,0)),"")</f>
        <v>127</v>
      </c>
      <c r="I90" s="22"/>
      <c r="J90" s="22"/>
      <c r="K90" s="22"/>
      <c r="L90" s="5">
        <v>493496</v>
      </c>
      <c r="M90" s="9" t="s">
        <v>3015</v>
      </c>
      <c r="N90" s="5">
        <v>49350</v>
      </c>
      <c r="O90" s="5">
        <v>542846</v>
      </c>
      <c r="P90" s="5">
        <f t="shared" si="2"/>
        <v>56998.829999999994</v>
      </c>
      <c r="Q90" s="5">
        <f t="shared" si="3"/>
        <v>485847.17</v>
      </c>
      <c r="R90" s="5">
        <f>+IFERROR(INDEX('18.02.23'!$F$9:$F$748,MATCH('Bảng kê Q1'!$F90,'18.02.23'!$N$9:$N$746,0)),"")</f>
        <v>542846</v>
      </c>
      <c r="S90" s="15" t="s">
        <v>1882</v>
      </c>
      <c r="T90" s="8" t="s">
        <v>3014</v>
      </c>
      <c r="U90" t="e">
        <f>INDEX('Hàng tra'!$E$3:$E$519,MATCH('Bảng kê Q1'!$F90,'Hàng tra'!$E$3:$E$519,0))</f>
        <v>#N/A</v>
      </c>
    </row>
    <row r="91" spans="1:21" hidden="1" outlineLevel="1" x14ac:dyDescent="0.25">
      <c r="A91" s="4">
        <v>44929</v>
      </c>
      <c r="B91" s="8" t="s">
        <v>2971</v>
      </c>
      <c r="C91" s="8" t="s">
        <v>3013</v>
      </c>
      <c r="D91" s="22" t="s">
        <v>594</v>
      </c>
      <c r="E91" s="22" t="s">
        <v>594</v>
      </c>
      <c r="F91" s="22">
        <v>128</v>
      </c>
      <c r="G91" s="22"/>
      <c r="H91" s="22" t="str">
        <f>+IFERROR(INDEX('18.02.23'!$N$9:$N$746,MATCH('Bảng kê Q1'!$F91,'18.02.23'!$N$9:$N$746,0)),"")</f>
        <v/>
      </c>
      <c r="I91" s="22"/>
      <c r="J91" s="22"/>
      <c r="K91" s="22"/>
      <c r="L91" s="5">
        <v>424200</v>
      </c>
      <c r="M91" s="9" t="s">
        <v>3015</v>
      </c>
      <c r="N91" s="5">
        <v>42420</v>
      </c>
      <c r="O91" s="5">
        <v>466620</v>
      </c>
      <c r="P91" s="5">
        <f t="shared" si="2"/>
        <v>48995.1</v>
      </c>
      <c r="Q91" s="5">
        <f t="shared" si="3"/>
        <v>417624.9</v>
      </c>
      <c r="R91" s="5" t="str">
        <f>+IFERROR(INDEX('18.02.23'!$F$9:$F$748,MATCH('Bảng kê Q1'!$F91,'18.02.23'!$N$9:$N$746,0)),"")</f>
        <v/>
      </c>
      <c r="S91" s="15" t="s">
        <v>594</v>
      </c>
      <c r="T91" s="8" t="s">
        <v>3040</v>
      </c>
      <c r="U91" t="e">
        <f>INDEX('Hàng tra'!$E$3:$E$519,MATCH('Bảng kê Q1'!$F91,'Hàng tra'!$E$3:$E$519,0))</f>
        <v>#N/A</v>
      </c>
    </row>
    <row r="92" spans="1:21" outlineLevel="1" x14ac:dyDescent="0.25">
      <c r="A92" s="4">
        <v>44929</v>
      </c>
      <c r="B92" s="8" t="s">
        <v>110</v>
      </c>
      <c r="C92" s="8" t="s">
        <v>3013</v>
      </c>
      <c r="D92" s="22" t="s">
        <v>2555</v>
      </c>
      <c r="E92" s="22" t="s">
        <v>2555</v>
      </c>
      <c r="F92" s="22">
        <v>129</v>
      </c>
      <c r="G92" s="22"/>
      <c r="H92" s="22">
        <f>+IFERROR(INDEX('18.02.23'!$N$9:$N$746,MATCH('Bảng kê Q1'!$F92,'18.02.23'!$N$9:$N$746,0)),"")</f>
        <v>129</v>
      </c>
      <c r="I92" s="22"/>
      <c r="J92" s="22"/>
      <c r="K92" s="22"/>
      <c r="L92" s="5">
        <v>865200</v>
      </c>
      <c r="M92" s="9" t="s">
        <v>3015</v>
      </c>
      <c r="N92" s="5">
        <v>86520</v>
      </c>
      <c r="O92" s="5">
        <v>951720</v>
      </c>
      <c r="P92" s="5">
        <f t="shared" si="2"/>
        <v>99930.599999999991</v>
      </c>
      <c r="Q92" s="5">
        <f t="shared" si="3"/>
        <v>851789.4</v>
      </c>
      <c r="R92" s="5">
        <f>+IFERROR(INDEX('18.02.23'!$F$9:$F$748,MATCH('Bảng kê Q1'!$F92,'18.02.23'!$N$9:$N$746,0)),"")</f>
        <v>-203902</v>
      </c>
      <c r="S92" s="15" t="s">
        <v>1882</v>
      </c>
      <c r="T92" s="8" t="s">
        <v>3014</v>
      </c>
      <c r="U92" t="e">
        <f>INDEX('Hàng tra'!$E$3:$E$519,MATCH('Bảng kê Q1'!$F92,'Hàng tra'!$E$3:$E$519,0))</f>
        <v>#N/A</v>
      </c>
    </row>
    <row r="93" spans="1:21" hidden="1" outlineLevel="1" x14ac:dyDescent="0.25">
      <c r="A93" s="4">
        <v>44929</v>
      </c>
      <c r="B93" s="8" t="s">
        <v>2353</v>
      </c>
      <c r="C93" s="8" t="s">
        <v>3013</v>
      </c>
      <c r="D93" s="22" t="s">
        <v>2659</v>
      </c>
      <c r="E93" s="22" t="s">
        <v>2659</v>
      </c>
      <c r="F93" s="22">
        <v>130</v>
      </c>
      <c r="G93" s="22"/>
      <c r="H93" s="22" t="str">
        <f>+IFERROR(INDEX('18.02.23'!$N$9:$N$746,MATCH('Bảng kê Q1'!$F93,'18.02.23'!$N$9:$N$746,0)),"")</f>
        <v/>
      </c>
      <c r="I93" s="22"/>
      <c r="J93" s="22"/>
      <c r="K93" s="22"/>
      <c r="L93" s="5">
        <v>865200</v>
      </c>
      <c r="M93" s="9" t="s">
        <v>3015</v>
      </c>
      <c r="N93" s="5">
        <v>86520</v>
      </c>
      <c r="O93" s="5">
        <v>951720</v>
      </c>
      <c r="P93" s="5">
        <f t="shared" si="2"/>
        <v>99930.599999999991</v>
      </c>
      <c r="Q93" s="5">
        <f t="shared" si="3"/>
        <v>851789.4</v>
      </c>
      <c r="R93" s="5" t="str">
        <f>+IFERROR(INDEX('18.02.23'!$F$9:$F$748,MATCH('Bảng kê Q1'!$F93,'18.02.23'!$N$9:$N$746,0)),"")</f>
        <v/>
      </c>
      <c r="S93" s="15" t="s">
        <v>1882</v>
      </c>
      <c r="T93" s="8" t="s">
        <v>3014</v>
      </c>
      <c r="U93">
        <f>INDEX('Hàng tra'!$E$3:$E$519,MATCH('Bảng kê Q1'!$F93,'Hàng tra'!$E$3:$E$519,0))</f>
        <v>130</v>
      </c>
    </row>
    <row r="94" spans="1:21" hidden="1" outlineLevel="1" x14ac:dyDescent="0.25">
      <c r="A94" s="4">
        <v>44929</v>
      </c>
      <c r="B94" s="8" t="s">
        <v>2778</v>
      </c>
      <c r="C94" s="8" t="s">
        <v>3013</v>
      </c>
      <c r="D94" s="22" t="s">
        <v>1594</v>
      </c>
      <c r="E94" s="22" t="s">
        <v>1594</v>
      </c>
      <c r="F94" s="22">
        <v>131</v>
      </c>
      <c r="G94" s="22"/>
      <c r="H94" s="22" t="str">
        <f>+IFERROR(INDEX('18.02.23'!$N$9:$N$746,MATCH('Bảng kê Q1'!$F94,'18.02.23'!$N$9:$N$746,0)),"")</f>
        <v/>
      </c>
      <c r="I94" s="22"/>
      <c r="J94" s="22"/>
      <c r="K94" s="22"/>
      <c r="L94" s="5">
        <v>848400</v>
      </c>
      <c r="M94" s="9" t="s">
        <v>3015</v>
      </c>
      <c r="N94" s="5">
        <v>84840</v>
      </c>
      <c r="O94" s="5">
        <v>933240</v>
      </c>
      <c r="P94" s="5">
        <f t="shared" si="2"/>
        <v>97990.2</v>
      </c>
      <c r="Q94" s="5">
        <f t="shared" si="3"/>
        <v>835249.8</v>
      </c>
      <c r="R94" s="5" t="str">
        <f>+IFERROR(INDEX('18.02.23'!$F$9:$F$748,MATCH('Bảng kê Q1'!$F94,'18.02.23'!$N$9:$N$746,0)),"")</f>
        <v/>
      </c>
      <c r="S94" s="15" t="s">
        <v>1594</v>
      </c>
      <c r="T94" s="8" t="s">
        <v>3041</v>
      </c>
      <c r="U94" t="e">
        <f>INDEX('Hàng tra'!$E$3:$E$519,MATCH('Bảng kê Q1'!$F94,'Hàng tra'!$E$3:$E$519,0))</f>
        <v>#N/A</v>
      </c>
    </row>
    <row r="95" spans="1:21" hidden="1" outlineLevel="1" x14ac:dyDescent="0.25">
      <c r="A95" s="4">
        <v>44929</v>
      </c>
      <c r="B95" s="8" t="s">
        <v>2644</v>
      </c>
      <c r="C95" s="8" t="s">
        <v>3013</v>
      </c>
      <c r="D95" s="22" t="s">
        <v>2544</v>
      </c>
      <c r="E95" s="22" t="s">
        <v>2544</v>
      </c>
      <c r="F95" s="22">
        <v>133</v>
      </c>
      <c r="G95" s="22"/>
      <c r="H95" s="22" t="str">
        <f>+IFERROR(INDEX('18.02.23'!$N$9:$N$746,MATCH('Bảng kê Q1'!$F95,'18.02.23'!$N$9:$N$746,0)),"")</f>
        <v/>
      </c>
      <c r="I95" s="22"/>
      <c r="J95" s="22"/>
      <c r="K95" s="22"/>
      <c r="L95" s="5">
        <v>865200</v>
      </c>
      <c r="M95" s="9" t="s">
        <v>3015</v>
      </c>
      <c r="N95" s="5">
        <v>86520</v>
      </c>
      <c r="O95" s="5">
        <v>951720</v>
      </c>
      <c r="P95" s="5">
        <f t="shared" si="2"/>
        <v>99930.599999999991</v>
      </c>
      <c r="Q95" s="5">
        <f t="shared" si="3"/>
        <v>851789.4</v>
      </c>
      <c r="R95" s="5" t="str">
        <f>+IFERROR(INDEX('18.02.23'!$F$9:$F$748,MATCH('Bảng kê Q1'!$F95,'18.02.23'!$N$9:$N$746,0)),"")</f>
        <v/>
      </c>
      <c r="S95" s="15" t="s">
        <v>1882</v>
      </c>
      <c r="T95" s="8" t="s">
        <v>3014</v>
      </c>
      <c r="U95" t="e">
        <f>INDEX('Hàng tra'!$E$3:$E$519,MATCH('Bảng kê Q1'!$F95,'Hàng tra'!$E$3:$E$519,0))</f>
        <v>#N/A</v>
      </c>
    </row>
    <row r="96" spans="1:21" hidden="1" outlineLevel="1" x14ac:dyDescent="0.25">
      <c r="A96" s="4">
        <v>44929</v>
      </c>
      <c r="B96" s="8" t="s">
        <v>1309</v>
      </c>
      <c r="C96" s="8" t="s">
        <v>3013</v>
      </c>
      <c r="D96" s="22" t="s">
        <v>557</v>
      </c>
      <c r="E96" s="22" t="s">
        <v>557</v>
      </c>
      <c r="F96" s="22">
        <v>134</v>
      </c>
      <c r="G96" s="22"/>
      <c r="H96" s="22" t="str">
        <f>+IFERROR(INDEX('18.02.23'!$N$9:$N$746,MATCH('Bảng kê Q1'!$F96,'18.02.23'!$N$9:$N$746,0)),"")</f>
        <v/>
      </c>
      <c r="I96" s="22"/>
      <c r="J96" s="22"/>
      <c r="K96" s="22"/>
      <c r="L96" s="5">
        <v>865200</v>
      </c>
      <c r="M96" s="9" t="s">
        <v>3015</v>
      </c>
      <c r="N96" s="5">
        <v>86520</v>
      </c>
      <c r="O96" s="5">
        <v>951720</v>
      </c>
      <c r="P96" s="5">
        <f t="shared" si="2"/>
        <v>99930.599999999991</v>
      </c>
      <c r="Q96" s="5">
        <f t="shared" si="3"/>
        <v>851789.4</v>
      </c>
      <c r="R96" s="5" t="str">
        <f>+IFERROR(INDEX('18.02.23'!$F$9:$F$748,MATCH('Bảng kê Q1'!$F96,'18.02.23'!$N$9:$N$746,0)),"")</f>
        <v/>
      </c>
      <c r="S96" s="15" t="s">
        <v>1882</v>
      </c>
      <c r="T96" s="8" t="s">
        <v>3014</v>
      </c>
      <c r="U96">
        <f>INDEX('Hàng tra'!$E$3:$E$519,MATCH('Bảng kê Q1'!$F96,'Hàng tra'!$E$3:$E$519,0))</f>
        <v>134</v>
      </c>
    </row>
    <row r="97" spans="1:21" hidden="1" outlineLevel="1" x14ac:dyDescent="0.25">
      <c r="A97" s="4">
        <v>44929</v>
      </c>
      <c r="B97" s="8" t="s">
        <v>2048</v>
      </c>
      <c r="C97" s="8" t="s">
        <v>3013</v>
      </c>
      <c r="D97" s="22" t="s">
        <v>1776</v>
      </c>
      <c r="E97" s="22" t="s">
        <v>1776</v>
      </c>
      <c r="F97" s="22">
        <v>135</v>
      </c>
      <c r="G97" s="22"/>
      <c r="H97" s="22" t="str">
        <f>+IFERROR(INDEX('18.02.23'!$N$9:$N$746,MATCH('Bảng kê Q1'!$F97,'18.02.23'!$N$9:$N$746,0)),"")</f>
        <v/>
      </c>
      <c r="I97" s="22"/>
      <c r="J97" s="22"/>
      <c r="K97" s="22"/>
      <c r="L97" s="5">
        <v>865200</v>
      </c>
      <c r="M97" s="9" t="s">
        <v>3015</v>
      </c>
      <c r="N97" s="5">
        <v>86520</v>
      </c>
      <c r="O97" s="5">
        <v>951720</v>
      </c>
      <c r="P97" s="5">
        <f t="shared" si="2"/>
        <v>99930.599999999991</v>
      </c>
      <c r="Q97" s="5">
        <f t="shared" si="3"/>
        <v>851789.4</v>
      </c>
      <c r="R97" s="5" t="str">
        <f>+IFERROR(INDEX('18.02.23'!$F$9:$F$748,MATCH('Bảng kê Q1'!$F97,'18.02.23'!$N$9:$N$746,0)),"")</f>
        <v/>
      </c>
      <c r="S97" s="15" t="s">
        <v>1882</v>
      </c>
      <c r="T97" s="8" t="s">
        <v>3014</v>
      </c>
      <c r="U97" t="e">
        <f>INDEX('Hàng tra'!$E$3:$E$519,MATCH('Bảng kê Q1'!$F97,'Hàng tra'!$E$3:$E$519,0))</f>
        <v>#N/A</v>
      </c>
    </row>
    <row r="98" spans="1:21" outlineLevel="1" x14ac:dyDescent="0.25">
      <c r="A98" s="4">
        <v>44929</v>
      </c>
      <c r="B98" s="8" t="s">
        <v>868</v>
      </c>
      <c r="C98" s="8" t="s">
        <v>3013</v>
      </c>
      <c r="D98" s="22" t="s">
        <v>989</v>
      </c>
      <c r="E98" s="22" t="s">
        <v>989</v>
      </c>
      <c r="F98" s="22">
        <v>137</v>
      </c>
      <c r="G98" s="22"/>
      <c r="H98" s="22">
        <f>+IFERROR(INDEX('18.02.23'!$N$9:$N$746,MATCH('Bảng kê Q1'!$F98,'18.02.23'!$N$9:$N$746,0)),"")</f>
        <v>137</v>
      </c>
      <c r="I98" s="22"/>
      <c r="J98" s="22"/>
      <c r="K98" s="22"/>
      <c r="L98" s="5">
        <v>865200</v>
      </c>
      <c r="M98" s="9" t="s">
        <v>3015</v>
      </c>
      <c r="N98" s="5">
        <v>86520</v>
      </c>
      <c r="O98" s="5">
        <v>951720</v>
      </c>
      <c r="P98" s="5">
        <f t="shared" si="2"/>
        <v>99930.599999999991</v>
      </c>
      <c r="Q98" s="5">
        <f t="shared" si="3"/>
        <v>851789.4</v>
      </c>
      <c r="R98" s="5">
        <f>+IFERROR(INDEX('18.02.23'!$F$9:$F$748,MATCH('Bảng kê Q1'!$F98,'18.02.23'!$N$9:$N$746,0)),"")</f>
        <v>-153965</v>
      </c>
      <c r="S98" s="15" t="s">
        <v>1882</v>
      </c>
      <c r="T98" s="8" t="s">
        <v>3014</v>
      </c>
      <c r="U98">
        <f>INDEX('Hàng tra'!$E$3:$E$519,MATCH('Bảng kê Q1'!$F98,'Hàng tra'!$E$3:$E$519,0))</f>
        <v>137</v>
      </c>
    </row>
    <row r="99" spans="1:21" hidden="1" outlineLevel="1" x14ac:dyDescent="0.25">
      <c r="A99" s="4">
        <v>44929</v>
      </c>
      <c r="B99" s="8" t="s">
        <v>1924</v>
      </c>
      <c r="C99" s="8" t="s">
        <v>3013</v>
      </c>
      <c r="D99" s="22" t="s">
        <v>1610</v>
      </c>
      <c r="E99" s="22" t="s">
        <v>1610</v>
      </c>
      <c r="F99" s="22">
        <v>138</v>
      </c>
      <c r="G99" s="22"/>
      <c r="H99" s="22" t="str">
        <f>+IFERROR(INDEX('18.02.23'!$N$9:$N$746,MATCH('Bảng kê Q1'!$F99,'18.02.23'!$N$9:$N$746,0)),"")</f>
        <v/>
      </c>
      <c r="I99" s="22"/>
      <c r="J99" s="22"/>
      <c r="K99" s="22"/>
      <c r="L99" s="5">
        <v>865200</v>
      </c>
      <c r="M99" s="9" t="s">
        <v>3015</v>
      </c>
      <c r="N99" s="5">
        <v>86520</v>
      </c>
      <c r="O99" s="5">
        <v>951720</v>
      </c>
      <c r="P99" s="5">
        <f t="shared" si="2"/>
        <v>99930.599999999991</v>
      </c>
      <c r="Q99" s="5">
        <f t="shared" si="3"/>
        <v>851789.4</v>
      </c>
      <c r="R99" s="5" t="str">
        <f>+IFERROR(INDEX('18.02.23'!$F$9:$F$748,MATCH('Bảng kê Q1'!$F99,'18.02.23'!$N$9:$N$746,0)),"")</f>
        <v/>
      </c>
      <c r="S99" s="15" t="s">
        <v>1882</v>
      </c>
      <c r="T99" s="8" t="s">
        <v>3014</v>
      </c>
      <c r="U99" t="e">
        <f>INDEX('Hàng tra'!$E$3:$E$519,MATCH('Bảng kê Q1'!$F99,'Hàng tra'!$E$3:$E$519,0))</f>
        <v>#N/A</v>
      </c>
    </row>
    <row r="100" spans="1:21" hidden="1" outlineLevel="1" x14ac:dyDescent="0.25">
      <c r="A100" s="4">
        <v>44929</v>
      </c>
      <c r="B100" s="8" t="s">
        <v>2839</v>
      </c>
      <c r="C100" s="8" t="s">
        <v>3013</v>
      </c>
      <c r="D100" s="22" t="s">
        <v>669</v>
      </c>
      <c r="E100" s="22" t="s">
        <v>669</v>
      </c>
      <c r="F100" s="22">
        <v>139</v>
      </c>
      <c r="G100" s="22"/>
      <c r="H100" s="22" t="str">
        <f>+IFERROR(INDEX('18.02.23'!$N$9:$N$746,MATCH('Bảng kê Q1'!$F100,'18.02.23'!$N$9:$N$746,0)),"")</f>
        <v/>
      </c>
      <c r="I100" s="22"/>
      <c r="J100" s="22"/>
      <c r="K100" s="22"/>
      <c r="L100" s="5">
        <v>865200</v>
      </c>
      <c r="M100" s="9" t="s">
        <v>3015</v>
      </c>
      <c r="N100" s="5">
        <v>86520</v>
      </c>
      <c r="O100" s="5">
        <v>951720</v>
      </c>
      <c r="P100" s="5">
        <f t="shared" si="2"/>
        <v>99930.599999999991</v>
      </c>
      <c r="Q100" s="5">
        <f t="shared" si="3"/>
        <v>851789.4</v>
      </c>
      <c r="R100" s="5" t="str">
        <f>+IFERROR(INDEX('18.02.23'!$F$9:$F$748,MATCH('Bảng kê Q1'!$F100,'18.02.23'!$N$9:$N$746,0)),"")</f>
        <v/>
      </c>
      <c r="S100" s="15" t="s">
        <v>1882</v>
      </c>
      <c r="T100" s="8" t="s">
        <v>3014</v>
      </c>
      <c r="U100" t="e">
        <f>INDEX('Hàng tra'!$E$3:$E$519,MATCH('Bảng kê Q1'!$F100,'Hàng tra'!$E$3:$E$519,0))</f>
        <v>#N/A</v>
      </c>
    </row>
    <row r="101" spans="1:21" hidden="1" outlineLevel="1" x14ac:dyDescent="0.25">
      <c r="A101" s="4">
        <v>44929</v>
      </c>
      <c r="B101" s="8" t="s">
        <v>2302</v>
      </c>
      <c r="C101" s="8" t="s">
        <v>3013</v>
      </c>
      <c r="D101" s="22" t="s">
        <v>744</v>
      </c>
      <c r="E101" s="22" t="s">
        <v>744</v>
      </c>
      <c r="F101" s="22">
        <v>140</v>
      </c>
      <c r="G101" s="22"/>
      <c r="H101" s="22" t="str">
        <f>+IFERROR(INDEX('18.02.23'!$N$9:$N$746,MATCH('Bảng kê Q1'!$F101,'18.02.23'!$N$9:$N$746,0)),"")</f>
        <v/>
      </c>
      <c r="I101" s="22"/>
      <c r="J101" s="22"/>
      <c r="K101" s="22"/>
      <c r="L101" s="5">
        <v>865200</v>
      </c>
      <c r="M101" s="9" t="s">
        <v>3015</v>
      </c>
      <c r="N101" s="5">
        <v>86520</v>
      </c>
      <c r="O101" s="5">
        <v>951720</v>
      </c>
      <c r="P101" s="5">
        <f t="shared" si="2"/>
        <v>99930.599999999991</v>
      </c>
      <c r="Q101" s="5">
        <f t="shared" si="3"/>
        <v>851789.4</v>
      </c>
      <c r="R101" s="5" t="str">
        <f>+IFERROR(INDEX('18.02.23'!$F$9:$F$748,MATCH('Bảng kê Q1'!$F101,'18.02.23'!$N$9:$N$746,0)),"")</f>
        <v/>
      </c>
      <c r="S101" s="15" t="s">
        <v>1882</v>
      </c>
      <c r="T101" s="8" t="s">
        <v>3014</v>
      </c>
      <c r="U101" t="e">
        <f>INDEX('Hàng tra'!$E$3:$E$519,MATCH('Bảng kê Q1'!$F101,'Hàng tra'!$E$3:$E$519,0))</f>
        <v>#N/A</v>
      </c>
    </row>
    <row r="102" spans="1:21" hidden="1" outlineLevel="1" x14ac:dyDescent="0.25">
      <c r="A102" s="4">
        <v>44929</v>
      </c>
      <c r="B102" s="8" t="s">
        <v>1853</v>
      </c>
      <c r="C102" s="8" t="s">
        <v>3013</v>
      </c>
      <c r="D102" s="22" t="s">
        <v>2662</v>
      </c>
      <c r="E102" s="22" t="s">
        <v>2662</v>
      </c>
      <c r="F102" s="22">
        <v>141</v>
      </c>
      <c r="G102" s="22"/>
      <c r="H102" s="22" t="str">
        <f>+IFERROR(INDEX('18.02.23'!$N$9:$N$746,MATCH('Bảng kê Q1'!$F102,'18.02.23'!$N$9:$N$746,0)),"")</f>
        <v/>
      </c>
      <c r="I102" s="22"/>
      <c r="J102" s="22"/>
      <c r="K102" s="22"/>
      <c r="L102" s="5">
        <v>865200</v>
      </c>
      <c r="M102" s="9" t="s">
        <v>3015</v>
      </c>
      <c r="N102" s="5">
        <v>86520</v>
      </c>
      <c r="O102" s="5">
        <v>951720</v>
      </c>
      <c r="P102" s="5">
        <f t="shared" si="2"/>
        <v>99930.599999999991</v>
      </c>
      <c r="Q102" s="5">
        <f t="shared" si="3"/>
        <v>851789.4</v>
      </c>
      <c r="R102" s="5" t="str">
        <f>+IFERROR(INDEX('18.02.23'!$F$9:$F$748,MATCH('Bảng kê Q1'!$F102,'18.02.23'!$N$9:$N$746,0)),"")</f>
        <v/>
      </c>
      <c r="S102" s="15" t="s">
        <v>1882</v>
      </c>
      <c r="T102" s="8" t="s">
        <v>3014</v>
      </c>
      <c r="U102" t="e">
        <f>INDEX('Hàng tra'!$E$3:$E$519,MATCH('Bảng kê Q1'!$F102,'Hàng tra'!$E$3:$E$519,0))</f>
        <v>#N/A</v>
      </c>
    </row>
    <row r="103" spans="1:21" hidden="1" outlineLevel="1" x14ac:dyDescent="0.25">
      <c r="A103" s="4">
        <v>44929</v>
      </c>
      <c r="B103" s="8" t="s">
        <v>1082</v>
      </c>
      <c r="C103" s="8" t="s">
        <v>3013</v>
      </c>
      <c r="D103" s="22" t="s">
        <v>865</v>
      </c>
      <c r="E103" s="22" t="s">
        <v>865</v>
      </c>
      <c r="F103" s="22">
        <v>142</v>
      </c>
      <c r="G103" s="22"/>
      <c r="H103" s="22" t="str">
        <f>+IFERROR(INDEX('18.02.23'!$N$9:$N$746,MATCH('Bảng kê Q1'!$F103,'18.02.23'!$N$9:$N$746,0)),"")</f>
        <v/>
      </c>
      <c r="I103" s="22"/>
      <c r="J103" s="22"/>
      <c r="K103" s="22"/>
      <c r="L103" s="5">
        <v>865200</v>
      </c>
      <c r="M103" s="9" t="s">
        <v>3015</v>
      </c>
      <c r="N103" s="5">
        <v>86520</v>
      </c>
      <c r="O103" s="5">
        <v>951720</v>
      </c>
      <c r="P103" s="5">
        <f t="shared" si="2"/>
        <v>99930.599999999991</v>
      </c>
      <c r="Q103" s="5">
        <f t="shared" si="3"/>
        <v>851789.4</v>
      </c>
      <c r="R103" s="5" t="str">
        <f>+IFERROR(INDEX('18.02.23'!$F$9:$F$748,MATCH('Bảng kê Q1'!$F103,'18.02.23'!$N$9:$N$746,0)),"")</f>
        <v/>
      </c>
      <c r="S103" s="15" t="s">
        <v>1882</v>
      </c>
      <c r="T103" s="8" t="s">
        <v>3014</v>
      </c>
      <c r="U103" t="e">
        <f>INDEX('Hàng tra'!$E$3:$E$519,MATCH('Bảng kê Q1'!$F103,'Hàng tra'!$E$3:$E$519,0))</f>
        <v>#N/A</v>
      </c>
    </row>
    <row r="104" spans="1:21" outlineLevel="1" x14ac:dyDescent="0.25">
      <c r="A104" s="4">
        <v>44929</v>
      </c>
      <c r="B104" s="8" t="s">
        <v>2826</v>
      </c>
      <c r="C104" s="8" t="s">
        <v>3013</v>
      </c>
      <c r="D104" s="22" t="s">
        <v>1819</v>
      </c>
      <c r="E104" s="22" t="s">
        <v>1819</v>
      </c>
      <c r="F104" s="22">
        <v>143</v>
      </c>
      <c r="G104" s="22"/>
      <c r="H104" s="22">
        <f>+IFERROR(INDEX('18.02.23'!$N$9:$N$746,MATCH('Bảng kê Q1'!$F104,'18.02.23'!$N$9:$N$746,0)),"")</f>
        <v>143</v>
      </c>
      <c r="I104" s="22"/>
      <c r="J104" s="22"/>
      <c r="K104" s="22"/>
      <c r="L104" s="5">
        <v>865200</v>
      </c>
      <c r="M104" s="9" t="s">
        <v>3015</v>
      </c>
      <c r="N104" s="5">
        <v>86520</v>
      </c>
      <c r="O104" s="5">
        <v>951720</v>
      </c>
      <c r="P104" s="5">
        <f t="shared" si="2"/>
        <v>99930.599999999991</v>
      </c>
      <c r="Q104" s="5">
        <f t="shared" si="3"/>
        <v>851789.4</v>
      </c>
      <c r="R104" s="5">
        <f>+IFERROR(INDEX('18.02.23'!$F$9:$F$748,MATCH('Bảng kê Q1'!$F104,'18.02.23'!$N$9:$N$746,0)),"")</f>
        <v>-261446</v>
      </c>
      <c r="S104" s="15" t="s">
        <v>1882</v>
      </c>
      <c r="T104" s="8" t="s">
        <v>3014</v>
      </c>
      <c r="U104">
        <f>INDEX('Hàng tra'!$E$3:$E$519,MATCH('Bảng kê Q1'!$F104,'Hàng tra'!$E$3:$E$519,0))</f>
        <v>143</v>
      </c>
    </row>
    <row r="105" spans="1:21" hidden="1" outlineLevel="1" x14ac:dyDescent="0.25">
      <c r="A105" s="4">
        <v>44929</v>
      </c>
      <c r="B105" s="8" t="s">
        <v>182</v>
      </c>
      <c r="C105" s="8" t="s">
        <v>3013</v>
      </c>
      <c r="D105" s="22" t="s">
        <v>328</v>
      </c>
      <c r="E105" s="22" t="s">
        <v>328</v>
      </c>
      <c r="F105" s="22">
        <v>144</v>
      </c>
      <c r="G105" s="22"/>
      <c r="H105" s="22" t="str">
        <f>+IFERROR(INDEX('18.02.23'!$N$9:$N$746,MATCH('Bảng kê Q1'!$F105,'18.02.23'!$N$9:$N$746,0)),"")</f>
        <v/>
      </c>
      <c r="I105" s="22"/>
      <c r="J105" s="22"/>
      <c r="K105" s="22"/>
      <c r="L105" s="5">
        <v>865200</v>
      </c>
      <c r="M105" s="9" t="s">
        <v>3015</v>
      </c>
      <c r="N105" s="5">
        <v>86520</v>
      </c>
      <c r="O105" s="5">
        <v>951720</v>
      </c>
      <c r="P105" s="5">
        <f t="shared" si="2"/>
        <v>99930.599999999991</v>
      </c>
      <c r="Q105" s="5">
        <f t="shared" si="3"/>
        <v>851789.4</v>
      </c>
      <c r="R105" s="5" t="str">
        <f>+IFERROR(INDEX('18.02.23'!$F$9:$F$748,MATCH('Bảng kê Q1'!$F105,'18.02.23'!$N$9:$N$746,0)),"")</f>
        <v/>
      </c>
      <c r="S105" s="15" t="s">
        <v>1882</v>
      </c>
      <c r="T105" s="8" t="s">
        <v>3014</v>
      </c>
      <c r="U105">
        <f>INDEX('Hàng tra'!$E$3:$E$519,MATCH('Bảng kê Q1'!$F105,'Hàng tra'!$E$3:$E$519,0))</f>
        <v>144</v>
      </c>
    </row>
    <row r="106" spans="1:21" hidden="1" outlineLevel="1" x14ac:dyDescent="0.25">
      <c r="A106" s="4">
        <v>44929</v>
      </c>
      <c r="B106" s="8" t="s">
        <v>651</v>
      </c>
      <c r="C106" s="8" t="s">
        <v>3013</v>
      </c>
      <c r="D106" s="22" t="s">
        <v>2216</v>
      </c>
      <c r="E106" s="22" t="s">
        <v>2216</v>
      </c>
      <c r="F106" s="22">
        <v>145</v>
      </c>
      <c r="G106" s="22"/>
      <c r="H106" s="22" t="str">
        <f>+IFERROR(INDEX('18.02.23'!$N$9:$N$746,MATCH('Bảng kê Q1'!$F106,'18.02.23'!$N$9:$N$746,0)),"")</f>
        <v/>
      </c>
      <c r="I106" s="22"/>
      <c r="J106" s="22"/>
      <c r="K106" s="22"/>
      <c r="L106" s="5">
        <v>848400</v>
      </c>
      <c r="M106" s="9" t="s">
        <v>3015</v>
      </c>
      <c r="N106" s="5">
        <v>84840</v>
      </c>
      <c r="O106" s="5">
        <v>933240</v>
      </c>
      <c r="P106" s="5">
        <f t="shared" si="2"/>
        <v>97990.2</v>
      </c>
      <c r="Q106" s="5">
        <f t="shared" si="3"/>
        <v>835249.8</v>
      </c>
      <c r="R106" s="5" t="str">
        <f>+IFERROR(INDEX('18.02.23'!$F$9:$F$748,MATCH('Bảng kê Q1'!$F106,'18.02.23'!$N$9:$N$746,0)),"")</f>
        <v/>
      </c>
      <c r="S106" s="15" t="s">
        <v>2216</v>
      </c>
      <c r="T106" s="8" t="s">
        <v>3042</v>
      </c>
      <c r="U106">
        <f>INDEX('Hàng tra'!$E$3:$E$519,MATCH('Bảng kê Q1'!$F106,'Hàng tra'!$E$3:$E$519,0))</f>
        <v>145</v>
      </c>
    </row>
    <row r="107" spans="1:21" hidden="1" outlineLevel="1" x14ac:dyDescent="0.25">
      <c r="A107" s="4">
        <v>44929</v>
      </c>
      <c r="B107" s="8" t="s">
        <v>1955</v>
      </c>
      <c r="C107" s="8" t="s">
        <v>3013</v>
      </c>
      <c r="D107" s="22" t="s">
        <v>1998</v>
      </c>
      <c r="E107" s="22" t="s">
        <v>1998</v>
      </c>
      <c r="F107" s="22">
        <v>146</v>
      </c>
      <c r="G107" s="22"/>
      <c r="H107" s="22" t="str">
        <f>+IFERROR(INDEX('18.02.23'!$N$9:$N$746,MATCH('Bảng kê Q1'!$F107,'18.02.23'!$N$9:$N$746,0)),"")</f>
        <v/>
      </c>
      <c r="I107" s="22"/>
      <c r="J107" s="22"/>
      <c r="K107" s="22"/>
      <c r="L107" s="5">
        <v>865200</v>
      </c>
      <c r="M107" s="9" t="s">
        <v>3015</v>
      </c>
      <c r="N107" s="5">
        <v>86520</v>
      </c>
      <c r="O107" s="5">
        <v>951720</v>
      </c>
      <c r="P107" s="5">
        <f t="shared" si="2"/>
        <v>99930.599999999991</v>
      </c>
      <c r="Q107" s="5">
        <f t="shared" si="3"/>
        <v>851789.4</v>
      </c>
      <c r="R107" s="5" t="str">
        <f>+IFERROR(INDEX('18.02.23'!$F$9:$F$748,MATCH('Bảng kê Q1'!$F107,'18.02.23'!$N$9:$N$746,0)),"")</f>
        <v/>
      </c>
      <c r="S107" s="15" t="s">
        <v>1882</v>
      </c>
      <c r="T107" s="8" t="s">
        <v>3014</v>
      </c>
      <c r="U107">
        <f>INDEX('Hàng tra'!$E$3:$E$519,MATCH('Bảng kê Q1'!$F107,'Hàng tra'!$E$3:$E$519,0))</f>
        <v>146</v>
      </c>
    </row>
    <row r="108" spans="1:21" outlineLevel="1" x14ac:dyDescent="0.25">
      <c r="A108" s="4">
        <v>44929</v>
      </c>
      <c r="B108" s="8" t="s">
        <v>1320</v>
      </c>
      <c r="C108" s="8" t="s">
        <v>3013</v>
      </c>
      <c r="D108" s="22" t="s">
        <v>4159</v>
      </c>
      <c r="E108" s="22" t="s">
        <v>4159</v>
      </c>
      <c r="F108" s="22">
        <v>147</v>
      </c>
      <c r="G108" s="22"/>
      <c r="H108" s="22">
        <f>+IFERROR(INDEX('18.02.23'!$N$9:$N$746,MATCH('Bảng kê Q1'!$F108,'18.02.23'!$N$9:$N$746,0)),"")</f>
        <v>147</v>
      </c>
      <c r="I108" s="22"/>
      <c r="J108" s="22"/>
      <c r="K108" s="22"/>
      <c r="L108" s="5">
        <v>1207533</v>
      </c>
      <c r="M108" s="9" t="s">
        <v>3015</v>
      </c>
      <c r="N108" s="5">
        <v>120753</v>
      </c>
      <c r="O108" s="5">
        <v>1328286</v>
      </c>
      <c r="P108" s="5">
        <f t="shared" si="2"/>
        <v>139470.03</v>
      </c>
      <c r="Q108" s="5">
        <f t="shared" si="3"/>
        <v>1188815.97</v>
      </c>
      <c r="R108" s="5">
        <f>+IFERROR(INDEX('18.02.23'!$F$9:$F$748,MATCH('Bảng kê Q1'!$F108,'18.02.23'!$N$9:$N$746,0)),"")</f>
        <v>1328286</v>
      </c>
      <c r="S108" s="15" t="s">
        <v>1882</v>
      </c>
      <c r="T108" s="8" t="s">
        <v>3014</v>
      </c>
      <c r="U108">
        <f>INDEX('Hàng tra'!$E$3:$E$519,MATCH('Bảng kê Q1'!$F108,'Hàng tra'!$E$3:$E$519,0))</f>
        <v>147</v>
      </c>
    </row>
    <row r="109" spans="1:21" outlineLevel="1" x14ac:dyDescent="0.25">
      <c r="A109" s="4">
        <v>44929</v>
      </c>
      <c r="B109" s="8" t="s">
        <v>688</v>
      </c>
      <c r="C109" s="8" t="s">
        <v>3013</v>
      </c>
      <c r="D109" s="22" t="s">
        <v>549</v>
      </c>
      <c r="E109" s="22" t="s">
        <v>549</v>
      </c>
      <c r="F109" s="22">
        <v>148</v>
      </c>
      <c r="G109" s="22"/>
      <c r="H109" s="22">
        <f>+IFERROR(INDEX('18.02.23'!$N$9:$N$746,MATCH('Bảng kê Q1'!$F109,'18.02.23'!$N$9:$N$746,0)),"")</f>
        <v>148</v>
      </c>
      <c r="I109" s="22"/>
      <c r="J109" s="22"/>
      <c r="K109" s="22"/>
      <c r="L109" s="5">
        <v>303618</v>
      </c>
      <c r="M109" s="9" t="s">
        <v>3015</v>
      </c>
      <c r="N109" s="5">
        <v>30362</v>
      </c>
      <c r="O109" s="5">
        <v>333980</v>
      </c>
      <c r="P109" s="5">
        <f t="shared" si="2"/>
        <v>35067.9</v>
      </c>
      <c r="Q109" s="5">
        <f t="shared" si="3"/>
        <v>298912.09999999998</v>
      </c>
      <c r="R109" s="5">
        <f>+IFERROR(INDEX('18.02.23'!$F$9:$F$748,MATCH('Bảng kê Q1'!$F109,'18.02.23'!$N$9:$N$746,0)),"")</f>
        <v>333980</v>
      </c>
      <c r="S109" s="15" t="s">
        <v>1882</v>
      </c>
      <c r="T109" s="8" t="s">
        <v>3014</v>
      </c>
      <c r="U109" t="e">
        <f>INDEX('Hàng tra'!$E$3:$E$519,MATCH('Bảng kê Q1'!$F109,'Hàng tra'!$E$3:$E$519,0))</f>
        <v>#N/A</v>
      </c>
    </row>
    <row r="110" spans="1:21" ht="21" outlineLevel="1" x14ac:dyDescent="0.25">
      <c r="A110" s="4">
        <v>44929</v>
      </c>
      <c r="B110" s="8" t="s">
        <v>2647</v>
      </c>
      <c r="C110" s="8" t="s">
        <v>3013</v>
      </c>
      <c r="D110" s="22" t="s">
        <v>1528</v>
      </c>
      <c r="E110" s="22" t="s">
        <v>1528</v>
      </c>
      <c r="F110" s="22">
        <v>149</v>
      </c>
      <c r="G110" s="22"/>
      <c r="H110" s="22">
        <f>+IFERROR(INDEX('18.02.23'!$N$9:$N$746,MATCH('Bảng kê Q1'!$F110,'18.02.23'!$N$9:$N$746,0)),"")</f>
        <v>149</v>
      </c>
      <c r="I110" s="22"/>
      <c r="J110" s="22"/>
      <c r="K110" s="22"/>
      <c r="L110" s="5">
        <v>848400</v>
      </c>
      <c r="M110" s="9" t="s">
        <v>3015</v>
      </c>
      <c r="N110" s="5">
        <v>84840</v>
      </c>
      <c r="O110" s="5">
        <v>933240</v>
      </c>
      <c r="P110" s="5">
        <f t="shared" si="2"/>
        <v>97990.2</v>
      </c>
      <c r="Q110" s="5">
        <f t="shared" si="3"/>
        <v>835249.8</v>
      </c>
      <c r="R110" s="5">
        <f>+IFERROR(INDEX('18.02.23'!$F$9:$F$748,MATCH('Bảng kê Q1'!$F110,'18.02.23'!$N$9:$N$746,0)),"")</f>
        <v>-119943</v>
      </c>
      <c r="S110" s="15" t="s">
        <v>1528</v>
      </c>
      <c r="T110" s="8" t="s">
        <v>3043</v>
      </c>
      <c r="U110">
        <f>INDEX('Hàng tra'!$E$3:$E$519,MATCH('Bảng kê Q1'!$F110,'Hàng tra'!$E$3:$E$519,0))</f>
        <v>149</v>
      </c>
    </row>
    <row r="111" spans="1:21" outlineLevel="1" x14ac:dyDescent="0.25">
      <c r="A111" s="4">
        <v>44929</v>
      </c>
      <c r="B111" s="8" t="s">
        <v>2349</v>
      </c>
      <c r="C111" s="8" t="s">
        <v>3013</v>
      </c>
      <c r="D111" s="22" t="s">
        <v>539</v>
      </c>
      <c r="E111" s="22" t="s">
        <v>539</v>
      </c>
      <c r="F111" s="22">
        <v>150</v>
      </c>
      <c r="G111" s="22"/>
      <c r="H111" s="22">
        <f>+IFERROR(INDEX('18.02.23'!$N$9:$N$746,MATCH('Bảng kê Q1'!$F111,'18.02.23'!$N$9:$N$746,0)),"")</f>
        <v>150</v>
      </c>
      <c r="I111" s="22"/>
      <c r="J111" s="22"/>
      <c r="K111" s="22"/>
      <c r="L111" s="5">
        <v>594546</v>
      </c>
      <c r="M111" s="9" t="s">
        <v>3015</v>
      </c>
      <c r="N111" s="5">
        <v>59455</v>
      </c>
      <c r="O111" s="5">
        <v>654001</v>
      </c>
      <c r="P111" s="5">
        <f t="shared" si="2"/>
        <v>68670.104999999996</v>
      </c>
      <c r="Q111" s="5">
        <f t="shared" si="3"/>
        <v>585330.89500000002</v>
      </c>
      <c r="R111" s="5">
        <f>+IFERROR(INDEX('18.02.23'!$F$9:$F$748,MATCH('Bảng kê Q1'!$F111,'18.02.23'!$N$9:$N$746,0)),"")</f>
        <v>654001</v>
      </c>
      <c r="S111" s="15" t="s">
        <v>1882</v>
      </c>
      <c r="T111" s="8" t="s">
        <v>3014</v>
      </c>
      <c r="U111" t="e">
        <f>INDEX('Hàng tra'!$E$3:$E$519,MATCH('Bảng kê Q1'!$F111,'Hàng tra'!$E$3:$E$519,0))</f>
        <v>#N/A</v>
      </c>
    </row>
    <row r="112" spans="1:21" ht="21" outlineLevel="1" x14ac:dyDescent="0.25">
      <c r="A112" s="4">
        <v>44929</v>
      </c>
      <c r="B112" s="8" t="s">
        <v>337</v>
      </c>
      <c r="C112" s="8" t="s">
        <v>3013</v>
      </c>
      <c r="D112" s="22" t="s">
        <v>3</v>
      </c>
      <c r="E112" s="22" t="s">
        <v>3</v>
      </c>
      <c r="F112" s="22">
        <v>151</v>
      </c>
      <c r="G112" s="22"/>
      <c r="H112" s="22">
        <f>+IFERROR(INDEX('18.02.23'!$N$9:$N$746,MATCH('Bảng kê Q1'!$F112,'18.02.23'!$N$9:$N$746,0)),"")</f>
        <v>151</v>
      </c>
      <c r="I112" s="22"/>
      <c r="J112" s="22"/>
      <c r="K112" s="22"/>
      <c r="L112" s="5">
        <v>1191848</v>
      </c>
      <c r="M112" s="9" t="s">
        <v>3015</v>
      </c>
      <c r="N112" s="5">
        <v>119185</v>
      </c>
      <c r="O112" s="5">
        <v>1311033</v>
      </c>
      <c r="P112" s="5">
        <f t="shared" si="2"/>
        <v>137658.465</v>
      </c>
      <c r="Q112" s="5">
        <f t="shared" si="3"/>
        <v>1173374.5349999999</v>
      </c>
      <c r="R112" s="5">
        <f>+IFERROR(INDEX('18.02.23'!$F$9:$F$748,MATCH('Bảng kê Q1'!$F112,'18.02.23'!$N$9:$N$746,0)),"")</f>
        <v>1311033</v>
      </c>
      <c r="S112" s="15" t="s">
        <v>349</v>
      </c>
      <c r="T112" s="8" t="s">
        <v>3030</v>
      </c>
      <c r="U112" t="e">
        <f>INDEX('Hàng tra'!$E$3:$E$519,MATCH('Bảng kê Q1'!$F112,'Hàng tra'!$E$3:$E$519,0))</f>
        <v>#N/A</v>
      </c>
    </row>
    <row r="113" spans="1:21" outlineLevel="1" x14ac:dyDescent="0.25">
      <c r="A113" s="4">
        <v>44929</v>
      </c>
      <c r="B113" s="8" t="s">
        <v>2087</v>
      </c>
      <c r="C113" s="8" t="s">
        <v>3013</v>
      </c>
      <c r="D113" s="22" t="s">
        <v>1246</v>
      </c>
      <c r="E113" s="22" t="s">
        <v>1246</v>
      </c>
      <c r="F113" s="22">
        <v>153</v>
      </c>
      <c r="G113" s="22"/>
      <c r="H113" s="22">
        <f>+IFERROR(INDEX('18.02.23'!$N$9:$N$746,MATCH('Bảng kê Q1'!$F113,'18.02.23'!$N$9:$N$746,0)),"")</f>
        <v>153</v>
      </c>
      <c r="I113" s="22"/>
      <c r="J113" s="22"/>
      <c r="K113" s="22"/>
      <c r="L113" s="5">
        <v>848400</v>
      </c>
      <c r="M113" s="9" t="s">
        <v>3015</v>
      </c>
      <c r="N113" s="5">
        <v>84840</v>
      </c>
      <c r="O113" s="5">
        <v>933240</v>
      </c>
      <c r="P113" s="5">
        <f t="shared" si="2"/>
        <v>97990.2</v>
      </c>
      <c r="Q113" s="5">
        <f t="shared" si="3"/>
        <v>835249.8</v>
      </c>
      <c r="R113" s="5">
        <f>+IFERROR(INDEX('18.02.23'!$F$9:$F$748,MATCH('Bảng kê Q1'!$F113,'18.02.23'!$N$9:$N$746,0)),"")</f>
        <v>-208833</v>
      </c>
      <c r="S113" s="15" t="s">
        <v>1246</v>
      </c>
      <c r="T113" s="8" t="s">
        <v>3044</v>
      </c>
      <c r="U113">
        <f>INDEX('Hàng tra'!$E$3:$E$519,MATCH('Bảng kê Q1'!$F113,'Hàng tra'!$E$3:$E$519,0))</f>
        <v>153</v>
      </c>
    </row>
    <row r="114" spans="1:21" outlineLevel="1" x14ac:dyDescent="0.25">
      <c r="A114" s="4">
        <v>44929</v>
      </c>
      <c r="B114" s="8" t="s">
        <v>22</v>
      </c>
      <c r="C114" s="8" t="s">
        <v>3013</v>
      </c>
      <c r="D114" s="22" t="s">
        <v>1246</v>
      </c>
      <c r="E114" s="22" t="s">
        <v>1246</v>
      </c>
      <c r="F114" s="22">
        <v>154</v>
      </c>
      <c r="G114" s="22"/>
      <c r="H114" s="22">
        <f>+IFERROR(INDEX('18.02.23'!$N$9:$N$746,MATCH('Bảng kê Q1'!$F114,'18.02.23'!$N$9:$N$746,0)),"")</f>
        <v>154</v>
      </c>
      <c r="I114" s="22"/>
      <c r="J114" s="22"/>
      <c r="K114" s="22"/>
      <c r="L114" s="5">
        <v>3286065</v>
      </c>
      <c r="M114" s="9" t="s">
        <v>3015</v>
      </c>
      <c r="N114" s="5">
        <v>328607</v>
      </c>
      <c r="O114" s="5">
        <v>3614672</v>
      </c>
      <c r="P114" s="5">
        <f t="shared" si="2"/>
        <v>379540.56</v>
      </c>
      <c r="Q114" s="5">
        <f t="shared" si="3"/>
        <v>3235131.44</v>
      </c>
      <c r="R114" s="5">
        <f>+IFERROR(INDEX('18.02.23'!$F$9:$F$748,MATCH('Bảng kê Q1'!$F114,'18.02.23'!$N$9:$N$746,0)),"")</f>
        <v>3614672</v>
      </c>
      <c r="S114" s="15" t="s">
        <v>1246</v>
      </c>
      <c r="T114" s="8" t="s">
        <v>3044</v>
      </c>
      <c r="U114" t="e">
        <f>INDEX('Hàng tra'!$E$3:$E$519,MATCH('Bảng kê Q1'!$F114,'Hàng tra'!$E$3:$E$519,0))</f>
        <v>#N/A</v>
      </c>
    </row>
    <row r="115" spans="1:21" outlineLevel="1" x14ac:dyDescent="0.25">
      <c r="A115" s="4">
        <v>44929</v>
      </c>
      <c r="B115" s="8" t="s">
        <v>403</v>
      </c>
      <c r="C115" s="8" t="s">
        <v>3013</v>
      </c>
      <c r="D115" s="22" t="s">
        <v>1048</v>
      </c>
      <c r="E115" s="22" t="s">
        <v>1048</v>
      </c>
      <c r="F115" s="22">
        <v>155</v>
      </c>
      <c r="G115" s="22"/>
      <c r="H115" s="22">
        <f>+IFERROR(INDEX('18.02.23'!$N$9:$N$746,MATCH('Bảng kê Q1'!$F115,'18.02.23'!$N$9:$N$746,0)),"")</f>
        <v>155</v>
      </c>
      <c r="I115" s="22"/>
      <c r="J115" s="22"/>
      <c r="K115" s="22"/>
      <c r="L115" s="5">
        <v>43346330</v>
      </c>
      <c r="M115" s="9" t="s">
        <v>3015</v>
      </c>
      <c r="N115" s="5">
        <v>4334633</v>
      </c>
      <c r="O115" s="5">
        <v>47680963</v>
      </c>
      <c r="P115" s="5">
        <f t="shared" si="2"/>
        <v>5006501.1150000002</v>
      </c>
      <c r="Q115" s="5">
        <f t="shared" si="3"/>
        <v>42674461.884999998</v>
      </c>
      <c r="R115" s="5">
        <f>+IFERROR(INDEX('18.02.23'!$F$9:$F$748,MATCH('Bảng kê Q1'!$F115,'18.02.23'!$N$9:$N$746,0)),"")</f>
        <v>47680963</v>
      </c>
      <c r="S115" s="15" t="s">
        <v>1048</v>
      </c>
      <c r="T115" s="8" t="s">
        <v>3045</v>
      </c>
      <c r="U115">
        <f>INDEX('Hàng tra'!$E$3:$E$519,MATCH('Bảng kê Q1'!$F115,'Hàng tra'!$E$3:$E$519,0))</f>
        <v>155</v>
      </c>
    </row>
    <row r="116" spans="1:21" outlineLevel="1" x14ac:dyDescent="0.25">
      <c r="A116" s="4">
        <v>44929</v>
      </c>
      <c r="B116" s="8" t="s">
        <v>289</v>
      </c>
      <c r="C116" s="8" t="s">
        <v>3013</v>
      </c>
      <c r="D116" s="22" t="s">
        <v>4160</v>
      </c>
      <c r="E116" s="22" t="s">
        <v>4160</v>
      </c>
      <c r="F116" s="22">
        <v>156</v>
      </c>
      <c r="G116" s="22"/>
      <c r="H116" s="22">
        <f>+IFERROR(INDEX('18.02.23'!$N$9:$N$746,MATCH('Bảng kê Q1'!$F116,'18.02.23'!$N$9:$N$746,0)),"")</f>
        <v>156</v>
      </c>
      <c r="I116" s="22"/>
      <c r="J116" s="22"/>
      <c r="K116" s="22"/>
      <c r="L116" s="5">
        <v>1345181</v>
      </c>
      <c r="M116" s="9" t="s">
        <v>3015</v>
      </c>
      <c r="N116" s="5">
        <v>134518</v>
      </c>
      <c r="O116" s="5">
        <v>1479699</v>
      </c>
      <c r="P116" s="5">
        <f t="shared" si="2"/>
        <v>155368.39499999999</v>
      </c>
      <c r="Q116" s="5">
        <f t="shared" si="3"/>
        <v>1324330.605</v>
      </c>
      <c r="R116" s="5">
        <f>+IFERROR(INDEX('18.02.23'!$F$9:$F$748,MATCH('Bảng kê Q1'!$F116,'18.02.23'!$N$9:$N$746,0)),"")</f>
        <v>1479699</v>
      </c>
      <c r="S116" s="15" t="s">
        <v>1048</v>
      </c>
      <c r="T116" s="8" t="s">
        <v>3045</v>
      </c>
      <c r="U116" t="e">
        <f>INDEX('Hàng tra'!$E$3:$E$519,MATCH('Bảng kê Q1'!$F116,'Hàng tra'!$E$3:$E$519,0))</f>
        <v>#N/A</v>
      </c>
    </row>
    <row r="117" spans="1:21" hidden="1" outlineLevel="1" x14ac:dyDescent="0.25">
      <c r="A117" s="4">
        <v>44929</v>
      </c>
      <c r="B117" s="8" t="s">
        <v>2179</v>
      </c>
      <c r="C117" s="8" t="s">
        <v>3013</v>
      </c>
      <c r="D117" s="22" t="s">
        <v>1299</v>
      </c>
      <c r="E117" s="22" t="s">
        <v>1299</v>
      </c>
      <c r="F117" s="22">
        <v>157</v>
      </c>
      <c r="G117" s="22"/>
      <c r="H117" s="22" t="str">
        <f>+IFERROR(INDEX('18.02.23'!$N$9:$N$746,MATCH('Bảng kê Q1'!$F117,'18.02.23'!$N$9:$N$746,0)),"")</f>
        <v/>
      </c>
      <c r="I117" s="22"/>
      <c r="J117" s="22"/>
      <c r="K117" s="22"/>
      <c r="L117" s="5">
        <v>424200</v>
      </c>
      <c r="M117" s="9" t="s">
        <v>3015</v>
      </c>
      <c r="N117" s="5">
        <v>42420</v>
      </c>
      <c r="O117" s="5">
        <v>466620</v>
      </c>
      <c r="P117" s="5">
        <f t="shared" si="2"/>
        <v>48995.1</v>
      </c>
      <c r="Q117" s="5">
        <f t="shared" si="3"/>
        <v>417624.9</v>
      </c>
      <c r="R117" s="5" t="str">
        <f>+IFERROR(INDEX('18.02.23'!$F$9:$F$748,MATCH('Bảng kê Q1'!$F117,'18.02.23'!$N$9:$N$746,0)),"")</f>
        <v/>
      </c>
      <c r="S117" s="15" t="s">
        <v>1299</v>
      </c>
      <c r="T117" s="8" t="s">
        <v>3046</v>
      </c>
      <c r="U117">
        <f>INDEX('Hàng tra'!$E$3:$E$519,MATCH('Bảng kê Q1'!$F117,'Hàng tra'!$E$3:$E$519,0))</f>
        <v>157</v>
      </c>
    </row>
    <row r="118" spans="1:21" outlineLevel="1" x14ac:dyDescent="0.25">
      <c r="A118" s="4">
        <v>44929</v>
      </c>
      <c r="B118" s="8" t="s">
        <v>2113</v>
      </c>
      <c r="C118" s="8" t="s">
        <v>3013</v>
      </c>
      <c r="D118" s="22" t="s">
        <v>1299</v>
      </c>
      <c r="E118" s="22" t="s">
        <v>1299</v>
      </c>
      <c r="F118" s="22">
        <v>158</v>
      </c>
      <c r="G118" s="22"/>
      <c r="H118" s="22">
        <f>+IFERROR(INDEX('18.02.23'!$N$9:$N$746,MATCH('Bảng kê Q1'!$F118,'18.02.23'!$N$9:$N$746,0)),"")</f>
        <v>158</v>
      </c>
      <c r="I118" s="22"/>
      <c r="J118" s="22"/>
      <c r="K118" s="22"/>
      <c r="L118" s="5">
        <v>1642063</v>
      </c>
      <c r="M118" s="9" t="s">
        <v>3015</v>
      </c>
      <c r="N118" s="5">
        <v>164206</v>
      </c>
      <c r="O118" s="5">
        <v>1806269</v>
      </c>
      <c r="P118" s="5">
        <f t="shared" si="2"/>
        <v>189658.245</v>
      </c>
      <c r="Q118" s="5">
        <f t="shared" si="3"/>
        <v>1616610.7549999999</v>
      </c>
      <c r="R118" s="5">
        <f>+IFERROR(INDEX('18.02.23'!$F$9:$F$748,MATCH('Bảng kê Q1'!$F118,'18.02.23'!$N$9:$N$746,0)),"")</f>
        <v>1806269</v>
      </c>
      <c r="S118" s="15" t="s">
        <v>1299</v>
      </c>
      <c r="T118" s="8" t="s">
        <v>3046</v>
      </c>
      <c r="U118" t="e">
        <f>INDEX('Hàng tra'!$E$3:$E$519,MATCH('Bảng kê Q1'!$F118,'Hàng tra'!$E$3:$E$519,0))</f>
        <v>#N/A</v>
      </c>
    </row>
    <row r="119" spans="1:21" hidden="1" outlineLevel="1" x14ac:dyDescent="0.25">
      <c r="A119" s="4">
        <v>44929</v>
      </c>
      <c r="B119" s="8" t="s">
        <v>1178</v>
      </c>
      <c r="C119" s="8" t="s">
        <v>3013</v>
      </c>
      <c r="D119" s="22" t="s">
        <v>680</v>
      </c>
      <c r="E119" s="22" t="s">
        <v>680</v>
      </c>
      <c r="F119" s="22">
        <v>159</v>
      </c>
      <c r="G119" s="22"/>
      <c r="H119" s="22" t="str">
        <f>+IFERROR(INDEX('18.02.23'!$N$9:$N$746,MATCH('Bảng kê Q1'!$F119,'18.02.23'!$N$9:$N$746,0)),"")</f>
        <v/>
      </c>
      <c r="I119" s="22"/>
      <c r="J119" s="22"/>
      <c r="K119" s="22"/>
      <c r="L119" s="5">
        <v>1696800</v>
      </c>
      <c r="M119" s="9" t="s">
        <v>3015</v>
      </c>
      <c r="N119" s="5">
        <v>169680</v>
      </c>
      <c r="O119" s="5">
        <v>1866480</v>
      </c>
      <c r="P119" s="5">
        <f t="shared" si="2"/>
        <v>195980.4</v>
      </c>
      <c r="Q119" s="5">
        <f t="shared" si="3"/>
        <v>1670499.6</v>
      </c>
      <c r="R119" s="5" t="str">
        <f>+IFERROR(INDEX('18.02.23'!$F$9:$F$748,MATCH('Bảng kê Q1'!$F119,'18.02.23'!$N$9:$N$746,0)),"")</f>
        <v/>
      </c>
      <c r="S119" s="15" t="s">
        <v>680</v>
      </c>
      <c r="T119" s="8" t="s">
        <v>3047</v>
      </c>
      <c r="U119" t="e">
        <f>INDEX('Hàng tra'!$E$3:$E$519,MATCH('Bảng kê Q1'!$F119,'Hàng tra'!$E$3:$E$519,0))</f>
        <v>#N/A</v>
      </c>
    </row>
    <row r="120" spans="1:21" outlineLevel="1" x14ac:dyDescent="0.25">
      <c r="A120" s="4">
        <v>44929</v>
      </c>
      <c r="B120" s="8" t="s">
        <v>273</v>
      </c>
      <c r="C120" s="8" t="s">
        <v>3013</v>
      </c>
      <c r="D120" s="22" t="s">
        <v>1640</v>
      </c>
      <c r="E120" s="22" t="s">
        <v>1640</v>
      </c>
      <c r="F120" s="22">
        <v>160</v>
      </c>
      <c r="G120" s="22"/>
      <c r="H120" s="22">
        <f>+IFERROR(INDEX('18.02.23'!$N$9:$N$746,MATCH('Bảng kê Q1'!$F120,'18.02.23'!$N$9:$N$746,0)),"")</f>
        <v>160</v>
      </c>
      <c r="I120" s="22"/>
      <c r="J120" s="22"/>
      <c r="K120" s="22"/>
      <c r="L120" s="5">
        <v>2223465</v>
      </c>
      <c r="M120" s="9" t="s">
        <v>3015</v>
      </c>
      <c r="N120" s="5">
        <v>222347</v>
      </c>
      <c r="O120" s="5">
        <v>2445812</v>
      </c>
      <c r="P120" s="5">
        <f t="shared" si="2"/>
        <v>256810.25999999998</v>
      </c>
      <c r="Q120" s="5">
        <f t="shared" si="3"/>
        <v>2189001.7400000002</v>
      </c>
      <c r="R120" s="5">
        <f>+IFERROR(INDEX('18.02.23'!$F$9:$F$748,MATCH('Bảng kê Q1'!$F120,'18.02.23'!$N$9:$N$746,0)),"")</f>
        <v>-228336</v>
      </c>
      <c r="S120" s="15" t="s">
        <v>1640</v>
      </c>
      <c r="T120" s="8" t="s">
        <v>3048</v>
      </c>
      <c r="U120">
        <f>INDEX('Hàng tra'!$E$3:$E$519,MATCH('Bảng kê Q1'!$F120,'Hàng tra'!$E$3:$E$519,0))</f>
        <v>160</v>
      </c>
    </row>
    <row r="121" spans="1:21" ht="21" hidden="1" outlineLevel="1" x14ac:dyDescent="0.25">
      <c r="A121" s="4">
        <v>44929</v>
      </c>
      <c r="B121" s="8" t="s">
        <v>577</v>
      </c>
      <c r="C121" s="8" t="s">
        <v>3013</v>
      </c>
      <c r="D121" s="22" t="s">
        <v>2912</v>
      </c>
      <c r="E121" s="22" t="s">
        <v>2912</v>
      </c>
      <c r="F121" s="22">
        <v>161</v>
      </c>
      <c r="G121" s="22"/>
      <c r="H121" s="22" t="str">
        <f>+IFERROR(INDEX('18.02.23'!$N$9:$N$746,MATCH('Bảng kê Q1'!$F121,'18.02.23'!$N$9:$N$746,0)),"")</f>
        <v/>
      </c>
      <c r="I121" s="22"/>
      <c r="J121" s="22"/>
      <c r="K121" s="22"/>
      <c r="L121" s="5">
        <v>848400</v>
      </c>
      <c r="M121" s="9" t="s">
        <v>3015</v>
      </c>
      <c r="N121" s="5">
        <v>84840</v>
      </c>
      <c r="O121" s="5">
        <v>933240</v>
      </c>
      <c r="P121" s="5">
        <f t="shared" si="2"/>
        <v>97990.2</v>
      </c>
      <c r="Q121" s="5">
        <f t="shared" si="3"/>
        <v>835249.8</v>
      </c>
      <c r="R121" s="5" t="str">
        <f>+IFERROR(INDEX('18.02.23'!$F$9:$F$748,MATCH('Bảng kê Q1'!$F121,'18.02.23'!$N$9:$N$746,0)),"")</f>
        <v/>
      </c>
      <c r="S121" s="15" t="s">
        <v>2912</v>
      </c>
      <c r="T121" s="8" t="s">
        <v>3049</v>
      </c>
      <c r="U121">
        <f>INDEX('Hàng tra'!$E$3:$E$519,MATCH('Bảng kê Q1'!$F121,'Hàng tra'!$E$3:$E$519,0))</f>
        <v>161</v>
      </c>
    </row>
    <row r="122" spans="1:21" ht="21" outlineLevel="1" x14ac:dyDescent="0.25">
      <c r="A122" s="4">
        <v>44929</v>
      </c>
      <c r="B122" s="8" t="s">
        <v>2713</v>
      </c>
      <c r="C122" s="8" t="s">
        <v>3013</v>
      </c>
      <c r="D122" s="22" t="s">
        <v>2912</v>
      </c>
      <c r="E122" s="22" t="s">
        <v>2912</v>
      </c>
      <c r="F122" s="22">
        <v>162</v>
      </c>
      <c r="G122" s="22"/>
      <c r="H122" s="22">
        <f>+IFERROR(INDEX('18.02.23'!$N$9:$N$746,MATCH('Bảng kê Q1'!$F122,'18.02.23'!$N$9:$N$746,0)),"")</f>
        <v>162</v>
      </c>
      <c r="I122" s="22"/>
      <c r="J122" s="22"/>
      <c r="K122" s="22"/>
      <c r="L122" s="5">
        <v>1974917</v>
      </c>
      <c r="M122" s="9" t="s">
        <v>3015</v>
      </c>
      <c r="N122" s="5">
        <v>197492</v>
      </c>
      <c r="O122" s="5">
        <v>2172409</v>
      </c>
      <c r="P122" s="5">
        <f t="shared" si="2"/>
        <v>228102.94499999998</v>
      </c>
      <c r="Q122" s="5">
        <f t="shared" si="3"/>
        <v>1944306.0549999999</v>
      </c>
      <c r="R122" s="5">
        <f>+IFERROR(INDEX('18.02.23'!$F$9:$F$748,MATCH('Bảng kê Q1'!$F122,'18.02.23'!$N$9:$N$746,0)),"")</f>
        <v>2172409</v>
      </c>
      <c r="S122" s="15" t="s">
        <v>2912</v>
      </c>
      <c r="T122" s="8" t="s">
        <v>3049</v>
      </c>
      <c r="U122" t="e">
        <f>INDEX('Hàng tra'!$E$3:$E$519,MATCH('Bảng kê Q1'!$F122,'Hàng tra'!$E$3:$E$519,0))</f>
        <v>#N/A</v>
      </c>
    </row>
    <row r="123" spans="1:21" hidden="1" outlineLevel="1" x14ac:dyDescent="0.25">
      <c r="A123" s="4">
        <v>44929</v>
      </c>
      <c r="B123" s="8" t="s">
        <v>2560</v>
      </c>
      <c r="C123" s="8" t="s">
        <v>3013</v>
      </c>
      <c r="D123" s="22" t="s">
        <v>685</v>
      </c>
      <c r="E123" s="22" t="s">
        <v>685</v>
      </c>
      <c r="F123" s="22">
        <v>163</v>
      </c>
      <c r="G123" s="22"/>
      <c r="H123" s="22" t="str">
        <f>+IFERROR(INDEX('18.02.23'!$N$9:$N$746,MATCH('Bảng kê Q1'!$F123,'18.02.23'!$N$9:$N$746,0)),"")</f>
        <v/>
      </c>
      <c r="I123" s="22"/>
      <c r="J123" s="22"/>
      <c r="K123" s="22"/>
      <c r="L123" s="5">
        <v>1696800</v>
      </c>
      <c r="M123" s="9" t="s">
        <v>3015</v>
      </c>
      <c r="N123" s="5">
        <v>169680</v>
      </c>
      <c r="O123" s="5">
        <v>1866480</v>
      </c>
      <c r="P123" s="5">
        <f t="shared" si="2"/>
        <v>195980.4</v>
      </c>
      <c r="Q123" s="5">
        <f t="shared" si="3"/>
        <v>1670499.6</v>
      </c>
      <c r="R123" s="5" t="str">
        <f>+IFERROR(INDEX('18.02.23'!$F$9:$F$748,MATCH('Bảng kê Q1'!$F123,'18.02.23'!$N$9:$N$746,0)),"")</f>
        <v/>
      </c>
      <c r="S123" s="15" t="s">
        <v>685</v>
      </c>
      <c r="T123" s="8" t="s">
        <v>3050</v>
      </c>
      <c r="U123">
        <f>INDEX('Hàng tra'!$E$3:$E$519,MATCH('Bảng kê Q1'!$F123,'Hàng tra'!$E$3:$E$519,0))</f>
        <v>163</v>
      </c>
    </row>
    <row r="124" spans="1:21" outlineLevel="1" x14ac:dyDescent="0.25">
      <c r="A124" s="4">
        <v>44929</v>
      </c>
      <c r="B124" s="8" t="s">
        <v>20</v>
      </c>
      <c r="C124" s="8" t="s">
        <v>3013</v>
      </c>
      <c r="D124" s="22" t="s">
        <v>685</v>
      </c>
      <c r="E124" s="22" t="s">
        <v>685</v>
      </c>
      <c r="F124" s="22">
        <v>164</v>
      </c>
      <c r="G124" s="22"/>
      <c r="H124" s="22">
        <f>+IFERROR(INDEX('18.02.23'!$N$9:$N$746,MATCH('Bảng kê Q1'!$F124,'18.02.23'!$N$9:$N$746,0)),"")</f>
        <v>164</v>
      </c>
      <c r="I124" s="22"/>
      <c r="J124" s="22"/>
      <c r="K124" s="22"/>
      <c r="L124" s="5">
        <v>7109189</v>
      </c>
      <c r="M124" s="9" t="s">
        <v>3015</v>
      </c>
      <c r="N124" s="5">
        <v>710919</v>
      </c>
      <c r="O124" s="5">
        <v>7820108</v>
      </c>
      <c r="P124" s="5">
        <f t="shared" si="2"/>
        <v>821111.34</v>
      </c>
      <c r="Q124" s="5">
        <f t="shared" si="3"/>
        <v>6998996.6600000001</v>
      </c>
      <c r="R124" s="5">
        <f>+IFERROR(INDEX('18.02.23'!$F$9:$F$748,MATCH('Bảng kê Q1'!$F124,'18.02.23'!$N$9:$N$746,0)),"")</f>
        <v>7820108</v>
      </c>
      <c r="S124" s="15" t="s">
        <v>685</v>
      </c>
      <c r="T124" s="8" t="s">
        <v>3050</v>
      </c>
      <c r="U124" t="e">
        <f>INDEX('Hàng tra'!$E$3:$E$519,MATCH('Bảng kê Q1'!$F124,'Hàng tra'!$E$3:$E$519,0))</f>
        <v>#N/A</v>
      </c>
    </row>
    <row r="125" spans="1:21" ht="21" outlineLevel="1" x14ac:dyDescent="0.25">
      <c r="A125" s="4">
        <v>44929</v>
      </c>
      <c r="B125" s="8" t="s">
        <v>1720</v>
      </c>
      <c r="C125" s="8" t="s">
        <v>3013</v>
      </c>
      <c r="D125" s="22" t="s">
        <v>1090</v>
      </c>
      <c r="E125" s="22" t="s">
        <v>1090</v>
      </c>
      <c r="F125" s="22">
        <v>165</v>
      </c>
      <c r="G125" s="22"/>
      <c r="H125" s="22">
        <f>+IFERROR(INDEX('18.02.23'!$N$9:$N$746,MATCH('Bảng kê Q1'!$F125,'18.02.23'!$N$9:$N$746,0)),"")</f>
        <v>165</v>
      </c>
      <c r="I125" s="22"/>
      <c r="J125" s="22"/>
      <c r="K125" s="22"/>
      <c r="L125" s="5">
        <v>2690364</v>
      </c>
      <c r="M125" s="9" t="s">
        <v>3015</v>
      </c>
      <c r="N125" s="5">
        <v>269036</v>
      </c>
      <c r="O125" s="5">
        <v>2959400</v>
      </c>
      <c r="P125" s="5">
        <f t="shared" si="2"/>
        <v>310737</v>
      </c>
      <c r="Q125" s="5">
        <f t="shared" si="3"/>
        <v>2648663</v>
      </c>
      <c r="R125" s="5">
        <f>+IFERROR(INDEX('18.02.23'!$F$9:$F$748,MATCH('Bảng kê Q1'!$F125,'18.02.23'!$N$9:$N$746,0)),"")</f>
        <v>2959400</v>
      </c>
      <c r="S125" s="15" t="s">
        <v>1090</v>
      </c>
      <c r="T125" s="8" t="s">
        <v>3051</v>
      </c>
      <c r="U125">
        <f>INDEX('Hàng tra'!$E$3:$E$519,MATCH('Bảng kê Q1'!$F125,'Hàng tra'!$E$3:$E$519,0))</f>
        <v>165</v>
      </c>
    </row>
    <row r="126" spans="1:21" outlineLevel="1" x14ac:dyDescent="0.25">
      <c r="A126" s="4">
        <v>44929</v>
      </c>
      <c r="B126" s="8" t="s">
        <v>308</v>
      </c>
      <c r="C126" s="8" t="s">
        <v>3013</v>
      </c>
      <c r="D126" s="22" t="s">
        <v>773</v>
      </c>
      <c r="E126" s="22" t="s">
        <v>773</v>
      </c>
      <c r="F126" s="22">
        <v>166</v>
      </c>
      <c r="G126" s="22"/>
      <c r="H126" s="22">
        <f>+IFERROR(INDEX('18.02.23'!$N$9:$N$746,MATCH('Bảng kê Q1'!$F126,'18.02.23'!$N$9:$N$746,0)),"")</f>
        <v>166</v>
      </c>
      <c r="I126" s="22"/>
      <c r="J126" s="22"/>
      <c r="K126" s="22"/>
      <c r="L126" s="5">
        <v>5102977</v>
      </c>
      <c r="M126" s="9" t="s">
        <v>3015</v>
      </c>
      <c r="N126" s="5">
        <v>510298</v>
      </c>
      <c r="O126" s="5">
        <v>5613275</v>
      </c>
      <c r="P126" s="5">
        <f t="shared" si="2"/>
        <v>589393.875</v>
      </c>
      <c r="Q126" s="5">
        <f t="shared" si="3"/>
        <v>5023881.125</v>
      </c>
      <c r="R126" s="5">
        <f>+IFERROR(INDEX('18.02.23'!$F$9:$F$748,MATCH('Bảng kê Q1'!$F126,'18.02.23'!$N$9:$N$746,0)),"")</f>
        <v>5613275</v>
      </c>
      <c r="S126" s="15" t="s">
        <v>773</v>
      </c>
      <c r="T126" s="8" t="s">
        <v>3052</v>
      </c>
      <c r="U126">
        <f>INDEX('Hàng tra'!$E$3:$E$519,MATCH('Bảng kê Q1'!$F126,'Hàng tra'!$E$3:$E$519,0))</f>
        <v>166</v>
      </c>
    </row>
    <row r="127" spans="1:21" outlineLevel="1" x14ac:dyDescent="0.25">
      <c r="A127" s="4">
        <v>44929</v>
      </c>
      <c r="B127" s="8" t="s">
        <v>194</v>
      </c>
      <c r="C127" s="8" t="s">
        <v>3013</v>
      </c>
      <c r="D127" s="22" t="s">
        <v>773</v>
      </c>
      <c r="E127" s="22" t="s">
        <v>773</v>
      </c>
      <c r="F127" s="22">
        <v>167</v>
      </c>
      <c r="G127" s="22"/>
      <c r="H127" s="22">
        <f>+IFERROR(INDEX('18.02.23'!$N$9:$N$746,MATCH('Bảng kê Q1'!$F127,'18.02.23'!$N$9:$N$746,0)),"")</f>
        <v>167</v>
      </c>
      <c r="I127" s="22"/>
      <c r="J127" s="22"/>
      <c r="K127" s="22"/>
      <c r="L127" s="5">
        <v>1696800</v>
      </c>
      <c r="M127" s="9" t="s">
        <v>3015</v>
      </c>
      <c r="N127" s="5">
        <v>169680</v>
      </c>
      <c r="O127" s="5">
        <v>1866480</v>
      </c>
      <c r="P127" s="5">
        <f t="shared" si="2"/>
        <v>195980.4</v>
      </c>
      <c r="Q127" s="5">
        <f t="shared" si="3"/>
        <v>1670499.6</v>
      </c>
      <c r="R127" s="5">
        <f>+IFERROR(INDEX('18.02.23'!$F$9:$F$748,MATCH('Bảng kê Q1'!$F127,'18.02.23'!$N$9:$N$746,0)),"")</f>
        <v>-187253</v>
      </c>
      <c r="S127" s="15" t="s">
        <v>773</v>
      </c>
      <c r="T127" s="8" t="s">
        <v>3052</v>
      </c>
      <c r="U127">
        <f>INDEX('Hàng tra'!$E$3:$E$519,MATCH('Bảng kê Q1'!$F127,'Hàng tra'!$E$3:$E$519,0))</f>
        <v>167</v>
      </c>
    </row>
    <row r="128" spans="1:21" outlineLevel="1" x14ac:dyDescent="0.25">
      <c r="A128" s="4">
        <v>44929</v>
      </c>
      <c r="B128" s="8" t="s">
        <v>1377</v>
      </c>
      <c r="C128" s="8" t="s">
        <v>3013</v>
      </c>
      <c r="D128" s="22" t="s">
        <v>4161</v>
      </c>
      <c r="E128" s="22" t="s">
        <v>4161</v>
      </c>
      <c r="F128" s="22">
        <v>168</v>
      </c>
      <c r="G128" s="22"/>
      <c r="H128" s="22">
        <f>+IFERROR(INDEX('18.02.23'!$N$9:$N$746,MATCH('Bảng kê Q1'!$F128,'18.02.23'!$N$9:$N$746,0)),"")</f>
        <v>168</v>
      </c>
      <c r="I128" s="22"/>
      <c r="J128" s="22"/>
      <c r="K128" s="22"/>
      <c r="L128" s="5">
        <v>848400</v>
      </c>
      <c r="M128" s="9" t="s">
        <v>3015</v>
      </c>
      <c r="N128" s="5">
        <v>84840</v>
      </c>
      <c r="O128" s="5">
        <v>933240</v>
      </c>
      <c r="P128" s="5">
        <f t="shared" si="2"/>
        <v>97990.2</v>
      </c>
      <c r="Q128" s="5">
        <f t="shared" si="3"/>
        <v>835249.8</v>
      </c>
      <c r="R128" s="5">
        <f>+IFERROR(INDEX('18.02.23'!$F$9:$F$748,MATCH('Bảng kê Q1'!$F128,'18.02.23'!$N$9:$N$746,0)),"")</f>
        <v>-716014</v>
      </c>
      <c r="S128" s="15" t="s">
        <v>795</v>
      </c>
      <c r="T128" s="8" t="s">
        <v>3053</v>
      </c>
      <c r="U128" t="e">
        <f>INDEX('Hàng tra'!$E$3:$E$519,MATCH('Bảng kê Q1'!$F128,'Hàng tra'!$E$3:$E$519,0))</f>
        <v>#N/A</v>
      </c>
    </row>
    <row r="129" spans="1:21" outlineLevel="1" x14ac:dyDescent="0.25">
      <c r="A129" s="4">
        <v>44929</v>
      </c>
      <c r="B129" s="8" t="s">
        <v>1131</v>
      </c>
      <c r="C129" s="8" t="s">
        <v>3013</v>
      </c>
      <c r="D129" s="22" t="s">
        <v>4161</v>
      </c>
      <c r="E129" s="22" t="s">
        <v>4161</v>
      </c>
      <c r="F129" s="22">
        <v>169</v>
      </c>
      <c r="G129" s="22"/>
      <c r="H129" s="22">
        <f>+IFERROR(INDEX('18.02.23'!$N$9:$N$746,MATCH('Bảng kê Q1'!$F129,'18.02.23'!$N$9:$N$746,0)),"")</f>
        <v>169</v>
      </c>
      <c r="I129" s="22"/>
      <c r="J129" s="22"/>
      <c r="K129" s="22"/>
      <c r="L129" s="5">
        <v>734310</v>
      </c>
      <c r="M129" s="9" t="s">
        <v>3015</v>
      </c>
      <c r="N129" s="5">
        <v>73431</v>
      </c>
      <c r="O129" s="5">
        <v>807741</v>
      </c>
      <c r="P129" s="5">
        <f t="shared" si="2"/>
        <v>84812.804999999993</v>
      </c>
      <c r="Q129" s="5">
        <f t="shared" si="3"/>
        <v>722928.19500000007</v>
      </c>
      <c r="R129" s="5">
        <f>+IFERROR(INDEX('18.02.23'!$F$9:$F$748,MATCH('Bảng kê Q1'!$F129,'18.02.23'!$N$9:$N$746,0)),"")</f>
        <v>807741</v>
      </c>
      <c r="S129" s="15" t="s">
        <v>795</v>
      </c>
      <c r="T129" s="8" t="s">
        <v>3053</v>
      </c>
      <c r="U129" t="e">
        <f>INDEX('Hàng tra'!$E$3:$E$519,MATCH('Bảng kê Q1'!$F129,'Hàng tra'!$E$3:$E$519,0))</f>
        <v>#N/A</v>
      </c>
    </row>
    <row r="130" spans="1:21" ht="21" outlineLevel="1" x14ac:dyDescent="0.25">
      <c r="A130" s="4">
        <v>44929</v>
      </c>
      <c r="B130" s="8" t="s">
        <v>1568</v>
      </c>
      <c r="C130" s="8" t="s">
        <v>3013</v>
      </c>
      <c r="D130" s="22" t="s">
        <v>2611</v>
      </c>
      <c r="E130" s="22" t="s">
        <v>2611</v>
      </c>
      <c r="F130" s="22">
        <v>170</v>
      </c>
      <c r="G130" s="22"/>
      <c r="H130" s="22">
        <f>+IFERROR(INDEX('18.02.23'!$N$9:$N$746,MATCH('Bảng kê Q1'!$F130,'18.02.23'!$N$9:$N$746,0)),"")</f>
        <v>170</v>
      </c>
      <c r="I130" s="22"/>
      <c r="J130" s="22"/>
      <c r="K130" s="22"/>
      <c r="L130" s="5">
        <v>6392789</v>
      </c>
      <c r="M130" s="9" t="s">
        <v>3015</v>
      </c>
      <c r="N130" s="5">
        <v>639279</v>
      </c>
      <c r="O130" s="5">
        <v>7032068</v>
      </c>
      <c r="P130" s="5">
        <f t="shared" si="2"/>
        <v>738367.14</v>
      </c>
      <c r="Q130" s="5">
        <f t="shared" si="3"/>
        <v>6293700.8600000003</v>
      </c>
      <c r="R130" s="5">
        <f>+IFERROR(INDEX('18.02.23'!$F$9:$F$748,MATCH('Bảng kê Q1'!$F130,'18.02.23'!$N$9:$N$746,0)),"")</f>
        <v>7032068</v>
      </c>
      <c r="S130" s="15" t="s">
        <v>2611</v>
      </c>
      <c r="T130" s="8" t="s">
        <v>3054</v>
      </c>
      <c r="U130" t="e">
        <f>INDEX('Hàng tra'!$E$3:$E$519,MATCH('Bảng kê Q1'!$F130,'Hàng tra'!$E$3:$E$519,0))</f>
        <v>#N/A</v>
      </c>
    </row>
    <row r="131" spans="1:21" ht="21" outlineLevel="1" x14ac:dyDescent="0.25">
      <c r="A131" s="4">
        <v>44929</v>
      </c>
      <c r="B131" s="8" t="s">
        <v>876</v>
      </c>
      <c r="C131" s="8" t="s">
        <v>3013</v>
      </c>
      <c r="D131" s="22" t="s">
        <v>1888</v>
      </c>
      <c r="E131" s="22" t="s">
        <v>1888</v>
      </c>
      <c r="F131" s="22">
        <v>171</v>
      </c>
      <c r="G131" s="22"/>
      <c r="H131" s="22">
        <f>+IFERROR(INDEX('18.02.23'!$N$9:$N$746,MATCH('Bảng kê Q1'!$F131,'18.02.23'!$N$9:$N$746,0)),"")</f>
        <v>171</v>
      </c>
      <c r="I131" s="22"/>
      <c r="J131" s="22"/>
      <c r="K131" s="22"/>
      <c r="L131" s="5">
        <v>5140170</v>
      </c>
      <c r="M131" s="9" t="s">
        <v>3015</v>
      </c>
      <c r="N131" s="5">
        <v>514017</v>
      </c>
      <c r="O131" s="5">
        <v>5654187</v>
      </c>
      <c r="P131" s="5">
        <f t="shared" si="2"/>
        <v>593689.63500000001</v>
      </c>
      <c r="Q131" s="5">
        <f t="shared" si="3"/>
        <v>5060497.3650000002</v>
      </c>
      <c r="R131" s="5">
        <f>+IFERROR(INDEX('18.02.23'!$F$9:$F$748,MATCH('Bảng kê Q1'!$F131,'18.02.23'!$N$9:$N$746,0)),"")</f>
        <v>5654187</v>
      </c>
      <c r="S131" s="15" t="s">
        <v>1888</v>
      </c>
      <c r="T131" s="8" t="s">
        <v>3055</v>
      </c>
      <c r="U131" t="e">
        <f>INDEX('Hàng tra'!$E$3:$E$519,MATCH('Bảng kê Q1'!$F131,'Hàng tra'!$E$3:$E$519,0))</f>
        <v>#N/A</v>
      </c>
    </row>
    <row r="132" spans="1:21" ht="21" hidden="1" outlineLevel="1" x14ac:dyDescent="0.25">
      <c r="A132" s="4">
        <v>44929</v>
      </c>
      <c r="B132" s="8" t="s">
        <v>87</v>
      </c>
      <c r="C132" s="8" t="s">
        <v>3013</v>
      </c>
      <c r="D132" s="22" t="s">
        <v>2614</v>
      </c>
      <c r="E132" s="22" t="s">
        <v>2614</v>
      </c>
      <c r="F132" s="22">
        <v>172</v>
      </c>
      <c r="G132" s="22"/>
      <c r="H132" s="22" t="str">
        <f>+IFERROR(INDEX('18.02.23'!$N$9:$N$746,MATCH('Bảng kê Q1'!$F132,'18.02.23'!$N$9:$N$746,0)),"")</f>
        <v/>
      </c>
      <c r="I132" s="22"/>
      <c r="J132" s="22"/>
      <c r="K132" s="22"/>
      <c r="L132" s="5">
        <v>441000</v>
      </c>
      <c r="M132" s="9" t="s">
        <v>3015</v>
      </c>
      <c r="N132" s="5">
        <v>44100</v>
      </c>
      <c r="O132" s="5">
        <v>485100</v>
      </c>
      <c r="P132" s="5">
        <f t="shared" si="2"/>
        <v>50935.5</v>
      </c>
      <c r="Q132" s="5">
        <f t="shared" si="3"/>
        <v>434164.5</v>
      </c>
      <c r="R132" s="5" t="str">
        <f>+IFERROR(INDEX('18.02.23'!$F$9:$F$748,MATCH('Bảng kê Q1'!$F132,'18.02.23'!$N$9:$N$746,0)),"")</f>
        <v/>
      </c>
      <c r="S132" s="15" t="s">
        <v>2614</v>
      </c>
      <c r="T132" s="8" t="s">
        <v>3056</v>
      </c>
      <c r="U132" t="e">
        <f>INDEX('Hàng tra'!$E$3:$E$519,MATCH('Bảng kê Q1'!$F132,'Hàng tra'!$E$3:$E$519,0))</f>
        <v>#N/A</v>
      </c>
    </row>
    <row r="133" spans="1:21" ht="21" hidden="1" outlineLevel="1" x14ac:dyDescent="0.25">
      <c r="A133" s="4">
        <v>44929</v>
      </c>
      <c r="B133" s="8" t="s">
        <v>1327</v>
      </c>
      <c r="C133" s="8" t="s">
        <v>3013</v>
      </c>
      <c r="D133" s="22" t="s">
        <v>1833</v>
      </c>
      <c r="E133" s="22" t="s">
        <v>1833</v>
      </c>
      <c r="F133" s="22">
        <v>173</v>
      </c>
      <c r="G133" s="22"/>
      <c r="H133" s="22" t="str">
        <f>+IFERROR(INDEX('18.02.23'!$N$9:$N$746,MATCH('Bảng kê Q1'!$F133,'18.02.23'!$N$9:$N$746,0)),"")</f>
        <v/>
      </c>
      <c r="I133" s="22"/>
      <c r="J133" s="22"/>
      <c r="K133" s="22"/>
      <c r="L133" s="5">
        <v>1391040</v>
      </c>
      <c r="M133" s="9" t="s">
        <v>3015</v>
      </c>
      <c r="N133" s="5">
        <v>139104</v>
      </c>
      <c r="O133" s="5">
        <v>1530144</v>
      </c>
      <c r="P133" s="5">
        <f t="shared" ref="P133:P196" si="4">O133*10.5%</f>
        <v>160665.12</v>
      </c>
      <c r="Q133" s="5">
        <f t="shared" ref="Q133:Q196" si="5">+O133-P133</f>
        <v>1369478.88</v>
      </c>
      <c r="R133" s="5" t="str">
        <f>+IFERROR(INDEX('18.02.23'!$F$9:$F$748,MATCH('Bảng kê Q1'!$F133,'18.02.23'!$N$9:$N$746,0)),"")</f>
        <v/>
      </c>
      <c r="S133" s="15" t="s">
        <v>1833</v>
      </c>
      <c r="T133" s="8" t="s">
        <v>3057</v>
      </c>
      <c r="U133" t="e">
        <f>INDEX('Hàng tra'!$E$3:$E$519,MATCH('Bảng kê Q1'!$F133,'Hàng tra'!$E$3:$E$519,0))</f>
        <v>#N/A</v>
      </c>
    </row>
    <row r="134" spans="1:21" ht="21" outlineLevel="1" x14ac:dyDescent="0.25">
      <c r="A134" s="4">
        <v>44929</v>
      </c>
      <c r="B134" s="8" t="s">
        <v>2303</v>
      </c>
      <c r="C134" s="8" t="s">
        <v>3013</v>
      </c>
      <c r="D134" s="22" t="s">
        <v>1833</v>
      </c>
      <c r="E134" s="22" t="s">
        <v>1833</v>
      </c>
      <c r="F134" s="22">
        <v>174</v>
      </c>
      <c r="G134" s="22"/>
      <c r="H134" s="22">
        <f>+IFERROR(INDEX('18.02.23'!$N$9:$N$746,MATCH('Bảng kê Q1'!$F134,'18.02.23'!$N$9:$N$746,0)),"")</f>
        <v>174</v>
      </c>
      <c r="I134" s="22"/>
      <c r="J134" s="22"/>
      <c r="K134" s="22"/>
      <c r="L134" s="5">
        <v>1956054</v>
      </c>
      <c r="M134" s="9" t="s">
        <v>3015</v>
      </c>
      <c r="N134" s="5">
        <v>195605</v>
      </c>
      <c r="O134" s="5">
        <v>2151659</v>
      </c>
      <c r="P134" s="5">
        <f t="shared" si="4"/>
        <v>225924.19499999998</v>
      </c>
      <c r="Q134" s="5">
        <f t="shared" si="5"/>
        <v>1925734.8049999999</v>
      </c>
      <c r="R134" s="5">
        <f>+IFERROR(INDEX('18.02.23'!$F$9:$F$748,MATCH('Bảng kê Q1'!$F134,'18.02.23'!$N$9:$N$746,0)),"")</f>
        <v>2151659</v>
      </c>
      <c r="S134" s="15" t="s">
        <v>1833</v>
      </c>
      <c r="T134" s="8" t="s">
        <v>3057</v>
      </c>
      <c r="U134" t="e">
        <f>INDEX('Hàng tra'!$E$3:$E$519,MATCH('Bảng kê Q1'!$F134,'Hàng tra'!$E$3:$E$519,0))</f>
        <v>#N/A</v>
      </c>
    </row>
    <row r="135" spans="1:21" hidden="1" outlineLevel="1" x14ac:dyDescent="0.25">
      <c r="A135" s="4">
        <v>44929</v>
      </c>
      <c r="B135" s="8" t="s">
        <v>69</v>
      </c>
      <c r="C135" s="8" t="s">
        <v>3013</v>
      </c>
      <c r="D135" s="22" t="s">
        <v>1130</v>
      </c>
      <c r="E135" s="22" t="s">
        <v>1130</v>
      </c>
      <c r="F135" s="22">
        <v>176</v>
      </c>
      <c r="G135" s="22"/>
      <c r="H135" s="22" t="str">
        <f>+IFERROR(INDEX('18.02.23'!$N$9:$N$746,MATCH('Bảng kê Q1'!$F135,'18.02.23'!$N$9:$N$746,0)),"")</f>
        <v/>
      </c>
      <c r="I135" s="22"/>
      <c r="J135" s="22"/>
      <c r="K135" s="22"/>
      <c r="L135" s="5">
        <v>865200</v>
      </c>
      <c r="M135" s="9" t="s">
        <v>3015</v>
      </c>
      <c r="N135" s="5">
        <v>86520</v>
      </c>
      <c r="O135" s="5">
        <v>951720</v>
      </c>
      <c r="P135" s="5">
        <f t="shared" si="4"/>
        <v>99930.599999999991</v>
      </c>
      <c r="Q135" s="5">
        <f t="shared" si="5"/>
        <v>851789.4</v>
      </c>
      <c r="R135" s="5" t="str">
        <f>+IFERROR(INDEX('18.02.23'!$F$9:$F$748,MATCH('Bảng kê Q1'!$F135,'18.02.23'!$N$9:$N$746,0)),"")</f>
        <v/>
      </c>
      <c r="S135" s="15" t="s">
        <v>1882</v>
      </c>
      <c r="T135" s="8" t="s">
        <v>3014</v>
      </c>
      <c r="U135" t="e">
        <f>INDEX('Hàng tra'!$E$3:$E$519,MATCH('Bảng kê Q1'!$F135,'Hàng tra'!$E$3:$E$519,0))</f>
        <v>#N/A</v>
      </c>
    </row>
    <row r="136" spans="1:21" outlineLevel="1" x14ac:dyDescent="0.25">
      <c r="A136" s="4">
        <v>44929</v>
      </c>
      <c r="B136" s="8" t="s">
        <v>571</v>
      </c>
      <c r="C136" s="8" t="s">
        <v>3013</v>
      </c>
      <c r="D136" s="22" t="s">
        <v>207</v>
      </c>
      <c r="E136" s="22" t="s">
        <v>207</v>
      </c>
      <c r="F136" s="22">
        <v>178</v>
      </c>
      <c r="G136" s="22"/>
      <c r="H136" s="22">
        <f>+IFERROR(INDEX('18.02.23'!$N$9:$N$746,MATCH('Bảng kê Q1'!$F136,'18.02.23'!$N$9:$N$746,0)),"")</f>
        <v>178</v>
      </c>
      <c r="I136" s="22"/>
      <c r="J136" s="22"/>
      <c r="K136" s="22"/>
      <c r="L136" s="5">
        <v>865200</v>
      </c>
      <c r="M136" s="9" t="s">
        <v>3015</v>
      </c>
      <c r="N136" s="5">
        <v>86520</v>
      </c>
      <c r="O136" s="5">
        <v>951720</v>
      </c>
      <c r="P136" s="5">
        <f t="shared" si="4"/>
        <v>99930.599999999991</v>
      </c>
      <c r="Q136" s="5">
        <f t="shared" si="5"/>
        <v>851789.4</v>
      </c>
      <c r="R136" s="5">
        <f>+IFERROR(INDEX('18.02.23'!$F$9:$F$748,MATCH('Bảng kê Q1'!$F136,'18.02.23'!$N$9:$N$746,0)),"")</f>
        <v>-624671</v>
      </c>
      <c r="S136" s="15" t="s">
        <v>1882</v>
      </c>
      <c r="T136" s="8" t="s">
        <v>3014</v>
      </c>
      <c r="U136">
        <f>INDEX('Hàng tra'!$E$3:$E$519,MATCH('Bảng kê Q1'!$F136,'Hàng tra'!$E$3:$E$519,0))</f>
        <v>178</v>
      </c>
    </row>
    <row r="137" spans="1:21" hidden="1" outlineLevel="1" x14ac:dyDescent="0.25">
      <c r="A137" s="4">
        <v>44929</v>
      </c>
      <c r="B137" s="8" t="s">
        <v>1516</v>
      </c>
      <c r="C137" s="8" t="s">
        <v>3013</v>
      </c>
      <c r="D137" s="22" t="s">
        <v>1593</v>
      </c>
      <c r="E137" s="22" t="s">
        <v>1593</v>
      </c>
      <c r="F137" s="22">
        <v>179</v>
      </c>
      <c r="G137" s="22"/>
      <c r="H137" s="22" t="str">
        <f>+IFERROR(INDEX('18.02.23'!$N$9:$N$746,MATCH('Bảng kê Q1'!$F137,'18.02.23'!$N$9:$N$746,0)),"")</f>
        <v/>
      </c>
      <c r="I137" s="22"/>
      <c r="J137" s="22"/>
      <c r="K137" s="22"/>
      <c r="L137" s="5">
        <v>865200</v>
      </c>
      <c r="M137" s="9" t="s">
        <v>3015</v>
      </c>
      <c r="N137" s="5">
        <v>86520</v>
      </c>
      <c r="O137" s="5">
        <v>951720</v>
      </c>
      <c r="P137" s="5">
        <f t="shared" si="4"/>
        <v>99930.599999999991</v>
      </c>
      <c r="Q137" s="5">
        <f t="shared" si="5"/>
        <v>851789.4</v>
      </c>
      <c r="R137" s="5" t="str">
        <f>+IFERROR(INDEX('18.02.23'!$F$9:$F$748,MATCH('Bảng kê Q1'!$F137,'18.02.23'!$N$9:$N$746,0)),"")</f>
        <v/>
      </c>
      <c r="S137" s="15" t="s">
        <v>1882</v>
      </c>
      <c r="T137" s="8" t="s">
        <v>3014</v>
      </c>
      <c r="U137" t="e">
        <f>INDEX('Hàng tra'!$E$3:$E$519,MATCH('Bảng kê Q1'!$F137,'Hàng tra'!$E$3:$E$519,0))</f>
        <v>#N/A</v>
      </c>
    </row>
    <row r="138" spans="1:21" hidden="1" outlineLevel="1" x14ac:dyDescent="0.25">
      <c r="A138" s="4">
        <v>44929</v>
      </c>
      <c r="B138" s="8" t="s">
        <v>873</v>
      </c>
      <c r="C138" s="8" t="s">
        <v>3013</v>
      </c>
      <c r="D138" s="22" t="s">
        <v>12</v>
      </c>
      <c r="E138" s="22" t="s">
        <v>12</v>
      </c>
      <c r="F138" s="22">
        <v>181</v>
      </c>
      <c r="G138" s="22"/>
      <c r="H138" s="22" t="str">
        <f>+IFERROR(INDEX('18.02.23'!$N$9:$N$746,MATCH('Bảng kê Q1'!$F138,'18.02.23'!$N$9:$N$746,0)),"")</f>
        <v/>
      </c>
      <c r="I138" s="22"/>
      <c r="J138" s="22"/>
      <c r="K138" s="22"/>
      <c r="L138" s="5">
        <v>865200</v>
      </c>
      <c r="M138" s="9" t="s">
        <v>3015</v>
      </c>
      <c r="N138" s="5">
        <v>86520</v>
      </c>
      <c r="O138" s="5">
        <v>951720</v>
      </c>
      <c r="P138" s="5">
        <f t="shared" si="4"/>
        <v>99930.599999999991</v>
      </c>
      <c r="Q138" s="5">
        <f t="shared" si="5"/>
        <v>851789.4</v>
      </c>
      <c r="R138" s="5" t="str">
        <f>+IFERROR(INDEX('18.02.23'!$F$9:$F$748,MATCH('Bảng kê Q1'!$F138,'18.02.23'!$N$9:$N$746,0)),"")</f>
        <v/>
      </c>
      <c r="S138" s="15" t="s">
        <v>1882</v>
      </c>
      <c r="T138" s="8" t="s">
        <v>3014</v>
      </c>
      <c r="U138">
        <f>INDEX('Hàng tra'!$E$3:$E$519,MATCH('Bảng kê Q1'!$F138,'Hàng tra'!$E$3:$E$519,0))</f>
        <v>181</v>
      </c>
    </row>
    <row r="139" spans="1:21" hidden="1" outlineLevel="1" x14ac:dyDescent="0.25">
      <c r="A139" s="4">
        <v>44929</v>
      </c>
      <c r="B139" s="8" t="s">
        <v>2159</v>
      </c>
      <c r="C139" s="8" t="s">
        <v>3013</v>
      </c>
      <c r="D139" s="22" t="s">
        <v>1344</v>
      </c>
      <c r="E139" s="22" t="s">
        <v>1344</v>
      </c>
      <c r="F139" s="22">
        <v>182</v>
      </c>
      <c r="G139" s="22"/>
      <c r="H139" s="22" t="str">
        <f>+IFERROR(INDEX('18.02.23'!$N$9:$N$746,MATCH('Bảng kê Q1'!$F139,'18.02.23'!$N$9:$N$746,0)),"")</f>
        <v/>
      </c>
      <c r="I139" s="22"/>
      <c r="J139" s="22"/>
      <c r="K139" s="22"/>
      <c r="L139" s="5">
        <v>424200</v>
      </c>
      <c r="M139" s="9" t="s">
        <v>3015</v>
      </c>
      <c r="N139" s="5">
        <v>42420</v>
      </c>
      <c r="O139" s="5">
        <v>466620</v>
      </c>
      <c r="P139" s="5">
        <f t="shared" si="4"/>
        <v>48995.1</v>
      </c>
      <c r="Q139" s="5">
        <f t="shared" si="5"/>
        <v>417624.9</v>
      </c>
      <c r="R139" s="5" t="str">
        <f>+IFERROR(INDEX('18.02.23'!$F$9:$F$748,MATCH('Bảng kê Q1'!$F139,'18.02.23'!$N$9:$N$746,0)),"")</f>
        <v/>
      </c>
      <c r="S139" s="15" t="s">
        <v>1882</v>
      </c>
      <c r="T139" s="8" t="s">
        <v>3014</v>
      </c>
      <c r="U139">
        <f>INDEX('Hàng tra'!$E$3:$E$519,MATCH('Bảng kê Q1'!$F139,'Hàng tra'!$E$3:$E$519,0))</f>
        <v>182</v>
      </c>
    </row>
    <row r="140" spans="1:21" hidden="1" outlineLevel="1" x14ac:dyDescent="0.25">
      <c r="A140" s="4">
        <v>44929</v>
      </c>
      <c r="B140" s="8" t="s">
        <v>2430</v>
      </c>
      <c r="C140" s="8" t="s">
        <v>3013</v>
      </c>
      <c r="D140" s="22" t="s">
        <v>2067</v>
      </c>
      <c r="E140" s="22" t="s">
        <v>2067</v>
      </c>
      <c r="F140" s="22">
        <v>183</v>
      </c>
      <c r="G140" s="22"/>
      <c r="H140" s="22" t="str">
        <f>+IFERROR(INDEX('18.02.23'!$N$9:$N$746,MATCH('Bảng kê Q1'!$F140,'18.02.23'!$N$9:$N$746,0)),"")</f>
        <v/>
      </c>
      <c r="I140" s="22"/>
      <c r="J140" s="22"/>
      <c r="K140" s="22"/>
      <c r="L140" s="5">
        <v>865200</v>
      </c>
      <c r="M140" s="9" t="s">
        <v>3015</v>
      </c>
      <c r="N140" s="5">
        <v>86520</v>
      </c>
      <c r="O140" s="5">
        <v>951720</v>
      </c>
      <c r="P140" s="5">
        <f t="shared" si="4"/>
        <v>99930.599999999991</v>
      </c>
      <c r="Q140" s="5">
        <f t="shared" si="5"/>
        <v>851789.4</v>
      </c>
      <c r="R140" s="5" t="str">
        <f>+IFERROR(INDEX('18.02.23'!$F$9:$F$748,MATCH('Bảng kê Q1'!$F140,'18.02.23'!$N$9:$N$746,0)),"")</f>
        <v/>
      </c>
      <c r="S140" s="15" t="s">
        <v>1882</v>
      </c>
      <c r="T140" s="8" t="s">
        <v>3014</v>
      </c>
      <c r="U140">
        <f>INDEX('Hàng tra'!$E$3:$E$519,MATCH('Bảng kê Q1'!$F140,'Hàng tra'!$E$3:$E$519,0))</f>
        <v>183</v>
      </c>
    </row>
    <row r="141" spans="1:21" hidden="1" outlineLevel="1" x14ac:dyDescent="0.25">
      <c r="A141" s="4">
        <v>44929</v>
      </c>
      <c r="B141" s="8" t="s">
        <v>2920</v>
      </c>
      <c r="C141" s="8" t="s">
        <v>3013</v>
      </c>
      <c r="D141" s="22" t="s">
        <v>246</v>
      </c>
      <c r="E141" s="22" t="s">
        <v>246</v>
      </c>
      <c r="F141" s="22">
        <v>184</v>
      </c>
      <c r="G141" s="22"/>
      <c r="H141" s="22" t="str">
        <f>+IFERROR(INDEX('18.02.23'!$N$9:$N$746,MATCH('Bảng kê Q1'!$F141,'18.02.23'!$N$9:$N$746,0)),"")</f>
        <v/>
      </c>
      <c r="I141" s="22"/>
      <c r="J141" s="22"/>
      <c r="K141" s="22"/>
      <c r="L141" s="5">
        <v>865200</v>
      </c>
      <c r="M141" s="9" t="s">
        <v>3015</v>
      </c>
      <c r="N141" s="5">
        <v>86520</v>
      </c>
      <c r="O141" s="5">
        <v>951720</v>
      </c>
      <c r="P141" s="5">
        <f t="shared" si="4"/>
        <v>99930.599999999991</v>
      </c>
      <c r="Q141" s="5">
        <f t="shared" si="5"/>
        <v>851789.4</v>
      </c>
      <c r="R141" s="5" t="str">
        <f>+IFERROR(INDEX('18.02.23'!$F$9:$F$748,MATCH('Bảng kê Q1'!$F141,'18.02.23'!$N$9:$N$746,0)),"")</f>
        <v/>
      </c>
      <c r="S141" s="15" t="s">
        <v>1882</v>
      </c>
      <c r="T141" s="8" t="s">
        <v>3014</v>
      </c>
      <c r="U141">
        <f>INDEX('Hàng tra'!$E$3:$E$519,MATCH('Bảng kê Q1'!$F141,'Hàng tra'!$E$3:$E$519,0))</f>
        <v>184</v>
      </c>
    </row>
    <row r="142" spans="1:21" hidden="1" outlineLevel="1" x14ac:dyDescent="0.25">
      <c r="A142" s="4">
        <v>44929</v>
      </c>
      <c r="B142" s="8" t="s">
        <v>856</v>
      </c>
      <c r="C142" s="8" t="s">
        <v>3013</v>
      </c>
      <c r="D142" s="22" t="s">
        <v>2994</v>
      </c>
      <c r="E142" s="22" t="s">
        <v>2994</v>
      </c>
      <c r="F142" s="22">
        <v>185</v>
      </c>
      <c r="G142" s="22"/>
      <c r="H142" s="22" t="str">
        <f>+IFERROR(INDEX('18.02.23'!$N$9:$N$746,MATCH('Bảng kê Q1'!$F142,'18.02.23'!$N$9:$N$746,0)),"")</f>
        <v/>
      </c>
      <c r="I142" s="22"/>
      <c r="J142" s="22"/>
      <c r="K142" s="22"/>
      <c r="L142" s="5">
        <v>865200</v>
      </c>
      <c r="M142" s="9" t="s">
        <v>3015</v>
      </c>
      <c r="N142" s="5">
        <v>86520</v>
      </c>
      <c r="O142" s="5">
        <v>951720</v>
      </c>
      <c r="P142" s="5">
        <f t="shared" si="4"/>
        <v>99930.599999999991</v>
      </c>
      <c r="Q142" s="5">
        <f t="shared" si="5"/>
        <v>851789.4</v>
      </c>
      <c r="R142" s="5" t="str">
        <f>+IFERROR(INDEX('18.02.23'!$F$9:$F$748,MATCH('Bảng kê Q1'!$F142,'18.02.23'!$N$9:$N$746,0)),"")</f>
        <v/>
      </c>
      <c r="S142" s="15" t="s">
        <v>1882</v>
      </c>
      <c r="T142" s="8" t="s">
        <v>3014</v>
      </c>
      <c r="U142">
        <f>INDEX('Hàng tra'!$E$3:$E$519,MATCH('Bảng kê Q1'!$F142,'Hàng tra'!$E$3:$E$519,0))</f>
        <v>185</v>
      </c>
    </row>
    <row r="143" spans="1:21" hidden="1" outlineLevel="1" x14ac:dyDescent="0.25">
      <c r="A143" s="4">
        <v>44929</v>
      </c>
      <c r="B143" s="8" t="s">
        <v>751</v>
      </c>
      <c r="C143" s="8" t="s">
        <v>3013</v>
      </c>
      <c r="D143" s="22" t="s">
        <v>966</v>
      </c>
      <c r="E143" s="22" t="s">
        <v>966</v>
      </c>
      <c r="F143" s="22">
        <v>186</v>
      </c>
      <c r="G143" s="22"/>
      <c r="H143" s="22" t="str">
        <f>+IFERROR(INDEX('18.02.23'!$N$9:$N$746,MATCH('Bảng kê Q1'!$F143,'18.02.23'!$N$9:$N$746,0)),"")</f>
        <v/>
      </c>
      <c r="I143" s="22"/>
      <c r="J143" s="22"/>
      <c r="K143" s="22"/>
      <c r="L143" s="5">
        <v>865200</v>
      </c>
      <c r="M143" s="9" t="s">
        <v>3015</v>
      </c>
      <c r="N143" s="5">
        <v>86520</v>
      </c>
      <c r="O143" s="5">
        <v>951720</v>
      </c>
      <c r="P143" s="5">
        <f t="shared" si="4"/>
        <v>99930.599999999991</v>
      </c>
      <c r="Q143" s="5">
        <f t="shared" si="5"/>
        <v>851789.4</v>
      </c>
      <c r="R143" s="5" t="str">
        <f>+IFERROR(INDEX('18.02.23'!$F$9:$F$748,MATCH('Bảng kê Q1'!$F143,'18.02.23'!$N$9:$N$746,0)),"")</f>
        <v/>
      </c>
      <c r="S143" s="15" t="s">
        <v>1882</v>
      </c>
      <c r="T143" s="8" t="s">
        <v>3014</v>
      </c>
      <c r="U143" t="e">
        <f>INDEX('Hàng tra'!$E$3:$E$519,MATCH('Bảng kê Q1'!$F143,'Hàng tra'!$E$3:$E$519,0))</f>
        <v>#N/A</v>
      </c>
    </row>
    <row r="144" spans="1:21" hidden="1" outlineLevel="1" x14ac:dyDescent="0.25">
      <c r="A144" s="4">
        <v>44929</v>
      </c>
      <c r="B144" s="8" t="s">
        <v>1095</v>
      </c>
      <c r="C144" s="8" t="s">
        <v>3013</v>
      </c>
      <c r="D144" s="22" t="s">
        <v>2617</v>
      </c>
      <c r="E144" s="22" t="s">
        <v>2617</v>
      </c>
      <c r="F144" s="22">
        <v>187</v>
      </c>
      <c r="G144" s="22"/>
      <c r="H144" s="22" t="str">
        <f>+IFERROR(INDEX('18.02.23'!$N$9:$N$746,MATCH('Bảng kê Q1'!$F144,'18.02.23'!$N$9:$N$746,0)),"")</f>
        <v/>
      </c>
      <c r="I144" s="22"/>
      <c r="J144" s="22"/>
      <c r="K144" s="22"/>
      <c r="L144" s="5">
        <v>865200</v>
      </c>
      <c r="M144" s="9" t="s">
        <v>3015</v>
      </c>
      <c r="N144" s="5">
        <v>86520</v>
      </c>
      <c r="O144" s="5">
        <v>951720</v>
      </c>
      <c r="P144" s="5">
        <f t="shared" si="4"/>
        <v>99930.599999999991</v>
      </c>
      <c r="Q144" s="5">
        <f t="shared" si="5"/>
        <v>851789.4</v>
      </c>
      <c r="R144" s="5" t="str">
        <f>+IFERROR(INDEX('18.02.23'!$F$9:$F$748,MATCH('Bảng kê Q1'!$F144,'18.02.23'!$N$9:$N$746,0)),"")</f>
        <v/>
      </c>
      <c r="S144" s="15" t="s">
        <v>1882</v>
      </c>
      <c r="T144" s="8" t="s">
        <v>3014</v>
      </c>
      <c r="U144">
        <f>INDEX('Hàng tra'!$E$3:$E$519,MATCH('Bảng kê Q1'!$F144,'Hàng tra'!$E$3:$E$519,0))</f>
        <v>187</v>
      </c>
    </row>
    <row r="145" spans="1:21" hidden="1" outlineLevel="1" x14ac:dyDescent="0.25">
      <c r="A145" s="4">
        <v>44929</v>
      </c>
      <c r="B145" s="8" t="s">
        <v>1301</v>
      </c>
      <c r="C145" s="8" t="s">
        <v>3013</v>
      </c>
      <c r="D145" s="22" t="s">
        <v>2917</v>
      </c>
      <c r="E145" s="22" t="s">
        <v>2917</v>
      </c>
      <c r="F145" s="22">
        <v>188</v>
      </c>
      <c r="G145" s="22"/>
      <c r="H145" s="22" t="str">
        <f>+IFERROR(INDEX('18.02.23'!$N$9:$N$746,MATCH('Bảng kê Q1'!$F145,'18.02.23'!$N$9:$N$746,0)),"")</f>
        <v/>
      </c>
      <c r="I145" s="22"/>
      <c r="J145" s="22"/>
      <c r="K145" s="22"/>
      <c r="L145" s="5">
        <v>865200</v>
      </c>
      <c r="M145" s="9" t="s">
        <v>3015</v>
      </c>
      <c r="N145" s="5">
        <v>86520</v>
      </c>
      <c r="O145" s="5">
        <v>951720</v>
      </c>
      <c r="P145" s="5">
        <f t="shared" si="4"/>
        <v>99930.599999999991</v>
      </c>
      <c r="Q145" s="5">
        <f t="shared" si="5"/>
        <v>851789.4</v>
      </c>
      <c r="R145" s="5" t="str">
        <f>+IFERROR(INDEX('18.02.23'!$F$9:$F$748,MATCH('Bảng kê Q1'!$F145,'18.02.23'!$N$9:$N$746,0)),"")</f>
        <v/>
      </c>
      <c r="S145" s="15" t="s">
        <v>1882</v>
      </c>
      <c r="T145" s="8" t="s">
        <v>3014</v>
      </c>
      <c r="U145" t="e">
        <f>INDEX('Hàng tra'!$E$3:$E$519,MATCH('Bảng kê Q1'!$F145,'Hàng tra'!$E$3:$E$519,0))</f>
        <v>#N/A</v>
      </c>
    </row>
    <row r="146" spans="1:21" outlineLevel="1" x14ac:dyDescent="0.25">
      <c r="A146" s="4">
        <v>44929</v>
      </c>
      <c r="B146" s="8" t="s">
        <v>124</v>
      </c>
      <c r="C146" s="8" t="s">
        <v>3013</v>
      </c>
      <c r="D146" s="22" t="s">
        <v>744</v>
      </c>
      <c r="E146" s="22" t="s">
        <v>744</v>
      </c>
      <c r="F146" s="22">
        <v>189</v>
      </c>
      <c r="G146" s="22"/>
      <c r="H146" s="22">
        <f>+IFERROR(INDEX('18.02.23'!$N$9:$N$746,MATCH('Bảng kê Q1'!$F146,'18.02.23'!$N$9:$N$746,0)),"")</f>
        <v>189</v>
      </c>
      <c r="I146" s="22"/>
      <c r="J146" s="22"/>
      <c r="K146" s="22"/>
      <c r="L146" s="5">
        <v>950746</v>
      </c>
      <c r="M146" s="9" t="s">
        <v>3015</v>
      </c>
      <c r="N146" s="5">
        <v>95075</v>
      </c>
      <c r="O146" s="5">
        <v>1045821</v>
      </c>
      <c r="P146" s="5">
        <f t="shared" si="4"/>
        <v>109811.205</v>
      </c>
      <c r="Q146" s="5">
        <f t="shared" si="5"/>
        <v>936009.79500000004</v>
      </c>
      <c r="R146" s="5">
        <f>+IFERROR(INDEX('18.02.23'!$F$9:$F$748,MATCH('Bảng kê Q1'!$F146,'18.02.23'!$N$9:$N$746,0)),"")</f>
        <v>1045821</v>
      </c>
      <c r="S146" s="15" t="s">
        <v>1882</v>
      </c>
      <c r="T146" s="8" t="s">
        <v>3014</v>
      </c>
      <c r="U146" t="e">
        <f>INDEX('Hàng tra'!$E$3:$E$519,MATCH('Bảng kê Q1'!$F146,'Hàng tra'!$E$3:$E$519,0))</f>
        <v>#N/A</v>
      </c>
    </row>
    <row r="147" spans="1:21" hidden="1" outlineLevel="1" x14ac:dyDescent="0.25">
      <c r="A147" s="4">
        <v>44929</v>
      </c>
      <c r="B147" s="8" t="s">
        <v>1960</v>
      </c>
      <c r="C147" s="8" t="s">
        <v>3013</v>
      </c>
      <c r="D147" s="22" t="s">
        <v>692</v>
      </c>
      <c r="E147" s="22" t="s">
        <v>692</v>
      </c>
      <c r="F147" s="22">
        <v>190</v>
      </c>
      <c r="G147" s="22"/>
      <c r="H147" s="22" t="str">
        <f>+IFERROR(INDEX('18.02.23'!$N$9:$N$746,MATCH('Bảng kê Q1'!$F147,'18.02.23'!$N$9:$N$746,0)),"")</f>
        <v/>
      </c>
      <c r="I147" s="22"/>
      <c r="J147" s="22"/>
      <c r="K147" s="22"/>
      <c r="L147" s="5">
        <v>865200</v>
      </c>
      <c r="M147" s="9" t="s">
        <v>3015</v>
      </c>
      <c r="N147" s="5">
        <v>86520</v>
      </c>
      <c r="O147" s="5">
        <v>951720</v>
      </c>
      <c r="P147" s="5">
        <f t="shared" si="4"/>
        <v>99930.599999999991</v>
      </c>
      <c r="Q147" s="5">
        <f t="shared" si="5"/>
        <v>851789.4</v>
      </c>
      <c r="R147" s="5" t="str">
        <f>+IFERROR(INDEX('18.02.23'!$F$9:$F$748,MATCH('Bảng kê Q1'!$F147,'18.02.23'!$N$9:$N$746,0)),"")</f>
        <v/>
      </c>
      <c r="S147" s="15" t="s">
        <v>1882</v>
      </c>
      <c r="T147" s="8" t="s">
        <v>3014</v>
      </c>
      <c r="U147" t="e">
        <f>INDEX('Hàng tra'!$E$3:$E$519,MATCH('Bảng kê Q1'!$F147,'Hàng tra'!$E$3:$E$519,0))</f>
        <v>#N/A</v>
      </c>
    </row>
    <row r="148" spans="1:21" hidden="1" outlineLevel="1" x14ac:dyDescent="0.25">
      <c r="A148" s="4">
        <v>44929</v>
      </c>
      <c r="B148" s="8" t="s">
        <v>2911</v>
      </c>
      <c r="C148" s="8" t="s">
        <v>3013</v>
      </c>
      <c r="D148" s="22" t="s">
        <v>1387</v>
      </c>
      <c r="E148" s="22" t="s">
        <v>1387</v>
      </c>
      <c r="F148" s="22">
        <v>191</v>
      </c>
      <c r="G148" s="22"/>
      <c r="H148" s="22" t="str">
        <f>+IFERROR(INDEX('18.02.23'!$N$9:$N$746,MATCH('Bảng kê Q1'!$F148,'18.02.23'!$N$9:$N$746,0)),"")</f>
        <v/>
      </c>
      <c r="I148" s="22"/>
      <c r="J148" s="22"/>
      <c r="K148" s="22"/>
      <c r="L148" s="5">
        <v>865200</v>
      </c>
      <c r="M148" s="9" t="s">
        <v>3015</v>
      </c>
      <c r="N148" s="5">
        <v>86520</v>
      </c>
      <c r="O148" s="5">
        <v>951720</v>
      </c>
      <c r="P148" s="5">
        <f t="shared" si="4"/>
        <v>99930.599999999991</v>
      </c>
      <c r="Q148" s="5">
        <f t="shared" si="5"/>
        <v>851789.4</v>
      </c>
      <c r="R148" s="5" t="str">
        <f>+IFERROR(INDEX('18.02.23'!$F$9:$F$748,MATCH('Bảng kê Q1'!$F148,'18.02.23'!$N$9:$N$746,0)),"")</f>
        <v/>
      </c>
      <c r="S148" s="15" t="s">
        <v>1882</v>
      </c>
      <c r="T148" s="8" t="s">
        <v>3014</v>
      </c>
      <c r="U148">
        <f>INDEX('Hàng tra'!$E$3:$E$519,MATCH('Bảng kê Q1'!$F148,'Hàng tra'!$E$3:$E$519,0))</f>
        <v>191</v>
      </c>
    </row>
    <row r="149" spans="1:21" outlineLevel="1" x14ac:dyDescent="0.25">
      <c r="A149" s="4">
        <v>44929</v>
      </c>
      <c r="B149" s="8" t="s">
        <v>382</v>
      </c>
      <c r="C149" s="8" t="s">
        <v>3013</v>
      </c>
      <c r="D149" s="22" t="s">
        <v>2247</v>
      </c>
      <c r="E149" s="22" t="s">
        <v>2247</v>
      </c>
      <c r="F149" s="22">
        <v>200</v>
      </c>
      <c r="G149" s="22"/>
      <c r="H149" s="22">
        <f>+IFERROR(INDEX('18.02.23'!$N$9:$N$746,MATCH('Bảng kê Q1'!$F149,'18.02.23'!$N$9:$N$746,0)),"")</f>
        <v>200</v>
      </c>
      <c r="I149" s="22"/>
      <c r="J149" s="22"/>
      <c r="K149" s="22"/>
      <c r="L149" s="5">
        <v>3462305</v>
      </c>
      <c r="M149" s="9" t="s">
        <v>3015</v>
      </c>
      <c r="N149" s="5">
        <v>346231</v>
      </c>
      <c r="O149" s="5">
        <v>3808536</v>
      </c>
      <c r="P149" s="5">
        <f t="shared" si="4"/>
        <v>399896.27999999997</v>
      </c>
      <c r="Q149" s="5">
        <f t="shared" si="5"/>
        <v>3408639.72</v>
      </c>
      <c r="R149" s="5">
        <f>+IFERROR(INDEX('18.02.23'!$F$9:$F$748,MATCH('Bảng kê Q1'!$F149,'18.02.23'!$N$9:$N$746,0)),"")</f>
        <v>3808536</v>
      </c>
      <c r="S149" s="15" t="s">
        <v>2247</v>
      </c>
      <c r="T149" s="8" t="s">
        <v>3058</v>
      </c>
      <c r="U149" t="e">
        <f>INDEX('Hàng tra'!$E$3:$E$519,MATCH('Bảng kê Q1'!$F149,'Hàng tra'!$E$3:$E$519,0))</f>
        <v>#N/A</v>
      </c>
    </row>
    <row r="150" spans="1:21" outlineLevel="1" x14ac:dyDescent="0.25">
      <c r="A150" s="4">
        <v>44929</v>
      </c>
      <c r="B150" s="8" t="s">
        <v>1540</v>
      </c>
      <c r="C150" s="8" t="s">
        <v>3013</v>
      </c>
      <c r="D150" s="22" t="s">
        <v>163</v>
      </c>
      <c r="E150" s="22" t="s">
        <v>163</v>
      </c>
      <c r="F150" s="22">
        <v>201</v>
      </c>
      <c r="G150" s="22"/>
      <c r="H150" s="22">
        <f>+IFERROR(INDEX('18.02.23'!$N$9:$N$746,MATCH('Bảng kê Q1'!$F150,'18.02.23'!$N$9:$N$746,0)),"")</f>
        <v>201</v>
      </c>
      <c r="I150" s="22"/>
      <c r="J150" s="22"/>
      <c r="K150" s="22"/>
      <c r="L150" s="5">
        <v>2619823</v>
      </c>
      <c r="M150" s="9" t="s">
        <v>3015</v>
      </c>
      <c r="N150" s="5">
        <v>261982</v>
      </c>
      <c r="O150" s="5">
        <v>2881805</v>
      </c>
      <c r="P150" s="5">
        <f t="shared" si="4"/>
        <v>302589.52499999997</v>
      </c>
      <c r="Q150" s="5">
        <f t="shared" si="5"/>
        <v>2579215.4750000001</v>
      </c>
      <c r="R150" s="5">
        <f>+IFERROR(INDEX('18.02.23'!$F$9:$F$748,MATCH('Bảng kê Q1'!$F150,'18.02.23'!$N$9:$N$746,0)),"")</f>
        <v>2881805</v>
      </c>
      <c r="S150" s="15" t="s">
        <v>163</v>
      </c>
      <c r="T150" s="8" t="s">
        <v>3059</v>
      </c>
      <c r="U150" t="e">
        <f>INDEX('Hàng tra'!$E$3:$E$519,MATCH('Bảng kê Q1'!$F150,'Hàng tra'!$E$3:$E$519,0))</f>
        <v>#N/A</v>
      </c>
    </row>
    <row r="151" spans="1:21" ht="21" outlineLevel="1" x14ac:dyDescent="0.25">
      <c r="A151" s="4">
        <v>44929</v>
      </c>
      <c r="B151" s="8" t="s">
        <v>1944</v>
      </c>
      <c r="C151" s="8" t="s">
        <v>3013</v>
      </c>
      <c r="D151" s="22" t="s">
        <v>1597</v>
      </c>
      <c r="E151" s="22" t="s">
        <v>1597</v>
      </c>
      <c r="F151" s="22">
        <v>202</v>
      </c>
      <c r="G151" s="22"/>
      <c r="H151" s="22">
        <f>+IFERROR(INDEX('18.02.23'!$N$9:$N$746,MATCH('Bảng kê Q1'!$F151,'18.02.23'!$N$9:$N$746,0)),"")</f>
        <v>202</v>
      </c>
      <c r="I151" s="22"/>
      <c r="J151" s="22"/>
      <c r="K151" s="22"/>
      <c r="L151" s="5">
        <v>3036183</v>
      </c>
      <c r="M151" s="9" t="s">
        <v>3015</v>
      </c>
      <c r="N151" s="5">
        <v>303618</v>
      </c>
      <c r="O151" s="5">
        <v>3339801</v>
      </c>
      <c r="P151" s="5">
        <f t="shared" si="4"/>
        <v>350679.10499999998</v>
      </c>
      <c r="Q151" s="5">
        <f t="shared" si="5"/>
        <v>2989121.895</v>
      </c>
      <c r="R151" s="5">
        <f>+IFERROR(INDEX('18.02.23'!$F$9:$F$748,MATCH('Bảng kê Q1'!$F151,'18.02.23'!$N$9:$N$746,0)),"")</f>
        <v>3339801</v>
      </c>
      <c r="S151" s="15" t="s">
        <v>1597</v>
      </c>
      <c r="T151" s="8" t="s">
        <v>3060</v>
      </c>
      <c r="U151" t="e">
        <f>INDEX('Hàng tra'!$E$3:$E$519,MATCH('Bảng kê Q1'!$F151,'Hàng tra'!$E$3:$E$519,0))</f>
        <v>#N/A</v>
      </c>
    </row>
    <row r="152" spans="1:21" outlineLevel="1" x14ac:dyDescent="0.25">
      <c r="A152" s="4">
        <v>44929</v>
      </c>
      <c r="B152" s="8" t="s">
        <v>2492</v>
      </c>
      <c r="C152" s="8" t="s">
        <v>3013</v>
      </c>
      <c r="D152" s="22" t="s">
        <v>2125</v>
      </c>
      <c r="E152" s="22" t="s">
        <v>2125</v>
      </c>
      <c r="F152" s="22">
        <v>203</v>
      </c>
      <c r="G152" s="22"/>
      <c r="H152" s="22">
        <f>+IFERROR(INDEX('18.02.23'!$N$9:$N$746,MATCH('Bảng kê Q1'!$F152,'18.02.23'!$N$9:$N$746,0)),"")</f>
        <v>203</v>
      </c>
      <c r="I152" s="22"/>
      <c r="J152" s="22"/>
      <c r="K152" s="22"/>
      <c r="L152" s="5">
        <v>1545909</v>
      </c>
      <c r="M152" s="9" t="s">
        <v>3015</v>
      </c>
      <c r="N152" s="5">
        <v>154591</v>
      </c>
      <c r="O152" s="5">
        <v>1700500</v>
      </c>
      <c r="P152" s="5">
        <f t="shared" si="4"/>
        <v>178552.5</v>
      </c>
      <c r="Q152" s="5">
        <f t="shared" si="5"/>
        <v>1521947.5</v>
      </c>
      <c r="R152" s="5">
        <f>+IFERROR(INDEX('18.02.23'!$F$9:$F$748,MATCH('Bảng kê Q1'!$F152,'18.02.23'!$N$9:$N$746,0)),"")</f>
        <v>1700500</v>
      </c>
      <c r="S152" s="15" t="s">
        <v>1260</v>
      </c>
      <c r="T152" s="8" t="s">
        <v>3061</v>
      </c>
      <c r="U152" t="e">
        <f>INDEX('Hàng tra'!$E$3:$E$519,MATCH('Bảng kê Q1'!$F152,'Hàng tra'!$E$3:$E$519,0))</f>
        <v>#N/A</v>
      </c>
    </row>
    <row r="153" spans="1:21" outlineLevel="1" x14ac:dyDescent="0.25">
      <c r="A153" s="4">
        <v>44929</v>
      </c>
      <c r="B153" s="8" t="s">
        <v>2305</v>
      </c>
      <c r="C153" s="8" t="s">
        <v>3013</v>
      </c>
      <c r="D153" s="22" t="s">
        <v>474</v>
      </c>
      <c r="E153" s="22" t="s">
        <v>474</v>
      </c>
      <c r="F153" s="22">
        <v>204</v>
      </c>
      <c r="G153" s="22"/>
      <c r="H153" s="22">
        <f>+IFERROR(INDEX('18.02.23'!$N$9:$N$746,MATCH('Bảng kê Q1'!$F153,'18.02.23'!$N$9:$N$746,0)),"")</f>
        <v>204</v>
      </c>
      <c r="I153" s="22"/>
      <c r="J153" s="22"/>
      <c r="K153" s="22"/>
      <c r="L153" s="5">
        <v>865200</v>
      </c>
      <c r="M153" s="9" t="s">
        <v>3015</v>
      </c>
      <c r="N153" s="5">
        <v>86520</v>
      </c>
      <c r="O153" s="5">
        <v>951720</v>
      </c>
      <c r="P153" s="5">
        <f t="shared" si="4"/>
        <v>99930.599999999991</v>
      </c>
      <c r="Q153" s="5">
        <f t="shared" si="5"/>
        <v>851789.4</v>
      </c>
      <c r="R153" s="5">
        <f>+IFERROR(INDEX('18.02.23'!$F$9:$F$748,MATCH('Bảng kê Q1'!$F153,'18.02.23'!$N$9:$N$746,0)),"")</f>
        <v>-307843</v>
      </c>
      <c r="S153" s="15" t="s">
        <v>1882</v>
      </c>
      <c r="T153" s="8" t="s">
        <v>3014</v>
      </c>
      <c r="U153">
        <f>INDEX('Hàng tra'!$E$3:$E$519,MATCH('Bảng kê Q1'!$F153,'Hàng tra'!$E$3:$E$519,0))</f>
        <v>204</v>
      </c>
    </row>
    <row r="154" spans="1:21" hidden="1" outlineLevel="1" x14ac:dyDescent="0.25">
      <c r="A154" s="4">
        <v>44929</v>
      </c>
      <c r="B154" s="8" t="s">
        <v>1746</v>
      </c>
      <c r="C154" s="8" t="s">
        <v>3013</v>
      </c>
      <c r="D154" s="22" t="s">
        <v>2321</v>
      </c>
      <c r="E154" s="22" t="s">
        <v>2321</v>
      </c>
      <c r="F154" s="22">
        <v>205</v>
      </c>
      <c r="G154" s="22"/>
      <c r="H154" s="22" t="str">
        <f>+IFERROR(INDEX('18.02.23'!$N$9:$N$746,MATCH('Bảng kê Q1'!$F154,'18.02.23'!$N$9:$N$746,0)),"")</f>
        <v/>
      </c>
      <c r="I154" s="22"/>
      <c r="J154" s="22"/>
      <c r="K154" s="22"/>
      <c r="L154" s="5">
        <v>865200</v>
      </c>
      <c r="M154" s="9" t="s">
        <v>3015</v>
      </c>
      <c r="N154" s="5">
        <v>86520</v>
      </c>
      <c r="O154" s="5">
        <v>951720</v>
      </c>
      <c r="P154" s="5">
        <f t="shared" si="4"/>
        <v>99930.599999999991</v>
      </c>
      <c r="Q154" s="5">
        <f t="shared" si="5"/>
        <v>851789.4</v>
      </c>
      <c r="R154" s="5" t="str">
        <f>+IFERROR(INDEX('18.02.23'!$F$9:$F$748,MATCH('Bảng kê Q1'!$F154,'18.02.23'!$N$9:$N$746,0)),"")</f>
        <v/>
      </c>
      <c r="S154" s="15" t="s">
        <v>1882</v>
      </c>
      <c r="T154" s="8" t="s">
        <v>3014</v>
      </c>
      <c r="U154">
        <f>INDEX('Hàng tra'!$E$3:$E$519,MATCH('Bảng kê Q1'!$F154,'Hàng tra'!$E$3:$E$519,0))</f>
        <v>205</v>
      </c>
    </row>
    <row r="155" spans="1:21" hidden="1" outlineLevel="1" x14ac:dyDescent="0.25">
      <c r="A155" s="4">
        <v>44929</v>
      </c>
      <c r="B155" s="8" t="s">
        <v>2017</v>
      </c>
      <c r="C155" s="8" t="s">
        <v>3013</v>
      </c>
      <c r="D155" s="22" t="s">
        <v>657</v>
      </c>
      <c r="E155" s="22" t="s">
        <v>657</v>
      </c>
      <c r="F155" s="22">
        <v>206</v>
      </c>
      <c r="G155" s="22"/>
      <c r="H155" s="22" t="str">
        <f>+IFERROR(INDEX('18.02.23'!$N$9:$N$746,MATCH('Bảng kê Q1'!$F155,'18.02.23'!$N$9:$N$746,0)),"")</f>
        <v/>
      </c>
      <c r="I155" s="22"/>
      <c r="J155" s="22"/>
      <c r="K155" s="22"/>
      <c r="L155" s="5">
        <v>865200</v>
      </c>
      <c r="M155" s="9" t="s">
        <v>3015</v>
      </c>
      <c r="N155" s="5">
        <v>86520</v>
      </c>
      <c r="O155" s="5">
        <v>951720</v>
      </c>
      <c r="P155" s="5">
        <f t="shared" si="4"/>
        <v>99930.599999999991</v>
      </c>
      <c r="Q155" s="5">
        <f t="shared" si="5"/>
        <v>851789.4</v>
      </c>
      <c r="R155" s="5" t="str">
        <f>+IFERROR(INDEX('18.02.23'!$F$9:$F$748,MATCH('Bảng kê Q1'!$F155,'18.02.23'!$N$9:$N$746,0)),"")</f>
        <v/>
      </c>
      <c r="S155" s="15" t="s">
        <v>1882</v>
      </c>
      <c r="T155" s="8" t="s">
        <v>3014</v>
      </c>
      <c r="U155" t="e">
        <f>INDEX('Hàng tra'!$E$3:$E$519,MATCH('Bảng kê Q1'!$F155,'Hàng tra'!$E$3:$E$519,0))</f>
        <v>#N/A</v>
      </c>
    </row>
    <row r="156" spans="1:21" hidden="1" outlineLevel="1" x14ac:dyDescent="0.25">
      <c r="A156" s="4">
        <v>44929</v>
      </c>
      <c r="B156" s="8" t="s">
        <v>1611</v>
      </c>
      <c r="C156" s="8" t="s">
        <v>3013</v>
      </c>
      <c r="D156" s="22" t="s">
        <v>1049</v>
      </c>
      <c r="E156" s="22" t="s">
        <v>1049</v>
      </c>
      <c r="F156" s="22">
        <v>207</v>
      </c>
      <c r="G156" s="22"/>
      <c r="H156" s="22" t="str">
        <f>+IFERROR(INDEX('18.02.23'!$N$9:$N$746,MATCH('Bảng kê Q1'!$F156,'18.02.23'!$N$9:$N$746,0)),"")</f>
        <v/>
      </c>
      <c r="I156" s="22"/>
      <c r="J156" s="22"/>
      <c r="K156" s="22"/>
      <c r="L156" s="5">
        <v>865200</v>
      </c>
      <c r="M156" s="9" t="s">
        <v>3015</v>
      </c>
      <c r="N156" s="5">
        <v>86520</v>
      </c>
      <c r="O156" s="5">
        <v>951720</v>
      </c>
      <c r="P156" s="5">
        <f t="shared" si="4"/>
        <v>99930.599999999991</v>
      </c>
      <c r="Q156" s="5">
        <f t="shared" si="5"/>
        <v>851789.4</v>
      </c>
      <c r="R156" s="5" t="str">
        <f>+IFERROR(INDEX('18.02.23'!$F$9:$F$748,MATCH('Bảng kê Q1'!$F156,'18.02.23'!$N$9:$N$746,0)),"")</f>
        <v/>
      </c>
      <c r="S156" s="15" t="s">
        <v>1882</v>
      </c>
      <c r="T156" s="8" t="s">
        <v>3014</v>
      </c>
      <c r="U156" t="e">
        <f>INDEX('Hàng tra'!$E$3:$E$519,MATCH('Bảng kê Q1'!$F156,'Hàng tra'!$E$3:$E$519,0))</f>
        <v>#N/A</v>
      </c>
    </row>
    <row r="157" spans="1:21" hidden="1" outlineLevel="1" x14ac:dyDescent="0.25">
      <c r="A157" s="4">
        <v>44929</v>
      </c>
      <c r="B157" s="8" t="s">
        <v>1665</v>
      </c>
      <c r="C157" s="8" t="s">
        <v>3013</v>
      </c>
      <c r="D157" s="22" t="s">
        <v>288</v>
      </c>
      <c r="E157" s="22" t="s">
        <v>288</v>
      </c>
      <c r="F157" s="22">
        <v>208</v>
      </c>
      <c r="G157" s="22"/>
      <c r="H157" s="22" t="str">
        <f>+IFERROR(INDEX('18.02.23'!$N$9:$N$746,MATCH('Bảng kê Q1'!$F157,'18.02.23'!$N$9:$N$746,0)),"")</f>
        <v/>
      </c>
      <c r="I157" s="22"/>
      <c r="J157" s="22"/>
      <c r="K157" s="22"/>
      <c r="L157" s="5">
        <v>865200</v>
      </c>
      <c r="M157" s="9" t="s">
        <v>3015</v>
      </c>
      <c r="N157" s="5">
        <v>86520</v>
      </c>
      <c r="O157" s="5">
        <v>951720</v>
      </c>
      <c r="P157" s="5">
        <f t="shared" si="4"/>
        <v>99930.599999999991</v>
      </c>
      <c r="Q157" s="5">
        <f t="shared" si="5"/>
        <v>851789.4</v>
      </c>
      <c r="R157" s="5" t="str">
        <f>+IFERROR(INDEX('18.02.23'!$F$9:$F$748,MATCH('Bảng kê Q1'!$F157,'18.02.23'!$N$9:$N$746,0)),"")</f>
        <v/>
      </c>
      <c r="S157" s="15" t="s">
        <v>1882</v>
      </c>
      <c r="T157" s="8" t="s">
        <v>3014</v>
      </c>
      <c r="U157" t="e">
        <f>INDEX('Hàng tra'!$E$3:$E$519,MATCH('Bảng kê Q1'!$F157,'Hàng tra'!$E$3:$E$519,0))</f>
        <v>#N/A</v>
      </c>
    </row>
    <row r="158" spans="1:21" hidden="1" outlineLevel="1" x14ac:dyDescent="0.25">
      <c r="A158" s="4">
        <v>44929</v>
      </c>
      <c r="B158" s="8" t="s">
        <v>378</v>
      </c>
      <c r="C158" s="8" t="s">
        <v>3013</v>
      </c>
      <c r="D158" s="22" t="s">
        <v>1030</v>
      </c>
      <c r="E158" s="22" t="s">
        <v>1030</v>
      </c>
      <c r="F158" s="22">
        <v>209</v>
      </c>
      <c r="G158" s="22"/>
      <c r="H158" s="22" t="str">
        <f>+IFERROR(INDEX('18.02.23'!$N$9:$N$746,MATCH('Bảng kê Q1'!$F158,'18.02.23'!$N$9:$N$746,0)),"")</f>
        <v/>
      </c>
      <c r="I158" s="22"/>
      <c r="J158" s="22"/>
      <c r="K158" s="22"/>
      <c r="L158" s="5">
        <v>865200</v>
      </c>
      <c r="M158" s="9" t="s">
        <v>3015</v>
      </c>
      <c r="N158" s="5">
        <v>86520</v>
      </c>
      <c r="O158" s="5">
        <v>951720</v>
      </c>
      <c r="P158" s="5">
        <f t="shared" si="4"/>
        <v>99930.599999999991</v>
      </c>
      <c r="Q158" s="5">
        <f t="shared" si="5"/>
        <v>851789.4</v>
      </c>
      <c r="R158" s="5" t="str">
        <f>+IFERROR(INDEX('18.02.23'!$F$9:$F$748,MATCH('Bảng kê Q1'!$F158,'18.02.23'!$N$9:$N$746,0)),"")</f>
        <v/>
      </c>
      <c r="S158" s="15" t="s">
        <v>1882</v>
      </c>
      <c r="T158" s="8" t="s">
        <v>3014</v>
      </c>
      <c r="U158" t="e">
        <f>INDEX('Hàng tra'!$E$3:$E$519,MATCH('Bảng kê Q1'!$F158,'Hàng tra'!$E$3:$E$519,0))</f>
        <v>#N/A</v>
      </c>
    </row>
    <row r="159" spans="1:21" outlineLevel="1" x14ac:dyDescent="0.25">
      <c r="A159" s="4">
        <v>44929</v>
      </c>
      <c r="B159" s="8" t="s">
        <v>1880</v>
      </c>
      <c r="C159" s="8" t="s">
        <v>3013</v>
      </c>
      <c r="D159" s="22" t="s">
        <v>1026</v>
      </c>
      <c r="E159" s="22" t="s">
        <v>1026</v>
      </c>
      <c r="F159" s="22">
        <v>210</v>
      </c>
      <c r="G159" s="22"/>
      <c r="H159" s="22">
        <f>+IFERROR(INDEX('18.02.23'!$N$9:$N$746,MATCH('Bảng kê Q1'!$F159,'18.02.23'!$N$9:$N$746,0)),"")</f>
        <v>210</v>
      </c>
      <c r="I159" s="22"/>
      <c r="J159" s="22"/>
      <c r="K159" s="22"/>
      <c r="L159" s="5">
        <v>792848</v>
      </c>
      <c r="M159" s="9" t="s">
        <v>3015</v>
      </c>
      <c r="N159" s="5">
        <v>79285</v>
      </c>
      <c r="O159" s="5">
        <v>872133</v>
      </c>
      <c r="P159" s="5">
        <f t="shared" si="4"/>
        <v>91573.964999999997</v>
      </c>
      <c r="Q159" s="5">
        <f t="shared" si="5"/>
        <v>780559.03500000003</v>
      </c>
      <c r="R159" s="5">
        <f>+IFERROR(INDEX('18.02.23'!$F$9:$F$748,MATCH('Bảng kê Q1'!$F159,'18.02.23'!$N$9:$N$746,0)),"")</f>
        <v>872133</v>
      </c>
      <c r="S159" s="15" t="s">
        <v>1882</v>
      </c>
      <c r="T159" s="8" t="s">
        <v>3014</v>
      </c>
      <c r="U159" t="e">
        <f>INDEX('Hàng tra'!$E$3:$E$519,MATCH('Bảng kê Q1'!$F159,'Hàng tra'!$E$3:$E$519,0))</f>
        <v>#N/A</v>
      </c>
    </row>
    <row r="160" spans="1:21" hidden="1" outlineLevel="1" x14ac:dyDescent="0.25">
      <c r="A160" s="4">
        <v>44929</v>
      </c>
      <c r="B160" s="8" t="s">
        <v>2848</v>
      </c>
      <c r="C160" s="8" t="s">
        <v>3013</v>
      </c>
      <c r="D160" s="22" t="s">
        <v>336</v>
      </c>
      <c r="E160" s="22" t="s">
        <v>336</v>
      </c>
      <c r="F160" s="22">
        <v>211</v>
      </c>
      <c r="G160" s="22"/>
      <c r="H160" s="22" t="str">
        <f>+IFERROR(INDEX('18.02.23'!$N$9:$N$746,MATCH('Bảng kê Q1'!$F160,'18.02.23'!$N$9:$N$746,0)),"")</f>
        <v/>
      </c>
      <c r="I160" s="22"/>
      <c r="J160" s="22"/>
      <c r="K160" s="22"/>
      <c r="L160" s="5">
        <v>441000</v>
      </c>
      <c r="M160" s="9" t="s">
        <v>3015</v>
      </c>
      <c r="N160" s="5">
        <v>44100</v>
      </c>
      <c r="O160" s="5">
        <v>485100</v>
      </c>
      <c r="P160" s="5">
        <f t="shared" si="4"/>
        <v>50935.5</v>
      </c>
      <c r="Q160" s="5">
        <f t="shared" si="5"/>
        <v>434164.5</v>
      </c>
      <c r="R160" s="5" t="str">
        <f>+IFERROR(INDEX('18.02.23'!$F$9:$F$748,MATCH('Bảng kê Q1'!$F160,'18.02.23'!$N$9:$N$746,0)),"")</f>
        <v/>
      </c>
      <c r="S160" s="15" t="s">
        <v>1882</v>
      </c>
      <c r="T160" s="8" t="s">
        <v>3014</v>
      </c>
      <c r="U160" t="e">
        <f>INDEX('Hàng tra'!$E$3:$E$519,MATCH('Bảng kê Q1'!$F160,'Hàng tra'!$E$3:$E$519,0))</f>
        <v>#N/A</v>
      </c>
    </row>
    <row r="161" spans="1:21" hidden="1" outlineLevel="1" x14ac:dyDescent="0.25">
      <c r="A161" s="4">
        <v>44929</v>
      </c>
      <c r="B161" s="8" t="s">
        <v>493</v>
      </c>
      <c r="C161" s="8" t="s">
        <v>3013</v>
      </c>
      <c r="D161" s="22" t="s">
        <v>1764</v>
      </c>
      <c r="E161" s="22" t="s">
        <v>1764</v>
      </c>
      <c r="F161" s="22">
        <v>212</v>
      </c>
      <c r="G161" s="22"/>
      <c r="H161" s="22" t="str">
        <f>+IFERROR(INDEX('18.02.23'!$N$9:$N$746,MATCH('Bảng kê Q1'!$F161,'18.02.23'!$N$9:$N$746,0)),"")</f>
        <v/>
      </c>
      <c r="I161" s="22"/>
      <c r="J161" s="22"/>
      <c r="K161" s="22"/>
      <c r="L161" s="5">
        <v>865200</v>
      </c>
      <c r="M161" s="9" t="s">
        <v>3015</v>
      </c>
      <c r="N161" s="5">
        <v>86520</v>
      </c>
      <c r="O161" s="5">
        <v>951720</v>
      </c>
      <c r="P161" s="5">
        <f t="shared" si="4"/>
        <v>99930.599999999991</v>
      </c>
      <c r="Q161" s="5">
        <f t="shared" si="5"/>
        <v>851789.4</v>
      </c>
      <c r="R161" s="5" t="str">
        <f>+IFERROR(INDEX('18.02.23'!$F$9:$F$748,MATCH('Bảng kê Q1'!$F161,'18.02.23'!$N$9:$N$746,0)),"")</f>
        <v/>
      </c>
      <c r="S161" s="15" t="s">
        <v>1882</v>
      </c>
      <c r="T161" s="8" t="s">
        <v>3014</v>
      </c>
      <c r="U161" t="e">
        <f>INDEX('Hàng tra'!$E$3:$E$519,MATCH('Bảng kê Q1'!$F161,'Hàng tra'!$E$3:$E$519,0))</f>
        <v>#N/A</v>
      </c>
    </row>
    <row r="162" spans="1:21" hidden="1" outlineLevel="1" x14ac:dyDescent="0.25">
      <c r="A162" s="4">
        <v>44929</v>
      </c>
      <c r="B162" s="8" t="s">
        <v>1167</v>
      </c>
      <c r="C162" s="8" t="s">
        <v>3013</v>
      </c>
      <c r="D162" s="22" t="s">
        <v>54</v>
      </c>
      <c r="E162" s="22" t="s">
        <v>54</v>
      </c>
      <c r="F162" s="22">
        <v>213</v>
      </c>
      <c r="G162" s="22"/>
      <c r="H162" s="22" t="str">
        <f>+IFERROR(INDEX('18.02.23'!$N$9:$N$746,MATCH('Bảng kê Q1'!$F162,'18.02.23'!$N$9:$N$746,0)),"")</f>
        <v/>
      </c>
      <c r="I162" s="22"/>
      <c r="J162" s="22"/>
      <c r="K162" s="22"/>
      <c r="L162" s="5">
        <v>865200</v>
      </c>
      <c r="M162" s="9" t="s">
        <v>3015</v>
      </c>
      <c r="N162" s="5">
        <v>86520</v>
      </c>
      <c r="O162" s="5">
        <v>951720</v>
      </c>
      <c r="P162" s="5">
        <f t="shared" si="4"/>
        <v>99930.599999999991</v>
      </c>
      <c r="Q162" s="5">
        <f t="shared" si="5"/>
        <v>851789.4</v>
      </c>
      <c r="R162" s="5" t="str">
        <f>+IFERROR(INDEX('18.02.23'!$F$9:$F$748,MATCH('Bảng kê Q1'!$F162,'18.02.23'!$N$9:$N$746,0)),"")</f>
        <v/>
      </c>
      <c r="S162" s="15" t="s">
        <v>1882</v>
      </c>
      <c r="T162" s="8" t="s">
        <v>3014</v>
      </c>
      <c r="U162">
        <f>INDEX('Hàng tra'!$E$3:$E$519,MATCH('Bảng kê Q1'!$F162,'Hàng tra'!$E$3:$E$519,0))</f>
        <v>213</v>
      </c>
    </row>
    <row r="163" spans="1:21" hidden="1" outlineLevel="1" x14ac:dyDescent="0.25">
      <c r="A163" s="4">
        <v>44929</v>
      </c>
      <c r="B163" s="8" t="s">
        <v>2235</v>
      </c>
      <c r="C163" s="8" t="s">
        <v>3013</v>
      </c>
      <c r="D163" s="22" t="s">
        <v>804</v>
      </c>
      <c r="E163" s="22" t="s">
        <v>804</v>
      </c>
      <c r="F163" s="22">
        <v>214</v>
      </c>
      <c r="G163" s="22"/>
      <c r="H163" s="22" t="str">
        <f>+IFERROR(INDEX('18.02.23'!$N$9:$N$746,MATCH('Bảng kê Q1'!$F163,'18.02.23'!$N$9:$N$746,0)),"")</f>
        <v/>
      </c>
      <c r="I163" s="22"/>
      <c r="J163" s="22"/>
      <c r="K163" s="22"/>
      <c r="L163" s="5">
        <v>865200</v>
      </c>
      <c r="M163" s="9" t="s">
        <v>3015</v>
      </c>
      <c r="N163" s="5">
        <v>86520</v>
      </c>
      <c r="O163" s="5">
        <v>951720</v>
      </c>
      <c r="P163" s="5">
        <f t="shared" si="4"/>
        <v>99930.599999999991</v>
      </c>
      <c r="Q163" s="5">
        <f t="shared" si="5"/>
        <v>851789.4</v>
      </c>
      <c r="R163" s="5" t="str">
        <f>+IFERROR(INDEX('18.02.23'!$F$9:$F$748,MATCH('Bảng kê Q1'!$F163,'18.02.23'!$N$9:$N$746,0)),"")</f>
        <v/>
      </c>
      <c r="S163" s="15" t="s">
        <v>1882</v>
      </c>
      <c r="T163" s="8" t="s">
        <v>3014</v>
      </c>
      <c r="U163">
        <f>INDEX('Hàng tra'!$E$3:$E$519,MATCH('Bảng kê Q1'!$F163,'Hàng tra'!$E$3:$E$519,0))</f>
        <v>214</v>
      </c>
    </row>
    <row r="164" spans="1:21" hidden="1" outlineLevel="1" x14ac:dyDescent="0.25">
      <c r="A164" s="4">
        <v>44929</v>
      </c>
      <c r="B164" s="8" t="s">
        <v>2813</v>
      </c>
      <c r="C164" s="8" t="s">
        <v>3013</v>
      </c>
      <c r="D164" s="22" t="s">
        <v>995</v>
      </c>
      <c r="E164" s="22" t="s">
        <v>995</v>
      </c>
      <c r="F164" s="22">
        <v>215</v>
      </c>
      <c r="G164" s="22"/>
      <c r="H164" s="22" t="str">
        <f>+IFERROR(INDEX('18.02.23'!$N$9:$N$746,MATCH('Bảng kê Q1'!$F164,'18.02.23'!$N$9:$N$746,0)),"")</f>
        <v/>
      </c>
      <c r="I164" s="22"/>
      <c r="J164" s="22"/>
      <c r="K164" s="22"/>
      <c r="L164" s="5">
        <v>865200</v>
      </c>
      <c r="M164" s="9" t="s">
        <v>3015</v>
      </c>
      <c r="N164" s="5">
        <v>86520</v>
      </c>
      <c r="O164" s="5">
        <v>951720</v>
      </c>
      <c r="P164" s="5">
        <f t="shared" si="4"/>
        <v>99930.599999999991</v>
      </c>
      <c r="Q164" s="5">
        <f t="shared" si="5"/>
        <v>851789.4</v>
      </c>
      <c r="R164" s="5" t="str">
        <f>+IFERROR(INDEX('18.02.23'!$F$9:$F$748,MATCH('Bảng kê Q1'!$F164,'18.02.23'!$N$9:$N$746,0)),"")</f>
        <v/>
      </c>
      <c r="S164" s="15" t="s">
        <v>1882</v>
      </c>
      <c r="T164" s="8" t="s">
        <v>3014</v>
      </c>
      <c r="U164" t="e">
        <f>INDEX('Hàng tra'!$E$3:$E$519,MATCH('Bảng kê Q1'!$F164,'Hàng tra'!$E$3:$E$519,0))</f>
        <v>#N/A</v>
      </c>
    </row>
    <row r="165" spans="1:21" hidden="1" outlineLevel="1" x14ac:dyDescent="0.25">
      <c r="A165" s="4">
        <v>44929</v>
      </c>
      <c r="B165" s="8" t="s">
        <v>2968</v>
      </c>
      <c r="C165" s="8" t="s">
        <v>3013</v>
      </c>
      <c r="D165" s="22" t="s">
        <v>1026</v>
      </c>
      <c r="E165" s="22" t="s">
        <v>1026</v>
      </c>
      <c r="F165" s="22">
        <v>216</v>
      </c>
      <c r="G165" s="22"/>
      <c r="H165" s="22" t="str">
        <f>+IFERROR(INDEX('18.02.23'!$N$9:$N$746,MATCH('Bảng kê Q1'!$F165,'18.02.23'!$N$9:$N$746,0)),"")</f>
        <v/>
      </c>
      <c r="I165" s="22"/>
      <c r="J165" s="22"/>
      <c r="K165" s="22"/>
      <c r="L165" s="5">
        <v>865200</v>
      </c>
      <c r="M165" s="9" t="s">
        <v>3015</v>
      </c>
      <c r="N165" s="5">
        <v>86520</v>
      </c>
      <c r="O165" s="5">
        <v>951720</v>
      </c>
      <c r="P165" s="5">
        <f t="shared" si="4"/>
        <v>99930.599999999991</v>
      </c>
      <c r="Q165" s="5">
        <f t="shared" si="5"/>
        <v>851789.4</v>
      </c>
      <c r="R165" s="5" t="str">
        <f>+IFERROR(INDEX('18.02.23'!$F$9:$F$748,MATCH('Bảng kê Q1'!$F165,'18.02.23'!$N$9:$N$746,0)),"")</f>
        <v/>
      </c>
      <c r="S165" s="15" t="s">
        <v>1882</v>
      </c>
      <c r="T165" s="8" t="s">
        <v>3014</v>
      </c>
      <c r="U165" t="e">
        <f>INDEX('Hàng tra'!$E$3:$E$519,MATCH('Bảng kê Q1'!$F165,'Hàng tra'!$E$3:$E$519,0))</f>
        <v>#N/A</v>
      </c>
    </row>
    <row r="166" spans="1:21" hidden="1" outlineLevel="1" x14ac:dyDescent="0.25">
      <c r="A166" s="4">
        <v>44929</v>
      </c>
      <c r="B166" s="8" t="s">
        <v>309</v>
      </c>
      <c r="C166" s="8" t="s">
        <v>3013</v>
      </c>
      <c r="D166" s="22" t="s">
        <v>1293</v>
      </c>
      <c r="E166" s="22" t="s">
        <v>1293</v>
      </c>
      <c r="F166" s="22">
        <v>217</v>
      </c>
      <c r="G166" s="22"/>
      <c r="H166" s="22" t="str">
        <f>+IFERROR(INDEX('18.02.23'!$N$9:$N$746,MATCH('Bảng kê Q1'!$F166,'18.02.23'!$N$9:$N$746,0)),"")</f>
        <v/>
      </c>
      <c r="I166" s="22"/>
      <c r="J166" s="22"/>
      <c r="K166" s="22"/>
      <c r="L166" s="5">
        <v>865200</v>
      </c>
      <c r="M166" s="9" t="s">
        <v>3015</v>
      </c>
      <c r="N166" s="5">
        <v>86520</v>
      </c>
      <c r="O166" s="5">
        <v>951720</v>
      </c>
      <c r="P166" s="5">
        <f t="shared" si="4"/>
        <v>99930.599999999991</v>
      </c>
      <c r="Q166" s="5">
        <f t="shared" si="5"/>
        <v>851789.4</v>
      </c>
      <c r="R166" s="5" t="str">
        <f>+IFERROR(INDEX('18.02.23'!$F$9:$F$748,MATCH('Bảng kê Q1'!$F166,'18.02.23'!$N$9:$N$746,0)),"")</f>
        <v/>
      </c>
      <c r="S166" s="15" t="s">
        <v>1882</v>
      </c>
      <c r="T166" s="8" t="s">
        <v>3014</v>
      </c>
      <c r="U166" t="e">
        <f>INDEX('Hàng tra'!$E$3:$E$519,MATCH('Bảng kê Q1'!$F166,'Hàng tra'!$E$3:$E$519,0))</f>
        <v>#N/A</v>
      </c>
    </row>
    <row r="167" spans="1:21" hidden="1" outlineLevel="1" x14ac:dyDescent="0.25">
      <c r="A167" s="4">
        <v>44929</v>
      </c>
      <c r="B167" s="8" t="s">
        <v>1987</v>
      </c>
      <c r="C167" s="8" t="s">
        <v>3013</v>
      </c>
      <c r="D167" s="22" t="s">
        <v>1398</v>
      </c>
      <c r="E167" s="22" t="s">
        <v>1398</v>
      </c>
      <c r="F167" s="22">
        <v>218</v>
      </c>
      <c r="G167" s="22"/>
      <c r="H167" s="22" t="str">
        <f>+IFERROR(INDEX('18.02.23'!$N$9:$N$746,MATCH('Bảng kê Q1'!$F167,'18.02.23'!$N$9:$N$746,0)),"")</f>
        <v/>
      </c>
      <c r="I167" s="22"/>
      <c r="J167" s="22"/>
      <c r="K167" s="22"/>
      <c r="L167" s="5">
        <v>865200</v>
      </c>
      <c r="M167" s="9" t="s">
        <v>3015</v>
      </c>
      <c r="N167" s="5">
        <v>86520</v>
      </c>
      <c r="O167" s="5">
        <v>951720</v>
      </c>
      <c r="P167" s="5">
        <f t="shared" si="4"/>
        <v>99930.599999999991</v>
      </c>
      <c r="Q167" s="5">
        <f t="shared" si="5"/>
        <v>851789.4</v>
      </c>
      <c r="R167" s="5" t="str">
        <f>+IFERROR(INDEX('18.02.23'!$F$9:$F$748,MATCH('Bảng kê Q1'!$F167,'18.02.23'!$N$9:$N$746,0)),"")</f>
        <v/>
      </c>
      <c r="S167" s="15" t="s">
        <v>1882</v>
      </c>
      <c r="T167" s="8" t="s">
        <v>3014</v>
      </c>
      <c r="U167" t="e">
        <f>INDEX('Hàng tra'!$E$3:$E$519,MATCH('Bảng kê Q1'!$F167,'Hàng tra'!$E$3:$E$519,0))</f>
        <v>#N/A</v>
      </c>
    </row>
    <row r="168" spans="1:21" hidden="1" outlineLevel="1" x14ac:dyDescent="0.25">
      <c r="A168" s="4">
        <v>44930</v>
      </c>
      <c r="B168" s="8" t="s">
        <v>1008</v>
      </c>
      <c r="C168" s="8" t="s">
        <v>3013</v>
      </c>
      <c r="D168" s="22" t="s">
        <v>1769</v>
      </c>
      <c r="E168" s="22" t="s">
        <v>1769</v>
      </c>
      <c r="F168" s="22">
        <v>219</v>
      </c>
      <c r="G168" s="22"/>
      <c r="H168" s="22" t="str">
        <f>+IFERROR(INDEX('18.02.23'!$N$9:$N$746,MATCH('Bảng kê Q1'!$F168,'18.02.23'!$N$9:$N$746,0)),"")</f>
        <v/>
      </c>
      <c r="I168" s="22"/>
      <c r="J168" s="22"/>
      <c r="K168" s="22"/>
      <c r="L168" s="5">
        <v>865200</v>
      </c>
      <c r="M168" s="9" t="s">
        <v>3015</v>
      </c>
      <c r="N168" s="5">
        <v>86520</v>
      </c>
      <c r="O168" s="5">
        <v>951720</v>
      </c>
      <c r="P168" s="5">
        <f t="shared" si="4"/>
        <v>99930.599999999991</v>
      </c>
      <c r="Q168" s="5">
        <f t="shared" si="5"/>
        <v>851789.4</v>
      </c>
      <c r="R168" s="5" t="str">
        <f>+IFERROR(INDEX('18.02.23'!$F$9:$F$748,MATCH('Bảng kê Q1'!$F168,'18.02.23'!$N$9:$N$746,0)),"")</f>
        <v/>
      </c>
      <c r="S168" s="15" t="s">
        <v>1882</v>
      </c>
      <c r="T168" s="8" t="s">
        <v>3014</v>
      </c>
      <c r="U168" t="e">
        <f>INDEX('Hàng tra'!$E$3:$E$519,MATCH('Bảng kê Q1'!$F168,'Hàng tra'!$E$3:$E$519,0))</f>
        <v>#N/A</v>
      </c>
    </row>
    <row r="169" spans="1:21" ht="21" outlineLevel="1" x14ac:dyDescent="0.25">
      <c r="A169" s="4">
        <v>44930</v>
      </c>
      <c r="B169" s="8" t="s">
        <v>821</v>
      </c>
      <c r="C169" s="8" t="s">
        <v>3013</v>
      </c>
      <c r="D169" s="22" t="s">
        <v>4162</v>
      </c>
      <c r="E169" s="22" t="s">
        <v>4162</v>
      </c>
      <c r="F169" s="22">
        <v>220</v>
      </c>
      <c r="G169" s="22"/>
      <c r="H169" s="22">
        <f>+IFERROR(INDEX('18.02.23'!$N$9:$N$746,MATCH('Bảng kê Q1'!$F169,'18.02.23'!$N$9:$N$746,0)),"")</f>
        <v>220</v>
      </c>
      <c r="I169" s="22"/>
      <c r="J169" s="22"/>
      <c r="K169" s="22"/>
      <c r="L169" s="5">
        <v>865200</v>
      </c>
      <c r="M169" s="9" t="s">
        <v>3015</v>
      </c>
      <c r="N169" s="5">
        <v>86520</v>
      </c>
      <c r="O169" s="5">
        <v>951720</v>
      </c>
      <c r="P169" s="5">
        <f t="shared" si="4"/>
        <v>99930.599999999991</v>
      </c>
      <c r="Q169" s="5">
        <f t="shared" si="5"/>
        <v>851789.4</v>
      </c>
      <c r="R169" s="5">
        <f>+IFERROR(INDEX('18.02.23'!$F$9:$F$748,MATCH('Bảng kê Q1'!$F169,'18.02.23'!$N$9:$N$746,0)),"")</f>
        <v>-240570</v>
      </c>
      <c r="S169" s="15" t="s">
        <v>2529</v>
      </c>
      <c r="T169" s="8" t="s">
        <v>3063</v>
      </c>
      <c r="U169">
        <f>INDEX('Hàng tra'!$E$3:$E$519,MATCH('Bảng kê Q1'!$F169,'Hàng tra'!$E$3:$E$519,0))</f>
        <v>220</v>
      </c>
    </row>
    <row r="170" spans="1:21" outlineLevel="1" x14ac:dyDescent="0.25">
      <c r="A170" s="4">
        <v>44930</v>
      </c>
      <c r="B170" s="8" t="s">
        <v>976</v>
      </c>
      <c r="C170" s="8" t="s">
        <v>3013</v>
      </c>
      <c r="D170" s="22" t="s">
        <v>530</v>
      </c>
      <c r="E170" s="22" t="s">
        <v>530</v>
      </c>
      <c r="F170" s="22">
        <v>224</v>
      </c>
      <c r="G170" s="22"/>
      <c r="H170" s="22">
        <f>+IFERROR(INDEX('18.02.23'!$N$9:$N$746,MATCH('Bảng kê Q1'!$F170,'18.02.23'!$N$9:$N$746,0)),"")</f>
        <v>224</v>
      </c>
      <c r="I170" s="22"/>
      <c r="J170" s="22"/>
      <c r="K170" s="22"/>
      <c r="L170" s="5">
        <v>14595776</v>
      </c>
      <c r="M170" s="9" t="s">
        <v>3015</v>
      </c>
      <c r="N170" s="5">
        <v>1459578</v>
      </c>
      <c r="O170" s="5">
        <v>16055354</v>
      </c>
      <c r="P170" s="5">
        <f t="shared" si="4"/>
        <v>1685812.17</v>
      </c>
      <c r="Q170" s="5">
        <f t="shared" si="5"/>
        <v>14369541.83</v>
      </c>
      <c r="R170" s="5">
        <f>+IFERROR(INDEX('18.02.23'!$F$9:$F$748,MATCH('Bảng kê Q1'!$F170,'18.02.23'!$N$9:$N$746,0)),"")</f>
        <v>16055354</v>
      </c>
      <c r="S170" s="15" t="s">
        <v>530</v>
      </c>
      <c r="T170" s="8" t="s">
        <v>3025</v>
      </c>
      <c r="U170">
        <f>INDEX('Hàng tra'!$E$3:$E$519,MATCH('Bảng kê Q1'!$F170,'Hàng tra'!$E$3:$E$519,0))</f>
        <v>224</v>
      </c>
    </row>
    <row r="171" spans="1:21" outlineLevel="1" x14ac:dyDescent="0.25">
      <c r="A171" s="4">
        <v>44930</v>
      </c>
      <c r="B171" s="8" t="s">
        <v>477</v>
      </c>
      <c r="C171" s="8" t="s">
        <v>3013</v>
      </c>
      <c r="D171" s="22" t="s">
        <v>4163</v>
      </c>
      <c r="E171" s="22" t="s">
        <v>4163</v>
      </c>
      <c r="F171" s="22">
        <v>226</v>
      </c>
      <c r="G171" s="22"/>
      <c r="H171" s="22">
        <f>+IFERROR(INDEX('18.02.23'!$N$9:$N$746,MATCH('Bảng kê Q1'!$F171,'18.02.23'!$N$9:$N$746,0)),"")</f>
        <v>226</v>
      </c>
      <c r="I171" s="22"/>
      <c r="J171" s="22"/>
      <c r="K171" s="22"/>
      <c r="L171" s="5">
        <v>734310</v>
      </c>
      <c r="M171" s="9" t="s">
        <v>3015</v>
      </c>
      <c r="N171" s="5">
        <v>73431</v>
      </c>
      <c r="O171" s="5">
        <v>807741</v>
      </c>
      <c r="P171" s="5">
        <f t="shared" si="4"/>
        <v>84812.804999999993</v>
      </c>
      <c r="Q171" s="5">
        <f t="shared" si="5"/>
        <v>722928.19500000007</v>
      </c>
      <c r="R171" s="5">
        <f>+IFERROR(INDEX('18.02.23'!$F$9:$F$748,MATCH('Bảng kê Q1'!$F171,'18.02.23'!$N$9:$N$746,0)),"")</f>
        <v>807741</v>
      </c>
      <c r="S171" s="15" t="s">
        <v>1882</v>
      </c>
      <c r="T171" s="8" t="s">
        <v>3014</v>
      </c>
      <c r="U171" t="e">
        <f>INDEX('Hàng tra'!$E$3:$E$519,MATCH('Bảng kê Q1'!$F171,'Hàng tra'!$E$3:$E$519,0))</f>
        <v>#N/A</v>
      </c>
    </row>
    <row r="172" spans="1:21" ht="21" outlineLevel="1" x14ac:dyDescent="0.25">
      <c r="A172" s="4">
        <v>44930</v>
      </c>
      <c r="B172" s="8" t="s">
        <v>1374</v>
      </c>
      <c r="C172" s="8" t="s">
        <v>3013</v>
      </c>
      <c r="D172" s="22" t="s">
        <v>4164</v>
      </c>
      <c r="E172" s="22" t="s">
        <v>4164</v>
      </c>
      <c r="F172" s="22">
        <v>233</v>
      </c>
      <c r="G172" s="22"/>
      <c r="H172" s="22">
        <f>+IFERROR(INDEX('18.02.23'!$N$9:$N$746,MATCH('Bảng kê Q1'!$F172,'18.02.23'!$N$9:$N$746,0)),"")</f>
        <v>233</v>
      </c>
      <c r="I172" s="22"/>
      <c r="J172" s="22"/>
      <c r="K172" s="22"/>
      <c r="L172" s="5">
        <v>1197934</v>
      </c>
      <c r="M172" s="9" t="s">
        <v>3015</v>
      </c>
      <c r="N172" s="5">
        <v>119793</v>
      </c>
      <c r="O172" s="5">
        <v>1317727</v>
      </c>
      <c r="P172" s="5">
        <f t="shared" si="4"/>
        <v>138361.33499999999</v>
      </c>
      <c r="Q172" s="5">
        <f t="shared" si="5"/>
        <v>1179365.665</v>
      </c>
      <c r="R172" s="5">
        <f>+IFERROR(INDEX('18.02.23'!$F$9:$F$748,MATCH('Bảng kê Q1'!$F172,'18.02.23'!$N$9:$N$746,0)),"")</f>
        <v>1317727</v>
      </c>
      <c r="S172" s="15" t="s">
        <v>349</v>
      </c>
      <c r="T172" s="8" t="s">
        <v>3030</v>
      </c>
      <c r="U172" t="e">
        <f>INDEX('Hàng tra'!$E$3:$E$519,MATCH('Bảng kê Q1'!$F172,'Hàng tra'!$E$3:$E$519,0))</f>
        <v>#N/A</v>
      </c>
    </row>
    <row r="173" spans="1:21" ht="21" outlineLevel="1" x14ac:dyDescent="0.25">
      <c r="A173" s="4">
        <v>44930</v>
      </c>
      <c r="B173" s="8" t="s">
        <v>734</v>
      </c>
      <c r="C173" s="8" t="s">
        <v>3013</v>
      </c>
      <c r="D173" s="22" t="s">
        <v>4165</v>
      </c>
      <c r="E173" s="22" t="s">
        <v>4165</v>
      </c>
      <c r="F173" s="22">
        <v>234</v>
      </c>
      <c r="G173" s="22"/>
      <c r="H173" s="22">
        <f>+IFERROR(INDEX('18.02.23'!$N$9:$N$746,MATCH('Bảng kê Q1'!$F173,'18.02.23'!$N$9:$N$746,0)),"")</f>
        <v>234</v>
      </c>
      <c r="I173" s="22"/>
      <c r="J173" s="22"/>
      <c r="K173" s="22"/>
      <c r="L173" s="5">
        <v>976090</v>
      </c>
      <c r="M173" s="9" t="s">
        <v>3015</v>
      </c>
      <c r="N173" s="5">
        <v>97609</v>
      </c>
      <c r="O173" s="5">
        <v>1073699</v>
      </c>
      <c r="P173" s="5">
        <f t="shared" si="4"/>
        <v>112738.39499999999</v>
      </c>
      <c r="Q173" s="5">
        <f t="shared" si="5"/>
        <v>960960.60499999998</v>
      </c>
      <c r="R173" s="5">
        <f>+IFERROR(INDEX('18.02.23'!$F$9:$F$748,MATCH('Bảng kê Q1'!$F173,'18.02.23'!$N$9:$N$746,0)),"")</f>
        <v>1073699</v>
      </c>
      <c r="S173" s="15" t="s">
        <v>349</v>
      </c>
      <c r="T173" s="8" t="s">
        <v>3030</v>
      </c>
      <c r="U173">
        <f>INDEX('Hàng tra'!$E$3:$E$519,MATCH('Bảng kê Q1'!$F173,'Hàng tra'!$E$3:$E$519,0))</f>
        <v>234</v>
      </c>
    </row>
    <row r="174" spans="1:21" ht="21" outlineLevel="1" x14ac:dyDescent="0.25">
      <c r="A174" s="4">
        <v>44930</v>
      </c>
      <c r="B174" s="8" t="s">
        <v>2241</v>
      </c>
      <c r="C174" s="8" t="s">
        <v>3013</v>
      </c>
      <c r="D174" s="22" t="s">
        <v>4166</v>
      </c>
      <c r="E174" s="22" t="s">
        <v>4166</v>
      </c>
      <c r="F174" s="22">
        <v>235</v>
      </c>
      <c r="G174" s="22"/>
      <c r="H174" s="22">
        <f>+IFERROR(INDEX('18.02.23'!$N$9:$N$746,MATCH('Bảng kê Q1'!$F174,'18.02.23'!$N$9:$N$746,0)),"")</f>
        <v>235</v>
      </c>
      <c r="I174" s="22"/>
      <c r="J174" s="22"/>
      <c r="K174" s="22"/>
      <c r="L174" s="5">
        <v>1013960</v>
      </c>
      <c r="M174" s="9" t="s">
        <v>3015</v>
      </c>
      <c r="N174" s="5">
        <v>101396</v>
      </c>
      <c r="O174" s="5">
        <v>1115356</v>
      </c>
      <c r="P174" s="5">
        <f t="shared" si="4"/>
        <v>117112.37999999999</v>
      </c>
      <c r="Q174" s="5">
        <f t="shared" si="5"/>
        <v>998243.62</v>
      </c>
      <c r="R174" s="5">
        <f>+IFERROR(INDEX('18.02.23'!$F$9:$F$748,MATCH('Bảng kê Q1'!$F174,'18.02.23'!$N$9:$N$746,0)),"")</f>
        <v>1115356</v>
      </c>
      <c r="S174" s="15" t="s">
        <v>349</v>
      </c>
      <c r="T174" s="8" t="s">
        <v>3030</v>
      </c>
      <c r="U174">
        <f>INDEX('Hàng tra'!$E$3:$E$519,MATCH('Bảng kê Q1'!$F174,'Hàng tra'!$E$3:$E$519,0))</f>
        <v>235</v>
      </c>
    </row>
    <row r="175" spans="1:21" ht="21" outlineLevel="1" x14ac:dyDescent="0.25">
      <c r="A175" s="4">
        <v>44930</v>
      </c>
      <c r="B175" s="8" t="s">
        <v>1783</v>
      </c>
      <c r="C175" s="8" t="s">
        <v>3013</v>
      </c>
      <c r="D175" s="22" t="s">
        <v>4167</v>
      </c>
      <c r="E175" s="22" t="s">
        <v>4167</v>
      </c>
      <c r="F175" s="22">
        <v>236</v>
      </c>
      <c r="G175" s="22"/>
      <c r="H175" s="22">
        <f>+IFERROR(INDEX('18.02.23'!$N$9:$N$746,MATCH('Bảng kê Q1'!$F175,'18.02.23'!$N$9:$N$746,0)),"")</f>
        <v>236</v>
      </c>
      <c r="I175" s="22"/>
      <c r="J175" s="22"/>
      <c r="K175" s="22"/>
      <c r="L175" s="5">
        <v>1695678</v>
      </c>
      <c r="M175" s="9" t="s">
        <v>3015</v>
      </c>
      <c r="N175" s="5">
        <v>169568</v>
      </c>
      <c r="O175" s="5">
        <v>1865246</v>
      </c>
      <c r="P175" s="5">
        <f t="shared" si="4"/>
        <v>195850.83</v>
      </c>
      <c r="Q175" s="5">
        <f t="shared" si="5"/>
        <v>1669395.17</v>
      </c>
      <c r="R175" s="5">
        <f>+IFERROR(INDEX('18.02.23'!$F$9:$F$748,MATCH('Bảng kê Q1'!$F175,'18.02.23'!$N$9:$N$746,0)),"")</f>
        <v>1865246</v>
      </c>
      <c r="S175" s="15" t="s">
        <v>349</v>
      </c>
      <c r="T175" s="8" t="s">
        <v>3030</v>
      </c>
      <c r="U175" t="e">
        <f>INDEX('Hàng tra'!$E$3:$E$519,MATCH('Bảng kê Q1'!$F175,'Hàng tra'!$E$3:$E$519,0))</f>
        <v>#N/A</v>
      </c>
    </row>
    <row r="176" spans="1:21" ht="21" outlineLevel="1" x14ac:dyDescent="0.25">
      <c r="A176" s="4">
        <v>44930</v>
      </c>
      <c r="B176" s="8" t="s">
        <v>2363</v>
      </c>
      <c r="C176" s="8" t="s">
        <v>3013</v>
      </c>
      <c r="D176" s="22" t="s">
        <v>779</v>
      </c>
      <c r="E176" s="22" t="s">
        <v>779</v>
      </c>
      <c r="F176" s="22">
        <v>237</v>
      </c>
      <c r="G176" s="22"/>
      <c r="H176" s="22">
        <f>+IFERROR(INDEX('18.02.23'!$N$9:$N$746,MATCH('Bảng kê Q1'!$F176,'18.02.23'!$N$9:$N$746,0)),"")</f>
        <v>237</v>
      </c>
      <c r="I176" s="22"/>
      <c r="J176" s="22"/>
      <c r="K176" s="22"/>
      <c r="L176" s="5">
        <v>1481443</v>
      </c>
      <c r="M176" s="9" t="s">
        <v>3015</v>
      </c>
      <c r="N176" s="5">
        <v>148144</v>
      </c>
      <c r="O176" s="5">
        <v>1629587</v>
      </c>
      <c r="P176" s="5">
        <f t="shared" si="4"/>
        <v>171106.63499999998</v>
      </c>
      <c r="Q176" s="5">
        <f t="shared" si="5"/>
        <v>1458480.365</v>
      </c>
      <c r="R176" s="5">
        <f>+IFERROR(INDEX('18.02.23'!$F$9:$F$748,MATCH('Bảng kê Q1'!$F176,'18.02.23'!$N$9:$N$746,0)),"")</f>
        <v>-959429</v>
      </c>
      <c r="S176" s="15" t="s">
        <v>349</v>
      </c>
      <c r="T176" s="8" t="s">
        <v>3030</v>
      </c>
      <c r="U176">
        <f>INDEX('Hàng tra'!$E$3:$E$519,MATCH('Bảng kê Q1'!$F176,'Hàng tra'!$E$3:$E$519,0))</f>
        <v>237</v>
      </c>
    </row>
    <row r="177" spans="1:21" hidden="1" outlineLevel="1" x14ac:dyDescent="0.25">
      <c r="A177" s="4">
        <v>44930</v>
      </c>
      <c r="B177" s="8" t="s">
        <v>1520</v>
      </c>
      <c r="C177" s="8" t="s">
        <v>3013</v>
      </c>
      <c r="D177" s="22" t="s">
        <v>2387</v>
      </c>
      <c r="E177" s="22" t="s">
        <v>2387</v>
      </c>
      <c r="F177" s="22">
        <v>238</v>
      </c>
      <c r="G177" s="22"/>
      <c r="H177" s="22" t="str">
        <f>+IFERROR(INDEX('18.02.23'!$N$9:$N$746,MATCH('Bảng kê Q1'!$F177,'18.02.23'!$N$9:$N$746,0)),"")</f>
        <v/>
      </c>
      <c r="I177" s="22"/>
      <c r="J177" s="22"/>
      <c r="K177" s="22"/>
      <c r="L177" s="5">
        <v>865200</v>
      </c>
      <c r="M177" s="9" t="s">
        <v>3015</v>
      </c>
      <c r="N177" s="5">
        <v>86520</v>
      </c>
      <c r="O177" s="5">
        <v>951720</v>
      </c>
      <c r="P177" s="5">
        <f t="shared" si="4"/>
        <v>99930.599999999991</v>
      </c>
      <c r="Q177" s="5">
        <f t="shared" si="5"/>
        <v>851789.4</v>
      </c>
      <c r="R177" s="5" t="str">
        <f>+IFERROR(INDEX('18.02.23'!$F$9:$F$748,MATCH('Bảng kê Q1'!$F177,'18.02.23'!$N$9:$N$746,0)),"")</f>
        <v/>
      </c>
      <c r="S177" s="15" t="s">
        <v>1882</v>
      </c>
      <c r="T177" s="8" t="s">
        <v>3014</v>
      </c>
      <c r="U177">
        <f>INDEX('Hàng tra'!$E$3:$E$519,MATCH('Bảng kê Q1'!$F177,'Hàng tra'!$E$3:$E$519,0))</f>
        <v>238</v>
      </c>
    </row>
    <row r="178" spans="1:21" hidden="1" outlineLevel="1" x14ac:dyDescent="0.25">
      <c r="A178" s="4">
        <v>44930</v>
      </c>
      <c r="B178" s="8" t="s">
        <v>747</v>
      </c>
      <c r="C178" s="8" t="s">
        <v>3013</v>
      </c>
      <c r="D178" s="22" t="s">
        <v>386</v>
      </c>
      <c r="E178" s="22" t="s">
        <v>386</v>
      </c>
      <c r="F178" s="22">
        <v>239</v>
      </c>
      <c r="G178" s="22"/>
      <c r="H178" s="22" t="str">
        <f>+IFERROR(INDEX('18.02.23'!$N$9:$N$746,MATCH('Bảng kê Q1'!$F178,'18.02.23'!$N$9:$N$746,0)),"")</f>
        <v/>
      </c>
      <c r="I178" s="22"/>
      <c r="J178" s="22"/>
      <c r="K178" s="22"/>
      <c r="L178" s="5">
        <v>865200</v>
      </c>
      <c r="M178" s="9" t="s">
        <v>3015</v>
      </c>
      <c r="N178" s="5">
        <v>86520</v>
      </c>
      <c r="O178" s="5">
        <v>951720</v>
      </c>
      <c r="P178" s="5">
        <f t="shared" si="4"/>
        <v>99930.599999999991</v>
      </c>
      <c r="Q178" s="5">
        <f t="shared" si="5"/>
        <v>851789.4</v>
      </c>
      <c r="R178" s="5" t="str">
        <f>+IFERROR(INDEX('18.02.23'!$F$9:$F$748,MATCH('Bảng kê Q1'!$F178,'18.02.23'!$N$9:$N$746,0)),"")</f>
        <v/>
      </c>
      <c r="S178" s="15" t="s">
        <v>1882</v>
      </c>
      <c r="T178" s="8" t="s">
        <v>3014</v>
      </c>
      <c r="U178" t="e">
        <f>INDEX('Hàng tra'!$E$3:$E$519,MATCH('Bảng kê Q1'!$F178,'Hàng tra'!$E$3:$E$519,0))</f>
        <v>#N/A</v>
      </c>
    </row>
    <row r="179" spans="1:21" ht="21" outlineLevel="1" x14ac:dyDescent="0.25">
      <c r="A179" s="4">
        <v>44930</v>
      </c>
      <c r="B179" s="8" t="s">
        <v>2141</v>
      </c>
      <c r="C179" s="8" t="s">
        <v>3013</v>
      </c>
      <c r="D179" s="22" t="s">
        <v>1528</v>
      </c>
      <c r="E179" s="22" t="s">
        <v>1528</v>
      </c>
      <c r="F179" s="22">
        <v>240</v>
      </c>
      <c r="G179" s="22"/>
      <c r="H179" s="22">
        <f>+IFERROR(INDEX('18.02.23'!$N$9:$N$746,MATCH('Bảng kê Q1'!$F179,'18.02.23'!$N$9:$N$746,0)),"")</f>
        <v>240</v>
      </c>
      <c r="I179" s="22"/>
      <c r="J179" s="22"/>
      <c r="K179" s="22"/>
      <c r="L179" s="5">
        <v>943993</v>
      </c>
      <c r="M179" s="9" t="s">
        <v>3015</v>
      </c>
      <c r="N179" s="5">
        <v>94399</v>
      </c>
      <c r="O179" s="5">
        <v>1038392</v>
      </c>
      <c r="P179" s="5">
        <f t="shared" si="4"/>
        <v>109031.15999999999</v>
      </c>
      <c r="Q179" s="5">
        <f t="shared" si="5"/>
        <v>929360.84</v>
      </c>
      <c r="R179" s="5">
        <f>+IFERROR(INDEX('18.02.23'!$F$9:$F$748,MATCH('Bảng kê Q1'!$F179,'18.02.23'!$N$9:$N$746,0)),"")</f>
        <v>1038392</v>
      </c>
      <c r="S179" s="15" t="s">
        <v>1528</v>
      </c>
      <c r="T179" s="8" t="s">
        <v>3043</v>
      </c>
      <c r="U179">
        <f>INDEX('Hàng tra'!$E$3:$E$519,MATCH('Bảng kê Q1'!$F179,'Hàng tra'!$E$3:$E$519,0))</f>
        <v>240</v>
      </c>
    </row>
    <row r="180" spans="1:21" hidden="1" outlineLevel="1" x14ac:dyDescent="0.25">
      <c r="A180" s="4">
        <v>44930</v>
      </c>
      <c r="B180" s="8" t="s">
        <v>1736</v>
      </c>
      <c r="C180" s="8" t="s">
        <v>3013</v>
      </c>
      <c r="D180" s="22" t="s">
        <v>1558</v>
      </c>
      <c r="E180" s="22" t="s">
        <v>1558</v>
      </c>
      <c r="F180" s="22">
        <v>241</v>
      </c>
      <c r="G180" s="22"/>
      <c r="H180" s="22" t="str">
        <f>+IFERROR(INDEX('18.02.23'!$N$9:$N$746,MATCH('Bảng kê Q1'!$F180,'18.02.23'!$N$9:$N$746,0)),"")</f>
        <v/>
      </c>
      <c r="I180" s="22"/>
      <c r="J180" s="22"/>
      <c r="K180" s="22"/>
      <c r="L180" s="5">
        <v>865200</v>
      </c>
      <c r="M180" s="9" t="s">
        <v>3015</v>
      </c>
      <c r="N180" s="5">
        <v>86520</v>
      </c>
      <c r="O180" s="5">
        <v>951720</v>
      </c>
      <c r="P180" s="5">
        <f t="shared" si="4"/>
        <v>99930.599999999991</v>
      </c>
      <c r="Q180" s="5">
        <f t="shared" si="5"/>
        <v>851789.4</v>
      </c>
      <c r="R180" s="5" t="str">
        <f>+IFERROR(INDEX('18.02.23'!$F$9:$F$748,MATCH('Bảng kê Q1'!$F180,'18.02.23'!$N$9:$N$746,0)),"")</f>
        <v/>
      </c>
      <c r="S180" s="15" t="s">
        <v>1882</v>
      </c>
      <c r="T180" s="8" t="s">
        <v>3014</v>
      </c>
      <c r="U180">
        <f>INDEX('Hàng tra'!$E$3:$E$519,MATCH('Bảng kê Q1'!$F180,'Hàng tra'!$E$3:$E$519,0))</f>
        <v>241</v>
      </c>
    </row>
    <row r="181" spans="1:21" hidden="1" outlineLevel="1" x14ac:dyDescent="0.25">
      <c r="A181" s="4">
        <v>44930</v>
      </c>
      <c r="B181" s="8" t="s">
        <v>62</v>
      </c>
      <c r="C181" s="8" t="s">
        <v>3013</v>
      </c>
      <c r="D181" s="22" t="s">
        <v>2035</v>
      </c>
      <c r="E181" s="22" t="s">
        <v>2035</v>
      </c>
      <c r="F181" s="22">
        <v>242</v>
      </c>
      <c r="G181" s="22"/>
      <c r="H181" s="22" t="str">
        <f>+IFERROR(INDEX('18.02.23'!$N$9:$N$746,MATCH('Bảng kê Q1'!$F181,'18.02.23'!$N$9:$N$746,0)),"")</f>
        <v/>
      </c>
      <c r="I181" s="22"/>
      <c r="J181" s="22"/>
      <c r="K181" s="22"/>
      <c r="L181" s="5">
        <v>865200</v>
      </c>
      <c r="M181" s="9" t="s">
        <v>3015</v>
      </c>
      <c r="N181" s="5">
        <v>86520</v>
      </c>
      <c r="O181" s="5">
        <v>951720</v>
      </c>
      <c r="P181" s="5">
        <f t="shared" si="4"/>
        <v>99930.599999999991</v>
      </c>
      <c r="Q181" s="5">
        <f t="shared" si="5"/>
        <v>851789.4</v>
      </c>
      <c r="R181" s="5" t="str">
        <f>+IFERROR(INDEX('18.02.23'!$F$9:$F$748,MATCH('Bảng kê Q1'!$F181,'18.02.23'!$N$9:$N$746,0)),"")</f>
        <v/>
      </c>
      <c r="S181" s="15" t="s">
        <v>1882</v>
      </c>
      <c r="T181" s="8" t="s">
        <v>3014</v>
      </c>
      <c r="U181">
        <f>INDEX('Hàng tra'!$E$3:$E$519,MATCH('Bảng kê Q1'!$F181,'Hàng tra'!$E$3:$E$519,0))</f>
        <v>242</v>
      </c>
    </row>
    <row r="182" spans="1:21" outlineLevel="1" x14ac:dyDescent="0.25">
      <c r="A182" s="4">
        <v>44930</v>
      </c>
      <c r="B182" s="8" t="s">
        <v>2234</v>
      </c>
      <c r="C182" s="8" t="s">
        <v>3013</v>
      </c>
      <c r="D182" s="22" t="s">
        <v>447</v>
      </c>
      <c r="E182" s="22" t="s">
        <v>447</v>
      </c>
      <c r="F182" s="22">
        <v>243</v>
      </c>
      <c r="G182" s="22"/>
      <c r="H182" s="22">
        <f>+IFERROR(INDEX('18.02.23'!$N$9:$N$746,MATCH('Bảng kê Q1'!$F182,'18.02.23'!$N$9:$N$746,0)),"")</f>
        <v>243</v>
      </c>
      <c r="I182" s="22"/>
      <c r="J182" s="22"/>
      <c r="K182" s="22"/>
      <c r="L182" s="5">
        <v>504615</v>
      </c>
      <c r="M182" s="9" t="s">
        <v>3015</v>
      </c>
      <c r="N182" s="5">
        <v>50462</v>
      </c>
      <c r="O182" s="5">
        <v>555077</v>
      </c>
      <c r="P182" s="5">
        <f t="shared" si="4"/>
        <v>58283.084999999999</v>
      </c>
      <c r="Q182" s="5">
        <f t="shared" si="5"/>
        <v>496793.91499999998</v>
      </c>
      <c r="R182" s="5">
        <f>+IFERROR(INDEX('18.02.23'!$F$9:$F$748,MATCH('Bảng kê Q1'!$F182,'18.02.23'!$N$9:$N$746,0)),"")</f>
        <v>555077</v>
      </c>
      <c r="S182" s="15" t="s">
        <v>1882</v>
      </c>
      <c r="T182" s="8" t="s">
        <v>3014</v>
      </c>
      <c r="U182">
        <f>INDEX('Hàng tra'!$E$3:$E$519,MATCH('Bảng kê Q1'!$F182,'Hàng tra'!$E$3:$E$519,0))</f>
        <v>243</v>
      </c>
    </row>
    <row r="183" spans="1:21" hidden="1" outlineLevel="1" x14ac:dyDescent="0.25">
      <c r="A183" s="4">
        <v>44930</v>
      </c>
      <c r="B183" s="8" t="s">
        <v>1009</v>
      </c>
      <c r="C183" s="8" t="s">
        <v>3013</v>
      </c>
      <c r="D183" s="22" t="s">
        <v>4168</v>
      </c>
      <c r="E183" s="22" t="s">
        <v>4168</v>
      </c>
      <c r="F183" s="22">
        <v>244</v>
      </c>
      <c r="G183" s="22"/>
      <c r="H183" s="22" t="str">
        <f>+IFERROR(INDEX('18.02.23'!$N$9:$N$746,MATCH('Bảng kê Q1'!$F183,'18.02.23'!$N$9:$N$746,0)),"")</f>
        <v/>
      </c>
      <c r="I183" s="22"/>
      <c r="J183" s="22"/>
      <c r="K183" s="22"/>
      <c r="L183" s="5">
        <v>848400</v>
      </c>
      <c r="M183" s="9" t="s">
        <v>3015</v>
      </c>
      <c r="N183" s="5">
        <v>84840</v>
      </c>
      <c r="O183" s="5">
        <v>933240</v>
      </c>
      <c r="P183" s="5">
        <f t="shared" si="4"/>
        <v>97990.2</v>
      </c>
      <c r="Q183" s="5">
        <f t="shared" si="5"/>
        <v>835249.8</v>
      </c>
      <c r="R183" s="5" t="str">
        <f>+IFERROR(INDEX('18.02.23'!$F$9:$F$748,MATCH('Bảng kê Q1'!$F183,'18.02.23'!$N$9:$N$746,0)),"")</f>
        <v/>
      </c>
      <c r="S183" s="15" t="s">
        <v>1709</v>
      </c>
      <c r="T183" s="8" t="s">
        <v>3064</v>
      </c>
      <c r="U183" t="e">
        <f>INDEX('Hàng tra'!$E$3:$E$519,MATCH('Bảng kê Q1'!$F183,'Hàng tra'!$E$3:$E$519,0))</f>
        <v>#N/A</v>
      </c>
    </row>
    <row r="184" spans="1:21" outlineLevel="1" x14ac:dyDescent="0.25">
      <c r="A184" s="4">
        <v>44930</v>
      </c>
      <c r="B184" s="8" t="s">
        <v>1820</v>
      </c>
      <c r="C184" s="8" t="s">
        <v>3013</v>
      </c>
      <c r="D184" s="22" t="s">
        <v>204</v>
      </c>
      <c r="E184" s="22" t="s">
        <v>204</v>
      </c>
      <c r="F184" s="22">
        <v>245</v>
      </c>
      <c r="G184" s="22"/>
      <c r="H184" s="22">
        <f>+IFERROR(INDEX('18.02.23'!$N$9:$N$746,MATCH('Bảng kê Q1'!$F184,'18.02.23'!$N$9:$N$746,0)),"")</f>
        <v>245</v>
      </c>
      <c r="I184" s="22"/>
      <c r="J184" s="22"/>
      <c r="K184" s="22"/>
      <c r="L184" s="5">
        <v>567883</v>
      </c>
      <c r="M184" s="9" t="s">
        <v>3015</v>
      </c>
      <c r="N184" s="5">
        <v>56788</v>
      </c>
      <c r="O184" s="5">
        <v>624671</v>
      </c>
      <c r="P184" s="5">
        <f t="shared" si="4"/>
        <v>65590.455000000002</v>
      </c>
      <c r="Q184" s="5">
        <f t="shared" si="5"/>
        <v>559080.54500000004</v>
      </c>
      <c r="R184" s="5">
        <f>+IFERROR(INDEX('18.02.23'!$F$9:$F$748,MATCH('Bảng kê Q1'!$F184,'18.02.23'!$N$9:$N$746,0)),"")</f>
        <v>624671</v>
      </c>
      <c r="S184" s="15" t="s">
        <v>1882</v>
      </c>
      <c r="T184" s="8" t="s">
        <v>3014</v>
      </c>
      <c r="U184" t="e">
        <f>INDEX('Hàng tra'!$E$3:$E$519,MATCH('Bảng kê Q1'!$F184,'Hàng tra'!$E$3:$E$519,0))</f>
        <v>#N/A</v>
      </c>
    </row>
    <row r="185" spans="1:21" hidden="1" outlineLevel="1" x14ac:dyDescent="0.25">
      <c r="A185" s="4">
        <v>44930</v>
      </c>
      <c r="B185" s="8" t="s">
        <v>1502</v>
      </c>
      <c r="C185" s="8" t="s">
        <v>3013</v>
      </c>
      <c r="D185" s="22" t="s">
        <v>558</v>
      </c>
      <c r="E185" s="22" t="s">
        <v>558</v>
      </c>
      <c r="F185" s="22">
        <v>246</v>
      </c>
      <c r="G185" s="22"/>
      <c r="H185" s="22" t="str">
        <f>+IFERROR(INDEX('18.02.23'!$N$9:$N$746,MATCH('Bảng kê Q1'!$F185,'18.02.23'!$N$9:$N$746,0)),"")</f>
        <v/>
      </c>
      <c r="I185" s="22"/>
      <c r="J185" s="22"/>
      <c r="K185" s="22"/>
      <c r="L185" s="5">
        <v>865200</v>
      </c>
      <c r="M185" s="9" t="s">
        <v>3015</v>
      </c>
      <c r="N185" s="5">
        <v>86520</v>
      </c>
      <c r="O185" s="5">
        <v>951720</v>
      </c>
      <c r="P185" s="5">
        <f t="shared" si="4"/>
        <v>99930.599999999991</v>
      </c>
      <c r="Q185" s="5">
        <f t="shared" si="5"/>
        <v>851789.4</v>
      </c>
      <c r="R185" s="5" t="str">
        <f>+IFERROR(INDEX('18.02.23'!$F$9:$F$748,MATCH('Bảng kê Q1'!$F185,'18.02.23'!$N$9:$N$746,0)),"")</f>
        <v/>
      </c>
      <c r="S185" s="15" t="s">
        <v>1882</v>
      </c>
      <c r="T185" s="8" t="s">
        <v>3014</v>
      </c>
      <c r="U185">
        <f>INDEX('Hàng tra'!$E$3:$E$519,MATCH('Bảng kê Q1'!$F185,'Hàng tra'!$E$3:$E$519,0))</f>
        <v>246</v>
      </c>
    </row>
    <row r="186" spans="1:21" hidden="1" outlineLevel="1" x14ac:dyDescent="0.25">
      <c r="A186" s="4">
        <v>44930</v>
      </c>
      <c r="B186" s="8" t="s">
        <v>2428</v>
      </c>
      <c r="C186" s="8" t="s">
        <v>3013</v>
      </c>
      <c r="D186" s="22" t="s">
        <v>712</v>
      </c>
      <c r="E186" s="22" t="s">
        <v>712</v>
      </c>
      <c r="F186" s="22">
        <v>247</v>
      </c>
      <c r="G186" s="22"/>
      <c r="H186" s="22" t="str">
        <f>+IFERROR(INDEX('18.02.23'!$N$9:$N$746,MATCH('Bảng kê Q1'!$F186,'18.02.23'!$N$9:$N$746,0)),"")</f>
        <v/>
      </c>
      <c r="I186" s="22"/>
      <c r="J186" s="22"/>
      <c r="K186" s="22"/>
      <c r="L186" s="5">
        <v>865200</v>
      </c>
      <c r="M186" s="9" t="s">
        <v>3015</v>
      </c>
      <c r="N186" s="5">
        <v>86520</v>
      </c>
      <c r="O186" s="5">
        <v>951720</v>
      </c>
      <c r="P186" s="5">
        <f t="shared" si="4"/>
        <v>99930.599999999991</v>
      </c>
      <c r="Q186" s="5">
        <f t="shared" si="5"/>
        <v>851789.4</v>
      </c>
      <c r="R186" s="5" t="str">
        <f>+IFERROR(INDEX('18.02.23'!$F$9:$F$748,MATCH('Bảng kê Q1'!$F186,'18.02.23'!$N$9:$N$746,0)),"")</f>
        <v/>
      </c>
      <c r="S186" s="15" t="s">
        <v>1882</v>
      </c>
      <c r="T186" s="8" t="s">
        <v>3014</v>
      </c>
      <c r="U186" t="e">
        <f>INDEX('Hàng tra'!$E$3:$E$519,MATCH('Bảng kê Q1'!$F186,'Hàng tra'!$E$3:$E$519,0))</f>
        <v>#N/A</v>
      </c>
    </row>
    <row r="187" spans="1:21" hidden="1" outlineLevel="1" x14ac:dyDescent="0.25">
      <c r="A187" s="4">
        <v>44930</v>
      </c>
      <c r="B187" s="8" t="s">
        <v>1235</v>
      </c>
      <c r="C187" s="8" t="s">
        <v>3013</v>
      </c>
      <c r="D187" s="22" t="s">
        <v>1750</v>
      </c>
      <c r="E187" s="22" t="s">
        <v>1750</v>
      </c>
      <c r="F187" s="22">
        <v>248</v>
      </c>
      <c r="G187" s="22"/>
      <c r="H187" s="22" t="str">
        <f>+IFERROR(INDEX('18.02.23'!$N$9:$N$746,MATCH('Bảng kê Q1'!$F187,'18.02.23'!$N$9:$N$746,0)),"")</f>
        <v/>
      </c>
      <c r="I187" s="22"/>
      <c r="J187" s="22"/>
      <c r="K187" s="22"/>
      <c r="L187" s="5">
        <v>424200</v>
      </c>
      <c r="M187" s="9" t="s">
        <v>3015</v>
      </c>
      <c r="N187" s="5">
        <v>42420</v>
      </c>
      <c r="O187" s="5">
        <v>466620</v>
      </c>
      <c r="P187" s="5">
        <f t="shared" si="4"/>
        <v>48995.1</v>
      </c>
      <c r="Q187" s="5">
        <f t="shared" si="5"/>
        <v>417624.9</v>
      </c>
      <c r="R187" s="5" t="str">
        <f>+IFERROR(INDEX('18.02.23'!$F$9:$F$748,MATCH('Bảng kê Q1'!$F187,'18.02.23'!$N$9:$N$746,0)),"")</f>
        <v/>
      </c>
      <c r="S187" s="15" t="s">
        <v>1882</v>
      </c>
      <c r="T187" s="8" t="s">
        <v>3014</v>
      </c>
      <c r="U187">
        <f>INDEX('Hàng tra'!$E$3:$E$519,MATCH('Bảng kê Q1'!$F187,'Hàng tra'!$E$3:$E$519,0))</f>
        <v>248</v>
      </c>
    </row>
    <row r="188" spans="1:21" outlineLevel="1" x14ac:dyDescent="0.25">
      <c r="A188" s="4">
        <v>44930</v>
      </c>
      <c r="B188" s="8" t="s">
        <v>2419</v>
      </c>
      <c r="C188" s="8" t="s">
        <v>3013</v>
      </c>
      <c r="D188" s="22" t="s">
        <v>1482</v>
      </c>
      <c r="E188" s="22" t="s">
        <v>1482</v>
      </c>
      <c r="F188" s="22">
        <v>249</v>
      </c>
      <c r="G188" s="22"/>
      <c r="H188" s="22">
        <f>+IFERROR(INDEX('18.02.23'!$N$9:$N$746,MATCH('Bảng kê Q1'!$F188,'18.02.23'!$N$9:$N$746,0)),"")</f>
        <v>249</v>
      </c>
      <c r="I188" s="22"/>
      <c r="J188" s="22"/>
      <c r="K188" s="22"/>
      <c r="L188" s="5">
        <v>2690364</v>
      </c>
      <c r="M188" s="9" t="s">
        <v>3015</v>
      </c>
      <c r="N188" s="5">
        <v>269036</v>
      </c>
      <c r="O188" s="5">
        <v>2959400</v>
      </c>
      <c r="P188" s="5">
        <f t="shared" si="4"/>
        <v>310737</v>
      </c>
      <c r="Q188" s="5">
        <f t="shared" si="5"/>
        <v>2648663</v>
      </c>
      <c r="R188" s="5">
        <f>+IFERROR(INDEX('18.02.23'!$F$9:$F$748,MATCH('Bảng kê Q1'!$F188,'18.02.23'!$N$9:$N$746,0)),"")</f>
        <v>2959400</v>
      </c>
      <c r="S188" s="15" t="s">
        <v>1482</v>
      </c>
      <c r="T188" s="8" t="s">
        <v>3065</v>
      </c>
      <c r="U188" t="e">
        <f>INDEX('Hàng tra'!$E$3:$E$519,MATCH('Bảng kê Q1'!$F188,'Hàng tra'!$E$3:$E$519,0))</f>
        <v>#N/A</v>
      </c>
    </row>
    <row r="189" spans="1:21" hidden="1" outlineLevel="1" x14ac:dyDescent="0.25">
      <c r="A189" s="4">
        <v>44930</v>
      </c>
      <c r="B189" s="8" t="s">
        <v>1557</v>
      </c>
      <c r="C189" s="8" t="s">
        <v>3013</v>
      </c>
      <c r="D189" s="22" t="s">
        <v>1482</v>
      </c>
      <c r="E189" s="22" t="s">
        <v>1482</v>
      </c>
      <c r="F189" s="22">
        <v>250</v>
      </c>
      <c r="G189" s="22"/>
      <c r="H189" s="22" t="str">
        <f>+IFERROR(INDEX('18.02.23'!$N$9:$N$746,MATCH('Bảng kê Q1'!$F189,'18.02.23'!$N$9:$N$746,0)),"")</f>
        <v/>
      </c>
      <c r="I189" s="22"/>
      <c r="J189" s="22"/>
      <c r="K189" s="22"/>
      <c r="L189" s="5">
        <v>1730400</v>
      </c>
      <c r="M189" s="9" t="s">
        <v>3015</v>
      </c>
      <c r="N189" s="5">
        <v>173040</v>
      </c>
      <c r="O189" s="5">
        <v>1903440</v>
      </c>
      <c r="P189" s="5">
        <f t="shared" si="4"/>
        <v>199861.19999999998</v>
      </c>
      <c r="Q189" s="5">
        <f t="shared" si="5"/>
        <v>1703578.8</v>
      </c>
      <c r="R189" s="5" t="str">
        <f>+IFERROR(INDEX('18.02.23'!$F$9:$F$748,MATCH('Bảng kê Q1'!$F189,'18.02.23'!$N$9:$N$746,0)),"")</f>
        <v/>
      </c>
      <c r="S189" s="15" t="s">
        <v>1482</v>
      </c>
      <c r="T189" s="8" t="s">
        <v>3065</v>
      </c>
      <c r="U189" t="e">
        <f>INDEX('Hàng tra'!$E$3:$E$519,MATCH('Bảng kê Q1'!$F189,'Hàng tra'!$E$3:$E$519,0))</f>
        <v>#N/A</v>
      </c>
    </row>
    <row r="190" spans="1:21" hidden="1" outlineLevel="1" x14ac:dyDescent="0.25">
      <c r="A190" s="4">
        <v>44930</v>
      </c>
      <c r="B190" s="8" t="s">
        <v>1836</v>
      </c>
      <c r="C190" s="8" t="s">
        <v>3013</v>
      </c>
      <c r="D190" s="22" t="s">
        <v>784</v>
      </c>
      <c r="E190" s="22" t="s">
        <v>784</v>
      </c>
      <c r="F190" s="22">
        <v>251</v>
      </c>
      <c r="G190" s="22"/>
      <c r="H190" s="22" t="str">
        <f>+IFERROR(INDEX('18.02.23'!$N$9:$N$746,MATCH('Bảng kê Q1'!$F190,'18.02.23'!$N$9:$N$746,0)),"")</f>
        <v/>
      </c>
      <c r="I190" s="22"/>
      <c r="J190" s="22"/>
      <c r="K190" s="22"/>
      <c r="L190" s="5">
        <v>865200</v>
      </c>
      <c r="M190" s="9" t="s">
        <v>3015</v>
      </c>
      <c r="N190" s="5">
        <v>86520</v>
      </c>
      <c r="O190" s="5">
        <v>951720</v>
      </c>
      <c r="P190" s="5">
        <f t="shared" si="4"/>
        <v>99930.599999999991</v>
      </c>
      <c r="Q190" s="5">
        <f t="shared" si="5"/>
        <v>851789.4</v>
      </c>
      <c r="R190" s="5" t="str">
        <f>+IFERROR(INDEX('18.02.23'!$F$9:$F$748,MATCH('Bảng kê Q1'!$F190,'18.02.23'!$N$9:$N$746,0)),"")</f>
        <v/>
      </c>
      <c r="S190" s="15" t="s">
        <v>1882</v>
      </c>
      <c r="T190" s="8" t="s">
        <v>3014</v>
      </c>
      <c r="U190" t="e">
        <f>INDEX('Hàng tra'!$E$3:$E$519,MATCH('Bảng kê Q1'!$F190,'Hàng tra'!$E$3:$E$519,0))</f>
        <v>#N/A</v>
      </c>
    </row>
    <row r="191" spans="1:21" outlineLevel="1" x14ac:dyDescent="0.25">
      <c r="A191" s="4">
        <v>44930</v>
      </c>
      <c r="B191" s="8" t="s">
        <v>2787</v>
      </c>
      <c r="C191" s="8" t="s">
        <v>3013</v>
      </c>
      <c r="D191" s="22" t="s">
        <v>541</v>
      </c>
      <c r="E191" s="22" t="s">
        <v>541</v>
      </c>
      <c r="F191" s="22">
        <v>252</v>
      </c>
      <c r="G191" s="22"/>
      <c r="H191" s="22">
        <f>+IFERROR(INDEX('18.02.23'!$N$9:$N$746,MATCH('Bảng kê Q1'!$F191,'18.02.23'!$N$9:$N$746,0)),"")</f>
        <v>252</v>
      </c>
      <c r="I191" s="22"/>
      <c r="J191" s="22"/>
      <c r="K191" s="22"/>
      <c r="L191" s="5">
        <v>1274641</v>
      </c>
      <c r="M191" s="9" t="s">
        <v>3015</v>
      </c>
      <c r="N191" s="5">
        <v>127464</v>
      </c>
      <c r="O191" s="5">
        <v>1402105</v>
      </c>
      <c r="P191" s="5">
        <f t="shared" si="4"/>
        <v>147221.02499999999</v>
      </c>
      <c r="Q191" s="5">
        <f t="shared" si="5"/>
        <v>1254883.9750000001</v>
      </c>
      <c r="R191" s="5">
        <f>+IFERROR(INDEX('18.02.23'!$F$9:$F$748,MATCH('Bảng kê Q1'!$F191,'18.02.23'!$N$9:$N$746,0)),"")</f>
        <v>1402105</v>
      </c>
      <c r="S191" s="15" t="s">
        <v>1882</v>
      </c>
      <c r="T191" s="8" t="s">
        <v>3014</v>
      </c>
      <c r="U191" t="e">
        <f>INDEX('Hàng tra'!$E$3:$E$519,MATCH('Bảng kê Q1'!$F191,'Hàng tra'!$E$3:$E$519,0))</f>
        <v>#N/A</v>
      </c>
    </row>
    <row r="192" spans="1:21" hidden="1" outlineLevel="1" x14ac:dyDescent="0.25">
      <c r="A192" s="4">
        <v>44930</v>
      </c>
      <c r="B192" s="8" t="s">
        <v>1782</v>
      </c>
      <c r="C192" s="8" t="s">
        <v>3013</v>
      </c>
      <c r="D192" s="22" t="s">
        <v>541</v>
      </c>
      <c r="E192" s="22" t="s">
        <v>541</v>
      </c>
      <c r="F192" s="22">
        <v>253</v>
      </c>
      <c r="G192" s="22"/>
      <c r="H192" s="22" t="str">
        <f>+IFERROR(INDEX('18.02.23'!$N$9:$N$746,MATCH('Bảng kê Q1'!$F192,'18.02.23'!$N$9:$N$746,0)),"")</f>
        <v/>
      </c>
      <c r="I192" s="22"/>
      <c r="J192" s="22"/>
      <c r="K192" s="22"/>
      <c r="L192" s="5">
        <v>865200</v>
      </c>
      <c r="M192" s="9" t="s">
        <v>3015</v>
      </c>
      <c r="N192" s="5">
        <v>86520</v>
      </c>
      <c r="O192" s="5">
        <v>951720</v>
      </c>
      <c r="P192" s="5">
        <f t="shared" si="4"/>
        <v>99930.599999999991</v>
      </c>
      <c r="Q192" s="5">
        <f t="shared" si="5"/>
        <v>851789.4</v>
      </c>
      <c r="R192" s="5" t="str">
        <f>+IFERROR(INDEX('18.02.23'!$F$9:$F$748,MATCH('Bảng kê Q1'!$F192,'18.02.23'!$N$9:$N$746,0)),"")</f>
        <v/>
      </c>
      <c r="S192" s="15" t="s">
        <v>1882</v>
      </c>
      <c r="T192" s="8" t="s">
        <v>3014</v>
      </c>
      <c r="U192">
        <f>INDEX('Hàng tra'!$E$3:$E$519,MATCH('Bảng kê Q1'!$F192,'Hàng tra'!$E$3:$E$519,0))</f>
        <v>253</v>
      </c>
    </row>
    <row r="193" spans="1:21" hidden="1" outlineLevel="1" x14ac:dyDescent="0.25">
      <c r="A193" s="4">
        <v>44930</v>
      </c>
      <c r="B193" s="8" t="s">
        <v>544</v>
      </c>
      <c r="C193" s="8" t="s">
        <v>3013</v>
      </c>
      <c r="D193" s="22" t="s">
        <v>2031</v>
      </c>
      <c r="E193" s="22" t="s">
        <v>2031</v>
      </c>
      <c r="F193" s="22">
        <v>254</v>
      </c>
      <c r="G193" s="22"/>
      <c r="H193" s="22" t="str">
        <f>+IFERROR(INDEX('18.02.23'!$N$9:$N$746,MATCH('Bảng kê Q1'!$F193,'18.02.23'!$N$9:$N$746,0)),"")</f>
        <v/>
      </c>
      <c r="I193" s="22"/>
      <c r="J193" s="22"/>
      <c r="K193" s="22"/>
      <c r="L193" s="5">
        <v>865200</v>
      </c>
      <c r="M193" s="9" t="s">
        <v>3015</v>
      </c>
      <c r="N193" s="5">
        <v>86520</v>
      </c>
      <c r="O193" s="5">
        <v>951720</v>
      </c>
      <c r="P193" s="5">
        <f t="shared" si="4"/>
        <v>99930.599999999991</v>
      </c>
      <c r="Q193" s="5">
        <f t="shared" si="5"/>
        <v>851789.4</v>
      </c>
      <c r="R193" s="5" t="str">
        <f>+IFERROR(INDEX('18.02.23'!$F$9:$F$748,MATCH('Bảng kê Q1'!$F193,'18.02.23'!$N$9:$N$746,0)),"")</f>
        <v/>
      </c>
      <c r="S193" s="15" t="s">
        <v>1882</v>
      </c>
      <c r="T193" s="8" t="s">
        <v>3014</v>
      </c>
      <c r="U193">
        <f>INDEX('Hàng tra'!$E$3:$E$519,MATCH('Bảng kê Q1'!$F193,'Hàng tra'!$E$3:$E$519,0))</f>
        <v>254</v>
      </c>
    </row>
    <row r="194" spans="1:21" hidden="1" outlineLevel="1" x14ac:dyDescent="0.25">
      <c r="A194" s="4">
        <v>44930</v>
      </c>
      <c r="B194" s="8" t="s">
        <v>1085</v>
      </c>
      <c r="C194" s="8" t="s">
        <v>3013</v>
      </c>
      <c r="D194" s="22" t="s">
        <v>197</v>
      </c>
      <c r="E194" s="22" t="s">
        <v>197</v>
      </c>
      <c r="F194" s="22">
        <v>255</v>
      </c>
      <c r="G194" s="22"/>
      <c r="H194" s="22" t="str">
        <f>+IFERROR(INDEX('18.02.23'!$N$9:$N$746,MATCH('Bảng kê Q1'!$F194,'18.02.23'!$N$9:$N$746,0)),"")</f>
        <v/>
      </c>
      <c r="I194" s="22"/>
      <c r="J194" s="22"/>
      <c r="K194" s="22"/>
      <c r="L194" s="5">
        <v>424200</v>
      </c>
      <c r="M194" s="9" t="s">
        <v>3015</v>
      </c>
      <c r="N194" s="5">
        <v>42420</v>
      </c>
      <c r="O194" s="5">
        <v>466620</v>
      </c>
      <c r="P194" s="5">
        <f t="shared" si="4"/>
        <v>48995.1</v>
      </c>
      <c r="Q194" s="5">
        <f t="shared" si="5"/>
        <v>417624.9</v>
      </c>
      <c r="R194" s="5" t="str">
        <f>+IFERROR(INDEX('18.02.23'!$F$9:$F$748,MATCH('Bảng kê Q1'!$F194,'18.02.23'!$N$9:$N$746,0)),"")</f>
        <v/>
      </c>
      <c r="S194" s="15" t="s">
        <v>1882</v>
      </c>
      <c r="T194" s="8" t="s">
        <v>3014</v>
      </c>
      <c r="U194" t="e">
        <f>INDEX('Hàng tra'!$E$3:$E$519,MATCH('Bảng kê Q1'!$F194,'Hàng tra'!$E$3:$E$519,0))</f>
        <v>#N/A</v>
      </c>
    </row>
    <row r="195" spans="1:21" hidden="1" outlineLevel="1" x14ac:dyDescent="0.25">
      <c r="A195" s="4">
        <v>44930</v>
      </c>
      <c r="B195" s="8" t="s">
        <v>2660</v>
      </c>
      <c r="C195" s="8" t="s">
        <v>3013</v>
      </c>
      <c r="D195" s="22" t="s">
        <v>1430</v>
      </c>
      <c r="E195" s="22" t="s">
        <v>1430</v>
      </c>
      <c r="F195" s="22">
        <v>256</v>
      </c>
      <c r="G195" s="22"/>
      <c r="H195" s="22" t="str">
        <f>+IFERROR(INDEX('18.02.23'!$N$9:$N$746,MATCH('Bảng kê Q1'!$F195,'18.02.23'!$N$9:$N$746,0)),"")</f>
        <v/>
      </c>
      <c r="I195" s="22"/>
      <c r="J195" s="22"/>
      <c r="K195" s="22"/>
      <c r="L195" s="5">
        <v>865200</v>
      </c>
      <c r="M195" s="9" t="s">
        <v>3015</v>
      </c>
      <c r="N195" s="5">
        <v>86520</v>
      </c>
      <c r="O195" s="5">
        <v>951720</v>
      </c>
      <c r="P195" s="5">
        <f t="shared" si="4"/>
        <v>99930.599999999991</v>
      </c>
      <c r="Q195" s="5">
        <f t="shared" si="5"/>
        <v>851789.4</v>
      </c>
      <c r="R195" s="5" t="str">
        <f>+IFERROR(INDEX('18.02.23'!$F$9:$F$748,MATCH('Bảng kê Q1'!$F195,'18.02.23'!$N$9:$N$746,0)),"")</f>
        <v/>
      </c>
      <c r="S195" s="15" t="s">
        <v>1882</v>
      </c>
      <c r="T195" s="8" t="s">
        <v>3014</v>
      </c>
      <c r="U195">
        <f>INDEX('Hàng tra'!$E$3:$E$519,MATCH('Bảng kê Q1'!$F195,'Hàng tra'!$E$3:$E$519,0))</f>
        <v>256</v>
      </c>
    </row>
    <row r="196" spans="1:21" hidden="1" outlineLevel="1" x14ac:dyDescent="0.25">
      <c r="A196" s="4">
        <v>44930</v>
      </c>
      <c r="B196" s="8" t="s">
        <v>2072</v>
      </c>
      <c r="C196" s="8" t="s">
        <v>3013</v>
      </c>
      <c r="D196" s="22" t="s">
        <v>476</v>
      </c>
      <c r="E196" s="22" t="s">
        <v>476</v>
      </c>
      <c r="F196" s="22">
        <v>257</v>
      </c>
      <c r="G196" s="22"/>
      <c r="H196" s="22" t="str">
        <f>+IFERROR(INDEX('18.02.23'!$N$9:$N$746,MATCH('Bảng kê Q1'!$F196,'18.02.23'!$N$9:$N$746,0)),"")</f>
        <v/>
      </c>
      <c r="I196" s="22"/>
      <c r="J196" s="22"/>
      <c r="K196" s="22"/>
      <c r="L196" s="5">
        <v>865200</v>
      </c>
      <c r="M196" s="9" t="s">
        <v>3015</v>
      </c>
      <c r="N196" s="5">
        <v>86520</v>
      </c>
      <c r="O196" s="5">
        <v>951720</v>
      </c>
      <c r="P196" s="5">
        <f t="shared" si="4"/>
        <v>99930.599999999991</v>
      </c>
      <c r="Q196" s="5">
        <f t="shared" si="5"/>
        <v>851789.4</v>
      </c>
      <c r="R196" s="5" t="str">
        <f>+IFERROR(INDEX('18.02.23'!$F$9:$F$748,MATCH('Bảng kê Q1'!$F196,'18.02.23'!$N$9:$N$746,0)),"")</f>
        <v/>
      </c>
      <c r="S196" s="15" t="s">
        <v>1882</v>
      </c>
      <c r="T196" s="8" t="s">
        <v>3014</v>
      </c>
      <c r="U196">
        <f>INDEX('Hàng tra'!$E$3:$E$519,MATCH('Bảng kê Q1'!$F196,'Hàng tra'!$E$3:$E$519,0))</f>
        <v>257</v>
      </c>
    </row>
    <row r="197" spans="1:21" hidden="1" outlineLevel="1" x14ac:dyDescent="0.25">
      <c r="A197" s="4">
        <v>44930</v>
      </c>
      <c r="B197" s="8" t="s">
        <v>2740</v>
      </c>
      <c r="C197" s="8" t="s">
        <v>3013</v>
      </c>
      <c r="D197" s="22" t="s">
        <v>802</v>
      </c>
      <c r="E197" s="22" t="s">
        <v>802</v>
      </c>
      <c r="F197" s="22">
        <v>258</v>
      </c>
      <c r="G197" s="22"/>
      <c r="H197" s="22" t="str">
        <f>+IFERROR(INDEX('18.02.23'!$N$9:$N$746,MATCH('Bảng kê Q1'!$F197,'18.02.23'!$N$9:$N$746,0)),"")</f>
        <v/>
      </c>
      <c r="I197" s="22"/>
      <c r="J197" s="22"/>
      <c r="K197" s="22"/>
      <c r="L197" s="5">
        <v>865200</v>
      </c>
      <c r="M197" s="9" t="s">
        <v>3015</v>
      </c>
      <c r="N197" s="5">
        <v>86520</v>
      </c>
      <c r="O197" s="5">
        <v>951720</v>
      </c>
      <c r="P197" s="5">
        <f t="shared" ref="P197:P260" si="6">O197*10.5%</f>
        <v>99930.599999999991</v>
      </c>
      <c r="Q197" s="5">
        <f t="shared" ref="Q197:Q260" si="7">+O197-P197</f>
        <v>851789.4</v>
      </c>
      <c r="R197" s="5" t="str">
        <f>+IFERROR(INDEX('18.02.23'!$F$9:$F$748,MATCH('Bảng kê Q1'!$F197,'18.02.23'!$N$9:$N$746,0)),"")</f>
        <v/>
      </c>
      <c r="S197" s="15" t="s">
        <v>1882</v>
      </c>
      <c r="T197" s="8" t="s">
        <v>3014</v>
      </c>
      <c r="U197" t="e">
        <f>INDEX('Hàng tra'!$E$3:$E$519,MATCH('Bảng kê Q1'!$F197,'Hàng tra'!$E$3:$E$519,0))</f>
        <v>#N/A</v>
      </c>
    </row>
    <row r="198" spans="1:21" hidden="1" outlineLevel="1" x14ac:dyDescent="0.25">
      <c r="A198" s="4">
        <v>44930</v>
      </c>
      <c r="B198" s="8" t="s">
        <v>1523</v>
      </c>
      <c r="C198" s="8" t="s">
        <v>3013</v>
      </c>
      <c r="D198" s="22" t="s">
        <v>2055</v>
      </c>
      <c r="E198" s="22" t="s">
        <v>2055</v>
      </c>
      <c r="F198" s="22">
        <v>260</v>
      </c>
      <c r="G198" s="22"/>
      <c r="H198" s="22" t="str">
        <f>+IFERROR(INDEX('18.02.23'!$N$9:$N$746,MATCH('Bảng kê Q1'!$F198,'18.02.23'!$N$9:$N$746,0)),"")</f>
        <v/>
      </c>
      <c r="I198" s="22"/>
      <c r="J198" s="22"/>
      <c r="K198" s="22"/>
      <c r="L198" s="5">
        <v>865200</v>
      </c>
      <c r="M198" s="9" t="s">
        <v>3015</v>
      </c>
      <c r="N198" s="5">
        <v>86520</v>
      </c>
      <c r="O198" s="5">
        <v>951720</v>
      </c>
      <c r="P198" s="5">
        <f t="shared" si="6"/>
        <v>99930.599999999991</v>
      </c>
      <c r="Q198" s="5">
        <f t="shared" si="7"/>
        <v>851789.4</v>
      </c>
      <c r="R198" s="5" t="str">
        <f>+IFERROR(INDEX('18.02.23'!$F$9:$F$748,MATCH('Bảng kê Q1'!$F198,'18.02.23'!$N$9:$N$746,0)),"")</f>
        <v/>
      </c>
      <c r="S198" s="15" t="s">
        <v>1882</v>
      </c>
      <c r="T198" s="8" t="s">
        <v>3014</v>
      </c>
      <c r="U198">
        <f>INDEX('Hàng tra'!$E$3:$E$519,MATCH('Bảng kê Q1'!$F198,'Hàng tra'!$E$3:$E$519,0))</f>
        <v>260</v>
      </c>
    </row>
    <row r="199" spans="1:21" hidden="1" outlineLevel="1" x14ac:dyDescent="0.25">
      <c r="A199" s="4">
        <v>44930</v>
      </c>
      <c r="B199" s="8" t="s">
        <v>663</v>
      </c>
      <c r="C199" s="8" t="s">
        <v>3013</v>
      </c>
      <c r="D199" s="22" t="s">
        <v>2671</v>
      </c>
      <c r="E199" s="22" t="s">
        <v>2671</v>
      </c>
      <c r="F199" s="22">
        <v>261</v>
      </c>
      <c r="G199" s="22"/>
      <c r="H199" s="22" t="str">
        <f>+IFERROR(INDEX('18.02.23'!$N$9:$N$746,MATCH('Bảng kê Q1'!$F199,'18.02.23'!$N$9:$N$746,0)),"")</f>
        <v/>
      </c>
      <c r="I199" s="22"/>
      <c r="J199" s="22"/>
      <c r="K199" s="22"/>
      <c r="L199" s="5">
        <v>865200</v>
      </c>
      <c r="M199" s="9" t="s">
        <v>3015</v>
      </c>
      <c r="N199" s="5">
        <v>86520</v>
      </c>
      <c r="O199" s="5">
        <v>951720</v>
      </c>
      <c r="P199" s="5">
        <f t="shared" si="6"/>
        <v>99930.599999999991</v>
      </c>
      <c r="Q199" s="5">
        <f t="shared" si="7"/>
        <v>851789.4</v>
      </c>
      <c r="R199" s="5" t="str">
        <f>+IFERROR(INDEX('18.02.23'!$F$9:$F$748,MATCH('Bảng kê Q1'!$F199,'18.02.23'!$N$9:$N$746,0)),"")</f>
        <v/>
      </c>
      <c r="S199" s="15" t="s">
        <v>1882</v>
      </c>
      <c r="T199" s="8" t="s">
        <v>3014</v>
      </c>
      <c r="U199" t="e">
        <f>INDEX('Hàng tra'!$E$3:$E$519,MATCH('Bảng kê Q1'!$F199,'Hàng tra'!$E$3:$E$519,0))</f>
        <v>#N/A</v>
      </c>
    </row>
    <row r="200" spans="1:21" hidden="1" outlineLevel="1" x14ac:dyDescent="0.25">
      <c r="A200" s="4">
        <v>44930</v>
      </c>
      <c r="B200" s="8" t="s">
        <v>27</v>
      </c>
      <c r="C200" s="8" t="s">
        <v>3013</v>
      </c>
      <c r="D200" s="22" t="s">
        <v>570</v>
      </c>
      <c r="E200" s="22" t="s">
        <v>570</v>
      </c>
      <c r="F200" s="22">
        <v>262</v>
      </c>
      <c r="G200" s="22"/>
      <c r="H200" s="22" t="str">
        <f>+IFERROR(INDEX('18.02.23'!$N$9:$N$746,MATCH('Bảng kê Q1'!$F200,'18.02.23'!$N$9:$N$746,0)),"")</f>
        <v/>
      </c>
      <c r="I200" s="22"/>
      <c r="J200" s="22"/>
      <c r="K200" s="22"/>
      <c r="L200" s="5">
        <v>865200</v>
      </c>
      <c r="M200" s="9" t="s">
        <v>3015</v>
      </c>
      <c r="N200" s="5">
        <v>86520</v>
      </c>
      <c r="O200" s="5">
        <v>951720</v>
      </c>
      <c r="P200" s="5">
        <f t="shared" si="6"/>
        <v>99930.599999999991</v>
      </c>
      <c r="Q200" s="5">
        <f t="shared" si="7"/>
        <v>851789.4</v>
      </c>
      <c r="R200" s="5" t="str">
        <f>+IFERROR(INDEX('18.02.23'!$F$9:$F$748,MATCH('Bảng kê Q1'!$F200,'18.02.23'!$N$9:$N$746,0)),"")</f>
        <v/>
      </c>
      <c r="S200" s="15" t="s">
        <v>1882</v>
      </c>
      <c r="T200" s="8" t="s">
        <v>3014</v>
      </c>
      <c r="U200" t="e">
        <f>INDEX('Hàng tra'!$E$3:$E$519,MATCH('Bảng kê Q1'!$F200,'Hàng tra'!$E$3:$E$519,0))</f>
        <v>#N/A</v>
      </c>
    </row>
    <row r="201" spans="1:21" hidden="1" outlineLevel="1" x14ac:dyDescent="0.25">
      <c r="A201" s="4">
        <v>44930</v>
      </c>
      <c r="B201" s="8" t="s">
        <v>2696</v>
      </c>
      <c r="C201" s="8" t="s">
        <v>3013</v>
      </c>
      <c r="D201" s="22" t="s">
        <v>2936</v>
      </c>
      <c r="E201" s="22" t="s">
        <v>2936</v>
      </c>
      <c r="F201" s="22">
        <v>263</v>
      </c>
      <c r="G201" s="22"/>
      <c r="H201" s="22" t="str">
        <f>+IFERROR(INDEX('18.02.23'!$N$9:$N$746,MATCH('Bảng kê Q1'!$F201,'18.02.23'!$N$9:$N$746,0)),"")</f>
        <v/>
      </c>
      <c r="I201" s="22"/>
      <c r="J201" s="22"/>
      <c r="K201" s="22"/>
      <c r="L201" s="5">
        <v>865200</v>
      </c>
      <c r="M201" s="9" t="s">
        <v>3015</v>
      </c>
      <c r="N201" s="5">
        <v>86520</v>
      </c>
      <c r="O201" s="5">
        <v>951720</v>
      </c>
      <c r="P201" s="5">
        <f t="shared" si="6"/>
        <v>99930.599999999991</v>
      </c>
      <c r="Q201" s="5">
        <f t="shared" si="7"/>
        <v>851789.4</v>
      </c>
      <c r="R201" s="5" t="str">
        <f>+IFERROR(INDEX('18.02.23'!$F$9:$F$748,MATCH('Bảng kê Q1'!$F201,'18.02.23'!$N$9:$N$746,0)),"")</f>
        <v/>
      </c>
      <c r="S201" s="15" t="s">
        <v>1882</v>
      </c>
      <c r="T201" s="8" t="s">
        <v>3014</v>
      </c>
      <c r="U201">
        <f>INDEX('Hàng tra'!$E$3:$E$519,MATCH('Bảng kê Q1'!$F201,'Hàng tra'!$E$3:$E$519,0))</f>
        <v>263</v>
      </c>
    </row>
    <row r="202" spans="1:21" hidden="1" outlineLevel="1" x14ac:dyDescent="0.25">
      <c r="A202" s="4">
        <v>44930</v>
      </c>
      <c r="B202" s="8" t="s">
        <v>1317</v>
      </c>
      <c r="C202" s="8" t="s">
        <v>3013</v>
      </c>
      <c r="D202" s="22" t="s">
        <v>45</v>
      </c>
      <c r="E202" s="22" t="s">
        <v>45</v>
      </c>
      <c r="F202" s="22">
        <v>264</v>
      </c>
      <c r="G202" s="22"/>
      <c r="H202" s="22" t="str">
        <f>+IFERROR(INDEX('18.02.23'!$N$9:$N$746,MATCH('Bảng kê Q1'!$F202,'18.02.23'!$N$9:$N$746,0)),"")</f>
        <v/>
      </c>
      <c r="I202" s="22"/>
      <c r="J202" s="22"/>
      <c r="K202" s="22"/>
      <c r="L202" s="5">
        <v>865200</v>
      </c>
      <c r="M202" s="9" t="s">
        <v>3015</v>
      </c>
      <c r="N202" s="5">
        <v>86520</v>
      </c>
      <c r="O202" s="5">
        <v>951720</v>
      </c>
      <c r="P202" s="5">
        <f t="shared" si="6"/>
        <v>99930.599999999991</v>
      </c>
      <c r="Q202" s="5">
        <f t="shared" si="7"/>
        <v>851789.4</v>
      </c>
      <c r="R202" s="5" t="str">
        <f>+IFERROR(INDEX('18.02.23'!$F$9:$F$748,MATCH('Bảng kê Q1'!$F202,'18.02.23'!$N$9:$N$746,0)),"")</f>
        <v/>
      </c>
      <c r="S202" s="15" t="s">
        <v>1882</v>
      </c>
      <c r="T202" s="8" t="s">
        <v>3014</v>
      </c>
      <c r="U202" t="e">
        <f>INDEX('Hàng tra'!$E$3:$E$519,MATCH('Bảng kê Q1'!$F202,'Hàng tra'!$E$3:$E$519,0))</f>
        <v>#N/A</v>
      </c>
    </row>
    <row r="203" spans="1:21" ht="21" outlineLevel="1" x14ac:dyDescent="0.25">
      <c r="A203" s="4">
        <v>44930</v>
      </c>
      <c r="B203" s="8" t="s">
        <v>213</v>
      </c>
      <c r="C203" s="8" t="s">
        <v>3013</v>
      </c>
      <c r="D203" s="22" t="s">
        <v>4169</v>
      </c>
      <c r="E203" s="22" t="s">
        <v>4169</v>
      </c>
      <c r="F203" s="22">
        <v>266</v>
      </c>
      <c r="G203" s="22"/>
      <c r="H203" s="22">
        <f>+IFERROR(INDEX('18.02.23'!$N$9:$N$746,MATCH('Bảng kê Q1'!$F203,'18.02.23'!$N$9:$N$746,0)),"")</f>
        <v>266</v>
      </c>
      <c r="I203" s="22"/>
      <c r="J203" s="22"/>
      <c r="K203" s="22"/>
      <c r="L203" s="5">
        <v>1237455</v>
      </c>
      <c r="M203" s="9" t="s">
        <v>3015</v>
      </c>
      <c r="N203" s="5">
        <v>123746</v>
      </c>
      <c r="O203" s="5">
        <v>1361201</v>
      </c>
      <c r="P203" s="5">
        <f t="shared" si="6"/>
        <v>142926.10499999998</v>
      </c>
      <c r="Q203" s="5">
        <f t="shared" si="7"/>
        <v>1218274.895</v>
      </c>
      <c r="R203" s="5">
        <f>+IFERROR(INDEX('18.02.23'!$F$9:$F$748,MATCH('Bảng kê Q1'!$F203,'18.02.23'!$N$9:$N$746,0)),"")</f>
        <v>1361201</v>
      </c>
      <c r="S203" s="15" t="s">
        <v>349</v>
      </c>
      <c r="T203" s="8" t="s">
        <v>3030</v>
      </c>
      <c r="U203" t="e">
        <f>INDEX('Hàng tra'!$E$3:$E$519,MATCH('Bảng kê Q1'!$F203,'Hàng tra'!$E$3:$E$519,0))</f>
        <v>#N/A</v>
      </c>
    </row>
    <row r="204" spans="1:21" ht="21" hidden="1" outlineLevel="1" x14ac:dyDescent="0.25">
      <c r="A204" s="4">
        <v>44930</v>
      </c>
      <c r="B204" s="8" t="s">
        <v>2719</v>
      </c>
      <c r="C204" s="8" t="s">
        <v>3013</v>
      </c>
      <c r="D204" s="22" t="s">
        <v>121</v>
      </c>
      <c r="E204" s="22" t="s">
        <v>121</v>
      </c>
      <c r="F204" s="22">
        <v>268</v>
      </c>
      <c r="G204" s="22"/>
      <c r="H204" s="22" t="str">
        <f>+IFERROR(INDEX('18.02.23'!$N$9:$N$746,MATCH('Bảng kê Q1'!$F204,'18.02.23'!$N$9:$N$746,0)),"")</f>
        <v/>
      </c>
      <c r="I204" s="22"/>
      <c r="J204" s="22"/>
      <c r="K204" s="22"/>
      <c r="L204" s="5">
        <v>1306200</v>
      </c>
      <c r="M204" s="9" t="s">
        <v>3015</v>
      </c>
      <c r="N204" s="5">
        <v>130620</v>
      </c>
      <c r="O204" s="5">
        <v>1436820</v>
      </c>
      <c r="P204" s="5">
        <f t="shared" si="6"/>
        <v>150866.1</v>
      </c>
      <c r="Q204" s="5">
        <f t="shared" si="7"/>
        <v>1285953.8999999999</v>
      </c>
      <c r="R204" s="5" t="str">
        <f>+IFERROR(INDEX('18.02.23'!$F$9:$F$748,MATCH('Bảng kê Q1'!$F204,'18.02.23'!$N$9:$N$746,0)),"")</f>
        <v/>
      </c>
      <c r="S204" s="15" t="s">
        <v>121</v>
      </c>
      <c r="T204" s="8" t="s">
        <v>3066</v>
      </c>
      <c r="U204">
        <f>INDEX('Hàng tra'!$E$3:$E$519,MATCH('Bảng kê Q1'!$F204,'Hàng tra'!$E$3:$E$519,0))</f>
        <v>268</v>
      </c>
    </row>
    <row r="205" spans="1:21" ht="21" hidden="1" outlineLevel="1" x14ac:dyDescent="0.25">
      <c r="A205" s="4">
        <v>44930</v>
      </c>
      <c r="B205" s="8" t="s">
        <v>2537</v>
      </c>
      <c r="C205" s="8" t="s">
        <v>3013</v>
      </c>
      <c r="D205" s="22" t="s">
        <v>121</v>
      </c>
      <c r="E205" s="22" t="s">
        <v>121</v>
      </c>
      <c r="F205" s="22">
        <v>269</v>
      </c>
      <c r="G205" s="22"/>
      <c r="H205" s="22" t="str">
        <f>+IFERROR(INDEX('18.02.23'!$N$9:$N$746,MATCH('Bảng kê Q1'!$F205,'18.02.23'!$N$9:$N$746,0)),"")</f>
        <v/>
      </c>
      <c r="I205" s="22"/>
      <c r="J205" s="22"/>
      <c r="K205" s="22"/>
      <c r="L205" s="5">
        <v>1730400</v>
      </c>
      <c r="M205" s="9" t="s">
        <v>3015</v>
      </c>
      <c r="N205" s="5">
        <v>173040</v>
      </c>
      <c r="O205" s="5">
        <v>1903440</v>
      </c>
      <c r="P205" s="5">
        <f t="shared" si="6"/>
        <v>199861.19999999998</v>
      </c>
      <c r="Q205" s="5">
        <f t="shared" si="7"/>
        <v>1703578.8</v>
      </c>
      <c r="R205" s="5" t="str">
        <f>+IFERROR(INDEX('18.02.23'!$F$9:$F$748,MATCH('Bảng kê Q1'!$F205,'18.02.23'!$N$9:$N$746,0)),"")</f>
        <v/>
      </c>
      <c r="S205" s="15" t="s">
        <v>121</v>
      </c>
      <c r="T205" s="8" t="s">
        <v>3066</v>
      </c>
      <c r="U205" t="e">
        <f>INDEX('Hàng tra'!$E$3:$E$519,MATCH('Bảng kê Q1'!$F205,'Hàng tra'!$E$3:$E$519,0))</f>
        <v>#N/A</v>
      </c>
    </row>
    <row r="206" spans="1:21" ht="21" hidden="1" outlineLevel="1" x14ac:dyDescent="0.25">
      <c r="A206" s="4">
        <v>44930</v>
      </c>
      <c r="B206" s="8" t="s">
        <v>1480</v>
      </c>
      <c r="C206" s="8" t="s">
        <v>3013</v>
      </c>
      <c r="D206" s="22" t="s">
        <v>1654</v>
      </c>
      <c r="E206" s="22" t="s">
        <v>1654</v>
      </c>
      <c r="F206" s="22">
        <v>270</v>
      </c>
      <c r="G206" s="22"/>
      <c r="H206" s="22" t="str">
        <f>+IFERROR(INDEX('18.02.23'!$N$9:$N$746,MATCH('Bảng kê Q1'!$F206,'18.02.23'!$N$9:$N$746,0)),"")</f>
        <v/>
      </c>
      <c r="I206" s="22"/>
      <c r="J206" s="22"/>
      <c r="K206" s="22"/>
      <c r="L206" s="5">
        <v>865200</v>
      </c>
      <c r="M206" s="9" t="s">
        <v>3015</v>
      </c>
      <c r="N206" s="5">
        <v>86520</v>
      </c>
      <c r="O206" s="5">
        <v>951720</v>
      </c>
      <c r="P206" s="5">
        <f t="shared" si="6"/>
        <v>99930.599999999991</v>
      </c>
      <c r="Q206" s="5">
        <f t="shared" si="7"/>
        <v>851789.4</v>
      </c>
      <c r="R206" s="5" t="str">
        <f>+IFERROR(INDEX('18.02.23'!$F$9:$F$748,MATCH('Bảng kê Q1'!$F206,'18.02.23'!$N$9:$N$746,0)),"")</f>
        <v/>
      </c>
      <c r="S206" s="15" t="s">
        <v>1654</v>
      </c>
      <c r="T206" s="8" t="s">
        <v>3067</v>
      </c>
      <c r="U206" t="e">
        <f>INDEX('Hàng tra'!$E$3:$E$519,MATCH('Bảng kê Q1'!$F206,'Hàng tra'!$E$3:$E$519,0))</f>
        <v>#N/A</v>
      </c>
    </row>
    <row r="207" spans="1:21" outlineLevel="1" x14ac:dyDescent="0.25">
      <c r="A207" s="4">
        <v>44930</v>
      </c>
      <c r="B207" s="8" t="s">
        <v>18</v>
      </c>
      <c r="C207" s="8" t="s">
        <v>3013</v>
      </c>
      <c r="D207" s="22" t="s">
        <v>1153</v>
      </c>
      <c r="E207" s="22" t="s">
        <v>1153</v>
      </c>
      <c r="F207" s="22">
        <v>272</v>
      </c>
      <c r="G207" s="22"/>
      <c r="H207" s="22">
        <f>+IFERROR(INDEX('18.02.23'!$N$9:$N$746,MATCH('Bảng kê Q1'!$F207,'18.02.23'!$N$9:$N$746,0)),"")</f>
        <v>272</v>
      </c>
      <c r="I207" s="22"/>
      <c r="J207" s="22"/>
      <c r="K207" s="22"/>
      <c r="L207" s="5">
        <v>455338</v>
      </c>
      <c r="M207" s="9" t="s">
        <v>3015</v>
      </c>
      <c r="N207" s="5">
        <v>45534</v>
      </c>
      <c r="O207" s="5">
        <v>500872</v>
      </c>
      <c r="P207" s="5">
        <f t="shared" si="6"/>
        <v>52591.56</v>
      </c>
      <c r="Q207" s="5">
        <f t="shared" si="7"/>
        <v>448280.44</v>
      </c>
      <c r="R207" s="5">
        <f>+IFERROR(INDEX('18.02.23'!$F$9:$F$748,MATCH('Bảng kê Q1'!$F207,'18.02.23'!$N$9:$N$746,0)),"")</f>
        <v>500872</v>
      </c>
      <c r="S207" s="15" t="s">
        <v>1882</v>
      </c>
      <c r="T207" s="8" t="s">
        <v>3014</v>
      </c>
      <c r="U207">
        <f>INDEX('Hàng tra'!$E$3:$E$519,MATCH('Bảng kê Q1'!$F207,'Hàng tra'!$E$3:$E$519,0))</f>
        <v>272</v>
      </c>
    </row>
    <row r="208" spans="1:21" hidden="1" outlineLevel="1" x14ac:dyDescent="0.25">
      <c r="A208" s="4">
        <v>44930</v>
      </c>
      <c r="B208" s="8" t="s">
        <v>153</v>
      </c>
      <c r="C208" s="8" t="s">
        <v>3013</v>
      </c>
      <c r="D208" s="22" t="s">
        <v>1333</v>
      </c>
      <c r="E208" s="22" t="s">
        <v>1333</v>
      </c>
      <c r="F208" s="22">
        <v>273</v>
      </c>
      <c r="G208" s="22"/>
      <c r="H208" s="22" t="str">
        <f>+IFERROR(INDEX('18.02.23'!$N$9:$N$746,MATCH('Bảng kê Q1'!$F208,'18.02.23'!$N$9:$N$746,0)),"")</f>
        <v/>
      </c>
      <c r="I208" s="22"/>
      <c r="J208" s="22"/>
      <c r="K208" s="22"/>
      <c r="L208" s="5">
        <v>865200</v>
      </c>
      <c r="M208" s="9" t="s">
        <v>3015</v>
      </c>
      <c r="N208" s="5">
        <v>86520</v>
      </c>
      <c r="O208" s="5">
        <v>951720</v>
      </c>
      <c r="P208" s="5">
        <f t="shared" si="6"/>
        <v>99930.599999999991</v>
      </c>
      <c r="Q208" s="5">
        <f t="shared" si="7"/>
        <v>851789.4</v>
      </c>
      <c r="R208" s="5" t="str">
        <f>+IFERROR(INDEX('18.02.23'!$F$9:$F$748,MATCH('Bảng kê Q1'!$F208,'18.02.23'!$N$9:$N$746,0)),"")</f>
        <v/>
      </c>
      <c r="S208" s="15" t="s">
        <v>1882</v>
      </c>
      <c r="T208" s="8" t="s">
        <v>3014</v>
      </c>
      <c r="U208" t="e">
        <f>INDEX('Hàng tra'!$E$3:$E$519,MATCH('Bảng kê Q1'!$F208,'Hàng tra'!$E$3:$E$519,0))</f>
        <v>#N/A</v>
      </c>
    </row>
    <row r="209" spans="1:21" outlineLevel="1" x14ac:dyDescent="0.25">
      <c r="A209" s="4">
        <v>44930</v>
      </c>
      <c r="B209" s="8" t="s">
        <v>2940</v>
      </c>
      <c r="C209" s="8" t="s">
        <v>3013</v>
      </c>
      <c r="D209" s="22" t="s">
        <v>1500</v>
      </c>
      <c r="E209" s="22" t="s">
        <v>1500</v>
      </c>
      <c r="F209" s="22">
        <v>274</v>
      </c>
      <c r="G209" s="22"/>
      <c r="H209" s="22">
        <f>+IFERROR(INDEX('18.02.23'!$N$9:$N$746,MATCH('Bảng kê Q1'!$F209,'18.02.23'!$N$9:$N$746,0)),"")</f>
        <v>274</v>
      </c>
      <c r="I209" s="22"/>
      <c r="J209" s="22"/>
      <c r="K209" s="22"/>
      <c r="L209" s="5">
        <v>200728</v>
      </c>
      <c r="M209" s="9" t="s">
        <v>3015</v>
      </c>
      <c r="N209" s="5">
        <v>20073</v>
      </c>
      <c r="O209" s="5">
        <v>220801</v>
      </c>
      <c r="P209" s="5">
        <f t="shared" si="6"/>
        <v>23184.105</v>
      </c>
      <c r="Q209" s="5">
        <f t="shared" si="7"/>
        <v>197616.89499999999</v>
      </c>
      <c r="R209" s="5">
        <f>+IFERROR(INDEX('18.02.23'!$F$9:$F$748,MATCH('Bảng kê Q1'!$F209,'18.02.23'!$N$9:$N$746,0)),"")</f>
        <v>220801</v>
      </c>
      <c r="S209" s="15" t="s">
        <v>1882</v>
      </c>
      <c r="T209" s="8" t="s">
        <v>3014</v>
      </c>
      <c r="U209">
        <f>INDEX('Hàng tra'!$E$3:$E$519,MATCH('Bảng kê Q1'!$F209,'Hàng tra'!$E$3:$E$519,0))</f>
        <v>274</v>
      </c>
    </row>
    <row r="210" spans="1:21" outlineLevel="1" x14ac:dyDescent="0.25">
      <c r="A210" s="4">
        <v>44930</v>
      </c>
      <c r="B210" s="8" t="s">
        <v>972</v>
      </c>
      <c r="C210" s="8" t="s">
        <v>3013</v>
      </c>
      <c r="D210" s="22" t="s">
        <v>70</v>
      </c>
      <c r="E210" s="22" t="s">
        <v>70</v>
      </c>
      <c r="F210" s="22">
        <v>275</v>
      </c>
      <c r="G210" s="22"/>
      <c r="H210" s="22">
        <f>+IFERROR(INDEX('18.02.23'!$N$9:$N$746,MATCH('Bảng kê Q1'!$F210,'18.02.23'!$N$9:$N$746,0)),"")</f>
        <v>275</v>
      </c>
      <c r="I210" s="22"/>
      <c r="J210" s="22"/>
      <c r="K210" s="22"/>
      <c r="L210" s="5">
        <v>1685056</v>
      </c>
      <c r="M210" s="9" t="s">
        <v>3015</v>
      </c>
      <c r="N210" s="5">
        <v>168506</v>
      </c>
      <c r="O210" s="5">
        <v>1853562</v>
      </c>
      <c r="P210" s="5">
        <f t="shared" si="6"/>
        <v>194624.00999999998</v>
      </c>
      <c r="Q210" s="5">
        <f t="shared" si="7"/>
        <v>1658937.99</v>
      </c>
      <c r="R210" s="5">
        <f>+IFERROR(INDEX('18.02.23'!$F$9:$F$748,MATCH('Bảng kê Q1'!$F210,'18.02.23'!$N$9:$N$746,0)),"")</f>
        <v>1853562</v>
      </c>
      <c r="S210" s="15" t="s">
        <v>1882</v>
      </c>
      <c r="T210" s="8" t="s">
        <v>3014</v>
      </c>
      <c r="U210" t="e">
        <f>INDEX('Hàng tra'!$E$3:$E$519,MATCH('Bảng kê Q1'!$F210,'Hàng tra'!$E$3:$E$519,0))</f>
        <v>#N/A</v>
      </c>
    </row>
    <row r="211" spans="1:21" hidden="1" outlineLevel="1" x14ac:dyDescent="0.25">
      <c r="A211" s="4">
        <v>44930</v>
      </c>
      <c r="B211" s="8" t="s">
        <v>1443</v>
      </c>
      <c r="C211" s="8" t="s">
        <v>3013</v>
      </c>
      <c r="D211" s="22" t="s">
        <v>1916</v>
      </c>
      <c r="E211" s="22" t="s">
        <v>1916</v>
      </c>
      <c r="F211" s="22">
        <v>276</v>
      </c>
      <c r="G211" s="22"/>
      <c r="H211" s="22" t="str">
        <f>+IFERROR(INDEX('18.02.23'!$N$9:$N$746,MATCH('Bảng kê Q1'!$F211,'18.02.23'!$N$9:$N$746,0)),"")</f>
        <v/>
      </c>
      <c r="I211" s="22"/>
      <c r="J211" s="22"/>
      <c r="K211" s="22"/>
      <c r="L211" s="5">
        <v>200728</v>
      </c>
      <c r="M211" s="9" t="s">
        <v>3015</v>
      </c>
      <c r="N211" s="5">
        <v>20073</v>
      </c>
      <c r="O211" s="5">
        <v>220801</v>
      </c>
      <c r="P211" s="5">
        <f t="shared" si="6"/>
        <v>23184.105</v>
      </c>
      <c r="Q211" s="5">
        <f t="shared" si="7"/>
        <v>197616.89499999999</v>
      </c>
      <c r="R211" s="5" t="str">
        <f>+IFERROR(INDEX('18.02.23'!$F$9:$F$748,MATCH('Bảng kê Q1'!$F211,'18.02.23'!$N$9:$N$746,0)),"")</f>
        <v/>
      </c>
      <c r="S211" s="15" t="s">
        <v>1882</v>
      </c>
      <c r="T211" s="8" t="s">
        <v>3014</v>
      </c>
      <c r="U211" t="e">
        <f>INDEX('Hàng tra'!$E$3:$E$519,MATCH('Bảng kê Q1'!$F211,'Hàng tra'!$E$3:$E$519,0))</f>
        <v>#N/A</v>
      </c>
    </row>
    <row r="212" spans="1:21" hidden="1" outlineLevel="1" x14ac:dyDescent="0.25">
      <c r="A212" s="4">
        <v>44930</v>
      </c>
      <c r="B212" s="8" t="s">
        <v>1978</v>
      </c>
      <c r="C212" s="8" t="s">
        <v>3013</v>
      </c>
      <c r="D212" s="22" t="s">
        <v>279</v>
      </c>
      <c r="E212" s="22" t="s">
        <v>279</v>
      </c>
      <c r="F212" s="22">
        <v>278</v>
      </c>
      <c r="G212" s="22"/>
      <c r="H212" s="22" t="str">
        <f>+IFERROR(INDEX('18.02.23'!$N$9:$N$746,MATCH('Bảng kê Q1'!$F212,'18.02.23'!$N$9:$N$746,0)),"")</f>
        <v/>
      </c>
      <c r="I212" s="22"/>
      <c r="J212" s="22"/>
      <c r="K212" s="22"/>
      <c r="L212" s="5">
        <v>865200</v>
      </c>
      <c r="M212" s="9" t="s">
        <v>3015</v>
      </c>
      <c r="N212" s="5">
        <v>86520</v>
      </c>
      <c r="O212" s="5">
        <v>951720</v>
      </c>
      <c r="P212" s="5">
        <f t="shared" si="6"/>
        <v>99930.599999999991</v>
      </c>
      <c r="Q212" s="5">
        <f t="shared" si="7"/>
        <v>851789.4</v>
      </c>
      <c r="R212" s="5" t="str">
        <f>+IFERROR(INDEX('18.02.23'!$F$9:$F$748,MATCH('Bảng kê Q1'!$F212,'18.02.23'!$N$9:$N$746,0)),"")</f>
        <v/>
      </c>
      <c r="S212" s="15" t="s">
        <v>1882</v>
      </c>
      <c r="T212" s="8" t="s">
        <v>3014</v>
      </c>
      <c r="U212" t="e">
        <f>INDEX('Hàng tra'!$E$3:$E$519,MATCH('Bảng kê Q1'!$F212,'Hàng tra'!$E$3:$E$519,0))</f>
        <v>#N/A</v>
      </c>
    </row>
    <row r="213" spans="1:21" hidden="1" outlineLevel="1" x14ac:dyDescent="0.25">
      <c r="A213" s="4">
        <v>44930</v>
      </c>
      <c r="B213" s="8" t="s">
        <v>1069</v>
      </c>
      <c r="C213" s="8" t="s">
        <v>3013</v>
      </c>
      <c r="D213" s="22" t="s">
        <v>207</v>
      </c>
      <c r="E213" s="22" t="s">
        <v>207</v>
      </c>
      <c r="F213" s="22">
        <v>279</v>
      </c>
      <c r="G213" s="22"/>
      <c r="H213" s="22" t="str">
        <f>+IFERROR(INDEX('18.02.23'!$N$9:$N$746,MATCH('Bảng kê Q1'!$F213,'18.02.23'!$N$9:$N$746,0)),"")</f>
        <v/>
      </c>
      <c r="I213" s="22"/>
      <c r="J213" s="22"/>
      <c r="K213" s="22"/>
      <c r="L213" s="5">
        <v>910676</v>
      </c>
      <c r="M213" s="9" t="s">
        <v>3015</v>
      </c>
      <c r="N213" s="5">
        <v>91068</v>
      </c>
      <c r="O213" s="5">
        <v>1001744</v>
      </c>
      <c r="P213" s="5">
        <f t="shared" si="6"/>
        <v>105183.12</v>
      </c>
      <c r="Q213" s="5">
        <f t="shared" si="7"/>
        <v>896560.88</v>
      </c>
      <c r="R213" s="5" t="str">
        <f>+IFERROR(INDEX('18.02.23'!$F$9:$F$748,MATCH('Bảng kê Q1'!$F213,'18.02.23'!$N$9:$N$746,0)),"")</f>
        <v/>
      </c>
      <c r="S213" s="15" t="s">
        <v>1882</v>
      </c>
      <c r="T213" s="8" t="s">
        <v>3014</v>
      </c>
      <c r="U213">
        <f>INDEX('Hàng tra'!$E$3:$E$519,MATCH('Bảng kê Q1'!$F213,'Hàng tra'!$E$3:$E$519,0))</f>
        <v>279</v>
      </c>
    </row>
    <row r="214" spans="1:21" outlineLevel="1" x14ac:dyDescent="0.25">
      <c r="A214" s="4">
        <v>44930</v>
      </c>
      <c r="B214" s="8" t="s">
        <v>1972</v>
      </c>
      <c r="C214" s="8" t="s">
        <v>3013</v>
      </c>
      <c r="D214" s="22" t="s">
        <v>181</v>
      </c>
      <c r="E214" s="22" t="s">
        <v>181</v>
      </c>
      <c r="F214" s="22">
        <v>281</v>
      </c>
      <c r="G214" s="22"/>
      <c r="H214" s="22">
        <f>+IFERROR(INDEX('18.02.23'!$N$9:$N$746,MATCH('Bảng kê Q1'!$F214,'18.02.23'!$N$9:$N$746,0)),"")</f>
        <v>281</v>
      </c>
      <c r="I214" s="22"/>
      <c r="J214" s="22"/>
      <c r="K214" s="22"/>
      <c r="L214" s="5">
        <v>1887986</v>
      </c>
      <c r="M214" s="9" t="s">
        <v>3015</v>
      </c>
      <c r="N214" s="5">
        <v>188799</v>
      </c>
      <c r="O214" s="5">
        <v>2076785</v>
      </c>
      <c r="P214" s="5">
        <f t="shared" si="6"/>
        <v>218062.42499999999</v>
      </c>
      <c r="Q214" s="5">
        <f t="shared" si="7"/>
        <v>1858722.575</v>
      </c>
      <c r="R214" s="5">
        <f>+IFERROR(INDEX('18.02.23'!$F$9:$F$748,MATCH('Bảng kê Q1'!$F214,'18.02.23'!$N$9:$N$746,0)),"")</f>
        <v>2076785</v>
      </c>
      <c r="S214" s="15" t="s">
        <v>181</v>
      </c>
      <c r="T214" s="8" t="s">
        <v>3068</v>
      </c>
      <c r="U214" t="e">
        <f>INDEX('Hàng tra'!$E$3:$E$519,MATCH('Bảng kê Q1'!$F214,'Hàng tra'!$E$3:$E$519,0))</f>
        <v>#N/A</v>
      </c>
    </row>
    <row r="215" spans="1:21" hidden="1" outlineLevel="1" x14ac:dyDescent="0.25">
      <c r="A215" s="4">
        <v>44930</v>
      </c>
      <c r="B215" s="8" t="s">
        <v>244</v>
      </c>
      <c r="C215" s="8" t="s">
        <v>3013</v>
      </c>
      <c r="D215" s="22" t="s">
        <v>4170</v>
      </c>
      <c r="E215" s="22" t="s">
        <v>4170</v>
      </c>
      <c r="F215" s="22">
        <v>282</v>
      </c>
      <c r="G215" s="22"/>
      <c r="H215" s="22" t="str">
        <f>+IFERROR(INDEX('18.02.23'!$N$9:$N$746,MATCH('Bảng kê Q1'!$F215,'18.02.23'!$N$9:$N$746,0)),"")</f>
        <v/>
      </c>
      <c r="I215" s="22"/>
      <c r="J215" s="22"/>
      <c r="K215" s="22"/>
      <c r="L215" s="5">
        <v>848400</v>
      </c>
      <c r="M215" s="9" t="s">
        <v>3015</v>
      </c>
      <c r="N215" s="5">
        <v>84840</v>
      </c>
      <c r="O215" s="5">
        <v>933240</v>
      </c>
      <c r="P215" s="5">
        <f t="shared" si="6"/>
        <v>97990.2</v>
      </c>
      <c r="Q215" s="5">
        <f t="shared" si="7"/>
        <v>835249.8</v>
      </c>
      <c r="R215" s="5" t="str">
        <f>+IFERROR(INDEX('18.02.23'!$F$9:$F$748,MATCH('Bảng kê Q1'!$F215,'18.02.23'!$N$9:$N$746,0)),"")</f>
        <v/>
      </c>
      <c r="S215" s="15" t="s">
        <v>181</v>
      </c>
      <c r="T215" s="8" t="s">
        <v>3068</v>
      </c>
      <c r="U215" t="e">
        <f>INDEX('Hàng tra'!$E$3:$E$519,MATCH('Bảng kê Q1'!$F215,'Hàng tra'!$E$3:$E$519,0))</f>
        <v>#N/A</v>
      </c>
    </row>
    <row r="216" spans="1:21" outlineLevel="1" x14ac:dyDescent="0.25">
      <c r="A216" s="4">
        <v>44930</v>
      </c>
      <c r="B216" s="8" t="s">
        <v>532</v>
      </c>
      <c r="C216" s="8" t="s">
        <v>3013</v>
      </c>
      <c r="D216" s="22" t="s">
        <v>4157</v>
      </c>
      <c r="E216" s="22" t="s">
        <v>4157</v>
      </c>
      <c r="F216" s="22">
        <v>283</v>
      </c>
      <c r="G216" s="22"/>
      <c r="H216" s="22">
        <f>+IFERROR(INDEX('18.02.23'!$N$9:$N$746,MATCH('Bảng kê Q1'!$F216,'18.02.23'!$N$9:$N$746,0)),"")</f>
        <v>283</v>
      </c>
      <c r="I216" s="22"/>
      <c r="J216" s="22"/>
      <c r="K216" s="22"/>
      <c r="L216" s="5">
        <v>1547068</v>
      </c>
      <c r="M216" s="9" t="s">
        <v>3015</v>
      </c>
      <c r="N216" s="5">
        <v>154707</v>
      </c>
      <c r="O216" s="5">
        <v>1701775</v>
      </c>
      <c r="P216" s="5">
        <f t="shared" si="6"/>
        <v>178686.375</v>
      </c>
      <c r="Q216" s="5">
        <f t="shared" si="7"/>
        <v>1523088.625</v>
      </c>
      <c r="R216" s="5">
        <f>+IFERROR(INDEX('18.02.23'!$F$9:$F$748,MATCH('Bảng kê Q1'!$F216,'18.02.23'!$N$9:$N$746,0)),"")</f>
        <v>1701775</v>
      </c>
      <c r="S216" s="15" t="s">
        <v>2114</v>
      </c>
      <c r="T216" s="8" t="s">
        <v>3039</v>
      </c>
      <c r="U216" t="e">
        <f>INDEX('Hàng tra'!$E$3:$E$519,MATCH('Bảng kê Q1'!$F216,'Hàng tra'!$E$3:$E$519,0))</f>
        <v>#N/A</v>
      </c>
    </row>
    <row r="217" spans="1:21" hidden="1" outlineLevel="1" x14ac:dyDescent="0.25">
      <c r="A217" s="4">
        <v>44930</v>
      </c>
      <c r="B217" s="8" t="s">
        <v>2085</v>
      </c>
      <c r="C217" s="8" t="s">
        <v>3013</v>
      </c>
      <c r="D217" s="22" t="s">
        <v>811</v>
      </c>
      <c r="E217" s="22" t="s">
        <v>811</v>
      </c>
      <c r="F217" s="22">
        <v>284</v>
      </c>
      <c r="G217" s="22"/>
      <c r="H217" s="22" t="str">
        <f>+IFERROR(INDEX('18.02.23'!$N$9:$N$746,MATCH('Bảng kê Q1'!$F217,'18.02.23'!$N$9:$N$746,0)),"")</f>
        <v/>
      </c>
      <c r="I217" s="22"/>
      <c r="J217" s="22"/>
      <c r="K217" s="22"/>
      <c r="L217" s="5">
        <v>865200</v>
      </c>
      <c r="M217" s="9" t="s">
        <v>3015</v>
      </c>
      <c r="N217" s="5">
        <v>86520</v>
      </c>
      <c r="O217" s="5">
        <v>951720</v>
      </c>
      <c r="P217" s="5">
        <f t="shared" si="6"/>
        <v>99930.599999999991</v>
      </c>
      <c r="Q217" s="5">
        <f t="shared" si="7"/>
        <v>851789.4</v>
      </c>
      <c r="R217" s="5" t="str">
        <f>+IFERROR(INDEX('18.02.23'!$F$9:$F$748,MATCH('Bảng kê Q1'!$F217,'18.02.23'!$N$9:$N$746,0)),"")</f>
        <v/>
      </c>
      <c r="S217" s="15" t="s">
        <v>1882</v>
      </c>
      <c r="T217" s="8" t="s">
        <v>3014</v>
      </c>
      <c r="U217">
        <f>INDEX('Hàng tra'!$E$3:$E$519,MATCH('Bảng kê Q1'!$F217,'Hàng tra'!$E$3:$E$519,0))</f>
        <v>284</v>
      </c>
    </row>
    <row r="218" spans="1:21" hidden="1" outlineLevel="1" x14ac:dyDescent="0.25">
      <c r="A218" s="4">
        <v>44930</v>
      </c>
      <c r="B218" s="8" t="s">
        <v>2681</v>
      </c>
      <c r="C218" s="8" t="s">
        <v>3013</v>
      </c>
      <c r="D218" s="22" t="s">
        <v>2992</v>
      </c>
      <c r="E218" s="22" t="s">
        <v>2992</v>
      </c>
      <c r="F218" s="22">
        <v>285</v>
      </c>
      <c r="G218" s="22"/>
      <c r="H218" s="22" t="str">
        <f>+IFERROR(INDEX('18.02.23'!$N$9:$N$746,MATCH('Bảng kê Q1'!$F218,'18.02.23'!$N$9:$N$746,0)),"")</f>
        <v/>
      </c>
      <c r="I218" s="22"/>
      <c r="J218" s="22"/>
      <c r="K218" s="22"/>
      <c r="L218" s="5">
        <v>865200</v>
      </c>
      <c r="M218" s="9" t="s">
        <v>3015</v>
      </c>
      <c r="N218" s="5">
        <v>86520</v>
      </c>
      <c r="O218" s="5">
        <v>951720</v>
      </c>
      <c r="P218" s="5">
        <f t="shared" si="6"/>
        <v>99930.599999999991</v>
      </c>
      <c r="Q218" s="5">
        <f t="shared" si="7"/>
        <v>851789.4</v>
      </c>
      <c r="R218" s="5" t="str">
        <f>+IFERROR(INDEX('18.02.23'!$F$9:$F$748,MATCH('Bảng kê Q1'!$F218,'18.02.23'!$N$9:$N$746,0)),"")</f>
        <v/>
      </c>
      <c r="S218" s="15" t="s">
        <v>1882</v>
      </c>
      <c r="T218" s="8" t="s">
        <v>3014</v>
      </c>
      <c r="U218" t="e">
        <f>INDEX('Hàng tra'!$E$3:$E$519,MATCH('Bảng kê Q1'!$F218,'Hàng tra'!$E$3:$E$519,0))</f>
        <v>#N/A</v>
      </c>
    </row>
    <row r="219" spans="1:21" outlineLevel="1" x14ac:dyDescent="0.25">
      <c r="A219" s="4">
        <v>44930</v>
      </c>
      <c r="B219" s="8" t="s">
        <v>1381</v>
      </c>
      <c r="C219" s="8" t="s">
        <v>3013</v>
      </c>
      <c r="D219" s="22" t="s">
        <v>2992</v>
      </c>
      <c r="E219" s="22" t="s">
        <v>2992</v>
      </c>
      <c r="F219" s="22">
        <v>286</v>
      </c>
      <c r="G219" s="22"/>
      <c r="H219" s="22">
        <f>+IFERROR(INDEX('18.02.23'!$N$9:$N$746,MATCH('Bảng kê Q1'!$F219,'18.02.23'!$N$9:$N$746,0)),"")</f>
        <v>286</v>
      </c>
      <c r="I219" s="22"/>
      <c r="J219" s="22"/>
      <c r="K219" s="22"/>
      <c r="L219" s="5">
        <v>1410179</v>
      </c>
      <c r="M219" s="9" t="s">
        <v>3015</v>
      </c>
      <c r="N219" s="5">
        <v>141018</v>
      </c>
      <c r="O219" s="5">
        <v>1551197</v>
      </c>
      <c r="P219" s="5">
        <f t="shared" si="6"/>
        <v>162875.685</v>
      </c>
      <c r="Q219" s="5">
        <f t="shared" si="7"/>
        <v>1388321.3149999999</v>
      </c>
      <c r="R219" s="5">
        <f>+IFERROR(INDEX('18.02.23'!$F$9:$F$748,MATCH('Bảng kê Q1'!$F219,'18.02.23'!$N$9:$N$746,0)),"")</f>
        <v>1551197</v>
      </c>
      <c r="S219" s="15" t="s">
        <v>1882</v>
      </c>
      <c r="T219" s="8" t="s">
        <v>3014</v>
      </c>
      <c r="U219">
        <f>INDEX('Hàng tra'!$E$3:$E$519,MATCH('Bảng kê Q1'!$F219,'Hàng tra'!$E$3:$E$519,0))</f>
        <v>286</v>
      </c>
    </row>
    <row r="220" spans="1:21" hidden="1" outlineLevel="1" x14ac:dyDescent="0.25">
      <c r="A220" s="4">
        <v>44930</v>
      </c>
      <c r="B220" s="8" t="s">
        <v>640</v>
      </c>
      <c r="C220" s="8" t="s">
        <v>3013</v>
      </c>
      <c r="D220" s="22" t="s">
        <v>1633</v>
      </c>
      <c r="E220" s="22" t="s">
        <v>1633</v>
      </c>
      <c r="F220" s="22">
        <v>287</v>
      </c>
      <c r="G220" s="22"/>
      <c r="H220" s="22" t="str">
        <f>+IFERROR(INDEX('18.02.23'!$N$9:$N$746,MATCH('Bảng kê Q1'!$F220,'18.02.23'!$N$9:$N$746,0)),"")</f>
        <v/>
      </c>
      <c r="I220" s="22"/>
      <c r="J220" s="22"/>
      <c r="K220" s="22"/>
      <c r="L220" s="5">
        <v>865200</v>
      </c>
      <c r="M220" s="9" t="s">
        <v>3015</v>
      </c>
      <c r="N220" s="5">
        <v>86520</v>
      </c>
      <c r="O220" s="5">
        <v>951720</v>
      </c>
      <c r="P220" s="5">
        <f t="shared" si="6"/>
        <v>99930.599999999991</v>
      </c>
      <c r="Q220" s="5">
        <f t="shared" si="7"/>
        <v>851789.4</v>
      </c>
      <c r="R220" s="5" t="str">
        <f>+IFERROR(INDEX('18.02.23'!$F$9:$F$748,MATCH('Bảng kê Q1'!$F220,'18.02.23'!$N$9:$N$746,0)),"")</f>
        <v/>
      </c>
      <c r="S220" s="15" t="s">
        <v>1882</v>
      </c>
      <c r="T220" s="8" t="s">
        <v>3014</v>
      </c>
      <c r="U220">
        <f>INDEX('Hàng tra'!$E$3:$E$519,MATCH('Bảng kê Q1'!$F220,'Hàng tra'!$E$3:$E$519,0))</f>
        <v>287</v>
      </c>
    </row>
    <row r="221" spans="1:21" hidden="1" outlineLevel="1" x14ac:dyDescent="0.25">
      <c r="A221" s="4">
        <v>44930</v>
      </c>
      <c r="B221" s="8" t="s">
        <v>1911</v>
      </c>
      <c r="C221" s="8" t="s">
        <v>3013</v>
      </c>
      <c r="D221" s="22" t="s">
        <v>430</v>
      </c>
      <c r="E221" s="22" t="s">
        <v>430</v>
      </c>
      <c r="F221" s="22">
        <v>288</v>
      </c>
      <c r="G221" s="22"/>
      <c r="H221" s="22" t="str">
        <f>+IFERROR(INDEX('18.02.23'!$N$9:$N$746,MATCH('Bảng kê Q1'!$F221,'18.02.23'!$N$9:$N$746,0)),"")</f>
        <v/>
      </c>
      <c r="I221" s="22"/>
      <c r="J221" s="22"/>
      <c r="K221" s="22"/>
      <c r="L221" s="5">
        <v>865200</v>
      </c>
      <c r="M221" s="9" t="s">
        <v>3015</v>
      </c>
      <c r="N221" s="5">
        <v>86520</v>
      </c>
      <c r="O221" s="5">
        <v>951720</v>
      </c>
      <c r="P221" s="5">
        <f t="shared" si="6"/>
        <v>99930.599999999991</v>
      </c>
      <c r="Q221" s="5">
        <f t="shared" si="7"/>
        <v>851789.4</v>
      </c>
      <c r="R221" s="5" t="str">
        <f>+IFERROR(INDEX('18.02.23'!$F$9:$F$748,MATCH('Bảng kê Q1'!$F221,'18.02.23'!$N$9:$N$746,0)),"")</f>
        <v/>
      </c>
      <c r="S221" s="15" t="s">
        <v>1882</v>
      </c>
      <c r="T221" s="8" t="s">
        <v>3014</v>
      </c>
      <c r="U221">
        <f>INDEX('Hàng tra'!$E$3:$E$519,MATCH('Bảng kê Q1'!$F221,'Hàng tra'!$E$3:$E$519,0))</f>
        <v>288</v>
      </c>
    </row>
    <row r="222" spans="1:21" hidden="1" outlineLevel="1" x14ac:dyDescent="0.25">
      <c r="A222" s="4">
        <v>44930</v>
      </c>
      <c r="B222" s="8" t="s">
        <v>2281</v>
      </c>
      <c r="C222" s="8" t="s">
        <v>3013</v>
      </c>
      <c r="D222" s="22" t="s">
        <v>1089</v>
      </c>
      <c r="E222" s="22" t="s">
        <v>1089</v>
      </c>
      <c r="F222" s="22">
        <v>289</v>
      </c>
      <c r="G222" s="22"/>
      <c r="H222" s="22" t="str">
        <f>+IFERROR(INDEX('18.02.23'!$N$9:$N$746,MATCH('Bảng kê Q1'!$F222,'18.02.23'!$N$9:$N$746,0)),"")</f>
        <v/>
      </c>
      <c r="I222" s="22"/>
      <c r="J222" s="22"/>
      <c r="K222" s="22"/>
      <c r="L222" s="5">
        <v>424200</v>
      </c>
      <c r="M222" s="9" t="s">
        <v>3015</v>
      </c>
      <c r="N222" s="5">
        <v>42420</v>
      </c>
      <c r="O222" s="5">
        <v>466620</v>
      </c>
      <c r="P222" s="5">
        <f t="shared" si="6"/>
        <v>48995.1</v>
      </c>
      <c r="Q222" s="5">
        <f t="shared" si="7"/>
        <v>417624.9</v>
      </c>
      <c r="R222" s="5" t="str">
        <f>+IFERROR(INDEX('18.02.23'!$F$9:$F$748,MATCH('Bảng kê Q1'!$F222,'18.02.23'!$N$9:$N$746,0)),"")</f>
        <v/>
      </c>
      <c r="S222" s="15" t="s">
        <v>1882</v>
      </c>
      <c r="T222" s="8" t="s">
        <v>3014</v>
      </c>
      <c r="U222">
        <f>INDEX('Hàng tra'!$E$3:$E$519,MATCH('Bảng kê Q1'!$F222,'Hàng tra'!$E$3:$E$519,0))</f>
        <v>289</v>
      </c>
    </row>
    <row r="223" spans="1:21" outlineLevel="1" x14ac:dyDescent="0.25">
      <c r="A223" s="4">
        <v>44930</v>
      </c>
      <c r="B223" s="8" t="s">
        <v>825</v>
      </c>
      <c r="C223" s="8" t="s">
        <v>3013</v>
      </c>
      <c r="D223" s="22" t="s">
        <v>3126</v>
      </c>
      <c r="E223" s="22" t="s">
        <v>3126</v>
      </c>
      <c r="F223" s="22">
        <v>290</v>
      </c>
      <c r="G223" s="22"/>
      <c r="H223" s="22">
        <f>+IFERROR(INDEX('18.02.23'!$N$9:$N$746,MATCH('Bảng kê Q1'!$F223,'18.02.23'!$N$9:$N$746,0)),"")</f>
        <v>290</v>
      </c>
      <c r="I223" s="22"/>
      <c r="J223" s="22"/>
      <c r="K223" s="22"/>
      <c r="L223" s="5">
        <v>992362</v>
      </c>
      <c r="M223" s="9" t="s">
        <v>3015</v>
      </c>
      <c r="N223" s="5">
        <v>99236</v>
      </c>
      <c r="O223" s="5">
        <v>1091598</v>
      </c>
      <c r="P223" s="5">
        <f t="shared" si="6"/>
        <v>114617.79</v>
      </c>
      <c r="Q223" s="5">
        <f t="shared" si="7"/>
        <v>976980.21</v>
      </c>
      <c r="R223" s="5">
        <f>+IFERROR(INDEX('18.02.23'!$F$9:$F$748,MATCH('Bảng kê Q1'!$F223,'18.02.23'!$N$9:$N$746,0)),"")</f>
        <v>1091598</v>
      </c>
      <c r="S223" s="15" t="s">
        <v>1882</v>
      </c>
      <c r="T223" s="8" t="s">
        <v>3014</v>
      </c>
      <c r="U223" t="e">
        <f>INDEX('Hàng tra'!$E$3:$E$519,MATCH('Bảng kê Q1'!$F223,'Hàng tra'!$E$3:$E$519,0))</f>
        <v>#N/A</v>
      </c>
    </row>
    <row r="224" spans="1:21" outlineLevel="1" x14ac:dyDescent="0.25">
      <c r="A224" s="4">
        <v>44930</v>
      </c>
      <c r="B224" s="8" t="s">
        <v>1319</v>
      </c>
      <c r="C224" s="8" t="s">
        <v>3013</v>
      </c>
      <c r="D224" s="22" t="s">
        <v>621</v>
      </c>
      <c r="E224" s="22" t="s">
        <v>621</v>
      </c>
      <c r="F224" s="22">
        <v>291</v>
      </c>
      <c r="G224" s="22"/>
      <c r="H224" s="22">
        <f>+IFERROR(INDEX('18.02.23'!$N$9:$N$746,MATCH('Bảng kê Q1'!$F224,'18.02.23'!$N$9:$N$746,0)),"")</f>
        <v>291</v>
      </c>
      <c r="I224" s="22"/>
      <c r="J224" s="22"/>
      <c r="K224" s="22"/>
      <c r="L224" s="5">
        <v>734310</v>
      </c>
      <c r="M224" s="9" t="s">
        <v>3015</v>
      </c>
      <c r="N224" s="5">
        <v>73431</v>
      </c>
      <c r="O224" s="5">
        <v>807741</v>
      </c>
      <c r="P224" s="5">
        <f t="shared" si="6"/>
        <v>84812.804999999993</v>
      </c>
      <c r="Q224" s="5">
        <f t="shared" si="7"/>
        <v>722928.19500000007</v>
      </c>
      <c r="R224" s="5">
        <f>+IFERROR(INDEX('18.02.23'!$F$9:$F$748,MATCH('Bảng kê Q1'!$F224,'18.02.23'!$N$9:$N$746,0)),"")</f>
        <v>807741</v>
      </c>
      <c r="S224" s="15" t="s">
        <v>1882</v>
      </c>
      <c r="T224" s="8" t="s">
        <v>3014</v>
      </c>
      <c r="U224" t="e">
        <f>INDEX('Hàng tra'!$E$3:$E$519,MATCH('Bảng kê Q1'!$F224,'Hàng tra'!$E$3:$E$519,0))</f>
        <v>#N/A</v>
      </c>
    </row>
    <row r="225" spans="1:21" outlineLevel="1" x14ac:dyDescent="0.25">
      <c r="A225" s="4">
        <v>44930</v>
      </c>
      <c r="B225" s="8" t="s">
        <v>1233</v>
      </c>
      <c r="C225" s="8" t="s">
        <v>3013</v>
      </c>
      <c r="D225" s="22" t="s">
        <v>4171</v>
      </c>
      <c r="E225" s="22" t="s">
        <v>4171</v>
      </c>
      <c r="F225" s="22">
        <v>292</v>
      </c>
      <c r="G225" s="22"/>
      <c r="H225" s="22">
        <f>+IFERROR(INDEX('18.02.23'!$N$9:$N$746,MATCH('Bảng kê Q1'!$F225,'18.02.23'!$N$9:$N$746,0)),"")</f>
        <v>292</v>
      </c>
      <c r="I225" s="22"/>
      <c r="J225" s="22"/>
      <c r="K225" s="22"/>
      <c r="L225" s="5">
        <v>1233723</v>
      </c>
      <c r="M225" s="9" t="s">
        <v>3015</v>
      </c>
      <c r="N225" s="5">
        <v>123372</v>
      </c>
      <c r="O225" s="5">
        <v>1357095</v>
      </c>
      <c r="P225" s="5">
        <f t="shared" si="6"/>
        <v>142494.97500000001</v>
      </c>
      <c r="Q225" s="5">
        <f t="shared" si="7"/>
        <v>1214600.0249999999</v>
      </c>
      <c r="R225" s="5">
        <f>+IFERROR(INDEX('18.02.23'!$F$9:$F$748,MATCH('Bảng kê Q1'!$F225,'18.02.23'!$N$9:$N$746,0)),"")</f>
        <v>1357095</v>
      </c>
      <c r="S225" s="15" t="s">
        <v>701</v>
      </c>
      <c r="T225" s="8" t="s">
        <v>3026</v>
      </c>
      <c r="U225">
        <f>INDEX('Hàng tra'!$E$3:$E$519,MATCH('Bảng kê Q1'!$F225,'Hàng tra'!$E$3:$E$519,0))</f>
        <v>292</v>
      </c>
    </row>
    <row r="226" spans="1:21" ht="21" hidden="1" outlineLevel="1" x14ac:dyDescent="0.25">
      <c r="A226" s="4">
        <v>44930</v>
      </c>
      <c r="B226" s="8" t="s">
        <v>634</v>
      </c>
      <c r="C226" s="8" t="s">
        <v>3013</v>
      </c>
      <c r="D226" s="22" t="s">
        <v>1947</v>
      </c>
      <c r="E226" s="22" t="s">
        <v>1947</v>
      </c>
      <c r="F226" s="22">
        <v>294</v>
      </c>
      <c r="G226" s="22"/>
      <c r="H226" s="22" t="str">
        <f>+IFERROR(INDEX('18.02.23'!$N$9:$N$746,MATCH('Bảng kê Q1'!$F226,'18.02.23'!$N$9:$N$746,0)),"")</f>
        <v/>
      </c>
      <c r="I226" s="22"/>
      <c r="J226" s="22"/>
      <c r="K226" s="22"/>
      <c r="L226" s="5">
        <v>848400</v>
      </c>
      <c r="M226" s="9" t="s">
        <v>3015</v>
      </c>
      <c r="N226" s="5">
        <v>84840</v>
      </c>
      <c r="O226" s="5">
        <v>933240</v>
      </c>
      <c r="P226" s="5">
        <f t="shared" si="6"/>
        <v>97990.2</v>
      </c>
      <c r="Q226" s="5">
        <f t="shared" si="7"/>
        <v>835249.8</v>
      </c>
      <c r="R226" s="5" t="str">
        <f>+IFERROR(INDEX('18.02.23'!$F$9:$F$748,MATCH('Bảng kê Q1'!$F226,'18.02.23'!$N$9:$N$746,0)),"")</f>
        <v/>
      </c>
      <c r="S226" s="15" t="s">
        <v>1947</v>
      </c>
      <c r="T226" s="8" t="s">
        <v>3069</v>
      </c>
      <c r="U226">
        <f>INDEX('Hàng tra'!$E$3:$E$519,MATCH('Bảng kê Q1'!$F226,'Hàng tra'!$E$3:$E$519,0))</f>
        <v>294</v>
      </c>
    </row>
    <row r="227" spans="1:21" ht="21" hidden="1" outlineLevel="1" x14ac:dyDescent="0.25">
      <c r="A227" s="4">
        <v>44930</v>
      </c>
      <c r="B227" s="8" t="s">
        <v>1901</v>
      </c>
      <c r="C227" s="8" t="s">
        <v>3013</v>
      </c>
      <c r="D227" s="22" t="s">
        <v>1947</v>
      </c>
      <c r="E227" s="22" t="s">
        <v>1947</v>
      </c>
      <c r="F227" s="22">
        <v>295</v>
      </c>
      <c r="G227" s="22"/>
      <c r="H227" s="22" t="str">
        <f>+IFERROR(INDEX('18.02.23'!$N$9:$N$746,MATCH('Bảng kê Q1'!$F227,'18.02.23'!$N$9:$N$746,0)),"")</f>
        <v/>
      </c>
      <c r="I227" s="22"/>
      <c r="J227" s="22"/>
      <c r="K227" s="22"/>
      <c r="L227" s="5">
        <v>1730400</v>
      </c>
      <c r="M227" s="9" t="s">
        <v>3015</v>
      </c>
      <c r="N227" s="5">
        <v>173040</v>
      </c>
      <c r="O227" s="5">
        <v>1903440</v>
      </c>
      <c r="P227" s="5">
        <f t="shared" si="6"/>
        <v>199861.19999999998</v>
      </c>
      <c r="Q227" s="5">
        <f t="shared" si="7"/>
        <v>1703578.8</v>
      </c>
      <c r="R227" s="5" t="str">
        <f>+IFERROR(INDEX('18.02.23'!$F$9:$F$748,MATCH('Bảng kê Q1'!$F227,'18.02.23'!$N$9:$N$746,0)),"")</f>
        <v/>
      </c>
      <c r="S227" s="15" t="s">
        <v>1947</v>
      </c>
      <c r="T227" s="8" t="s">
        <v>3069</v>
      </c>
      <c r="U227">
        <f>INDEX('Hàng tra'!$E$3:$E$519,MATCH('Bảng kê Q1'!$F227,'Hàng tra'!$E$3:$E$519,0))</f>
        <v>295</v>
      </c>
    </row>
    <row r="228" spans="1:21" hidden="1" outlineLevel="1" x14ac:dyDescent="0.25">
      <c r="A228" s="4">
        <v>44930</v>
      </c>
      <c r="B228" s="8" t="s">
        <v>1791</v>
      </c>
      <c r="C228" s="8" t="s">
        <v>3013</v>
      </c>
      <c r="D228" s="22" t="s">
        <v>320</v>
      </c>
      <c r="E228" s="22" t="s">
        <v>320</v>
      </c>
      <c r="F228" s="22">
        <v>296</v>
      </c>
      <c r="G228" s="22"/>
      <c r="H228" s="22" t="str">
        <f>+IFERROR(INDEX('18.02.23'!$N$9:$N$746,MATCH('Bảng kê Q1'!$F228,'18.02.23'!$N$9:$N$746,0)),"")</f>
        <v/>
      </c>
      <c r="I228" s="22"/>
      <c r="J228" s="22"/>
      <c r="K228" s="22"/>
      <c r="L228" s="5">
        <v>3393600</v>
      </c>
      <c r="M228" s="9" t="s">
        <v>3015</v>
      </c>
      <c r="N228" s="5">
        <v>339360</v>
      </c>
      <c r="O228" s="5">
        <v>3732960</v>
      </c>
      <c r="P228" s="5">
        <f t="shared" si="6"/>
        <v>391960.8</v>
      </c>
      <c r="Q228" s="5">
        <f t="shared" si="7"/>
        <v>3340999.2</v>
      </c>
      <c r="R228" s="5" t="str">
        <f>+IFERROR(INDEX('18.02.23'!$F$9:$F$748,MATCH('Bảng kê Q1'!$F228,'18.02.23'!$N$9:$N$746,0)),"")</f>
        <v/>
      </c>
      <c r="S228" s="15" t="s">
        <v>320</v>
      </c>
      <c r="T228" s="8" t="s">
        <v>3070</v>
      </c>
      <c r="U228" t="e">
        <f>INDEX('Hàng tra'!$E$3:$E$519,MATCH('Bảng kê Q1'!$F228,'Hàng tra'!$E$3:$E$519,0))</f>
        <v>#N/A</v>
      </c>
    </row>
    <row r="229" spans="1:21" outlineLevel="1" x14ac:dyDescent="0.25">
      <c r="A229" s="4">
        <v>44930</v>
      </c>
      <c r="B229" s="8" t="s">
        <v>2701</v>
      </c>
      <c r="C229" s="8" t="s">
        <v>3013</v>
      </c>
      <c r="D229" s="22" t="s">
        <v>320</v>
      </c>
      <c r="E229" s="22" t="s">
        <v>320</v>
      </c>
      <c r="F229" s="22">
        <v>297</v>
      </c>
      <c r="G229" s="22"/>
      <c r="H229" s="22">
        <f>+IFERROR(INDEX('18.02.23'!$N$9:$N$746,MATCH('Bảng kê Q1'!$F229,'18.02.23'!$N$9:$N$746,0)),"")</f>
        <v>297</v>
      </c>
      <c r="I229" s="22"/>
      <c r="J229" s="22"/>
      <c r="K229" s="22"/>
      <c r="L229" s="5">
        <v>1012061</v>
      </c>
      <c r="M229" s="9" t="s">
        <v>3015</v>
      </c>
      <c r="N229" s="5">
        <v>101206</v>
      </c>
      <c r="O229" s="5">
        <v>1113267</v>
      </c>
      <c r="P229" s="5">
        <f t="shared" si="6"/>
        <v>116893.03499999999</v>
      </c>
      <c r="Q229" s="5">
        <f t="shared" si="7"/>
        <v>996373.96499999997</v>
      </c>
      <c r="R229" s="5">
        <f>+IFERROR(INDEX('18.02.23'!$F$9:$F$748,MATCH('Bảng kê Q1'!$F229,'18.02.23'!$N$9:$N$746,0)),"")</f>
        <v>1113267</v>
      </c>
      <c r="S229" s="15" t="s">
        <v>320</v>
      </c>
      <c r="T229" s="8" t="s">
        <v>3070</v>
      </c>
      <c r="U229">
        <f>INDEX('Hàng tra'!$E$3:$E$519,MATCH('Bảng kê Q1'!$F229,'Hàng tra'!$E$3:$E$519,0))</f>
        <v>297</v>
      </c>
    </row>
    <row r="230" spans="1:21" ht="21" hidden="1" outlineLevel="1" x14ac:dyDescent="0.25">
      <c r="A230" s="4">
        <v>44930</v>
      </c>
      <c r="B230" s="8" t="s">
        <v>2240</v>
      </c>
      <c r="C230" s="8" t="s">
        <v>3013</v>
      </c>
      <c r="D230" s="22" t="s">
        <v>894</v>
      </c>
      <c r="E230" s="22" t="s">
        <v>894</v>
      </c>
      <c r="F230" s="22">
        <v>298</v>
      </c>
      <c r="G230" s="22"/>
      <c r="H230" s="22" t="str">
        <f>+IFERROR(INDEX('18.02.23'!$N$9:$N$746,MATCH('Bảng kê Q1'!$F230,'18.02.23'!$N$9:$N$746,0)),"")</f>
        <v/>
      </c>
      <c r="I230" s="22"/>
      <c r="J230" s="22"/>
      <c r="K230" s="22"/>
      <c r="L230" s="5">
        <v>882000</v>
      </c>
      <c r="M230" s="9" t="s">
        <v>3015</v>
      </c>
      <c r="N230" s="5">
        <v>88200</v>
      </c>
      <c r="O230" s="5">
        <v>970200</v>
      </c>
      <c r="P230" s="5">
        <f t="shared" si="6"/>
        <v>101871</v>
      </c>
      <c r="Q230" s="5">
        <f t="shared" si="7"/>
        <v>868329</v>
      </c>
      <c r="R230" s="5" t="str">
        <f>+IFERROR(INDEX('18.02.23'!$F$9:$F$748,MATCH('Bảng kê Q1'!$F230,'18.02.23'!$N$9:$N$746,0)),"")</f>
        <v/>
      </c>
      <c r="S230" s="15" t="s">
        <v>894</v>
      </c>
      <c r="T230" s="8" t="s">
        <v>3071</v>
      </c>
      <c r="U230" t="e">
        <f>INDEX('Hàng tra'!$E$3:$E$519,MATCH('Bảng kê Q1'!$F230,'Hàng tra'!$E$3:$E$519,0))</f>
        <v>#N/A</v>
      </c>
    </row>
    <row r="231" spans="1:21" ht="21" outlineLevel="1" x14ac:dyDescent="0.25">
      <c r="A231" s="4">
        <v>44930</v>
      </c>
      <c r="B231" s="8" t="s">
        <v>717</v>
      </c>
      <c r="C231" s="8" t="s">
        <v>3013</v>
      </c>
      <c r="D231" s="22" t="s">
        <v>894</v>
      </c>
      <c r="E231" s="22" t="s">
        <v>894</v>
      </c>
      <c r="F231" s="22">
        <v>299</v>
      </c>
      <c r="G231" s="22"/>
      <c r="H231" s="22">
        <f>+IFERROR(INDEX('18.02.23'!$N$9:$N$746,MATCH('Bảng kê Q1'!$F231,'18.02.23'!$N$9:$N$746,0)),"")</f>
        <v>299</v>
      </c>
      <c r="I231" s="22"/>
      <c r="J231" s="22"/>
      <c r="K231" s="22"/>
      <c r="L231" s="5">
        <v>5449330</v>
      </c>
      <c r="M231" s="9" t="s">
        <v>3015</v>
      </c>
      <c r="N231" s="5">
        <v>544933</v>
      </c>
      <c r="O231" s="5">
        <v>5994263</v>
      </c>
      <c r="P231" s="5">
        <f t="shared" si="6"/>
        <v>629397.61499999999</v>
      </c>
      <c r="Q231" s="5">
        <f t="shared" si="7"/>
        <v>5364865.3849999998</v>
      </c>
      <c r="R231" s="5">
        <f>+IFERROR(INDEX('18.02.23'!$F$9:$F$748,MATCH('Bảng kê Q1'!$F231,'18.02.23'!$N$9:$N$746,0)),"")</f>
        <v>5994263</v>
      </c>
      <c r="S231" s="15" t="s">
        <v>894</v>
      </c>
      <c r="T231" s="8" t="s">
        <v>3071</v>
      </c>
      <c r="U231" t="e">
        <f>INDEX('Hàng tra'!$E$3:$E$519,MATCH('Bảng kê Q1'!$F231,'Hàng tra'!$E$3:$E$519,0))</f>
        <v>#N/A</v>
      </c>
    </row>
    <row r="232" spans="1:21" ht="21" outlineLevel="1" x14ac:dyDescent="0.25">
      <c r="A232" s="4">
        <v>44930</v>
      </c>
      <c r="B232" s="8" t="s">
        <v>2101</v>
      </c>
      <c r="C232" s="8" t="s">
        <v>3013</v>
      </c>
      <c r="D232" s="22" t="s">
        <v>2670</v>
      </c>
      <c r="E232" s="22" t="s">
        <v>2670</v>
      </c>
      <c r="F232" s="22">
        <v>300</v>
      </c>
      <c r="G232" s="22"/>
      <c r="H232" s="22">
        <f>+IFERROR(INDEX('18.02.23'!$N$9:$N$746,MATCH('Bảng kê Q1'!$F232,'18.02.23'!$N$9:$N$746,0)),"")</f>
        <v>300</v>
      </c>
      <c r="I232" s="22"/>
      <c r="J232" s="22"/>
      <c r="K232" s="22"/>
      <c r="L232" s="5">
        <v>22264416</v>
      </c>
      <c r="M232" s="9" t="s">
        <v>3015</v>
      </c>
      <c r="N232" s="5">
        <v>2226442</v>
      </c>
      <c r="O232" s="5">
        <v>24490858</v>
      </c>
      <c r="P232" s="5">
        <f t="shared" si="6"/>
        <v>2571540.09</v>
      </c>
      <c r="Q232" s="5">
        <f t="shared" si="7"/>
        <v>21919317.91</v>
      </c>
      <c r="R232" s="5">
        <f>+IFERROR(INDEX('18.02.23'!$F$9:$F$748,MATCH('Bảng kê Q1'!$F232,'18.02.23'!$N$9:$N$746,0)),"")</f>
        <v>24490858</v>
      </c>
      <c r="S232" s="15" t="s">
        <v>2670</v>
      </c>
      <c r="T232" s="8" t="s">
        <v>3072</v>
      </c>
      <c r="U232" t="e">
        <f>INDEX('Hàng tra'!$E$3:$E$519,MATCH('Bảng kê Q1'!$F232,'Hàng tra'!$E$3:$E$519,0))</f>
        <v>#N/A</v>
      </c>
    </row>
    <row r="233" spans="1:21" ht="21" hidden="1" outlineLevel="1" x14ac:dyDescent="0.25">
      <c r="A233" s="4">
        <v>44930</v>
      </c>
      <c r="B233" s="8" t="s">
        <v>2489</v>
      </c>
      <c r="C233" s="8" t="s">
        <v>3013</v>
      </c>
      <c r="D233" s="22" t="s">
        <v>2670</v>
      </c>
      <c r="E233" s="22" t="s">
        <v>2670</v>
      </c>
      <c r="F233" s="22">
        <v>301</v>
      </c>
      <c r="G233" s="22"/>
      <c r="H233" s="22" t="str">
        <f>+IFERROR(INDEX('18.02.23'!$N$9:$N$746,MATCH('Bảng kê Q1'!$F233,'18.02.23'!$N$9:$N$746,0)),"")</f>
        <v/>
      </c>
      <c r="I233" s="22"/>
      <c r="J233" s="22"/>
      <c r="K233" s="22"/>
      <c r="L233" s="5">
        <v>2565360</v>
      </c>
      <c r="M233" s="9" t="s">
        <v>3015</v>
      </c>
      <c r="N233" s="5">
        <v>256536</v>
      </c>
      <c r="O233" s="5">
        <v>2821896</v>
      </c>
      <c r="P233" s="5">
        <f t="shared" si="6"/>
        <v>296299.08</v>
      </c>
      <c r="Q233" s="5">
        <f t="shared" si="7"/>
        <v>2525596.92</v>
      </c>
      <c r="R233" s="5" t="str">
        <f>+IFERROR(INDEX('18.02.23'!$F$9:$F$748,MATCH('Bảng kê Q1'!$F233,'18.02.23'!$N$9:$N$746,0)),"")</f>
        <v/>
      </c>
      <c r="S233" s="15" t="s">
        <v>2670</v>
      </c>
      <c r="T233" s="8" t="s">
        <v>3072</v>
      </c>
      <c r="U233" t="e">
        <f>INDEX('Hàng tra'!$E$3:$E$519,MATCH('Bảng kê Q1'!$F233,'Hàng tra'!$E$3:$E$519,0))</f>
        <v>#N/A</v>
      </c>
    </row>
    <row r="234" spans="1:21" ht="21" hidden="1" outlineLevel="1" x14ac:dyDescent="0.25">
      <c r="A234" s="4">
        <v>44930</v>
      </c>
      <c r="B234" s="8" t="s">
        <v>1005</v>
      </c>
      <c r="C234" s="8" t="s">
        <v>3013</v>
      </c>
      <c r="D234" s="22" t="s">
        <v>760</v>
      </c>
      <c r="E234" s="22" t="s">
        <v>760</v>
      </c>
      <c r="F234" s="22">
        <v>302</v>
      </c>
      <c r="G234" s="22"/>
      <c r="H234" s="22" t="str">
        <f>+IFERROR(INDEX('18.02.23'!$N$9:$N$746,MATCH('Bảng kê Q1'!$F234,'18.02.23'!$N$9:$N$746,0)),"")</f>
        <v/>
      </c>
      <c r="I234" s="22"/>
      <c r="J234" s="22"/>
      <c r="K234" s="22"/>
      <c r="L234" s="5">
        <v>848400</v>
      </c>
      <c r="M234" s="9" t="s">
        <v>3015</v>
      </c>
      <c r="N234" s="5">
        <v>84840</v>
      </c>
      <c r="O234" s="5">
        <v>933240</v>
      </c>
      <c r="P234" s="5">
        <f t="shared" si="6"/>
        <v>97990.2</v>
      </c>
      <c r="Q234" s="5">
        <f t="shared" si="7"/>
        <v>835249.8</v>
      </c>
      <c r="R234" s="5" t="str">
        <f>+IFERROR(INDEX('18.02.23'!$F$9:$F$748,MATCH('Bảng kê Q1'!$F234,'18.02.23'!$N$9:$N$746,0)),"")</f>
        <v/>
      </c>
      <c r="S234" s="15" t="s">
        <v>760</v>
      </c>
      <c r="T234" s="8" t="s">
        <v>3073</v>
      </c>
      <c r="U234">
        <f>INDEX('Hàng tra'!$E$3:$E$519,MATCH('Bảng kê Q1'!$F234,'Hàng tra'!$E$3:$E$519,0))</f>
        <v>302</v>
      </c>
    </row>
    <row r="235" spans="1:21" ht="21" outlineLevel="1" x14ac:dyDescent="0.25">
      <c r="A235" s="4">
        <v>44930</v>
      </c>
      <c r="B235" s="8" t="s">
        <v>2289</v>
      </c>
      <c r="C235" s="8" t="s">
        <v>3013</v>
      </c>
      <c r="D235" s="22" t="s">
        <v>760</v>
      </c>
      <c r="E235" s="22" t="s">
        <v>760</v>
      </c>
      <c r="F235" s="22">
        <v>303</v>
      </c>
      <c r="G235" s="22"/>
      <c r="H235" s="22">
        <f>+IFERROR(INDEX('18.02.23'!$N$9:$N$746,MATCH('Bảng kê Q1'!$F235,'18.02.23'!$N$9:$N$746,0)),"")</f>
        <v>303</v>
      </c>
      <c r="I235" s="22"/>
      <c r="J235" s="22"/>
      <c r="K235" s="22"/>
      <c r="L235" s="5">
        <v>839151</v>
      </c>
      <c r="M235" s="9" t="s">
        <v>3015</v>
      </c>
      <c r="N235" s="5">
        <v>83915</v>
      </c>
      <c r="O235" s="5">
        <v>923066</v>
      </c>
      <c r="P235" s="5">
        <f t="shared" si="6"/>
        <v>96921.93</v>
      </c>
      <c r="Q235" s="5">
        <f t="shared" si="7"/>
        <v>826144.07000000007</v>
      </c>
      <c r="R235" s="5">
        <f>+IFERROR(INDEX('18.02.23'!$F$9:$F$748,MATCH('Bảng kê Q1'!$F235,'18.02.23'!$N$9:$N$746,0)),"")</f>
        <v>923066</v>
      </c>
      <c r="S235" s="15" t="s">
        <v>760</v>
      </c>
      <c r="T235" s="8" t="s">
        <v>3073</v>
      </c>
      <c r="U235">
        <f>INDEX('Hàng tra'!$E$3:$E$519,MATCH('Bảng kê Q1'!$F235,'Hàng tra'!$E$3:$E$519,0))</f>
        <v>303</v>
      </c>
    </row>
    <row r="236" spans="1:21" ht="21" hidden="1" outlineLevel="1" x14ac:dyDescent="0.25">
      <c r="A236" s="4">
        <v>44930</v>
      </c>
      <c r="B236" s="8" t="s">
        <v>1856</v>
      </c>
      <c r="C236" s="8" t="s">
        <v>3013</v>
      </c>
      <c r="D236" s="22" t="s">
        <v>2953</v>
      </c>
      <c r="E236" s="22" t="s">
        <v>2953</v>
      </c>
      <c r="F236" s="22">
        <v>304</v>
      </c>
      <c r="G236" s="22"/>
      <c r="H236" s="22" t="str">
        <f>+IFERROR(INDEX('18.02.23'!$N$9:$N$746,MATCH('Bảng kê Q1'!$F236,'18.02.23'!$N$9:$N$746,0)),"")</f>
        <v/>
      </c>
      <c r="I236" s="22"/>
      <c r="J236" s="22"/>
      <c r="K236" s="22"/>
      <c r="L236" s="5">
        <v>2137800</v>
      </c>
      <c r="M236" s="9" t="s">
        <v>3015</v>
      </c>
      <c r="N236" s="5">
        <v>213780</v>
      </c>
      <c r="O236" s="5">
        <v>2351580</v>
      </c>
      <c r="P236" s="5">
        <f t="shared" si="6"/>
        <v>246915.9</v>
      </c>
      <c r="Q236" s="5">
        <f t="shared" si="7"/>
        <v>2104664.1</v>
      </c>
      <c r="R236" s="5" t="str">
        <f>+IFERROR(INDEX('18.02.23'!$F$9:$F$748,MATCH('Bảng kê Q1'!$F236,'18.02.23'!$N$9:$N$746,0)),"")</f>
        <v/>
      </c>
      <c r="S236" s="15" t="s">
        <v>2953</v>
      </c>
      <c r="T236" s="8" t="s">
        <v>3074</v>
      </c>
      <c r="U236" t="e">
        <f>INDEX('Hàng tra'!$E$3:$E$519,MATCH('Bảng kê Q1'!$F236,'Hàng tra'!$E$3:$E$519,0))</f>
        <v>#N/A</v>
      </c>
    </row>
    <row r="237" spans="1:21" ht="21" outlineLevel="1" x14ac:dyDescent="0.25">
      <c r="A237" s="4">
        <v>44930</v>
      </c>
      <c r="B237" s="8" t="s">
        <v>526</v>
      </c>
      <c r="C237" s="8" t="s">
        <v>3013</v>
      </c>
      <c r="D237" s="22" t="s">
        <v>2953</v>
      </c>
      <c r="E237" s="22" t="s">
        <v>2953</v>
      </c>
      <c r="F237" s="22">
        <v>305</v>
      </c>
      <c r="G237" s="22"/>
      <c r="H237" s="22">
        <f>+IFERROR(INDEX('18.02.23'!$N$9:$N$746,MATCH('Bảng kê Q1'!$F237,'18.02.23'!$N$9:$N$746,0)),"")</f>
        <v>305</v>
      </c>
      <c r="I237" s="22"/>
      <c r="J237" s="22"/>
      <c r="K237" s="22"/>
      <c r="L237" s="5">
        <v>2690364</v>
      </c>
      <c r="M237" s="9" t="s">
        <v>3015</v>
      </c>
      <c r="N237" s="5">
        <v>269036</v>
      </c>
      <c r="O237" s="5">
        <v>2959400</v>
      </c>
      <c r="P237" s="5">
        <f t="shared" si="6"/>
        <v>310737</v>
      </c>
      <c r="Q237" s="5">
        <f t="shared" si="7"/>
        <v>2648663</v>
      </c>
      <c r="R237" s="5">
        <f>+IFERROR(INDEX('18.02.23'!$F$9:$F$748,MATCH('Bảng kê Q1'!$F237,'18.02.23'!$N$9:$N$746,0)),"")</f>
        <v>2959400</v>
      </c>
      <c r="S237" s="15" t="s">
        <v>2953</v>
      </c>
      <c r="T237" s="8" t="s">
        <v>3074</v>
      </c>
      <c r="U237" t="e">
        <f>INDEX('Hàng tra'!$E$3:$E$519,MATCH('Bảng kê Q1'!$F237,'Hàng tra'!$E$3:$E$519,0))</f>
        <v>#N/A</v>
      </c>
    </row>
    <row r="238" spans="1:21" ht="21" hidden="1" outlineLevel="1" x14ac:dyDescent="0.25">
      <c r="A238" s="4">
        <v>44930</v>
      </c>
      <c r="B238" s="8" t="s">
        <v>1062</v>
      </c>
      <c r="C238" s="8" t="s">
        <v>3013</v>
      </c>
      <c r="D238" s="22" t="s">
        <v>2781</v>
      </c>
      <c r="E238" s="22" t="s">
        <v>2781</v>
      </c>
      <c r="F238" s="22">
        <v>306</v>
      </c>
      <c r="G238" s="22"/>
      <c r="H238" s="22" t="str">
        <f>+IFERROR(INDEX('18.02.23'!$N$9:$N$746,MATCH('Bảng kê Q1'!$F238,'18.02.23'!$N$9:$N$746,0)),"")</f>
        <v/>
      </c>
      <c r="I238" s="22"/>
      <c r="J238" s="22"/>
      <c r="K238" s="22"/>
      <c r="L238" s="5">
        <v>5191200</v>
      </c>
      <c r="M238" s="9" t="s">
        <v>3015</v>
      </c>
      <c r="N238" s="5">
        <v>519120</v>
      </c>
      <c r="O238" s="5">
        <v>5710320</v>
      </c>
      <c r="P238" s="5">
        <f t="shared" si="6"/>
        <v>599583.6</v>
      </c>
      <c r="Q238" s="5">
        <f t="shared" si="7"/>
        <v>5110736.4000000004</v>
      </c>
      <c r="R238" s="5" t="str">
        <f>+IFERROR(INDEX('18.02.23'!$F$9:$F$748,MATCH('Bảng kê Q1'!$F238,'18.02.23'!$N$9:$N$746,0)),"")</f>
        <v/>
      </c>
      <c r="S238" s="15" t="s">
        <v>2781</v>
      </c>
      <c r="T238" s="8" t="s">
        <v>3075</v>
      </c>
      <c r="U238" t="e">
        <f>INDEX('Hàng tra'!$E$3:$E$519,MATCH('Bảng kê Q1'!$F238,'Hàng tra'!$E$3:$E$519,0))</f>
        <v>#N/A</v>
      </c>
    </row>
    <row r="239" spans="1:21" ht="21" outlineLevel="1" x14ac:dyDescent="0.25">
      <c r="A239" s="4">
        <v>44930</v>
      </c>
      <c r="B239" s="8" t="s">
        <v>832</v>
      </c>
      <c r="C239" s="8" t="s">
        <v>3013</v>
      </c>
      <c r="D239" s="22" t="s">
        <v>2781</v>
      </c>
      <c r="E239" s="22" t="s">
        <v>2781</v>
      </c>
      <c r="F239" s="22">
        <v>307</v>
      </c>
      <c r="G239" s="22"/>
      <c r="H239" s="22">
        <f>+IFERROR(INDEX('18.02.23'!$N$9:$N$746,MATCH('Bảng kê Q1'!$F239,'18.02.23'!$N$9:$N$746,0)),"")</f>
        <v>307</v>
      </c>
      <c r="I239" s="22"/>
      <c r="J239" s="22"/>
      <c r="K239" s="22"/>
      <c r="L239" s="5">
        <v>8472548</v>
      </c>
      <c r="M239" s="9" t="s">
        <v>3015</v>
      </c>
      <c r="N239" s="5">
        <v>847255</v>
      </c>
      <c r="O239" s="5">
        <v>9319803</v>
      </c>
      <c r="P239" s="5">
        <f t="shared" si="6"/>
        <v>978579.31499999994</v>
      </c>
      <c r="Q239" s="5">
        <f t="shared" si="7"/>
        <v>8341223.6850000005</v>
      </c>
      <c r="R239" s="5">
        <f>+IFERROR(INDEX('18.02.23'!$F$9:$F$748,MATCH('Bảng kê Q1'!$F239,'18.02.23'!$N$9:$N$746,0)),"")</f>
        <v>9319803</v>
      </c>
      <c r="S239" s="15" t="s">
        <v>2781</v>
      </c>
      <c r="T239" s="8" t="s">
        <v>3075</v>
      </c>
      <c r="U239" t="e">
        <f>INDEX('Hàng tra'!$E$3:$E$519,MATCH('Bảng kê Q1'!$F239,'Hàng tra'!$E$3:$E$519,0))</f>
        <v>#N/A</v>
      </c>
    </row>
    <row r="240" spans="1:21" ht="21" outlineLevel="1" x14ac:dyDescent="0.25">
      <c r="A240" s="4">
        <v>44930</v>
      </c>
      <c r="B240" s="8" t="s">
        <v>2502</v>
      </c>
      <c r="C240" s="8" t="s">
        <v>3013</v>
      </c>
      <c r="D240" s="22" t="s">
        <v>415</v>
      </c>
      <c r="E240" s="22" t="s">
        <v>415</v>
      </c>
      <c r="F240" s="22">
        <v>308</v>
      </c>
      <c r="G240" s="22"/>
      <c r="H240" s="22">
        <f>+IFERROR(INDEX('18.02.23'!$N$9:$N$746,MATCH('Bảng kê Q1'!$F240,'18.02.23'!$N$9:$N$746,0)),"")</f>
        <v>308</v>
      </c>
      <c r="I240" s="22"/>
      <c r="J240" s="22"/>
      <c r="K240" s="22"/>
      <c r="L240" s="5">
        <v>2831979</v>
      </c>
      <c r="M240" s="9" t="s">
        <v>3015</v>
      </c>
      <c r="N240" s="5">
        <v>283198</v>
      </c>
      <c r="O240" s="5">
        <v>3115177</v>
      </c>
      <c r="P240" s="5">
        <f t="shared" si="6"/>
        <v>327093.58499999996</v>
      </c>
      <c r="Q240" s="5">
        <f t="shared" si="7"/>
        <v>2788083.415</v>
      </c>
      <c r="R240" s="5">
        <f>+IFERROR(INDEX('18.02.23'!$F$9:$F$748,MATCH('Bảng kê Q1'!$F240,'18.02.23'!$N$9:$N$746,0)),"")</f>
        <v>3115177</v>
      </c>
      <c r="S240" s="15" t="s">
        <v>415</v>
      </c>
      <c r="T240" s="8" t="s">
        <v>3076</v>
      </c>
      <c r="U240">
        <f>INDEX('Hàng tra'!$E$3:$E$519,MATCH('Bảng kê Q1'!$F240,'Hàng tra'!$E$3:$E$519,0))</f>
        <v>308</v>
      </c>
    </row>
    <row r="241" spans="1:21" ht="21" hidden="1" outlineLevel="1" x14ac:dyDescent="0.25">
      <c r="A241" s="4">
        <v>44930</v>
      </c>
      <c r="B241" s="8" t="s">
        <v>2232</v>
      </c>
      <c r="C241" s="8" t="s">
        <v>3013</v>
      </c>
      <c r="D241" s="22" t="s">
        <v>415</v>
      </c>
      <c r="E241" s="22" t="s">
        <v>415</v>
      </c>
      <c r="F241" s="22">
        <v>309</v>
      </c>
      <c r="G241" s="22"/>
      <c r="H241" s="22" t="str">
        <f>+IFERROR(INDEX('18.02.23'!$N$9:$N$746,MATCH('Bảng kê Q1'!$F241,'18.02.23'!$N$9:$N$746,0)),"")</f>
        <v/>
      </c>
      <c r="I241" s="22"/>
      <c r="J241" s="22"/>
      <c r="K241" s="22"/>
      <c r="L241" s="5">
        <v>848400</v>
      </c>
      <c r="M241" s="9" t="s">
        <v>3015</v>
      </c>
      <c r="N241" s="5">
        <v>84840</v>
      </c>
      <c r="O241" s="5">
        <v>933240</v>
      </c>
      <c r="P241" s="5">
        <f t="shared" si="6"/>
        <v>97990.2</v>
      </c>
      <c r="Q241" s="5">
        <f t="shared" si="7"/>
        <v>835249.8</v>
      </c>
      <c r="R241" s="5" t="str">
        <f>+IFERROR(INDEX('18.02.23'!$F$9:$F$748,MATCH('Bảng kê Q1'!$F241,'18.02.23'!$N$9:$N$746,0)),"")</f>
        <v/>
      </c>
      <c r="S241" s="15" t="s">
        <v>415</v>
      </c>
      <c r="T241" s="8" t="s">
        <v>3076</v>
      </c>
      <c r="U241" t="e">
        <f>INDEX('Hàng tra'!$E$3:$E$519,MATCH('Bảng kê Q1'!$F241,'Hàng tra'!$E$3:$E$519,0))</f>
        <v>#N/A</v>
      </c>
    </row>
    <row r="242" spans="1:21" ht="21" hidden="1" outlineLevel="1" x14ac:dyDescent="0.25">
      <c r="A242" s="4">
        <v>44930</v>
      </c>
      <c r="B242" s="8" t="s">
        <v>555</v>
      </c>
      <c r="C242" s="8" t="s">
        <v>3013</v>
      </c>
      <c r="D242" s="22" t="s">
        <v>439</v>
      </c>
      <c r="E242" s="22" t="s">
        <v>439</v>
      </c>
      <c r="F242" s="22">
        <v>310</v>
      </c>
      <c r="G242" s="22"/>
      <c r="H242" s="22" t="str">
        <f>+IFERROR(INDEX('18.02.23'!$N$9:$N$746,MATCH('Bảng kê Q1'!$F242,'18.02.23'!$N$9:$N$746,0)),"")</f>
        <v/>
      </c>
      <c r="I242" s="22"/>
      <c r="J242" s="22"/>
      <c r="K242" s="22"/>
      <c r="L242" s="5">
        <v>424200</v>
      </c>
      <c r="M242" s="9" t="s">
        <v>3015</v>
      </c>
      <c r="N242" s="5">
        <v>42420</v>
      </c>
      <c r="O242" s="5">
        <v>466620</v>
      </c>
      <c r="P242" s="5">
        <f t="shared" si="6"/>
        <v>48995.1</v>
      </c>
      <c r="Q242" s="5">
        <f t="shared" si="7"/>
        <v>417624.9</v>
      </c>
      <c r="R242" s="5" t="str">
        <f>+IFERROR(INDEX('18.02.23'!$F$9:$F$748,MATCH('Bảng kê Q1'!$F242,'18.02.23'!$N$9:$N$746,0)),"")</f>
        <v/>
      </c>
      <c r="S242" s="15" t="s">
        <v>439</v>
      </c>
      <c r="T242" s="8" t="s">
        <v>3077</v>
      </c>
      <c r="U242" t="e">
        <f>INDEX('Hàng tra'!$E$3:$E$519,MATCH('Bảng kê Q1'!$F242,'Hàng tra'!$E$3:$E$519,0))</f>
        <v>#N/A</v>
      </c>
    </row>
    <row r="243" spans="1:21" ht="21" hidden="1" outlineLevel="1" x14ac:dyDescent="0.25">
      <c r="A243" s="4">
        <v>44930</v>
      </c>
      <c r="B243" s="8" t="s">
        <v>52</v>
      </c>
      <c r="C243" s="8" t="s">
        <v>3013</v>
      </c>
      <c r="D243" s="22" t="s">
        <v>1531</v>
      </c>
      <c r="E243" s="22" t="s">
        <v>1531</v>
      </c>
      <c r="F243" s="22">
        <v>311</v>
      </c>
      <c r="G243" s="22"/>
      <c r="H243" s="22" t="str">
        <f>+IFERROR(INDEX('18.02.23'!$N$9:$N$746,MATCH('Bảng kê Q1'!$F243,'18.02.23'!$N$9:$N$746,0)),"")</f>
        <v/>
      </c>
      <c r="I243" s="22"/>
      <c r="J243" s="22"/>
      <c r="K243" s="22"/>
      <c r="L243" s="5">
        <v>848400</v>
      </c>
      <c r="M243" s="9" t="s">
        <v>3015</v>
      </c>
      <c r="N243" s="5">
        <v>84840</v>
      </c>
      <c r="O243" s="5">
        <v>933240</v>
      </c>
      <c r="P243" s="5">
        <f t="shared" si="6"/>
        <v>97990.2</v>
      </c>
      <c r="Q243" s="5">
        <f t="shared" si="7"/>
        <v>835249.8</v>
      </c>
      <c r="R243" s="5" t="str">
        <f>+IFERROR(INDEX('18.02.23'!$F$9:$F$748,MATCH('Bảng kê Q1'!$F243,'18.02.23'!$N$9:$N$746,0)),"")</f>
        <v/>
      </c>
      <c r="S243" s="15" t="s">
        <v>1531</v>
      </c>
      <c r="T243" s="8" t="s">
        <v>3078</v>
      </c>
      <c r="U243">
        <f>INDEX('Hàng tra'!$E$3:$E$519,MATCH('Bảng kê Q1'!$F243,'Hàng tra'!$E$3:$E$519,0))</f>
        <v>311</v>
      </c>
    </row>
    <row r="244" spans="1:21" hidden="1" outlineLevel="1" x14ac:dyDescent="0.25">
      <c r="A244" s="4">
        <v>44930</v>
      </c>
      <c r="B244" s="8" t="s">
        <v>1544</v>
      </c>
      <c r="C244" s="8" t="s">
        <v>3013</v>
      </c>
      <c r="D244" s="22" t="s">
        <v>887</v>
      </c>
      <c r="E244" s="22" t="s">
        <v>887</v>
      </c>
      <c r="F244" s="22">
        <v>312</v>
      </c>
      <c r="G244" s="22"/>
      <c r="H244" s="22" t="str">
        <f>+IFERROR(INDEX('18.02.23'!$N$9:$N$746,MATCH('Bảng kê Q1'!$F244,'18.02.23'!$N$9:$N$746,0)),"")</f>
        <v/>
      </c>
      <c r="I244" s="22"/>
      <c r="J244" s="22"/>
      <c r="K244" s="22"/>
      <c r="L244" s="5">
        <v>848400</v>
      </c>
      <c r="M244" s="9" t="s">
        <v>3015</v>
      </c>
      <c r="N244" s="5">
        <v>84840</v>
      </c>
      <c r="O244" s="5">
        <v>933240</v>
      </c>
      <c r="P244" s="5">
        <f t="shared" si="6"/>
        <v>97990.2</v>
      </c>
      <c r="Q244" s="5">
        <f t="shared" si="7"/>
        <v>835249.8</v>
      </c>
      <c r="R244" s="5" t="str">
        <f>+IFERROR(INDEX('18.02.23'!$F$9:$F$748,MATCH('Bảng kê Q1'!$F244,'18.02.23'!$N$9:$N$746,0)),"")</f>
        <v/>
      </c>
      <c r="S244" s="15" t="s">
        <v>887</v>
      </c>
      <c r="T244" s="8" t="s">
        <v>3079</v>
      </c>
      <c r="U244" t="e">
        <f>INDEX('Hàng tra'!$E$3:$E$519,MATCH('Bảng kê Q1'!$F244,'Hàng tra'!$E$3:$E$519,0))</f>
        <v>#N/A</v>
      </c>
    </row>
    <row r="245" spans="1:21" ht="21" hidden="1" outlineLevel="1" x14ac:dyDescent="0.25">
      <c r="A245" s="4">
        <v>44930</v>
      </c>
      <c r="B245" s="8" t="s">
        <v>1099</v>
      </c>
      <c r="C245" s="8" t="s">
        <v>3013</v>
      </c>
      <c r="D245" s="22" t="s">
        <v>2978</v>
      </c>
      <c r="E245" s="22" t="s">
        <v>2978</v>
      </c>
      <c r="F245" s="22">
        <v>313</v>
      </c>
      <c r="G245" s="22"/>
      <c r="H245" s="22" t="str">
        <f>+IFERROR(INDEX('18.02.23'!$N$9:$N$746,MATCH('Bảng kê Q1'!$F245,'18.02.23'!$N$9:$N$746,0)),"")</f>
        <v/>
      </c>
      <c r="I245" s="22"/>
      <c r="J245" s="22"/>
      <c r="K245" s="22"/>
      <c r="L245" s="5">
        <v>865200</v>
      </c>
      <c r="M245" s="9" t="s">
        <v>3015</v>
      </c>
      <c r="N245" s="5">
        <v>86520</v>
      </c>
      <c r="O245" s="5">
        <v>951720</v>
      </c>
      <c r="P245" s="5">
        <f t="shared" si="6"/>
        <v>99930.599999999991</v>
      </c>
      <c r="Q245" s="5">
        <f t="shared" si="7"/>
        <v>851789.4</v>
      </c>
      <c r="R245" s="5" t="str">
        <f>+IFERROR(INDEX('18.02.23'!$F$9:$F$748,MATCH('Bảng kê Q1'!$F245,'18.02.23'!$N$9:$N$746,0)),"")</f>
        <v/>
      </c>
      <c r="S245" s="15" t="s">
        <v>2978</v>
      </c>
      <c r="T245" s="8" t="s">
        <v>3080</v>
      </c>
      <c r="U245" t="e">
        <f>INDEX('Hàng tra'!$E$3:$E$519,MATCH('Bảng kê Q1'!$F245,'Hàng tra'!$E$3:$E$519,0))</f>
        <v>#N/A</v>
      </c>
    </row>
    <row r="246" spans="1:21" ht="21" hidden="1" outlineLevel="1" x14ac:dyDescent="0.25">
      <c r="A246" s="4">
        <v>44930</v>
      </c>
      <c r="B246" s="8" t="s">
        <v>56</v>
      </c>
      <c r="C246" s="8" t="s">
        <v>3013</v>
      </c>
      <c r="D246" s="22" t="s">
        <v>1887</v>
      </c>
      <c r="E246" s="22" t="s">
        <v>1887</v>
      </c>
      <c r="F246" s="22">
        <v>314</v>
      </c>
      <c r="G246" s="22"/>
      <c r="H246" s="22" t="str">
        <f>+IFERROR(INDEX('18.02.23'!$N$9:$N$746,MATCH('Bảng kê Q1'!$F246,'18.02.23'!$N$9:$N$746,0)),"")</f>
        <v/>
      </c>
      <c r="I246" s="22"/>
      <c r="J246" s="22"/>
      <c r="K246" s="22"/>
      <c r="L246" s="5">
        <v>1730400</v>
      </c>
      <c r="M246" s="9" t="s">
        <v>3015</v>
      </c>
      <c r="N246" s="5">
        <v>173040</v>
      </c>
      <c r="O246" s="5">
        <v>1903440</v>
      </c>
      <c r="P246" s="5">
        <f t="shared" si="6"/>
        <v>199861.19999999998</v>
      </c>
      <c r="Q246" s="5">
        <f t="shared" si="7"/>
        <v>1703578.8</v>
      </c>
      <c r="R246" s="5" t="str">
        <f>+IFERROR(INDEX('18.02.23'!$F$9:$F$748,MATCH('Bảng kê Q1'!$F246,'18.02.23'!$N$9:$N$746,0)),"")</f>
        <v/>
      </c>
      <c r="S246" s="15" t="s">
        <v>1887</v>
      </c>
      <c r="T246" s="8" t="s">
        <v>3062</v>
      </c>
      <c r="U246">
        <f>INDEX('Hàng tra'!$E$3:$E$519,MATCH('Bảng kê Q1'!$F246,'Hàng tra'!$E$3:$E$519,0))</f>
        <v>314</v>
      </c>
    </row>
    <row r="247" spans="1:21" outlineLevel="1" x14ac:dyDescent="0.25">
      <c r="A247" s="4">
        <v>44930</v>
      </c>
      <c r="B247" s="8" t="s">
        <v>889</v>
      </c>
      <c r="C247" s="8" t="s">
        <v>3013</v>
      </c>
      <c r="D247" s="22" t="s">
        <v>672</v>
      </c>
      <c r="E247" s="22" t="s">
        <v>672</v>
      </c>
      <c r="F247" s="22">
        <v>316</v>
      </c>
      <c r="G247" s="22"/>
      <c r="H247" s="22">
        <f>+IFERROR(INDEX('18.02.23'!$N$9:$N$746,MATCH('Bảng kê Q1'!$F247,'18.02.23'!$N$9:$N$746,0)),"")</f>
        <v>316</v>
      </c>
      <c r="I247" s="22"/>
      <c r="J247" s="22"/>
      <c r="K247" s="22"/>
      <c r="L247" s="5">
        <v>7930011</v>
      </c>
      <c r="M247" s="9" t="s">
        <v>3015</v>
      </c>
      <c r="N247" s="5">
        <v>793001</v>
      </c>
      <c r="O247" s="5">
        <v>8723012</v>
      </c>
      <c r="P247" s="5">
        <f t="shared" si="6"/>
        <v>915916.26</v>
      </c>
      <c r="Q247" s="5">
        <f t="shared" si="7"/>
        <v>7807095.7400000002</v>
      </c>
      <c r="R247" s="5">
        <f>+IFERROR(INDEX('18.02.23'!$F$9:$F$748,MATCH('Bảng kê Q1'!$F247,'18.02.23'!$N$9:$N$746,0)),"")</f>
        <v>8723012</v>
      </c>
      <c r="S247" s="15" t="s">
        <v>672</v>
      </c>
      <c r="T247" s="8" t="s">
        <v>3081</v>
      </c>
      <c r="U247" t="e">
        <f>INDEX('Hàng tra'!$E$3:$E$519,MATCH('Bảng kê Q1'!$F247,'Hàng tra'!$E$3:$E$519,0))</f>
        <v>#N/A</v>
      </c>
    </row>
    <row r="248" spans="1:21" ht="21" outlineLevel="1" x14ac:dyDescent="0.25">
      <c r="A248" s="4">
        <v>44930</v>
      </c>
      <c r="B248" s="8" t="s">
        <v>1000</v>
      </c>
      <c r="C248" s="8" t="s">
        <v>3013</v>
      </c>
      <c r="D248" s="22" t="s">
        <v>4172</v>
      </c>
      <c r="E248" s="22" t="s">
        <v>4172</v>
      </c>
      <c r="F248" s="22">
        <v>359</v>
      </c>
      <c r="G248" s="22"/>
      <c r="H248" s="22">
        <f>+IFERROR(INDEX('18.02.23'!$N$9:$N$746,MATCH('Bảng kê Q1'!$F248,'18.02.23'!$N$9:$N$746,0)),"")</f>
        <v>359</v>
      </c>
      <c r="I248" s="22"/>
      <c r="J248" s="22"/>
      <c r="K248" s="22"/>
      <c r="L248" s="5">
        <v>734310</v>
      </c>
      <c r="M248" s="9" t="s">
        <v>3015</v>
      </c>
      <c r="N248" s="5">
        <v>73431</v>
      </c>
      <c r="O248" s="5">
        <v>807741</v>
      </c>
      <c r="P248" s="5">
        <f t="shared" si="6"/>
        <v>84812.804999999993</v>
      </c>
      <c r="Q248" s="5">
        <f t="shared" si="7"/>
        <v>722928.19500000007</v>
      </c>
      <c r="R248" s="5">
        <f>+IFERROR(INDEX('18.02.23'!$F$9:$F$748,MATCH('Bảng kê Q1'!$F248,'18.02.23'!$N$9:$N$746,0)),"")</f>
        <v>807741</v>
      </c>
      <c r="S248" s="15" t="s">
        <v>349</v>
      </c>
      <c r="T248" s="8" t="s">
        <v>3030</v>
      </c>
      <c r="U248" t="e">
        <f>INDEX('Hàng tra'!$E$3:$E$519,MATCH('Bảng kê Q1'!$F248,'Hàng tra'!$E$3:$E$519,0))</f>
        <v>#N/A</v>
      </c>
    </row>
    <row r="249" spans="1:21" ht="21" outlineLevel="1" x14ac:dyDescent="0.25">
      <c r="A249" s="4">
        <v>44930</v>
      </c>
      <c r="B249" s="8" t="s">
        <v>1975</v>
      </c>
      <c r="C249" s="8" t="s">
        <v>3013</v>
      </c>
      <c r="D249" s="22" t="s">
        <v>4173</v>
      </c>
      <c r="E249" s="22" t="s">
        <v>4173</v>
      </c>
      <c r="F249" s="22">
        <v>360</v>
      </c>
      <c r="G249" s="22"/>
      <c r="H249" s="22">
        <f>+IFERROR(INDEX('18.02.23'!$N$9:$N$746,MATCH('Bảng kê Q1'!$F249,'18.02.23'!$N$9:$N$746,0)),"")</f>
        <v>360</v>
      </c>
      <c r="I249" s="22"/>
      <c r="J249" s="22"/>
      <c r="K249" s="22"/>
      <c r="L249" s="5">
        <v>734310</v>
      </c>
      <c r="M249" s="9" t="s">
        <v>3015</v>
      </c>
      <c r="N249" s="5">
        <v>73431</v>
      </c>
      <c r="O249" s="5">
        <v>807741</v>
      </c>
      <c r="P249" s="5">
        <f t="shared" si="6"/>
        <v>84812.804999999993</v>
      </c>
      <c r="Q249" s="5">
        <f t="shared" si="7"/>
        <v>722928.19500000007</v>
      </c>
      <c r="R249" s="5">
        <f>+IFERROR(INDEX('18.02.23'!$F$9:$F$748,MATCH('Bảng kê Q1'!$F249,'18.02.23'!$N$9:$N$746,0)),"")</f>
        <v>807741</v>
      </c>
      <c r="S249" s="15" t="s">
        <v>349</v>
      </c>
      <c r="T249" s="8" t="s">
        <v>3030</v>
      </c>
      <c r="U249" t="e">
        <f>INDEX('Hàng tra'!$E$3:$E$519,MATCH('Bảng kê Q1'!$F249,'Hàng tra'!$E$3:$E$519,0))</f>
        <v>#N/A</v>
      </c>
    </row>
    <row r="250" spans="1:21" ht="21" outlineLevel="1" x14ac:dyDescent="0.25">
      <c r="A250" s="4">
        <v>44930</v>
      </c>
      <c r="B250" s="8" t="s">
        <v>366</v>
      </c>
      <c r="C250" s="8" t="s">
        <v>3013</v>
      </c>
      <c r="D250" s="22" t="s">
        <v>4174</v>
      </c>
      <c r="E250" s="22" t="s">
        <v>4174</v>
      </c>
      <c r="F250" s="22">
        <v>361</v>
      </c>
      <c r="G250" s="22"/>
      <c r="H250" s="22">
        <f>+IFERROR(INDEX('18.02.23'!$N$9:$N$746,MATCH('Bảng kê Q1'!$F250,'18.02.23'!$N$9:$N$746,0)),"")</f>
        <v>361</v>
      </c>
      <c r="I250" s="22"/>
      <c r="J250" s="22"/>
      <c r="K250" s="22"/>
      <c r="L250" s="5">
        <v>2467478</v>
      </c>
      <c r="M250" s="9" t="s">
        <v>3015</v>
      </c>
      <c r="N250" s="5">
        <v>246748</v>
      </c>
      <c r="O250" s="5">
        <v>2714226</v>
      </c>
      <c r="P250" s="5">
        <f t="shared" si="6"/>
        <v>284993.73</v>
      </c>
      <c r="Q250" s="5">
        <f t="shared" si="7"/>
        <v>2429232.27</v>
      </c>
      <c r="R250" s="5">
        <f>+IFERROR(INDEX('18.02.23'!$F$9:$F$748,MATCH('Bảng kê Q1'!$F250,'18.02.23'!$N$9:$N$746,0)),"")</f>
        <v>2714226</v>
      </c>
      <c r="S250" s="15" t="s">
        <v>349</v>
      </c>
      <c r="T250" s="8" t="s">
        <v>3030</v>
      </c>
      <c r="U250" t="e">
        <f>INDEX('Hàng tra'!$E$3:$E$519,MATCH('Bảng kê Q1'!$F250,'Hàng tra'!$E$3:$E$519,0))</f>
        <v>#N/A</v>
      </c>
    </row>
    <row r="251" spans="1:21" ht="21" outlineLevel="1" x14ac:dyDescent="0.25">
      <c r="A251" s="4">
        <v>44930</v>
      </c>
      <c r="B251" s="8" t="s">
        <v>2481</v>
      </c>
      <c r="C251" s="8" t="s">
        <v>3013</v>
      </c>
      <c r="D251" s="22" t="s">
        <v>4175</v>
      </c>
      <c r="E251" s="22" t="s">
        <v>4175</v>
      </c>
      <c r="F251" s="22">
        <v>362</v>
      </c>
      <c r="G251" s="22"/>
      <c r="H251" s="22">
        <f>+IFERROR(INDEX('18.02.23'!$N$9:$N$746,MATCH('Bảng kê Q1'!$F251,'18.02.23'!$N$9:$N$746,0)),"")</f>
        <v>362</v>
      </c>
      <c r="I251" s="22"/>
      <c r="J251" s="22"/>
      <c r="K251" s="22"/>
      <c r="L251" s="5">
        <v>734310</v>
      </c>
      <c r="M251" s="9" t="s">
        <v>3015</v>
      </c>
      <c r="N251" s="5">
        <v>73431</v>
      </c>
      <c r="O251" s="5">
        <v>807741</v>
      </c>
      <c r="P251" s="5">
        <f t="shared" si="6"/>
        <v>84812.804999999993</v>
      </c>
      <c r="Q251" s="5">
        <f t="shared" si="7"/>
        <v>722928.19500000007</v>
      </c>
      <c r="R251" s="5">
        <f>+IFERROR(INDEX('18.02.23'!$F$9:$F$748,MATCH('Bảng kê Q1'!$F251,'18.02.23'!$N$9:$N$746,0)),"")</f>
        <v>807741</v>
      </c>
      <c r="S251" s="15" t="s">
        <v>349</v>
      </c>
      <c r="T251" s="8" t="s">
        <v>3030</v>
      </c>
      <c r="U251" t="e">
        <f>INDEX('Hàng tra'!$E$3:$E$519,MATCH('Bảng kê Q1'!$F251,'Hàng tra'!$E$3:$E$519,0))</f>
        <v>#N/A</v>
      </c>
    </row>
    <row r="252" spans="1:21" ht="21" outlineLevel="1" x14ac:dyDescent="0.25">
      <c r="A252" s="4">
        <v>44930</v>
      </c>
      <c r="B252" s="8" t="s">
        <v>890</v>
      </c>
      <c r="C252" s="8" t="s">
        <v>3013</v>
      </c>
      <c r="D252" s="22" t="s">
        <v>4176</v>
      </c>
      <c r="E252" s="22" t="s">
        <v>4176</v>
      </c>
      <c r="F252" s="22">
        <v>363</v>
      </c>
      <c r="G252" s="22"/>
      <c r="H252" s="22">
        <f>+IFERROR(INDEX('18.02.23'!$N$9:$N$746,MATCH('Bảng kê Q1'!$F252,'18.02.23'!$N$9:$N$746,0)),"")</f>
        <v>363</v>
      </c>
      <c r="I252" s="22"/>
      <c r="J252" s="22"/>
      <c r="K252" s="22"/>
      <c r="L252" s="5">
        <v>734310</v>
      </c>
      <c r="M252" s="9" t="s">
        <v>3015</v>
      </c>
      <c r="N252" s="5">
        <v>73431</v>
      </c>
      <c r="O252" s="5">
        <v>807741</v>
      </c>
      <c r="P252" s="5">
        <f t="shared" si="6"/>
        <v>84812.804999999993</v>
      </c>
      <c r="Q252" s="5">
        <f t="shared" si="7"/>
        <v>722928.19500000007</v>
      </c>
      <c r="R252" s="5">
        <f>+IFERROR(INDEX('18.02.23'!$F$9:$F$748,MATCH('Bảng kê Q1'!$F252,'18.02.23'!$N$9:$N$746,0)),"")</f>
        <v>807741</v>
      </c>
      <c r="S252" s="15" t="s">
        <v>349</v>
      </c>
      <c r="T252" s="8" t="s">
        <v>3030</v>
      </c>
      <c r="U252" t="e">
        <f>INDEX('Hàng tra'!$E$3:$E$519,MATCH('Bảng kê Q1'!$F252,'Hàng tra'!$E$3:$E$519,0))</f>
        <v>#N/A</v>
      </c>
    </row>
    <row r="253" spans="1:21" ht="21" outlineLevel="1" x14ac:dyDescent="0.25">
      <c r="A253" s="4">
        <v>44930</v>
      </c>
      <c r="B253" s="8" t="s">
        <v>1413</v>
      </c>
      <c r="C253" s="8" t="s">
        <v>3013</v>
      </c>
      <c r="D253" s="22" t="s">
        <v>4177</v>
      </c>
      <c r="E253" s="22" t="s">
        <v>4177</v>
      </c>
      <c r="F253" s="22">
        <v>364</v>
      </c>
      <c r="G253" s="22"/>
      <c r="H253" s="22">
        <f>+IFERROR(INDEX('18.02.23'!$N$9:$N$746,MATCH('Bảng kê Q1'!$F253,'18.02.23'!$N$9:$N$746,0)),"")</f>
        <v>364</v>
      </c>
      <c r="I253" s="22"/>
      <c r="J253" s="22"/>
      <c r="K253" s="22"/>
      <c r="L253" s="5">
        <v>440586</v>
      </c>
      <c r="M253" s="9" t="s">
        <v>3015</v>
      </c>
      <c r="N253" s="5">
        <v>44059</v>
      </c>
      <c r="O253" s="5">
        <v>484645</v>
      </c>
      <c r="P253" s="5">
        <f t="shared" si="6"/>
        <v>50887.724999999999</v>
      </c>
      <c r="Q253" s="5">
        <f t="shared" si="7"/>
        <v>433757.27500000002</v>
      </c>
      <c r="R253" s="5">
        <f>+IFERROR(INDEX('18.02.23'!$F$9:$F$748,MATCH('Bảng kê Q1'!$F253,'18.02.23'!$N$9:$N$746,0)),"")</f>
        <v>484645</v>
      </c>
      <c r="S253" s="15" t="s">
        <v>349</v>
      </c>
      <c r="T253" s="8" t="s">
        <v>3030</v>
      </c>
      <c r="U253" t="e">
        <f>INDEX('Hàng tra'!$E$3:$E$519,MATCH('Bảng kê Q1'!$F253,'Hàng tra'!$E$3:$E$519,0))</f>
        <v>#N/A</v>
      </c>
    </row>
    <row r="254" spans="1:21" ht="21" outlineLevel="1" x14ac:dyDescent="0.25">
      <c r="A254" s="4">
        <v>44930</v>
      </c>
      <c r="B254" s="8" t="s">
        <v>43</v>
      </c>
      <c r="C254" s="8" t="s">
        <v>3013</v>
      </c>
      <c r="D254" s="22" t="s">
        <v>4178</v>
      </c>
      <c r="E254" s="22" t="s">
        <v>4178</v>
      </c>
      <c r="F254" s="22">
        <v>365</v>
      </c>
      <c r="G254" s="22"/>
      <c r="H254" s="22">
        <f>+IFERROR(INDEX('18.02.23'!$N$9:$N$746,MATCH('Bảng kê Q1'!$F254,'18.02.23'!$N$9:$N$746,0)),"")</f>
        <v>365</v>
      </c>
      <c r="I254" s="22"/>
      <c r="J254" s="22"/>
      <c r="K254" s="22"/>
      <c r="L254" s="5">
        <v>734310</v>
      </c>
      <c r="M254" s="9" t="s">
        <v>3015</v>
      </c>
      <c r="N254" s="5">
        <v>73431</v>
      </c>
      <c r="O254" s="5">
        <v>807741</v>
      </c>
      <c r="P254" s="5">
        <f t="shared" si="6"/>
        <v>84812.804999999993</v>
      </c>
      <c r="Q254" s="5">
        <f t="shared" si="7"/>
        <v>722928.19500000007</v>
      </c>
      <c r="R254" s="5">
        <f>+IFERROR(INDEX('18.02.23'!$F$9:$F$748,MATCH('Bảng kê Q1'!$F254,'18.02.23'!$N$9:$N$746,0)),"")</f>
        <v>807741</v>
      </c>
      <c r="S254" s="15" t="s">
        <v>349</v>
      </c>
      <c r="T254" s="8" t="s">
        <v>3030</v>
      </c>
      <c r="U254" t="e">
        <f>INDEX('Hàng tra'!$E$3:$E$519,MATCH('Bảng kê Q1'!$F254,'Hàng tra'!$E$3:$E$519,0))</f>
        <v>#N/A</v>
      </c>
    </row>
    <row r="255" spans="1:21" ht="21" outlineLevel="1" x14ac:dyDescent="0.25">
      <c r="A255" s="4">
        <v>44930</v>
      </c>
      <c r="B255" s="8" t="s">
        <v>414</v>
      </c>
      <c r="C255" s="8" t="s">
        <v>3013</v>
      </c>
      <c r="D255" s="22" t="s">
        <v>4179</v>
      </c>
      <c r="E255" s="22" t="s">
        <v>4179</v>
      </c>
      <c r="F255" s="22">
        <v>366</v>
      </c>
      <c r="G255" s="22"/>
      <c r="H255" s="22">
        <f>+IFERROR(INDEX('18.02.23'!$N$9:$N$746,MATCH('Bảng kê Q1'!$F255,'18.02.23'!$N$9:$N$746,0)),"")</f>
        <v>366</v>
      </c>
      <c r="I255" s="22"/>
      <c r="J255" s="22"/>
      <c r="K255" s="22"/>
      <c r="L255" s="5">
        <v>1189648</v>
      </c>
      <c r="M255" s="9" t="s">
        <v>3015</v>
      </c>
      <c r="N255" s="5">
        <v>118965</v>
      </c>
      <c r="O255" s="5">
        <v>1308613</v>
      </c>
      <c r="P255" s="5">
        <f t="shared" si="6"/>
        <v>137404.36499999999</v>
      </c>
      <c r="Q255" s="5">
        <f t="shared" si="7"/>
        <v>1171208.635</v>
      </c>
      <c r="R255" s="5">
        <f>+IFERROR(INDEX('18.02.23'!$F$9:$F$748,MATCH('Bảng kê Q1'!$F255,'18.02.23'!$N$9:$N$746,0)),"")</f>
        <v>1308613</v>
      </c>
      <c r="S255" s="15" t="s">
        <v>349</v>
      </c>
      <c r="T255" s="8" t="s">
        <v>3030</v>
      </c>
      <c r="U255" t="e">
        <f>INDEX('Hàng tra'!$E$3:$E$519,MATCH('Bảng kê Q1'!$F255,'Hàng tra'!$E$3:$E$519,0))</f>
        <v>#N/A</v>
      </c>
    </row>
    <row r="256" spans="1:21" ht="21" outlineLevel="1" x14ac:dyDescent="0.25">
      <c r="A256" s="4">
        <v>44930</v>
      </c>
      <c r="B256" s="8" t="s">
        <v>216</v>
      </c>
      <c r="C256" s="8" t="s">
        <v>3013</v>
      </c>
      <c r="D256" s="22" t="s">
        <v>4180</v>
      </c>
      <c r="E256" s="22" t="s">
        <v>4180</v>
      </c>
      <c r="F256" s="22">
        <v>367</v>
      </c>
      <c r="G256" s="22"/>
      <c r="H256" s="22">
        <f>+IFERROR(INDEX('18.02.23'!$N$9:$N$746,MATCH('Bảng kê Q1'!$F256,'18.02.23'!$N$9:$N$746,0)),"")</f>
        <v>367</v>
      </c>
      <c r="I256" s="22"/>
      <c r="J256" s="22"/>
      <c r="K256" s="22"/>
      <c r="L256" s="5">
        <v>734310</v>
      </c>
      <c r="M256" s="9" t="s">
        <v>3015</v>
      </c>
      <c r="N256" s="5">
        <v>73431</v>
      </c>
      <c r="O256" s="5">
        <v>807741</v>
      </c>
      <c r="P256" s="5">
        <f t="shared" si="6"/>
        <v>84812.804999999993</v>
      </c>
      <c r="Q256" s="5">
        <f t="shared" si="7"/>
        <v>722928.19500000007</v>
      </c>
      <c r="R256" s="5">
        <f>+IFERROR(INDEX('18.02.23'!$F$9:$F$748,MATCH('Bảng kê Q1'!$F256,'18.02.23'!$N$9:$N$746,0)),"")</f>
        <v>807741</v>
      </c>
      <c r="S256" s="15" t="s">
        <v>349</v>
      </c>
      <c r="T256" s="8" t="s">
        <v>3030</v>
      </c>
      <c r="U256" t="e">
        <f>INDEX('Hàng tra'!$E$3:$E$519,MATCH('Bảng kê Q1'!$F256,'Hàng tra'!$E$3:$E$519,0))</f>
        <v>#N/A</v>
      </c>
    </row>
    <row r="257" spans="1:21" ht="21" outlineLevel="1" x14ac:dyDescent="0.25">
      <c r="A257" s="4">
        <v>44930</v>
      </c>
      <c r="B257" s="8" t="s">
        <v>2536</v>
      </c>
      <c r="C257" s="8" t="s">
        <v>3013</v>
      </c>
      <c r="D257" s="22" t="s">
        <v>4167</v>
      </c>
      <c r="E257" s="22" t="s">
        <v>4167</v>
      </c>
      <c r="F257" s="22">
        <v>368</v>
      </c>
      <c r="G257" s="22"/>
      <c r="H257" s="22">
        <f>+IFERROR(INDEX('18.02.23'!$N$9:$N$746,MATCH('Bảng kê Q1'!$F257,'18.02.23'!$N$9:$N$746,0)),"")</f>
        <v>368</v>
      </c>
      <c r="I257" s="22"/>
      <c r="J257" s="22"/>
      <c r="K257" s="22"/>
      <c r="L257" s="5">
        <v>1280715</v>
      </c>
      <c r="M257" s="9" t="s">
        <v>3015</v>
      </c>
      <c r="N257" s="5">
        <v>128072</v>
      </c>
      <c r="O257" s="5">
        <v>1408787</v>
      </c>
      <c r="P257" s="5">
        <f t="shared" si="6"/>
        <v>147922.63499999998</v>
      </c>
      <c r="Q257" s="5">
        <f t="shared" si="7"/>
        <v>1260864.365</v>
      </c>
      <c r="R257" s="5">
        <f>+IFERROR(INDEX('18.02.23'!$F$9:$F$748,MATCH('Bảng kê Q1'!$F257,'18.02.23'!$N$9:$N$746,0)),"")</f>
        <v>1408787</v>
      </c>
      <c r="S257" s="15" t="s">
        <v>349</v>
      </c>
      <c r="T257" s="8" t="s">
        <v>3030</v>
      </c>
      <c r="U257">
        <f>INDEX('Hàng tra'!$E$3:$E$519,MATCH('Bảng kê Q1'!$F257,'Hàng tra'!$E$3:$E$519,0))</f>
        <v>368</v>
      </c>
    </row>
    <row r="258" spans="1:21" ht="21" outlineLevel="1" x14ac:dyDescent="0.25">
      <c r="A258" s="4">
        <v>44930</v>
      </c>
      <c r="B258" s="8" t="s">
        <v>1208</v>
      </c>
      <c r="C258" s="8" t="s">
        <v>3013</v>
      </c>
      <c r="D258" s="22" t="s">
        <v>4181</v>
      </c>
      <c r="E258" s="22" t="s">
        <v>4181</v>
      </c>
      <c r="F258" s="22">
        <v>369</v>
      </c>
      <c r="G258" s="22"/>
      <c r="H258" s="22">
        <f>+IFERROR(INDEX('18.02.23'!$N$9:$N$746,MATCH('Bảng kê Q1'!$F258,'18.02.23'!$N$9:$N$746,0)),"")</f>
        <v>369</v>
      </c>
      <c r="I258" s="22"/>
      <c r="J258" s="22"/>
      <c r="K258" s="22"/>
      <c r="L258" s="5">
        <v>734310</v>
      </c>
      <c r="M258" s="9" t="s">
        <v>3015</v>
      </c>
      <c r="N258" s="5">
        <v>73431</v>
      </c>
      <c r="O258" s="5">
        <v>807741</v>
      </c>
      <c r="P258" s="5">
        <f t="shared" si="6"/>
        <v>84812.804999999993</v>
      </c>
      <c r="Q258" s="5">
        <f t="shared" si="7"/>
        <v>722928.19500000007</v>
      </c>
      <c r="R258" s="5">
        <f>+IFERROR(INDEX('18.02.23'!$F$9:$F$748,MATCH('Bảng kê Q1'!$F258,'18.02.23'!$N$9:$N$746,0)),"")</f>
        <v>807741</v>
      </c>
      <c r="S258" s="15" t="s">
        <v>349</v>
      </c>
      <c r="T258" s="8" t="s">
        <v>3030</v>
      </c>
      <c r="U258" t="e">
        <f>INDEX('Hàng tra'!$E$3:$E$519,MATCH('Bảng kê Q1'!$F258,'Hàng tra'!$E$3:$E$519,0))</f>
        <v>#N/A</v>
      </c>
    </row>
    <row r="259" spans="1:21" ht="21" outlineLevel="1" x14ac:dyDescent="0.25">
      <c r="A259" s="4">
        <v>44930</v>
      </c>
      <c r="B259" s="8" t="s">
        <v>201</v>
      </c>
      <c r="C259" s="8" t="s">
        <v>3013</v>
      </c>
      <c r="D259" s="22" t="s">
        <v>4182</v>
      </c>
      <c r="E259" s="22" t="s">
        <v>4182</v>
      </c>
      <c r="F259" s="22">
        <v>371</v>
      </c>
      <c r="G259" s="22"/>
      <c r="H259" s="22">
        <f>+IFERROR(INDEX('18.02.23'!$N$9:$N$746,MATCH('Bảng kê Q1'!$F259,'18.02.23'!$N$9:$N$746,0)),"")</f>
        <v>371</v>
      </c>
      <c r="I259" s="22"/>
      <c r="J259" s="22"/>
      <c r="K259" s="22"/>
      <c r="L259" s="5">
        <v>440586</v>
      </c>
      <c r="M259" s="9" t="s">
        <v>3015</v>
      </c>
      <c r="N259" s="5">
        <v>44059</v>
      </c>
      <c r="O259" s="5">
        <v>484645</v>
      </c>
      <c r="P259" s="5">
        <f t="shared" si="6"/>
        <v>50887.724999999999</v>
      </c>
      <c r="Q259" s="5">
        <f t="shared" si="7"/>
        <v>433757.27500000002</v>
      </c>
      <c r="R259" s="5">
        <f>+IFERROR(INDEX('18.02.23'!$F$9:$F$748,MATCH('Bảng kê Q1'!$F259,'18.02.23'!$N$9:$N$746,0)),"")</f>
        <v>-847077</v>
      </c>
      <c r="S259" s="15" t="s">
        <v>349</v>
      </c>
      <c r="T259" s="8" t="s">
        <v>3030</v>
      </c>
      <c r="U259">
        <f>INDEX('Hàng tra'!$E$3:$E$519,MATCH('Bảng kê Q1'!$F259,'Hàng tra'!$E$3:$E$519,0))</f>
        <v>371</v>
      </c>
    </row>
    <row r="260" spans="1:21" ht="21" outlineLevel="1" x14ac:dyDescent="0.25">
      <c r="A260" s="4">
        <v>44930</v>
      </c>
      <c r="B260" s="8" t="s">
        <v>2130</v>
      </c>
      <c r="C260" s="8" t="s">
        <v>3013</v>
      </c>
      <c r="D260" s="22" t="s">
        <v>4183</v>
      </c>
      <c r="E260" s="22" t="s">
        <v>4183</v>
      </c>
      <c r="F260" s="22">
        <v>372</v>
      </c>
      <c r="G260" s="22"/>
      <c r="H260" s="22">
        <f>+IFERROR(INDEX('18.02.23'!$N$9:$N$746,MATCH('Bảng kê Q1'!$F260,'18.02.23'!$N$9:$N$746,0)),"")</f>
        <v>372</v>
      </c>
      <c r="I260" s="22"/>
      <c r="J260" s="22"/>
      <c r="K260" s="22"/>
      <c r="L260" s="5">
        <v>440586</v>
      </c>
      <c r="M260" s="9" t="s">
        <v>3015</v>
      </c>
      <c r="N260" s="5">
        <v>44059</v>
      </c>
      <c r="O260" s="5">
        <v>484645</v>
      </c>
      <c r="P260" s="5">
        <f t="shared" si="6"/>
        <v>50887.724999999999</v>
      </c>
      <c r="Q260" s="5">
        <f t="shared" si="7"/>
        <v>433757.27500000002</v>
      </c>
      <c r="R260" s="5">
        <f>+IFERROR(INDEX('18.02.23'!$F$9:$F$748,MATCH('Bảng kê Q1'!$F260,'18.02.23'!$N$9:$N$746,0)),"")</f>
        <v>484645</v>
      </c>
      <c r="S260" s="15" t="s">
        <v>349</v>
      </c>
      <c r="T260" s="8" t="s">
        <v>3030</v>
      </c>
      <c r="U260" t="e">
        <f>INDEX('Hàng tra'!$E$3:$E$519,MATCH('Bảng kê Q1'!$F260,'Hàng tra'!$E$3:$E$519,0))</f>
        <v>#N/A</v>
      </c>
    </row>
    <row r="261" spans="1:21" ht="21" outlineLevel="1" x14ac:dyDescent="0.25">
      <c r="A261" s="4">
        <v>44930</v>
      </c>
      <c r="B261" s="8" t="s">
        <v>1950</v>
      </c>
      <c r="C261" s="8" t="s">
        <v>3013</v>
      </c>
      <c r="D261" s="22" t="s">
        <v>4184</v>
      </c>
      <c r="E261" s="22" t="s">
        <v>4184</v>
      </c>
      <c r="F261" s="22">
        <v>373</v>
      </c>
      <c r="G261" s="22"/>
      <c r="H261" s="22">
        <f>+IFERROR(INDEX('18.02.23'!$N$9:$N$746,MATCH('Bảng kê Q1'!$F261,'18.02.23'!$N$9:$N$746,0)),"")</f>
        <v>373</v>
      </c>
      <c r="I261" s="22"/>
      <c r="J261" s="22"/>
      <c r="K261" s="22"/>
      <c r="L261" s="5">
        <v>367155</v>
      </c>
      <c r="M261" s="9" t="s">
        <v>3015</v>
      </c>
      <c r="N261" s="5">
        <v>36716</v>
      </c>
      <c r="O261" s="5">
        <v>403871</v>
      </c>
      <c r="P261" s="5">
        <f t="shared" ref="P261:P324" si="8">O261*10.5%</f>
        <v>42406.455000000002</v>
      </c>
      <c r="Q261" s="5">
        <f t="shared" ref="Q261:Q324" si="9">+O261-P261</f>
        <v>361464.54499999998</v>
      </c>
      <c r="R261" s="5">
        <f>+IFERROR(INDEX('18.02.23'!$F$9:$F$748,MATCH('Bảng kê Q1'!$F261,'18.02.23'!$N$9:$N$746,0)),"")</f>
        <v>403871</v>
      </c>
      <c r="S261" s="15" t="s">
        <v>349</v>
      </c>
      <c r="T261" s="8" t="s">
        <v>3030</v>
      </c>
      <c r="U261" t="e">
        <f>INDEX('Hàng tra'!$E$3:$E$519,MATCH('Bảng kê Q1'!$F261,'Hàng tra'!$E$3:$E$519,0))</f>
        <v>#N/A</v>
      </c>
    </row>
    <row r="262" spans="1:21" ht="21" outlineLevel="1" x14ac:dyDescent="0.25">
      <c r="A262" s="4">
        <v>44930</v>
      </c>
      <c r="B262" s="8" t="s">
        <v>901</v>
      </c>
      <c r="C262" s="8" t="s">
        <v>3013</v>
      </c>
      <c r="D262" s="22" t="s">
        <v>4185</v>
      </c>
      <c r="E262" s="22" t="s">
        <v>4185</v>
      </c>
      <c r="F262" s="22">
        <v>374</v>
      </c>
      <c r="G262" s="22"/>
      <c r="H262" s="22">
        <f>+IFERROR(INDEX('18.02.23'!$N$9:$N$746,MATCH('Bảng kê Q1'!$F262,'18.02.23'!$N$9:$N$746,0)),"")</f>
        <v>374</v>
      </c>
      <c r="I262" s="22"/>
      <c r="J262" s="22"/>
      <c r="K262" s="22"/>
      <c r="L262" s="5">
        <v>734310</v>
      </c>
      <c r="M262" s="9" t="s">
        <v>3015</v>
      </c>
      <c r="N262" s="5">
        <v>73431</v>
      </c>
      <c r="O262" s="5">
        <v>807741</v>
      </c>
      <c r="P262" s="5">
        <f t="shared" si="8"/>
        <v>84812.804999999993</v>
      </c>
      <c r="Q262" s="5">
        <f t="shared" si="9"/>
        <v>722928.19500000007</v>
      </c>
      <c r="R262" s="5">
        <f>+IFERROR(INDEX('18.02.23'!$F$9:$F$748,MATCH('Bảng kê Q1'!$F262,'18.02.23'!$N$9:$N$746,0)),"")</f>
        <v>807741</v>
      </c>
      <c r="S262" s="15" t="s">
        <v>349</v>
      </c>
      <c r="T262" s="8" t="s">
        <v>3030</v>
      </c>
      <c r="U262" t="e">
        <f>INDEX('Hàng tra'!$E$3:$E$519,MATCH('Bảng kê Q1'!$F262,'Hàng tra'!$E$3:$E$519,0))</f>
        <v>#N/A</v>
      </c>
    </row>
    <row r="263" spans="1:21" ht="21" outlineLevel="1" x14ac:dyDescent="0.25">
      <c r="A263" s="4">
        <v>44930</v>
      </c>
      <c r="B263" s="8" t="s">
        <v>1807</v>
      </c>
      <c r="C263" s="8" t="s">
        <v>3013</v>
      </c>
      <c r="D263" s="22" t="s">
        <v>4186</v>
      </c>
      <c r="E263" s="22" t="s">
        <v>4186</v>
      </c>
      <c r="F263" s="22">
        <v>375</v>
      </c>
      <c r="G263" s="22"/>
      <c r="H263" s="22">
        <f>+IFERROR(INDEX('18.02.23'!$N$9:$N$746,MATCH('Bảng kê Q1'!$F263,'18.02.23'!$N$9:$N$746,0)),"")</f>
        <v>375</v>
      </c>
      <c r="I263" s="22"/>
      <c r="J263" s="22"/>
      <c r="K263" s="22"/>
      <c r="L263" s="5">
        <v>1101465</v>
      </c>
      <c r="M263" s="9" t="s">
        <v>3015</v>
      </c>
      <c r="N263" s="5">
        <v>110147</v>
      </c>
      <c r="O263" s="5">
        <v>1211612</v>
      </c>
      <c r="P263" s="5">
        <f t="shared" si="8"/>
        <v>127219.26</v>
      </c>
      <c r="Q263" s="5">
        <f t="shared" si="9"/>
        <v>1084392.74</v>
      </c>
      <c r="R263" s="5">
        <f>+IFERROR(INDEX('18.02.23'!$F$9:$F$748,MATCH('Bảng kê Q1'!$F263,'18.02.23'!$N$9:$N$746,0)),"")</f>
        <v>1211612</v>
      </c>
      <c r="S263" s="15" t="s">
        <v>349</v>
      </c>
      <c r="T263" s="8" t="s">
        <v>3030</v>
      </c>
      <c r="U263">
        <f>INDEX('Hàng tra'!$E$3:$E$519,MATCH('Bảng kê Q1'!$F263,'Hàng tra'!$E$3:$E$519,0))</f>
        <v>375</v>
      </c>
    </row>
    <row r="264" spans="1:21" ht="21" outlineLevel="1" x14ac:dyDescent="0.25">
      <c r="A264" s="4">
        <v>44930</v>
      </c>
      <c r="B264" s="8" t="s">
        <v>2447</v>
      </c>
      <c r="C264" s="8" t="s">
        <v>3013</v>
      </c>
      <c r="D264" s="22" t="s">
        <v>4187</v>
      </c>
      <c r="E264" s="22" t="s">
        <v>4187</v>
      </c>
      <c r="F264" s="22">
        <v>376</v>
      </c>
      <c r="G264" s="22"/>
      <c r="H264" s="22">
        <f>+IFERROR(INDEX('18.02.23'!$N$9:$N$746,MATCH('Bảng kê Q1'!$F264,'18.02.23'!$N$9:$N$746,0)),"")</f>
        <v>376</v>
      </c>
      <c r="I264" s="22"/>
      <c r="J264" s="22"/>
      <c r="K264" s="22"/>
      <c r="L264" s="5">
        <v>2467478</v>
      </c>
      <c r="M264" s="9" t="s">
        <v>3015</v>
      </c>
      <c r="N264" s="5">
        <v>246748</v>
      </c>
      <c r="O264" s="5">
        <v>2714226</v>
      </c>
      <c r="P264" s="5">
        <f t="shared" si="8"/>
        <v>284993.73</v>
      </c>
      <c r="Q264" s="5">
        <f t="shared" si="9"/>
        <v>2429232.27</v>
      </c>
      <c r="R264" s="5">
        <f>+IFERROR(INDEX('18.02.23'!$F$9:$F$748,MATCH('Bảng kê Q1'!$F264,'18.02.23'!$N$9:$N$746,0)),"")</f>
        <v>2714226</v>
      </c>
      <c r="S264" s="15" t="s">
        <v>349</v>
      </c>
      <c r="T264" s="8" t="s">
        <v>3030</v>
      </c>
      <c r="U264" t="e">
        <f>INDEX('Hàng tra'!$E$3:$E$519,MATCH('Bảng kê Q1'!$F264,'Hàng tra'!$E$3:$E$519,0))</f>
        <v>#N/A</v>
      </c>
    </row>
    <row r="265" spans="1:21" ht="21" outlineLevel="1" x14ac:dyDescent="0.25">
      <c r="A265" s="4">
        <v>44930</v>
      </c>
      <c r="B265" s="8" t="s">
        <v>1098</v>
      </c>
      <c r="C265" s="8" t="s">
        <v>3013</v>
      </c>
      <c r="D265" s="22" t="s">
        <v>4188</v>
      </c>
      <c r="E265" s="22" t="s">
        <v>4188</v>
      </c>
      <c r="F265" s="22">
        <v>377</v>
      </c>
      <c r="G265" s="22"/>
      <c r="H265" s="22">
        <f>+IFERROR(INDEX('18.02.23'!$N$9:$N$746,MATCH('Bảng kê Q1'!$F265,'18.02.23'!$N$9:$N$746,0)),"")</f>
        <v>377</v>
      </c>
      <c r="I265" s="22"/>
      <c r="J265" s="22"/>
      <c r="K265" s="22"/>
      <c r="L265" s="5">
        <v>734310</v>
      </c>
      <c r="M265" s="9" t="s">
        <v>3015</v>
      </c>
      <c r="N265" s="5">
        <v>73431</v>
      </c>
      <c r="O265" s="5">
        <v>807741</v>
      </c>
      <c r="P265" s="5">
        <f t="shared" si="8"/>
        <v>84812.804999999993</v>
      </c>
      <c r="Q265" s="5">
        <f t="shared" si="9"/>
        <v>722928.19500000007</v>
      </c>
      <c r="R265" s="5">
        <f>+IFERROR(INDEX('18.02.23'!$F$9:$F$748,MATCH('Bảng kê Q1'!$F265,'18.02.23'!$N$9:$N$746,0)),"")</f>
        <v>807741</v>
      </c>
      <c r="S265" s="15" t="s">
        <v>349</v>
      </c>
      <c r="T265" s="8" t="s">
        <v>3030</v>
      </c>
      <c r="U265">
        <f>INDEX('Hàng tra'!$E$3:$E$519,MATCH('Bảng kê Q1'!$F265,'Hàng tra'!$E$3:$E$519,0))</f>
        <v>377</v>
      </c>
    </row>
    <row r="266" spans="1:21" ht="21" hidden="1" outlineLevel="1" x14ac:dyDescent="0.25">
      <c r="A266" s="4">
        <v>44930</v>
      </c>
      <c r="B266" s="8" t="s">
        <v>450</v>
      </c>
      <c r="C266" s="8" t="s">
        <v>3013</v>
      </c>
      <c r="D266" s="22" t="s">
        <v>4189</v>
      </c>
      <c r="E266" s="22" t="s">
        <v>4189</v>
      </c>
      <c r="F266" s="22">
        <v>378</v>
      </c>
      <c r="G266" s="22"/>
      <c r="H266" s="22" t="str">
        <f>+IFERROR(INDEX('18.02.23'!$N$9:$N$746,MATCH('Bảng kê Q1'!$F266,'18.02.23'!$N$9:$N$746,0)),"")</f>
        <v/>
      </c>
      <c r="I266" s="22"/>
      <c r="J266" s="22"/>
      <c r="K266" s="22"/>
      <c r="L266" s="5">
        <v>1468620</v>
      </c>
      <c r="M266" s="9" t="s">
        <v>3015</v>
      </c>
      <c r="N266" s="5">
        <v>146862</v>
      </c>
      <c r="O266" s="5">
        <v>1615482</v>
      </c>
      <c r="P266" s="5">
        <f t="shared" si="8"/>
        <v>169625.61</v>
      </c>
      <c r="Q266" s="5">
        <f t="shared" si="9"/>
        <v>1445856.3900000001</v>
      </c>
      <c r="R266" s="5" t="str">
        <f>+IFERROR(INDEX('18.02.23'!$F$9:$F$748,MATCH('Bảng kê Q1'!$F266,'18.02.23'!$N$9:$N$746,0)),"")</f>
        <v/>
      </c>
      <c r="S266" s="15" t="s">
        <v>349</v>
      </c>
      <c r="T266" s="8" t="s">
        <v>3030</v>
      </c>
      <c r="U266" t="e">
        <f>INDEX('Hàng tra'!$E$3:$E$519,MATCH('Bảng kê Q1'!$F266,'Hàng tra'!$E$3:$E$519,0))</f>
        <v>#N/A</v>
      </c>
    </row>
    <row r="267" spans="1:21" ht="21" outlineLevel="1" x14ac:dyDescent="0.25">
      <c r="A267" s="4">
        <v>44930</v>
      </c>
      <c r="B267" s="8" t="s">
        <v>1416</v>
      </c>
      <c r="C267" s="8" t="s">
        <v>3013</v>
      </c>
      <c r="D267" s="22" t="s">
        <v>4169</v>
      </c>
      <c r="E267" s="22" t="s">
        <v>4169</v>
      </c>
      <c r="F267" s="22">
        <v>379</v>
      </c>
      <c r="G267" s="22"/>
      <c r="H267" s="22">
        <f>+IFERROR(INDEX('18.02.23'!$N$9:$N$746,MATCH('Bảng kê Q1'!$F267,'18.02.23'!$N$9:$N$746,0)),"")</f>
        <v>379</v>
      </c>
      <c r="I267" s="22"/>
      <c r="J267" s="22"/>
      <c r="K267" s="22"/>
      <c r="L267" s="5">
        <v>734310</v>
      </c>
      <c r="M267" s="9" t="s">
        <v>3015</v>
      </c>
      <c r="N267" s="5">
        <v>73431</v>
      </c>
      <c r="O267" s="5">
        <v>807741</v>
      </c>
      <c r="P267" s="5">
        <f t="shared" si="8"/>
        <v>84812.804999999993</v>
      </c>
      <c r="Q267" s="5">
        <f t="shared" si="9"/>
        <v>722928.19500000007</v>
      </c>
      <c r="R267" s="5">
        <f>+IFERROR(INDEX('18.02.23'!$F$9:$F$748,MATCH('Bảng kê Q1'!$F267,'18.02.23'!$N$9:$N$746,0)),"")</f>
        <v>807741</v>
      </c>
      <c r="S267" s="15" t="s">
        <v>349</v>
      </c>
      <c r="T267" s="8" t="s">
        <v>3030</v>
      </c>
      <c r="U267" t="e">
        <f>INDEX('Hàng tra'!$E$3:$E$519,MATCH('Bảng kê Q1'!$F267,'Hàng tra'!$E$3:$E$519,0))</f>
        <v>#N/A</v>
      </c>
    </row>
    <row r="268" spans="1:21" hidden="1" outlineLevel="1" x14ac:dyDescent="0.25">
      <c r="A268" s="4">
        <v>44930</v>
      </c>
      <c r="B268" s="8" t="s">
        <v>2450</v>
      </c>
      <c r="C268" s="8" t="s">
        <v>3013</v>
      </c>
      <c r="D268" s="22" t="s">
        <v>997</v>
      </c>
      <c r="E268" s="22" t="s">
        <v>997</v>
      </c>
      <c r="F268" s="22">
        <v>381</v>
      </c>
      <c r="G268" s="22"/>
      <c r="H268" s="22" t="str">
        <f>+IFERROR(INDEX('18.02.23'!$N$9:$N$746,MATCH('Bảng kê Q1'!$F268,'18.02.23'!$N$9:$N$746,0)),"")</f>
        <v/>
      </c>
      <c r="I268" s="22"/>
      <c r="J268" s="22"/>
      <c r="K268" s="22"/>
      <c r="L268" s="5">
        <v>865200</v>
      </c>
      <c r="M268" s="9" t="s">
        <v>3015</v>
      </c>
      <c r="N268" s="5">
        <v>86520</v>
      </c>
      <c r="O268" s="5">
        <v>951720</v>
      </c>
      <c r="P268" s="5">
        <f t="shared" si="8"/>
        <v>99930.599999999991</v>
      </c>
      <c r="Q268" s="5">
        <f t="shared" si="9"/>
        <v>851789.4</v>
      </c>
      <c r="R268" s="5" t="str">
        <f>+IFERROR(INDEX('18.02.23'!$F$9:$F$748,MATCH('Bảng kê Q1'!$F268,'18.02.23'!$N$9:$N$746,0)),"")</f>
        <v/>
      </c>
      <c r="S268" s="15" t="s">
        <v>997</v>
      </c>
      <c r="T268" s="8" t="s">
        <v>3082</v>
      </c>
      <c r="U268" t="e">
        <f>INDEX('Hàng tra'!$E$3:$E$519,MATCH('Bảng kê Q1'!$F268,'Hàng tra'!$E$3:$E$519,0))</f>
        <v>#N/A</v>
      </c>
    </row>
    <row r="269" spans="1:21" hidden="1" outlineLevel="1" x14ac:dyDescent="0.25">
      <c r="A269" s="4">
        <v>44930</v>
      </c>
      <c r="B269" s="8" t="s">
        <v>2410</v>
      </c>
      <c r="C269" s="8" t="s">
        <v>3013</v>
      </c>
      <c r="D269" s="22" t="s">
        <v>2721</v>
      </c>
      <c r="E269" s="22" t="s">
        <v>2721</v>
      </c>
      <c r="F269" s="22">
        <v>382</v>
      </c>
      <c r="G269" s="22"/>
      <c r="H269" s="22" t="str">
        <f>+IFERROR(INDEX('18.02.23'!$N$9:$N$746,MATCH('Bảng kê Q1'!$F269,'18.02.23'!$N$9:$N$746,0)),"")</f>
        <v/>
      </c>
      <c r="I269" s="22"/>
      <c r="J269" s="22"/>
      <c r="K269" s="22"/>
      <c r="L269" s="5">
        <v>1289400</v>
      </c>
      <c r="M269" s="9" t="s">
        <v>3015</v>
      </c>
      <c r="N269" s="5">
        <v>128940</v>
      </c>
      <c r="O269" s="5">
        <v>1418340</v>
      </c>
      <c r="P269" s="5">
        <f t="shared" si="8"/>
        <v>148925.69999999998</v>
      </c>
      <c r="Q269" s="5">
        <f t="shared" si="9"/>
        <v>1269414.3</v>
      </c>
      <c r="R269" s="5" t="str">
        <f>+IFERROR(INDEX('18.02.23'!$F$9:$F$748,MATCH('Bảng kê Q1'!$F269,'18.02.23'!$N$9:$N$746,0)),"")</f>
        <v/>
      </c>
      <c r="S269" s="15" t="s">
        <v>2721</v>
      </c>
      <c r="T269" s="8" t="s">
        <v>3036</v>
      </c>
      <c r="U269" t="e">
        <f>INDEX('Hàng tra'!$E$3:$E$519,MATCH('Bảng kê Q1'!$F269,'Hàng tra'!$E$3:$E$519,0))</f>
        <v>#N/A</v>
      </c>
    </row>
    <row r="270" spans="1:21" hidden="1" outlineLevel="1" x14ac:dyDescent="0.25">
      <c r="A270" s="4">
        <v>44930</v>
      </c>
      <c r="B270" s="8" t="s">
        <v>1425</v>
      </c>
      <c r="C270" s="8" t="s">
        <v>3013</v>
      </c>
      <c r="D270" s="22" t="s">
        <v>4190</v>
      </c>
      <c r="E270" s="22" t="s">
        <v>4190</v>
      </c>
      <c r="F270" s="22">
        <v>383</v>
      </c>
      <c r="G270" s="22"/>
      <c r="H270" s="22" t="str">
        <f>+IFERROR(INDEX('18.02.23'!$N$9:$N$746,MATCH('Bảng kê Q1'!$F270,'18.02.23'!$N$9:$N$746,0)),"")</f>
        <v/>
      </c>
      <c r="I270" s="22"/>
      <c r="J270" s="22"/>
      <c r="K270" s="22"/>
      <c r="L270" s="5">
        <v>865200</v>
      </c>
      <c r="M270" s="9" t="s">
        <v>3015</v>
      </c>
      <c r="N270" s="5">
        <v>86520</v>
      </c>
      <c r="O270" s="5">
        <v>951720</v>
      </c>
      <c r="P270" s="5">
        <f t="shared" si="8"/>
        <v>99930.599999999991</v>
      </c>
      <c r="Q270" s="5">
        <f t="shared" si="9"/>
        <v>851789.4</v>
      </c>
      <c r="R270" s="5" t="str">
        <f>+IFERROR(INDEX('18.02.23'!$F$9:$F$748,MATCH('Bảng kê Q1'!$F270,'18.02.23'!$N$9:$N$746,0)),"")</f>
        <v/>
      </c>
      <c r="S270" s="15" t="s">
        <v>1882</v>
      </c>
      <c r="T270" s="8" t="s">
        <v>3014</v>
      </c>
      <c r="U270" t="e">
        <f>INDEX('Hàng tra'!$E$3:$E$519,MATCH('Bảng kê Q1'!$F270,'Hàng tra'!$E$3:$E$519,0))</f>
        <v>#N/A</v>
      </c>
    </row>
    <row r="271" spans="1:21" hidden="1" outlineLevel="1" x14ac:dyDescent="0.25">
      <c r="A271" s="4">
        <v>44930</v>
      </c>
      <c r="B271" s="8" t="s">
        <v>491</v>
      </c>
      <c r="C271" s="8" t="s">
        <v>3013</v>
      </c>
      <c r="D271" s="22" t="s">
        <v>1292</v>
      </c>
      <c r="E271" s="22" t="s">
        <v>1292</v>
      </c>
      <c r="F271" s="22">
        <v>384</v>
      </c>
      <c r="G271" s="22"/>
      <c r="H271" s="22" t="str">
        <f>+IFERROR(INDEX('18.02.23'!$N$9:$N$746,MATCH('Bảng kê Q1'!$F271,'18.02.23'!$N$9:$N$746,0)),"")</f>
        <v/>
      </c>
      <c r="I271" s="22"/>
      <c r="J271" s="22"/>
      <c r="K271" s="22"/>
      <c r="L271" s="5">
        <v>865200</v>
      </c>
      <c r="M271" s="9" t="s">
        <v>3015</v>
      </c>
      <c r="N271" s="5">
        <v>86520</v>
      </c>
      <c r="O271" s="5">
        <v>951720</v>
      </c>
      <c r="P271" s="5">
        <f t="shared" si="8"/>
        <v>99930.599999999991</v>
      </c>
      <c r="Q271" s="5">
        <f t="shared" si="9"/>
        <v>851789.4</v>
      </c>
      <c r="R271" s="5" t="str">
        <f>+IFERROR(INDEX('18.02.23'!$F$9:$F$748,MATCH('Bảng kê Q1'!$F271,'18.02.23'!$N$9:$N$746,0)),"")</f>
        <v/>
      </c>
      <c r="S271" s="15" t="s">
        <v>1882</v>
      </c>
      <c r="T271" s="8" t="s">
        <v>3014</v>
      </c>
      <c r="U271" t="e">
        <f>INDEX('Hàng tra'!$E$3:$E$519,MATCH('Bảng kê Q1'!$F271,'Hàng tra'!$E$3:$E$519,0))</f>
        <v>#N/A</v>
      </c>
    </row>
    <row r="272" spans="1:21" hidden="1" outlineLevel="1" x14ac:dyDescent="0.25">
      <c r="A272" s="4">
        <v>44930</v>
      </c>
      <c r="B272" s="8" t="s">
        <v>2887</v>
      </c>
      <c r="C272" s="8" t="s">
        <v>3013</v>
      </c>
      <c r="D272" s="22" t="s">
        <v>2395</v>
      </c>
      <c r="E272" s="22" t="s">
        <v>2395</v>
      </c>
      <c r="F272" s="22">
        <v>385</v>
      </c>
      <c r="G272" s="22"/>
      <c r="H272" s="22" t="str">
        <f>+IFERROR(INDEX('18.02.23'!$N$9:$N$746,MATCH('Bảng kê Q1'!$F272,'18.02.23'!$N$9:$N$746,0)),"")</f>
        <v/>
      </c>
      <c r="I272" s="22"/>
      <c r="J272" s="22"/>
      <c r="K272" s="22"/>
      <c r="L272" s="5">
        <v>865200</v>
      </c>
      <c r="M272" s="9" t="s">
        <v>3015</v>
      </c>
      <c r="N272" s="5">
        <v>86520</v>
      </c>
      <c r="O272" s="5">
        <v>951720</v>
      </c>
      <c r="P272" s="5">
        <f t="shared" si="8"/>
        <v>99930.599999999991</v>
      </c>
      <c r="Q272" s="5">
        <f t="shared" si="9"/>
        <v>851789.4</v>
      </c>
      <c r="R272" s="5" t="str">
        <f>+IFERROR(INDEX('18.02.23'!$F$9:$F$748,MATCH('Bảng kê Q1'!$F272,'18.02.23'!$N$9:$N$746,0)),"")</f>
        <v/>
      </c>
      <c r="S272" s="15" t="s">
        <v>1882</v>
      </c>
      <c r="T272" s="8" t="s">
        <v>3014</v>
      </c>
      <c r="U272" t="e">
        <f>INDEX('Hàng tra'!$E$3:$E$519,MATCH('Bảng kê Q1'!$F272,'Hàng tra'!$E$3:$E$519,0))</f>
        <v>#N/A</v>
      </c>
    </row>
    <row r="273" spans="1:21" hidden="1" outlineLevel="1" x14ac:dyDescent="0.25">
      <c r="A273" s="4">
        <v>44930</v>
      </c>
      <c r="B273" s="8" t="s">
        <v>513</v>
      </c>
      <c r="C273" s="8" t="s">
        <v>3013</v>
      </c>
      <c r="D273" s="22" t="s">
        <v>1921</v>
      </c>
      <c r="E273" s="22" t="s">
        <v>1921</v>
      </c>
      <c r="F273" s="22">
        <v>386</v>
      </c>
      <c r="G273" s="22"/>
      <c r="H273" s="22" t="str">
        <f>+IFERROR(INDEX('18.02.23'!$N$9:$N$746,MATCH('Bảng kê Q1'!$F273,'18.02.23'!$N$9:$N$746,0)),"")</f>
        <v/>
      </c>
      <c r="I273" s="22"/>
      <c r="J273" s="22"/>
      <c r="K273" s="22"/>
      <c r="L273" s="5">
        <v>424200</v>
      </c>
      <c r="M273" s="9" t="s">
        <v>3015</v>
      </c>
      <c r="N273" s="5">
        <v>42420</v>
      </c>
      <c r="O273" s="5">
        <v>466620</v>
      </c>
      <c r="P273" s="5">
        <f t="shared" si="8"/>
        <v>48995.1</v>
      </c>
      <c r="Q273" s="5">
        <f t="shared" si="9"/>
        <v>417624.9</v>
      </c>
      <c r="R273" s="5" t="str">
        <f>+IFERROR(INDEX('18.02.23'!$F$9:$F$748,MATCH('Bảng kê Q1'!$F273,'18.02.23'!$N$9:$N$746,0)),"")</f>
        <v/>
      </c>
      <c r="S273" s="15" t="s">
        <v>1882</v>
      </c>
      <c r="T273" s="8" t="s">
        <v>3014</v>
      </c>
      <c r="U273" t="e">
        <f>INDEX('Hàng tra'!$E$3:$E$519,MATCH('Bảng kê Q1'!$F273,'Hàng tra'!$E$3:$E$519,0))</f>
        <v>#N/A</v>
      </c>
    </row>
    <row r="274" spans="1:21" hidden="1" outlineLevel="1" x14ac:dyDescent="0.25">
      <c r="A274" s="4">
        <v>44930</v>
      </c>
      <c r="B274" s="8" t="s">
        <v>829</v>
      </c>
      <c r="C274" s="8" t="s">
        <v>3013</v>
      </c>
      <c r="D274" s="22" t="s">
        <v>1137</v>
      </c>
      <c r="E274" s="22" t="s">
        <v>1137</v>
      </c>
      <c r="F274" s="22">
        <v>387</v>
      </c>
      <c r="G274" s="22"/>
      <c r="H274" s="22" t="str">
        <f>+IFERROR(INDEX('18.02.23'!$N$9:$N$746,MATCH('Bảng kê Q1'!$F274,'18.02.23'!$N$9:$N$746,0)),"")</f>
        <v/>
      </c>
      <c r="I274" s="22"/>
      <c r="J274" s="22"/>
      <c r="K274" s="22"/>
      <c r="L274" s="5">
        <v>865200</v>
      </c>
      <c r="M274" s="9" t="s">
        <v>3015</v>
      </c>
      <c r="N274" s="5">
        <v>86520</v>
      </c>
      <c r="O274" s="5">
        <v>951720</v>
      </c>
      <c r="P274" s="5">
        <f t="shared" si="8"/>
        <v>99930.599999999991</v>
      </c>
      <c r="Q274" s="5">
        <f t="shared" si="9"/>
        <v>851789.4</v>
      </c>
      <c r="R274" s="5" t="str">
        <f>+IFERROR(INDEX('18.02.23'!$F$9:$F$748,MATCH('Bảng kê Q1'!$F274,'18.02.23'!$N$9:$N$746,0)),"")</f>
        <v/>
      </c>
      <c r="S274" s="15" t="s">
        <v>1882</v>
      </c>
      <c r="T274" s="8" t="s">
        <v>3014</v>
      </c>
      <c r="U274" t="e">
        <f>INDEX('Hàng tra'!$E$3:$E$519,MATCH('Bảng kê Q1'!$F274,'Hàng tra'!$E$3:$E$519,0))</f>
        <v>#N/A</v>
      </c>
    </row>
    <row r="275" spans="1:21" hidden="1" outlineLevel="1" x14ac:dyDescent="0.25">
      <c r="A275" s="4">
        <v>44930</v>
      </c>
      <c r="B275" s="8" t="s">
        <v>737</v>
      </c>
      <c r="C275" s="8" t="s">
        <v>3013</v>
      </c>
      <c r="D275" s="22" t="s">
        <v>4191</v>
      </c>
      <c r="E275" s="22" t="s">
        <v>4191</v>
      </c>
      <c r="F275" s="22">
        <v>388</v>
      </c>
      <c r="G275" s="22"/>
      <c r="H275" s="22" t="str">
        <f>+IFERROR(INDEX('18.02.23'!$N$9:$N$746,MATCH('Bảng kê Q1'!$F275,'18.02.23'!$N$9:$N$746,0)),"")</f>
        <v/>
      </c>
      <c r="I275" s="22"/>
      <c r="J275" s="22"/>
      <c r="K275" s="22"/>
      <c r="L275" s="5">
        <v>865200</v>
      </c>
      <c r="M275" s="9" t="s">
        <v>3015</v>
      </c>
      <c r="N275" s="5">
        <v>86520</v>
      </c>
      <c r="O275" s="5">
        <v>951720</v>
      </c>
      <c r="P275" s="5">
        <f t="shared" si="8"/>
        <v>99930.599999999991</v>
      </c>
      <c r="Q275" s="5">
        <f t="shared" si="9"/>
        <v>851789.4</v>
      </c>
      <c r="R275" s="5" t="str">
        <f>+IFERROR(INDEX('18.02.23'!$F$9:$F$748,MATCH('Bảng kê Q1'!$F275,'18.02.23'!$N$9:$N$746,0)),"")</f>
        <v/>
      </c>
      <c r="S275" s="15" t="s">
        <v>1882</v>
      </c>
      <c r="T275" s="8" t="s">
        <v>3014</v>
      </c>
      <c r="U275" t="e">
        <f>INDEX('Hàng tra'!$E$3:$E$519,MATCH('Bảng kê Q1'!$F275,'Hàng tra'!$E$3:$E$519,0))</f>
        <v>#N/A</v>
      </c>
    </row>
    <row r="276" spans="1:21" hidden="1" outlineLevel="1" x14ac:dyDescent="0.25">
      <c r="A276" s="4">
        <v>44930</v>
      </c>
      <c r="B276" s="8" t="s">
        <v>245</v>
      </c>
      <c r="C276" s="8" t="s">
        <v>3013</v>
      </c>
      <c r="D276" s="22" t="s">
        <v>2224</v>
      </c>
      <c r="E276" s="22" t="s">
        <v>2224</v>
      </c>
      <c r="F276" s="22">
        <v>389</v>
      </c>
      <c r="G276" s="22"/>
      <c r="H276" s="22" t="str">
        <f>+IFERROR(INDEX('18.02.23'!$N$9:$N$746,MATCH('Bảng kê Q1'!$F276,'18.02.23'!$N$9:$N$746,0)),"")</f>
        <v/>
      </c>
      <c r="I276" s="22"/>
      <c r="J276" s="22"/>
      <c r="K276" s="22"/>
      <c r="L276" s="5">
        <v>865200</v>
      </c>
      <c r="M276" s="9" t="s">
        <v>3015</v>
      </c>
      <c r="N276" s="5">
        <v>86520</v>
      </c>
      <c r="O276" s="5">
        <v>951720</v>
      </c>
      <c r="P276" s="5">
        <f t="shared" si="8"/>
        <v>99930.599999999991</v>
      </c>
      <c r="Q276" s="5">
        <f t="shared" si="9"/>
        <v>851789.4</v>
      </c>
      <c r="R276" s="5" t="str">
        <f>+IFERROR(INDEX('18.02.23'!$F$9:$F$748,MATCH('Bảng kê Q1'!$F276,'18.02.23'!$N$9:$N$746,0)),"")</f>
        <v/>
      </c>
      <c r="S276" s="15" t="s">
        <v>1882</v>
      </c>
      <c r="T276" s="8" t="s">
        <v>3014</v>
      </c>
      <c r="U276" t="e">
        <f>INDEX('Hàng tra'!$E$3:$E$519,MATCH('Bảng kê Q1'!$F276,'Hàng tra'!$E$3:$E$519,0))</f>
        <v>#N/A</v>
      </c>
    </row>
    <row r="277" spans="1:21" hidden="1" outlineLevel="1" x14ac:dyDescent="0.25">
      <c r="A277" s="4">
        <v>44930</v>
      </c>
      <c r="B277" s="8" t="s">
        <v>1756</v>
      </c>
      <c r="C277" s="8" t="s">
        <v>3013</v>
      </c>
      <c r="D277" s="22" t="s">
        <v>1864</v>
      </c>
      <c r="E277" s="22" t="s">
        <v>1864</v>
      </c>
      <c r="F277" s="22">
        <v>390</v>
      </c>
      <c r="G277" s="22"/>
      <c r="H277" s="22" t="str">
        <f>+IFERROR(INDEX('18.02.23'!$N$9:$N$746,MATCH('Bảng kê Q1'!$F277,'18.02.23'!$N$9:$N$746,0)),"")</f>
        <v/>
      </c>
      <c r="I277" s="22"/>
      <c r="J277" s="22"/>
      <c r="K277" s="22"/>
      <c r="L277" s="5">
        <v>865200</v>
      </c>
      <c r="M277" s="9" t="s">
        <v>3015</v>
      </c>
      <c r="N277" s="5">
        <v>86520</v>
      </c>
      <c r="O277" s="5">
        <v>951720</v>
      </c>
      <c r="P277" s="5">
        <f t="shared" si="8"/>
        <v>99930.599999999991</v>
      </c>
      <c r="Q277" s="5">
        <f t="shared" si="9"/>
        <v>851789.4</v>
      </c>
      <c r="R277" s="5" t="str">
        <f>+IFERROR(INDEX('18.02.23'!$F$9:$F$748,MATCH('Bảng kê Q1'!$F277,'18.02.23'!$N$9:$N$746,0)),"")</f>
        <v/>
      </c>
      <c r="S277" s="15" t="s">
        <v>1882</v>
      </c>
      <c r="T277" s="8" t="s">
        <v>3014</v>
      </c>
      <c r="U277" t="e">
        <f>INDEX('Hàng tra'!$E$3:$E$519,MATCH('Bảng kê Q1'!$F277,'Hàng tra'!$E$3:$E$519,0))</f>
        <v>#N/A</v>
      </c>
    </row>
    <row r="278" spans="1:21" hidden="1" outlineLevel="1" x14ac:dyDescent="0.25">
      <c r="A278" s="4">
        <v>44930</v>
      </c>
      <c r="B278" s="8" t="s">
        <v>2105</v>
      </c>
      <c r="C278" s="8" t="s">
        <v>3013</v>
      </c>
      <c r="D278" s="22" t="s">
        <v>360</v>
      </c>
      <c r="E278" s="22" t="s">
        <v>360</v>
      </c>
      <c r="F278" s="22">
        <v>391</v>
      </c>
      <c r="G278" s="22"/>
      <c r="H278" s="22" t="str">
        <f>+IFERROR(INDEX('18.02.23'!$N$9:$N$746,MATCH('Bảng kê Q1'!$F278,'18.02.23'!$N$9:$N$746,0)),"")</f>
        <v/>
      </c>
      <c r="I278" s="22"/>
      <c r="J278" s="22"/>
      <c r="K278" s="22"/>
      <c r="L278" s="5">
        <v>865200</v>
      </c>
      <c r="M278" s="9" t="s">
        <v>3015</v>
      </c>
      <c r="N278" s="5">
        <v>86520</v>
      </c>
      <c r="O278" s="5">
        <v>951720</v>
      </c>
      <c r="P278" s="5">
        <f t="shared" si="8"/>
        <v>99930.599999999991</v>
      </c>
      <c r="Q278" s="5">
        <f t="shared" si="9"/>
        <v>851789.4</v>
      </c>
      <c r="R278" s="5" t="str">
        <f>+IFERROR(INDEX('18.02.23'!$F$9:$F$748,MATCH('Bảng kê Q1'!$F278,'18.02.23'!$N$9:$N$746,0)),"")</f>
        <v/>
      </c>
      <c r="S278" s="15" t="s">
        <v>1882</v>
      </c>
      <c r="T278" s="8" t="s">
        <v>3014</v>
      </c>
      <c r="U278" t="e">
        <f>INDEX('Hàng tra'!$E$3:$E$519,MATCH('Bảng kê Q1'!$F278,'Hàng tra'!$E$3:$E$519,0))</f>
        <v>#N/A</v>
      </c>
    </row>
    <row r="279" spans="1:21" outlineLevel="1" x14ac:dyDescent="0.25">
      <c r="A279" s="4">
        <v>44930</v>
      </c>
      <c r="B279" s="8" t="s">
        <v>520</v>
      </c>
      <c r="C279" s="8" t="s">
        <v>3013</v>
      </c>
      <c r="D279" s="22" t="s">
        <v>543</v>
      </c>
      <c r="E279" s="22" t="s">
        <v>543</v>
      </c>
      <c r="F279" s="22">
        <v>393</v>
      </c>
      <c r="G279" s="22"/>
      <c r="H279" s="22">
        <f>+IFERROR(INDEX('18.02.23'!$N$9:$N$746,MATCH('Bảng kê Q1'!$F279,'18.02.23'!$N$9:$N$746,0)),"")</f>
        <v>393</v>
      </c>
      <c r="I279" s="22"/>
      <c r="J279" s="22"/>
      <c r="K279" s="22"/>
      <c r="L279" s="5">
        <v>712710</v>
      </c>
      <c r="M279" s="9" t="s">
        <v>3015</v>
      </c>
      <c r="N279" s="5">
        <v>71271</v>
      </c>
      <c r="O279" s="5">
        <v>783981</v>
      </c>
      <c r="P279" s="5">
        <f t="shared" si="8"/>
        <v>82318.00499999999</v>
      </c>
      <c r="Q279" s="5">
        <f t="shared" si="9"/>
        <v>701662.995</v>
      </c>
      <c r="R279" s="5">
        <f>+IFERROR(INDEX('18.02.23'!$F$9:$F$748,MATCH('Bảng kê Q1'!$F279,'18.02.23'!$N$9:$N$746,0)),"")</f>
        <v>783981</v>
      </c>
      <c r="S279" s="15" t="s">
        <v>1260</v>
      </c>
      <c r="T279" s="8" t="s">
        <v>3061</v>
      </c>
      <c r="U279" t="e">
        <f>INDEX('Hàng tra'!$E$3:$E$519,MATCH('Bảng kê Q1'!$F279,'Hàng tra'!$E$3:$E$519,0))</f>
        <v>#N/A</v>
      </c>
    </row>
    <row r="280" spans="1:21" outlineLevel="1" x14ac:dyDescent="0.25">
      <c r="A280" s="4">
        <v>44930</v>
      </c>
      <c r="B280" s="8" t="s">
        <v>294</v>
      </c>
      <c r="C280" s="8" t="s">
        <v>3013</v>
      </c>
      <c r="D280" s="22" t="s">
        <v>270</v>
      </c>
      <c r="E280" s="22" t="s">
        <v>270</v>
      </c>
      <c r="F280" s="22">
        <v>394</v>
      </c>
      <c r="G280" s="22"/>
      <c r="H280" s="22">
        <f>+IFERROR(INDEX('18.02.23'!$N$9:$N$746,MATCH('Bảng kê Q1'!$F280,'18.02.23'!$N$9:$N$746,0)),"")</f>
        <v>394</v>
      </c>
      <c r="I280" s="22"/>
      <c r="J280" s="22"/>
      <c r="K280" s="22"/>
      <c r="L280" s="5">
        <v>1849809</v>
      </c>
      <c r="M280" s="9" t="s">
        <v>3015</v>
      </c>
      <c r="N280" s="5">
        <v>184981</v>
      </c>
      <c r="O280" s="5">
        <v>2034790</v>
      </c>
      <c r="P280" s="5">
        <f t="shared" si="8"/>
        <v>213652.94999999998</v>
      </c>
      <c r="Q280" s="5">
        <f t="shared" si="9"/>
        <v>1821137.05</v>
      </c>
      <c r="R280" s="5">
        <f>+IFERROR(INDEX('18.02.23'!$F$9:$F$748,MATCH('Bảng kê Q1'!$F280,'18.02.23'!$N$9:$N$746,0)),"")</f>
        <v>2034790</v>
      </c>
      <c r="S280" s="15" t="s">
        <v>1882</v>
      </c>
      <c r="T280" s="8" t="s">
        <v>3014</v>
      </c>
      <c r="U280" t="e">
        <f>INDEX('Hàng tra'!$E$3:$E$519,MATCH('Bảng kê Q1'!$F280,'Hàng tra'!$E$3:$E$519,0))</f>
        <v>#N/A</v>
      </c>
    </row>
    <row r="281" spans="1:21" outlineLevel="1" x14ac:dyDescent="0.25">
      <c r="A281" s="4">
        <v>44930</v>
      </c>
      <c r="B281" s="8" t="s">
        <v>311</v>
      </c>
      <c r="C281" s="8" t="s">
        <v>3013</v>
      </c>
      <c r="D281" s="22" t="s">
        <v>4192</v>
      </c>
      <c r="E281" s="22" t="s">
        <v>4192</v>
      </c>
      <c r="F281" s="22">
        <v>395</v>
      </c>
      <c r="G281" s="22"/>
      <c r="H281" s="22">
        <f>+IFERROR(INDEX('18.02.23'!$N$9:$N$746,MATCH('Bảng kê Q1'!$F281,'18.02.23'!$N$9:$N$746,0)),"")</f>
        <v>395</v>
      </c>
      <c r="I281" s="22"/>
      <c r="J281" s="22"/>
      <c r="K281" s="22"/>
      <c r="L281" s="5">
        <v>5404304</v>
      </c>
      <c r="M281" s="9" t="s">
        <v>3015</v>
      </c>
      <c r="N281" s="5">
        <v>540430</v>
      </c>
      <c r="O281" s="5">
        <v>5944734</v>
      </c>
      <c r="P281" s="5">
        <f t="shared" si="8"/>
        <v>624197.06999999995</v>
      </c>
      <c r="Q281" s="5">
        <f t="shared" si="9"/>
        <v>5320536.93</v>
      </c>
      <c r="R281" s="5">
        <f>+IFERROR(INDEX('18.02.23'!$F$9:$F$748,MATCH('Bảng kê Q1'!$F281,'18.02.23'!$N$9:$N$746,0)),"")</f>
        <v>5944734</v>
      </c>
      <c r="S281" s="15" t="s">
        <v>2803</v>
      </c>
      <c r="T281" s="8" t="s">
        <v>3035</v>
      </c>
      <c r="U281" t="e">
        <f>INDEX('Hàng tra'!$E$3:$E$519,MATCH('Bảng kê Q1'!$F281,'Hàng tra'!$E$3:$E$519,0))</f>
        <v>#N/A</v>
      </c>
    </row>
    <row r="282" spans="1:21" hidden="1" outlineLevel="1" x14ac:dyDescent="0.25">
      <c r="A282" s="4">
        <v>44931</v>
      </c>
      <c r="B282" s="8" t="s">
        <v>1194</v>
      </c>
      <c r="C282" s="8" t="s">
        <v>3013</v>
      </c>
      <c r="D282" s="22" t="s">
        <v>247</v>
      </c>
      <c r="E282" s="22" t="s">
        <v>247</v>
      </c>
      <c r="F282" s="22">
        <v>396</v>
      </c>
      <c r="G282" s="22"/>
      <c r="H282" s="22" t="str">
        <f>+IFERROR(INDEX('18.02.23'!$N$9:$N$746,MATCH('Bảng kê Q1'!$F282,'18.02.23'!$N$9:$N$746,0)),"")</f>
        <v/>
      </c>
      <c r="I282" s="22"/>
      <c r="J282" s="22"/>
      <c r="K282" s="22"/>
      <c r="L282" s="5">
        <v>734310</v>
      </c>
      <c r="M282" s="9" t="s">
        <v>3015</v>
      </c>
      <c r="N282" s="5">
        <v>73431</v>
      </c>
      <c r="O282" s="5">
        <v>807741</v>
      </c>
      <c r="P282" s="5">
        <f t="shared" si="8"/>
        <v>84812.804999999993</v>
      </c>
      <c r="Q282" s="5">
        <f t="shared" si="9"/>
        <v>722928.19500000007</v>
      </c>
      <c r="R282" s="5" t="str">
        <f>+IFERROR(INDEX('18.02.23'!$F$9:$F$748,MATCH('Bảng kê Q1'!$F282,'18.02.23'!$N$9:$N$746,0)),"")</f>
        <v/>
      </c>
      <c r="S282" s="15" t="s">
        <v>1882</v>
      </c>
      <c r="T282" s="8" t="s">
        <v>3014</v>
      </c>
      <c r="U282" t="e">
        <f>INDEX('Hàng tra'!$E$3:$E$519,MATCH('Bảng kê Q1'!$F282,'Hàng tra'!$E$3:$E$519,0))</f>
        <v>#N/A</v>
      </c>
    </row>
    <row r="283" spans="1:21" ht="21" outlineLevel="1" x14ac:dyDescent="0.25">
      <c r="A283" s="4">
        <v>44931</v>
      </c>
      <c r="B283" s="8" t="s">
        <v>739</v>
      </c>
      <c r="C283" s="8" t="s">
        <v>3013</v>
      </c>
      <c r="D283" s="22" t="s">
        <v>4187</v>
      </c>
      <c r="E283" s="22" t="s">
        <v>4187</v>
      </c>
      <c r="F283" s="22">
        <v>397</v>
      </c>
      <c r="G283" s="22"/>
      <c r="H283" s="22">
        <f>+IFERROR(INDEX('18.02.23'!$N$9:$N$746,MATCH('Bảng kê Q1'!$F283,'18.02.23'!$N$9:$N$746,0)),"")</f>
        <v>397</v>
      </c>
      <c r="I283" s="22"/>
      <c r="J283" s="22"/>
      <c r="K283" s="22"/>
      <c r="L283" s="5">
        <v>3399855</v>
      </c>
      <c r="M283" s="9" t="s">
        <v>3015</v>
      </c>
      <c r="N283" s="5">
        <v>339986</v>
      </c>
      <c r="O283" s="5">
        <v>3739841</v>
      </c>
      <c r="P283" s="5">
        <f t="shared" si="8"/>
        <v>392683.30499999999</v>
      </c>
      <c r="Q283" s="5">
        <f t="shared" si="9"/>
        <v>3347157.6949999998</v>
      </c>
      <c r="R283" s="5">
        <f>+IFERROR(INDEX('18.02.23'!$F$9:$F$748,MATCH('Bảng kê Q1'!$F283,'18.02.23'!$N$9:$N$746,0)),"")</f>
        <v>3739841</v>
      </c>
      <c r="S283" s="15" t="s">
        <v>349</v>
      </c>
      <c r="T283" s="8" t="s">
        <v>3030</v>
      </c>
      <c r="U283">
        <f>INDEX('Hàng tra'!$E$3:$E$519,MATCH('Bảng kê Q1'!$F283,'Hàng tra'!$E$3:$E$519,0))</f>
        <v>397</v>
      </c>
    </row>
    <row r="284" spans="1:21" outlineLevel="1" x14ac:dyDescent="0.25">
      <c r="A284" s="4">
        <v>44931</v>
      </c>
      <c r="B284" s="8" t="s">
        <v>243</v>
      </c>
      <c r="C284" s="8" t="s">
        <v>3013</v>
      </c>
      <c r="D284" s="22" t="s">
        <v>2446</v>
      </c>
      <c r="E284" s="22" t="s">
        <v>2446</v>
      </c>
      <c r="F284" s="22">
        <v>401</v>
      </c>
      <c r="G284" s="22"/>
      <c r="H284" s="22">
        <f>+IFERROR(INDEX('18.02.23'!$N$9:$N$746,MATCH('Bảng kê Q1'!$F284,'18.02.23'!$N$9:$N$746,0)),"")</f>
        <v>401</v>
      </c>
      <c r="I284" s="22"/>
      <c r="J284" s="22"/>
      <c r="K284" s="22"/>
      <c r="L284" s="5">
        <v>876359</v>
      </c>
      <c r="M284" s="9" t="s">
        <v>3015</v>
      </c>
      <c r="N284" s="5">
        <v>87636</v>
      </c>
      <c r="O284" s="5">
        <v>963995</v>
      </c>
      <c r="P284" s="5">
        <f t="shared" si="8"/>
        <v>101219.47499999999</v>
      </c>
      <c r="Q284" s="5">
        <f t="shared" si="9"/>
        <v>862775.52500000002</v>
      </c>
      <c r="R284" s="5">
        <f>+IFERROR(INDEX('18.02.23'!$F$9:$F$748,MATCH('Bảng kê Q1'!$F284,'18.02.23'!$N$9:$N$746,0)),"")</f>
        <v>963995</v>
      </c>
      <c r="S284" s="15" t="s">
        <v>1882</v>
      </c>
      <c r="T284" s="8" t="s">
        <v>3014</v>
      </c>
      <c r="U284" t="e">
        <f>INDEX('Hàng tra'!$E$3:$E$519,MATCH('Bảng kê Q1'!$F284,'Hàng tra'!$E$3:$E$519,0))</f>
        <v>#N/A</v>
      </c>
    </row>
    <row r="285" spans="1:21" hidden="1" outlineLevel="1" x14ac:dyDescent="0.25">
      <c r="A285" s="4">
        <v>44931</v>
      </c>
      <c r="B285" s="8" t="s">
        <v>2794</v>
      </c>
      <c r="C285" s="8" t="s">
        <v>3013</v>
      </c>
      <c r="D285" s="22" t="s">
        <v>247</v>
      </c>
      <c r="E285" s="22" t="s">
        <v>247</v>
      </c>
      <c r="F285" s="22">
        <v>402</v>
      </c>
      <c r="G285" s="22"/>
      <c r="H285" s="22" t="str">
        <f>+IFERROR(INDEX('18.02.23'!$N$9:$N$746,MATCH('Bảng kê Q1'!$F285,'18.02.23'!$N$9:$N$746,0)),"")</f>
        <v/>
      </c>
      <c r="I285" s="22"/>
      <c r="J285" s="22"/>
      <c r="K285" s="22"/>
      <c r="L285" s="5">
        <v>865200</v>
      </c>
      <c r="M285" s="9" t="s">
        <v>3015</v>
      </c>
      <c r="N285" s="5">
        <v>86520</v>
      </c>
      <c r="O285" s="5">
        <v>951720</v>
      </c>
      <c r="P285" s="5">
        <f t="shared" si="8"/>
        <v>99930.599999999991</v>
      </c>
      <c r="Q285" s="5">
        <f t="shared" si="9"/>
        <v>851789.4</v>
      </c>
      <c r="R285" s="5" t="str">
        <f>+IFERROR(INDEX('18.02.23'!$F$9:$F$748,MATCH('Bảng kê Q1'!$F285,'18.02.23'!$N$9:$N$746,0)),"")</f>
        <v/>
      </c>
      <c r="S285" s="15" t="s">
        <v>1882</v>
      </c>
      <c r="T285" s="8" t="s">
        <v>3014</v>
      </c>
      <c r="U285" t="e">
        <f>INDEX('Hàng tra'!$E$3:$E$519,MATCH('Bảng kê Q1'!$F285,'Hàng tra'!$E$3:$E$519,0))</f>
        <v>#N/A</v>
      </c>
    </row>
    <row r="286" spans="1:21" hidden="1" outlineLevel="1" x14ac:dyDescent="0.25">
      <c r="A286" s="4">
        <v>44931</v>
      </c>
      <c r="B286" s="8" t="s">
        <v>635</v>
      </c>
      <c r="C286" s="8" t="s">
        <v>3013</v>
      </c>
      <c r="D286" s="22" t="s">
        <v>2790</v>
      </c>
      <c r="E286" s="22" t="s">
        <v>2790</v>
      </c>
      <c r="F286" s="22">
        <v>403</v>
      </c>
      <c r="G286" s="22"/>
      <c r="H286" s="22" t="str">
        <f>+IFERROR(INDEX('18.02.23'!$N$9:$N$746,MATCH('Bảng kê Q1'!$F286,'18.02.23'!$N$9:$N$746,0)),"")</f>
        <v/>
      </c>
      <c r="I286" s="22"/>
      <c r="J286" s="22"/>
      <c r="K286" s="22"/>
      <c r="L286" s="5">
        <v>424200</v>
      </c>
      <c r="M286" s="9" t="s">
        <v>3015</v>
      </c>
      <c r="N286" s="5">
        <v>42420</v>
      </c>
      <c r="O286" s="5">
        <v>466620</v>
      </c>
      <c r="P286" s="5">
        <f t="shared" si="8"/>
        <v>48995.1</v>
      </c>
      <c r="Q286" s="5">
        <f t="shared" si="9"/>
        <v>417624.9</v>
      </c>
      <c r="R286" s="5" t="str">
        <f>+IFERROR(INDEX('18.02.23'!$F$9:$F$748,MATCH('Bảng kê Q1'!$F286,'18.02.23'!$N$9:$N$746,0)),"")</f>
        <v/>
      </c>
      <c r="S286" s="15" t="s">
        <v>1882</v>
      </c>
      <c r="T286" s="8" t="s">
        <v>3014</v>
      </c>
      <c r="U286" t="e">
        <f>INDEX('Hàng tra'!$E$3:$E$519,MATCH('Bảng kê Q1'!$F286,'Hàng tra'!$E$3:$E$519,0))</f>
        <v>#N/A</v>
      </c>
    </row>
    <row r="287" spans="1:21" hidden="1" outlineLevel="1" x14ac:dyDescent="0.25">
      <c r="A287" s="4">
        <v>44931</v>
      </c>
      <c r="B287" s="8" t="s">
        <v>2420</v>
      </c>
      <c r="C287" s="8" t="s">
        <v>3013</v>
      </c>
      <c r="D287" s="22" t="s">
        <v>2511</v>
      </c>
      <c r="E287" s="22" t="s">
        <v>2511</v>
      </c>
      <c r="F287" s="22">
        <v>404</v>
      </c>
      <c r="G287" s="22"/>
      <c r="H287" s="22" t="str">
        <f>+IFERROR(INDEX('18.02.23'!$N$9:$N$746,MATCH('Bảng kê Q1'!$F287,'18.02.23'!$N$9:$N$746,0)),"")</f>
        <v/>
      </c>
      <c r="I287" s="22"/>
      <c r="J287" s="22"/>
      <c r="K287" s="22"/>
      <c r="L287" s="5">
        <v>424200</v>
      </c>
      <c r="M287" s="9" t="s">
        <v>3015</v>
      </c>
      <c r="N287" s="5">
        <v>42420</v>
      </c>
      <c r="O287" s="5">
        <v>466620</v>
      </c>
      <c r="P287" s="5">
        <f t="shared" si="8"/>
        <v>48995.1</v>
      </c>
      <c r="Q287" s="5">
        <f t="shared" si="9"/>
        <v>417624.9</v>
      </c>
      <c r="R287" s="5" t="str">
        <f>+IFERROR(INDEX('18.02.23'!$F$9:$F$748,MATCH('Bảng kê Q1'!$F287,'18.02.23'!$N$9:$N$746,0)),"")</f>
        <v/>
      </c>
      <c r="S287" s="15" t="s">
        <v>1882</v>
      </c>
      <c r="T287" s="8" t="s">
        <v>3014</v>
      </c>
      <c r="U287" t="e">
        <f>INDEX('Hàng tra'!$E$3:$E$519,MATCH('Bảng kê Q1'!$F287,'Hàng tra'!$E$3:$E$519,0))</f>
        <v>#N/A</v>
      </c>
    </row>
    <row r="288" spans="1:21" hidden="1" outlineLevel="1" x14ac:dyDescent="0.25">
      <c r="A288" s="4">
        <v>44931</v>
      </c>
      <c r="B288" s="8" t="s">
        <v>2045</v>
      </c>
      <c r="C288" s="8" t="s">
        <v>3013</v>
      </c>
      <c r="D288" s="22" t="s">
        <v>2511</v>
      </c>
      <c r="E288" s="22" t="s">
        <v>2511</v>
      </c>
      <c r="F288" s="22">
        <v>405</v>
      </c>
      <c r="G288" s="22"/>
      <c r="H288" s="22" t="str">
        <f>+IFERROR(INDEX('18.02.23'!$N$9:$N$746,MATCH('Bảng kê Q1'!$F288,'18.02.23'!$N$9:$N$746,0)),"")</f>
        <v/>
      </c>
      <c r="I288" s="22"/>
      <c r="J288" s="22"/>
      <c r="K288" s="22"/>
      <c r="L288" s="5">
        <v>603075</v>
      </c>
      <c r="M288" s="9" t="s">
        <v>3015</v>
      </c>
      <c r="N288" s="5">
        <v>60308</v>
      </c>
      <c r="O288" s="5">
        <v>663383</v>
      </c>
      <c r="P288" s="5">
        <f t="shared" si="8"/>
        <v>69655.214999999997</v>
      </c>
      <c r="Q288" s="5">
        <f t="shared" si="9"/>
        <v>593727.78500000003</v>
      </c>
      <c r="R288" s="5" t="str">
        <f>+IFERROR(INDEX('18.02.23'!$F$9:$F$748,MATCH('Bảng kê Q1'!$F288,'18.02.23'!$N$9:$N$746,0)),"")</f>
        <v/>
      </c>
      <c r="S288" s="15" t="s">
        <v>1882</v>
      </c>
      <c r="T288" s="8" t="s">
        <v>3014</v>
      </c>
      <c r="U288" t="e">
        <f>INDEX('Hàng tra'!$E$3:$E$519,MATCH('Bảng kê Q1'!$F288,'Hàng tra'!$E$3:$E$519,0))</f>
        <v>#N/A</v>
      </c>
    </row>
    <row r="289" spans="1:21" hidden="1" outlineLevel="1" x14ac:dyDescent="0.25">
      <c r="A289" s="4">
        <v>44931</v>
      </c>
      <c r="B289" s="8" t="s">
        <v>2687</v>
      </c>
      <c r="C289" s="8" t="s">
        <v>3013</v>
      </c>
      <c r="D289" s="22" t="s">
        <v>780</v>
      </c>
      <c r="E289" s="22" t="s">
        <v>780</v>
      </c>
      <c r="F289" s="22">
        <v>406</v>
      </c>
      <c r="G289" s="22"/>
      <c r="H289" s="22" t="str">
        <f>+IFERROR(INDEX('18.02.23'!$N$9:$N$746,MATCH('Bảng kê Q1'!$F289,'18.02.23'!$N$9:$N$746,0)),"")</f>
        <v/>
      </c>
      <c r="I289" s="22"/>
      <c r="J289" s="22"/>
      <c r="K289" s="22"/>
      <c r="L289" s="5">
        <v>865200</v>
      </c>
      <c r="M289" s="9" t="s">
        <v>3015</v>
      </c>
      <c r="N289" s="5">
        <v>86520</v>
      </c>
      <c r="O289" s="5">
        <v>951720</v>
      </c>
      <c r="P289" s="5">
        <f t="shared" si="8"/>
        <v>99930.599999999991</v>
      </c>
      <c r="Q289" s="5">
        <f t="shared" si="9"/>
        <v>851789.4</v>
      </c>
      <c r="R289" s="5" t="str">
        <f>+IFERROR(INDEX('18.02.23'!$F$9:$F$748,MATCH('Bảng kê Q1'!$F289,'18.02.23'!$N$9:$N$746,0)),"")</f>
        <v/>
      </c>
      <c r="S289" s="15" t="s">
        <v>780</v>
      </c>
      <c r="T289" s="8" t="s">
        <v>3085</v>
      </c>
      <c r="U289">
        <f>INDEX('Hàng tra'!$E$3:$E$519,MATCH('Bảng kê Q1'!$F289,'Hàng tra'!$E$3:$E$519,0))</f>
        <v>406</v>
      </c>
    </row>
    <row r="290" spans="1:21" hidden="1" outlineLevel="1" x14ac:dyDescent="0.25">
      <c r="A290" s="4">
        <v>44931</v>
      </c>
      <c r="B290" s="8" t="s">
        <v>1808</v>
      </c>
      <c r="C290" s="8" t="s">
        <v>3013</v>
      </c>
      <c r="D290" s="22" t="s">
        <v>799</v>
      </c>
      <c r="E290" s="22" t="s">
        <v>799</v>
      </c>
      <c r="F290" s="22">
        <v>407</v>
      </c>
      <c r="G290" s="22"/>
      <c r="H290" s="22" t="str">
        <f>+IFERROR(INDEX('18.02.23'!$N$9:$N$746,MATCH('Bảng kê Q1'!$F290,'18.02.23'!$N$9:$N$746,0)),"")</f>
        <v/>
      </c>
      <c r="I290" s="22"/>
      <c r="J290" s="22"/>
      <c r="K290" s="22"/>
      <c r="L290" s="5">
        <v>424200</v>
      </c>
      <c r="M290" s="9" t="s">
        <v>3015</v>
      </c>
      <c r="N290" s="5">
        <v>42420</v>
      </c>
      <c r="O290" s="5">
        <v>466620</v>
      </c>
      <c r="P290" s="5">
        <f t="shared" si="8"/>
        <v>48995.1</v>
      </c>
      <c r="Q290" s="5">
        <f t="shared" si="9"/>
        <v>417624.9</v>
      </c>
      <c r="R290" s="5" t="str">
        <f>+IFERROR(INDEX('18.02.23'!$F$9:$F$748,MATCH('Bảng kê Q1'!$F290,'18.02.23'!$N$9:$N$746,0)),"")</f>
        <v/>
      </c>
      <c r="S290" s="15" t="s">
        <v>799</v>
      </c>
      <c r="T290" s="8" t="s">
        <v>3086</v>
      </c>
      <c r="U290">
        <f>INDEX('Hàng tra'!$E$3:$E$519,MATCH('Bảng kê Q1'!$F290,'Hàng tra'!$E$3:$E$519,0))</f>
        <v>407</v>
      </c>
    </row>
    <row r="291" spans="1:21" hidden="1" outlineLevel="1" x14ac:dyDescent="0.25">
      <c r="A291" s="4">
        <v>44931</v>
      </c>
      <c r="B291" s="8" t="s">
        <v>1018</v>
      </c>
      <c r="C291" s="8" t="s">
        <v>3013</v>
      </c>
      <c r="D291" s="22" t="s">
        <v>1160</v>
      </c>
      <c r="E291" s="22" t="s">
        <v>1160</v>
      </c>
      <c r="F291" s="22">
        <v>408</v>
      </c>
      <c r="G291" s="22"/>
      <c r="H291" s="22" t="str">
        <f>+IFERROR(INDEX('18.02.23'!$N$9:$N$746,MATCH('Bảng kê Q1'!$F291,'18.02.23'!$N$9:$N$746,0)),"")</f>
        <v/>
      </c>
      <c r="I291" s="22"/>
      <c r="J291" s="22"/>
      <c r="K291" s="22"/>
      <c r="L291" s="5">
        <v>865200</v>
      </c>
      <c r="M291" s="9" t="s">
        <v>3015</v>
      </c>
      <c r="N291" s="5">
        <v>86520</v>
      </c>
      <c r="O291" s="5">
        <v>951720</v>
      </c>
      <c r="P291" s="5">
        <f t="shared" si="8"/>
        <v>99930.599999999991</v>
      </c>
      <c r="Q291" s="5">
        <f t="shared" si="9"/>
        <v>851789.4</v>
      </c>
      <c r="R291" s="5" t="str">
        <f>+IFERROR(INDEX('18.02.23'!$F$9:$F$748,MATCH('Bảng kê Q1'!$F291,'18.02.23'!$N$9:$N$746,0)),"")</f>
        <v/>
      </c>
      <c r="S291" s="15" t="s">
        <v>1160</v>
      </c>
      <c r="T291" s="8" t="s">
        <v>3087</v>
      </c>
      <c r="U291">
        <f>INDEX('Hàng tra'!$E$3:$E$519,MATCH('Bảng kê Q1'!$F291,'Hàng tra'!$E$3:$E$519,0))</f>
        <v>408</v>
      </c>
    </row>
    <row r="292" spans="1:21" outlineLevel="1" x14ac:dyDescent="0.25">
      <c r="A292" s="4">
        <v>44931</v>
      </c>
      <c r="B292" s="8" t="s">
        <v>1441</v>
      </c>
      <c r="C292" s="8" t="s">
        <v>3013</v>
      </c>
      <c r="D292" s="22" t="s">
        <v>4170</v>
      </c>
      <c r="E292" s="22" t="s">
        <v>4170</v>
      </c>
      <c r="F292" s="22">
        <v>409</v>
      </c>
      <c r="G292" s="22"/>
      <c r="H292" s="22">
        <f>+IFERROR(INDEX('18.02.23'!$N$9:$N$746,MATCH('Bảng kê Q1'!$F292,'18.02.23'!$N$9:$N$746,0)),"")</f>
        <v>409</v>
      </c>
      <c r="I292" s="22"/>
      <c r="J292" s="22"/>
      <c r="K292" s="22"/>
      <c r="L292" s="5">
        <v>2882137</v>
      </c>
      <c r="M292" s="9" t="s">
        <v>3015</v>
      </c>
      <c r="N292" s="5">
        <v>288214</v>
      </c>
      <c r="O292" s="5">
        <v>3170351</v>
      </c>
      <c r="P292" s="5">
        <f t="shared" si="8"/>
        <v>332886.85499999998</v>
      </c>
      <c r="Q292" s="5">
        <f t="shared" si="9"/>
        <v>2837464.145</v>
      </c>
      <c r="R292" s="5">
        <f>+IFERROR(INDEX('18.02.23'!$F$9:$F$748,MATCH('Bảng kê Q1'!$F292,'18.02.23'!$N$9:$N$746,0)),"")</f>
        <v>3170351</v>
      </c>
      <c r="S292" s="15" t="s">
        <v>181</v>
      </c>
      <c r="T292" s="8" t="s">
        <v>3068</v>
      </c>
      <c r="U292" t="e">
        <f>INDEX('Hàng tra'!$E$3:$E$519,MATCH('Bảng kê Q1'!$F292,'Hàng tra'!$E$3:$E$519,0))</f>
        <v>#N/A</v>
      </c>
    </row>
    <row r="293" spans="1:21" hidden="1" outlineLevel="1" x14ac:dyDescent="0.25">
      <c r="A293" s="4">
        <v>44931</v>
      </c>
      <c r="B293" s="8" t="s">
        <v>187</v>
      </c>
      <c r="C293" s="8" t="s">
        <v>3013</v>
      </c>
      <c r="D293" s="22" t="s">
        <v>163</v>
      </c>
      <c r="E293" s="22" t="s">
        <v>163</v>
      </c>
      <c r="F293" s="22">
        <v>410</v>
      </c>
      <c r="G293" s="22"/>
      <c r="H293" s="22" t="str">
        <f>+IFERROR(INDEX('18.02.23'!$N$9:$N$746,MATCH('Bảng kê Q1'!$F293,'18.02.23'!$N$9:$N$746,0)),"")</f>
        <v/>
      </c>
      <c r="I293" s="22"/>
      <c r="J293" s="22"/>
      <c r="K293" s="22"/>
      <c r="L293" s="5">
        <v>1289400</v>
      </c>
      <c r="M293" s="9" t="s">
        <v>3015</v>
      </c>
      <c r="N293" s="5">
        <v>128940</v>
      </c>
      <c r="O293" s="5">
        <v>1418340</v>
      </c>
      <c r="P293" s="5">
        <f t="shared" si="8"/>
        <v>148925.69999999998</v>
      </c>
      <c r="Q293" s="5">
        <f t="shared" si="9"/>
        <v>1269414.3</v>
      </c>
      <c r="R293" s="5" t="str">
        <f>+IFERROR(INDEX('18.02.23'!$F$9:$F$748,MATCH('Bảng kê Q1'!$F293,'18.02.23'!$N$9:$N$746,0)),"")</f>
        <v/>
      </c>
      <c r="S293" s="15" t="s">
        <v>163</v>
      </c>
      <c r="T293" s="8" t="s">
        <v>3059</v>
      </c>
      <c r="U293" t="e">
        <f>INDEX('Hàng tra'!$E$3:$E$519,MATCH('Bảng kê Q1'!$F293,'Hàng tra'!$E$3:$E$519,0))</f>
        <v>#N/A</v>
      </c>
    </row>
    <row r="294" spans="1:21" outlineLevel="1" x14ac:dyDescent="0.25">
      <c r="A294" s="4">
        <v>44931</v>
      </c>
      <c r="B294" s="8" t="s">
        <v>1058</v>
      </c>
      <c r="C294" s="8" t="s">
        <v>3013</v>
      </c>
      <c r="D294" s="22" t="s">
        <v>2989</v>
      </c>
      <c r="E294" s="22" t="s">
        <v>2989</v>
      </c>
      <c r="F294" s="22">
        <v>411</v>
      </c>
      <c r="G294" s="22"/>
      <c r="H294" s="22">
        <f>+IFERROR(INDEX('18.02.23'!$N$9:$N$746,MATCH('Bảng kê Q1'!$F294,'18.02.23'!$N$9:$N$746,0)),"")</f>
        <v>411</v>
      </c>
      <c r="I294" s="22"/>
      <c r="J294" s="22"/>
      <c r="K294" s="22"/>
      <c r="L294" s="5">
        <v>8379338</v>
      </c>
      <c r="M294" s="9" t="s">
        <v>3015</v>
      </c>
      <c r="N294" s="5">
        <v>837934</v>
      </c>
      <c r="O294" s="5">
        <v>9217272</v>
      </c>
      <c r="P294" s="5">
        <f t="shared" si="8"/>
        <v>967813.55999999994</v>
      </c>
      <c r="Q294" s="5">
        <f t="shared" si="9"/>
        <v>8249458.4400000004</v>
      </c>
      <c r="R294" s="5">
        <f>+IFERROR(INDEX('18.02.23'!$F$9:$F$748,MATCH('Bảng kê Q1'!$F294,'18.02.23'!$N$9:$N$746,0)),"")</f>
        <v>9217272</v>
      </c>
      <c r="S294" s="15" t="s">
        <v>2989</v>
      </c>
      <c r="T294" s="8" t="s">
        <v>3038</v>
      </c>
      <c r="U294" t="e">
        <f>INDEX('Hàng tra'!$E$3:$E$519,MATCH('Bảng kê Q1'!$F294,'Hàng tra'!$E$3:$E$519,0))</f>
        <v>#N/A</v>
      </c>
    </row>
    <row r="295" spans="1:21" hidden="1" outlineLevel="1" x14ac:dyDescent="0.25">
      <c r="A295" s="4">
        <v>44931</v>
      </c>
      <c r="B295" s="8" t="s">
        <v>1728</v>
      </c>
      <c r="C295" s="8" t="s">
        <v>3013</v>
      </c>
      <c r="D295" s="22" t="s">
        <v>2244</v>
      </c>
      <c r="E295" s="22" t="s">
        <v>2244</v>
      </c>
      <c r="F295" s="22">
        <v>416</v>
      </c>
      <c r="G295" s="22"/>
      <c r="H295" s="22" t="str">
        <f>+IFERROR(INDEX('18.02.23'!$N$9:$N$746,MATCH('Bảng kê Q1'!$F295,'18.02.23'!$N$9:$N$746,0)),"")</f>
        <v/>
      </c>
      <c r="I295" s="22"/>
      <c r="J295" s="22"/>
      <c r="K295" s="22"/>
      <c r="L295" s="5">
        <v>1730400</v>
      </c>
      <c r="M295" s="9" t="s">
        <v>3015</v>
      </c>
      <c r="N295" s="5">
        <v>173040</v>
      </c>
      <c r="O295" s="5">
        <v>1903440</v>
      </c>
      <c r="P295" s="5">
        <f t="shared" si="8"/>
        <v>199861.19999999998</v>
      </c>
      <c r="Q295" s="5">
        <f t="shared" si="9"/>
        <v>1703578.8</v>
      </c>
      <c r="R295" s="5" t="str">
        <f>+IFERROR(INDEX('18.02.23'!$F$9:$F$748,MATCH('Bảng kê Q1'!$F295,'18.02.23'!$N$9:$N$746,0)),"")</f>
        <v/>
      </c>
      <c r="S295" s="15" t="s">
        <v>2244</v>
      </c>
      <c r="T295" s="8" t="s">
        <v>3088</v>
      </c>
      <c r="U295" t="e">
        <f>INDEX('Hàng tra'!$E$3:$E$519,MATCH('Bảng kê Q1'!$F295,'Hàng tra'!$E$3:$E$519,0))</f>
        <v>#N/A</v>
      </c>
    </row>
    <row r="296" spans="1:21" outlineLevel="1" x14ac:dyDescent="0.25">
      <c r="A296" s="4">
        <v>44931</v>
      </c>
      <c r="B296" s="8" t="s">
        <v>2069</v>
      </c>
      <c r="C296" s="8" t="s">
        <v>3013</v>
      </c>
      <c r="D296" s="22" t="s">
        <v>1871</v>
      </c>
      <c r="E296" s="22" t="s">
        <v>1871</v>
      </c>
      <c r="F296" s="22">
        <v>417</v>
      </c>
      <c r="G296" s="22"/>
      <c r="H296" s="22">
        <f>+IFERROR(INDEX('18.02.23'!$N$9:$N$746,MATCH('Bảng kê Q1'!$F296,'18.02.23'!$N$9:$N$746,0)),"")</f>
        <v>417</v>
      </c>
      <c r="I296" s="22"/>
      <c r="J296" s="22"/>
      <c r="K296" s="22"/>
      <c r="L296" s="5">
        <v>587448</v>
      </c>
      <c r="M296" s="9" t="s">
        <v>3015</v>
      </c>
      <c r="N296" s="5">
        <v>58745</v>
      </c>
      <c r="O296" s="5">
        <v>646193</v>
      </c>
      <c r="P296" s="5">
        <f t="shared" si="8"/>
        <v>67850.264999999999</v>
      </c>
      <c r="Q296" s="5">
        <f t="shared" si="9"/>
        <v>578342.73499999999</v>
      </c>
      <c r="R296" s="5">
        <f>+IFERROR(INDEX('18.02.23'!$F$9:$F$748,MATCH('Bảng kê Q1'!$F296,'18.02.23'!$N$9:$N$746,0)),"")</f>
        <v>646193</v>
      </c>
      <c r="S296" s="15" t="s">
        <v>1882</v>
      </c>
      <c r="T296" s="8" t="s">
        <v>3014</v>
      </c>
      <c r="U296" t="e">
        <f>INDEX('Hàng tra'!$E$3:$E$519,MATCH('Bảng kê Q1'!$F296,'Hàng tra'!$E$3:$E$519,0))</f>
        <v>#N/A</v>
      </c>
    </row>
    <row r="297" spans="1:21" hidden="1" outlineLevel="1" x14ac:dyDescent="0.25">
      <c r="A297" s="4">
        <v>44931</v>
      </c>
      <c r="B297" s="8" t="s">
        <v>239</v>
      </c>
      <c r="C297" s="8" t="s">
        <v>3013</v>
      </c>
      <c r="D297" s="22" t="s">
        <v>862</v>
      </c>
      <c r="E297" s="22" t="s">
        <v>862</v>
      </c>
      <c r="F297" s="22">
        <v>418</v>
      </c>
      <c r="G297" s="22"/>
      <c r="H297" s="22" t="str">
        <f>+IFERROR(INDEX('18.02.23'!$N$9:$N$746,MATCH('Bảng kê Q1'!$F297,'18.02.23'!$N$9:$N$746,0)),"")</f>
        <v/>
      </c>
      <c r="I297" s="22"/>
      <c r="J297" s="22"/>
      <c r="K297" s="22"/>
      <c r="L297" s="5">
        <v>865200</v>
      </c>
      <c r="M297" s="9" t="s">
        <v>3015</v>
      </c>
      <c r="N297" s="5">
        <v>86520</v>
      </c>
      <c r="O297" s="5">
        <v>951720</v>
      </c>
      <c r="P297" s="5">
        <f t="shared" si="8"/>
        <v>99930.599999999991</v>
      </c>
      <c r="Q297" s="5">
        <f t="shared" si="9"/>
        <v>851789.4</v>
      </c>
      <c r="R297" s="5" t="str">
        <f>+IFERROR(INDEX('18.02.23'!$F$9:$F$748,MATCH('Bảng kê Q1'!$F297,'18.02.23'!$N$9:$N$746,0)),"")</f>
        <v/>
      </c>
      <c r="S297" s="15" t="s">
        <v>1882</v>
      </c>
      <c r="T297" s="8" t="s">
        <v>3014</v>
      </c>
      <c r="U297">
        <f>INDEX('Hàng tra'!$E$3:$E$519,MATCH('Bảng kê Q1'!$F297,'Hàng tra'!$E$3:$E$519,0))</f>
        <v>418</v>
      </c>
    </row>
    <row r="298" spans="1:21" hidden="1" outlineLevel="1" x14ac:dyDescent="0.25">
      <c r="A298" s="4">
        <v>44931</v>
      </c>
      <c r="B298" s="8" t="s">
        <v>299</v>
      </c>
      <c r="C298" s="8" t="s">
        <v>3013</v>
      </c>
      <c r="D298" s="22" t="s">
        <v>2534</v>
      </c>
      <c r="E298" s="22" t="s">
        <v>2534</v>
      </c>
      <c r="F298" s="22">
        <v>419</v>
      </c>
      <c r="G298" s="22"/>
      <c r="H298" s="22" t="str">
        <f>+IFERROR(INDEX('18.02.23'!$N$9:$N$746,MATCH('Bảng kê Q1'!$F298,'18.02.23'!$N$9:$N$746,0)),"")</f>
        <v/>
      </c>
      <c r="I298" s="22"/>
      <c r="J298" s="22"/>
      <c r="K298" s="22"/>
      <c r="L298" s="5">
        <v>865200</v>
      </c>
      <c r="M298" s="9" t="s">
        <v>3015</v>
      </c>
      <c r="N298" s="5">
        <v>86520</v>
      </c>
      <c r="O298" s="5">
        <v>951720</v>
      </c>
      <c r="P298" s="5">
        <f t="shared" si="8"/>
        <v>99930.599999999991</v>
      </c>
      <c r="Q298" s="5">
        <f t="shared" si="9"/>
        <v>851789.4</v>
      </c>
      <c r="R298" s="5" t="str">
        <f>+IFERROR(INDEX('18.02.23'!$F$9:$F$748,MATCH('Bảng kê Q1'!$F298,'18.02.23'!$N$9:$N$746,0)),"")</f>
        <v/>
      </c>
      <c r="S298" s="15" t="s">
        <v>1882</v>
      </c>
      <c r="T298" s="8" t="s">
        <v>3014</v>
      </c>
      <c r="U298">
        <f>INDEX('Hàng tra'!$E$3:$E$519,MATCH('Bảng kê Q1'!$F298,'Hàng tra'!$E$3:$E$519,0))</f>
        <v>419</v>
      </c>
    </row>
    <row r="299" spans="1:21" outlineLevel="1" x14ac:dyDescent="0.25">
      <c r="A299" s="4">
        <v>44931</v>
      </c>
      <c r="B299" s="8" t="s">
        <v>2743</v>
      </c>
      <c r="C299" s="8" t="s">
        <v>3013</v>
      </c>
      <c r="D299" s="22" t="s">
        <v>331</v>
      </c>
      <c r="E299" s="22" t="s">
        <v>331</v>
      </c>
      <c r="F299" s="22">
        <v>420</v>
      </c>
      <c r="G299" s="22"/>
      <c r="H299" s="22">
        <f>+IFERROR(INDEX('18.02.23'!$N$9:$N$746,MATCH('Bảng kê Q1'!$F299,'18.02.23'!$N$9:$N$746,0)),"")</f>
        <v>420</v>
      </c>
      <c r="I299" s="22"/>
      <c r="J299" s="22"/>
      <c r="K299" s="22"/>
      <c r="L299" s="5">
        <v>401456</v>
      </c>
      <c r="M299" s="9" t="s">
        <v>3015</v>
      </c>
      <c r="N299" s="5">
        <v>40146</v>
      </c>
      <c r="O299" s="5">
        <v>441602</v>
      </c>
      <c r="P299" s="5">
        <f t="shared" si="8"/>
        <v>46368.21</v>
      </c>
      <c r="Q299" s="5">
        <f t="shared" si="9"/>
        <v>395233.79</v>
      </c>
      <c r="R299" s="5">
        <f>+IFERROR(INDEX('18.02.23'!$F$9:$F$748,MATCH('Bảng kê Q1'!$F299,'18.02.23'!$N$9:$N$746,0)),"")</f>
        <v>441602</v>
      </c>
      <c r="S299" s="15" t="s">
        <v>1882</v>
      </c>
      <c r="T299" s="8" t="s">
        <v>3014</v>
      </c>
      <c r="U299" t="e">
        <f>INDEX('Hàng tra'!$E$3:$E$519,MATCH('Bảng kê Q1'!$F299,'Hàng tra'!$E$3:$E$519,0))</f>
        <v>#N/A</v>
      </c>
    </row>
    <row r="300" spans="1:21" outlineLevel="1" x14ac:dyDescent="0.25">
      <c r="A300" s="4">
        <v>44931</v>
      </c>
      <c r="B300" s="8" t="s">
        <v>2263</v>
      </c>
      <c r="C300" s="8" t="s">
        <v>3013</v>
      </c>
      <c r="D300" s="22" t="s">
        <v>4139</v>
      </c>
      <c r="E300" s="22" t="s">
        <v>4139</v>
      </c>
      <c r="F300" s="22">
        <v>422</v>
      </c>
      <c r="G300" s="22"/>
      <c r="H300" s="22">
        <f>+IFERROR(INDEX('18.02.23'!$N$9:$N$746,MATCH('Bảng kê Q1'!$F300,'18.02.23'!$N$9:$N$746,0)),"")</f>
        <v>422</v>
      </c>
      <c r="I300" s="22"/>
      <c r="J300" s="22"/>
      <c r="K300" s="22"/>
      <c r="L300" s="5">
        <v>841086</v>
      </c>
      <c r="M300" s="9" t="s">
        <v>3015</v>
      </c>
      <c r="N300" s="5">
        <v>84109</v>
      </c>
      <c r="O300" s="5">
        <v>925195</v>
      </c>
      <c r="P300" s="5">
        <f t="shared" si="8"/>
        <v>97145.474999999991</v>
      </c>
      <c r="Q300" s="5">
        <f t="shared" si="9"/>
        <v>828049.52500000002</v>
      </c>
      <c r="R300" s="5">
        <f>+IFERROR(INDEX('18.02.23'!$F$9:$F$748,MATCH('Bảng kê Q1'!$F300,'18.02.23'!$N$9:$N$746,0)),"")</f>
        <v>925195</v>
      </c>
      <c r="S300" s="15" t="s">
        <v>1882</v>
      </c>
      <c r="T300" s="8" t="s">
        <v>3014</v>
      </c>
      <c r="U300" t="e">
        <f>INDEX('Hàng tra'!$E$3:$E$519,MATCH('Bảng kê Q1'!$F300,'Hàng tra'!$E$3:$E$519,0))</f>
        <v>#N/A</v>
      </c>
    </row>
    <row r="301" spans="1:21" hidden="1" outlineLevel="1" x14ac:dyDescent="0.25">
      <c r="A301" s="4">
        <v>44931</v>
      </c>
      <c r="B301" s="8" t="s">
        <v>1261</v>
      </c>
      <c r="C301" s="8" t="s">
        <v>3013</v>
      </c>
      <c r="D301" s="22" t="s">
        <v>2247</v>
      </c>
      <c r="E301" s="22" t="s">
        <v>2247</v>
      </c>
      <c r="F301" s="22">
        <v>423</v>
      </c>
      <c r="G301" s="22"/>
      <c r="H301" s="22" t="str">
        <f>+IFERROR(INDEX('18.02.23'!$N$9:$N$746,MATCH('Bảng kê Q1'!$F301,'18.02.23'!$N$9:$N$746,0)),"")</f>
        <v/>
      </c>
      <c r="I301" s="22"/>
      <c r="J301" s="22"/>
      <c r="K301" s="22"/>
      <c r="L301" s="5">
        <v>1730400</v>
      </c>
      <c r="M301" s="9" t="s">
        <v>3015</v>
      </c>
      <c r="N301" s="5">
        <v>173040</v>
      </c>
      <c r="O301" s="5">
        <v>1903440</v>
      </c>
      <c r="P301" s="5">
        <f t="shared" si="8"/>
        <v>199861.19999999998</v>
      </c>
      <c r="Q301" s="5">
        <f t="shared" si="9"/>
        <v>1703578.8</v>
      </c>
      <c r="R301" s="5" t="str">
        <f>+IFERROR(INDEX('18.02.23'!$F$9:$F$748,MATCH('Bảng kê Q1'!$F301,'18.02.23'!$N$9:$N$746,0)),"")</f>
        <v/>
      </c>
      <c r="S301" s="15" t="s">
        <v>2247</v>
      </c>
      <c r="T301" s="8" t="s">
        <v>3058</v>
      </c>
      <c r="U301" t="e">
        <f>INDEX('Hàng tra'!$E$3:$E$519,MATCH('Bảng kê Q1'!$F301,'Hàng tra'!$E$3:$E$519,0))</f>
        <v>#N/A</v>
      </c>
    </row>
    <row r="302" spans="1:21" outlineLevel="1" x14ac:dyDescent="0.25">
      <c r="A302" s="4">
        <v>44931</v>
      </c>
      <c r="B302" s="8" t="s">
        <v>352</v>
      </c>
      <c r="C302" s="8" t="s">
        <v>3013</v>
      </c>
      <c r="D302" s="22" t="s">
        <v>2721</v>
      </c>
      <c r="E302" s="22" t="s">
        <v>2721</v>
      </c>
      <c r="F302" s="22">
        <v>424</v>
      </c>
      <c r="G302" s="22"/>
      <c r="H302" s="22">
        <f>+IFERROR(INDEX('18.02.23'!$N$9:$N$746,MATCH('Bảng kê Q1'!$F302,'18.02.23'!$N$9:$N$746,0)),"")</f>
        <v>424</v>
      </c>
      <c r="I302" s="22"/>
      <c r="J302" s="22"/>
      <c r="K302" s="22"/>
      <c r="L302" s="5">
        <v>6239746</v>
      </c>
      <c r="M302" s="9" t="s">
        <v>3015</v>
      </c>
      <c r="N302" s="5">
        <v>623975</v>
      </c>
      <c r="O302" s="5">
        <v>6863721</v>
      </c>
      <c r="P302" s="5">
        <f t="shared" si="8"/>
        <v>720690.70499999996</v>
      </c>
      <c r="Q302" s="5">
        <f t="shared" si="9"/>
        <v>6143030.2949999999</v>
      </c>
      <c r="R302" s="5">
        <f>+IFERROR(INDEX('18.02.23'!$F$9:$F$748,MATCH('Bảng kê Q1'!$F302,'18.02.23'!$N$9:$N$746,0)),"")</f>
        <v>6863721</v>
      </c>
      <c r="S302" s="15" t="s">
        <v>2721</v>
      </c>
      <c r="T302" s="8" t="s">
        <v>3036</v>
      </c>
      <c r="U302" t="e">
        <f>INDEX('Hàng tra'!$E$3:$E$519,MATCH('Bảng kê Q1'!$F302,'Hàng tra'!$E$3:$E$519,0))</f>
        <v>#N/A</v>
      </c>
    </row>
    <row r="303" spans="1:21" outlineLevel="1" x14ac:dyDescent="0.25">
      <c r="A303" s="4">
        <v>44931</v>
      </c>
      <c r="B303" s="8" t="s">
        <v>214</v>
      </c>
      <c r="C303" s="8" t="s">
        <v>3013</v>
      </c>
      <c r="D303" s="22" t="s">
        <v>4193</v>
      </c>
      <c r="E303" s="22" t="s">
        <v>4193</v>
      </c>
      <c r="F303" s="22">
        <v>425</v>
      </c>
      <c r="G303" s="22"/>
      <c r="H303" s="22">
        <f>+IFERROR(INDEX('18.02.23'!$N$9:$N$746,MATCH('Bảng kê Q1'!$F303,'18.02.23'!$N$9:$N$746,0)),"")</f>
        <v>425</v>
      </c>
      <c r="I303" s="22"/>
      <c r="J303" s="22"/>
      <c r="K303" s="22"/>
      <c r="L303" s="5">
        <v>2831979</v>
      </c>
      <c r="M303" s="9" t="s">
        <v>3015</v>
      </c>
      <c r="N303" s="5">
        <v>283198</v>
      </c>
      <c r="O303" s="5">
        <v>3115177</v>
      </c>
      <c r="P303" s="5">
        <f t="shared" si="8"/>
        <v>327093.58499999996</v>
      </c>
      <c r="Q303" s="5">
        <f t="shared" si="9"/>
        <v>2788083.415</v>
      </c>
      <c r="R303" s="5">
        <f>+IFERROR(INDEX('18.02.23'!$F$9:$F$748,MATCH('Bảng kê Q1'!$F303,'18.02.23'!$N$9:$N$746,0)),"")</f>
        <v>3115177</v>
      </c>
      <c r="S303" s="15" t="s">
        <v>530</v>
      </c>
      <c r="T303" s="8" t="s">
        <v>3025</v>
      </c>
      <c r="U303" t="e">
        <f>INDEX('Hàng tra'!$E$3:$E$519,MATCH('Bảng kê Q1'!$F303,'Hàng tra'!$E$3:$E$519,0))</f>
        <v>#N/A</v>
      </c>
    </row>
    <row r="304" spans="1:21" ht="21" outlineLevel="1" x14ac:dyDescent="0.25">
      <c r="A304" s="4">
        <v>44931</v>
      </c>
      <c r="B304" s="8" t="s">
        <v>567</v>
      </c>
      <c r="C304" s="8" t="s">
        <v>3013</v>
      </c>
      <c r="D304" s="22" t="s">
        <v>4184</v>
      </c>
      <c r="E304" s="22" t="s">
        <v>4184</v>
      </c>
      <c r="F304" s="22">
        <v>426</v>
      </c>
      <c r="G304" s="22"/>
      <c r="H304" s="22">
        <f>+IFERROR(INDEX('18.02.23'!$N$9:$N$746,MATCH('Bảng kê Q1'!$F304,'18.02.23'!$N$9:$N$746,0)),"")</f>
        <v>426</v>
      </c>
      <c r="I304" s="22"/>
      <c r="J304" s="22"/>
      <c r="K304" s="22"/>
      <c r="L304" s="5">
        <v>1189648</v>
      </c>
      <c r="M304" s="9" t="s">
        <v>3015</v>
      </c>
      <c r="N304" s="5">
        <v>118965</v>
      </c>
      <c r="O304" s="5">
        <v>1308613</v>
      </c>
      <c r="P304" s="5">
        <f t="shared" si="8"/>
        <v>137404.36499999999</v>
      </c>
      <c r="Q304" s="5">
        <f t="shared" si="9"/>
        <v>1171208.635</v>
      </c>
      <c r="R304" s="5">
        <f>+IFERROR(INDEX('18.02.23'!$F$9:$F$748,MATCH('Bảng kê Q1'!$F304,'18.02.23'!$N$9:$N$746,0)),"")</f>
        <v>1308613</v>
      </c>
      <c r="S304" s="15" t="s">
        <v>349</v>
      </c>
      <c r="T304" s="8" t="s">
        <v>3030</v>
      </c>
      <c r="U304" t="e">
        <f>INDEX('Hàng tra'!$E$3:$E$519,MATCH('Bảng kê Q1'!$F304,'Hàng tra'!$E$3:$E$519,0))</f>
        <v>#N/A</v>
      </c>
    </row>
    <row r="305" spans="1:21" outlineLevel="1" x14ac:dyDescent="0.25">
      <c r="A305" s="4">
        <v>44931</v>
      </c>
      <c r="B305" s="8" t="s">
        <v>2034</v>
      </c>
      <c r="C305" s="8" t="s">
        <v>3013</v>
      </c>
      <c r="D305" s="22" t="s">
        <v>527</v>
      </c>
      <c r="E305" s="22" t="s">
        <v>527</v>
      </c>
      <c r="F305" s="22">
        <v>427</v>
      </c>
      <c r="G305" s="22"/>
      <c r="H305" s="22">
        <f>+IFERROR(INDEX('18.02.23'!$N$9:$N$746,MATCH('Bảng kê Q1'!$F305,'18.02.23'!$N$9:$N$746,0)),"")</f>
        <v>427</v>
      </c>
      <c r="I305" s="22"/>
      <c r="J305" s="22"/>
      <c r="K305" s="22"/>
      <c r="L305" s="5">
        <v>734310</v>
      </c>
      <c r="M305" s="9" t="s">
        <v>3015</v>
      </c>
      <c r="N305" s="5">
        <v>73431</v>
      </c>
      <c r="O305" s="5">
        <v>807741</v>
      </c>
      <c r="P305" s="5">
        <f t="shared" si="8"/>
        <v>84812.804999999993</v>
      </c>
      <c r="Q305" s="5">
        <f t="shared" si="9"/>
        <v>722928.19500000007</v>
      </c>
      <c r="R305" s="5">
        <f>+IFERROR(INDEX('18.02.23'!$F$9:$F$748,MATCH('Bảng kê Q1'!$F305,'18.02.23'!$N$9:$N$746,0)),"")</f>
        <v>807741</v>
      </c>
      <c r="S305" s="15" t="s">
        <v>1882</v>
      </c>
      <c r="T305" s="8" t="s">
        <v>3014</v>
      </c>
      <c r="U305" t="e">
        <f>INDEX('Hàng tra'!$E$3:$E$519,MATCH('Bảng kê Q1'!$F305,'Hàng tra'!$E$3:$E$519,0))</f>
        <v>#N/A</v>
      </c>
    </row>
    <row r="306" spans="1:21" outlineLevel="1" x14ac:dyDescent="0.25">
      <c r="A306" s="4">
        <v>44931</v>
      </c>
      <c r="B306" s="8" t="s">
        <v>1478</v>
      </c>
      <c r="C306" s="8" t="s">
        <v>3013</v>
      </c>
      <c r="D306" s="22" t="s">
        <v>207</v>
      </c>
      <c r="E306" s="22" t="s">
        <v>207</v>
      </c>
      <c r="F306" s="22">
        <v>428</v>
      </c>
      <c r="G306" s="22"/>
      <c r="H306" s="22">
        <f>+IFERROR(INDEX('18.02.23'!$N$9:$N$746,MATCH('Bảng kê Q1'!$F306,'18.02.23'!$N$9:$N$746,0)),"")</f>
        <v>428</v>
      </c>
      <c r="I306" s="22"/>
      <c r="J306" s="22"/>
      <c r="K306" s="22"/>
      <c r="L306" s="5">
        <v>734310</v>
      </c>
      <c r="M306" s="9" t="s">
        <v>3015</v>
      </c>
      <c r="N306" s="5">
        <v>73431</v>
      </c>
      <c r="O306" s="5">
        <v>807741</v>
      </c>
      <c r="P306" s="5">
        <f t="shared" si="8"/>
        <v>84812.804999999993</v>
      </c>
      <c r="Q306" s="5">
        <f t="shared" si="9"/>
        <v>722928.19500000007</v>
      </c>
      <c r="R306" s="5">
        <f>+IFERROR(INDEX('18.02.23'!$F$9:$F$748,MATCH('Bảng kê Q1'!$F306,'18.02.23'!$N$9:$N$746,0)),"")</f>
        <v>807741</v>
      </c>
      <c r="S306" s="15" t="s">
        <v>1882</v>
      </c>
      <c r="T306" s="8" t="s">
        <v>3014</v>
      </c>
      <c r="U306">
        <f>INDEX('Hàng tra'!$E$3:$E$519,MATCH('Bảng kê Q1'!$F306,'Hàng tra'!$E$3:$E$519,0))</f>
        <v>428</v>
      </c>
    </row>
    <row r="307" spans="1:21" outlineLevel="1" x14ac:dyDescent="0.25">
      <c r="A307" s="4">
        <v>44931</v>
      </c>
      <c r="B307" s="8" t="s">
        <v>1242</v>
      </c>
      <c r="C307" s="8" t="s">
        <v>3013</v>
      </c>
      <c r="D307" s="22" t="s">
        <v>744</v>
      </c>
      <c r="E307" s="22" t="s">
        <v>744</v>
      </c>
      <c r="F307" s="22">
        <v>429</v>
      </c>
      <c r="G307" s="22"/>
      <c r="H307" s="22">
        <f>+IFERROR(INDEX('18.02.23'!$N$9:$N$746,MATCH('Bảng kê Q1'!$F307,'18.02.23'!$N$9:$N$746,0)),"")</f>
        <v>429</v>
      </c>
      <c r="I307" s="22"/>
      <c r="J307" s="22"/>
      <c r="K307" s="22"/>
      <c r="L307" s="5">
        <v>1189648</v>
      </c>
      <c r="M307" s="9" t="s">
        <v>3015</v>
      </c>
      <c r="N307" s="5">
        <v>118965</v>
      </c>
      <c r="O307" s="5">
        <v>1308613</v>
      </c>
      <c r="P307" s="5">
        <f t="shared" si="8"/>
        <v>137404.36499999999</v>
      </c>
      <c r="Q307" s="5">
        <f t="shared" si="9"/>
        <v>1171208.635</v>
      </c>
      <c r="R307" s="5">
        <f>+IFERROR(INDEX('18.02.23'!$F$9:$F$748,MATCH('Bảng kê Q1'!$F307,'18.02.23'!$N$9:$N$746,0)),"")</f>
        <v>1308613</v>
      </c>
      <c r="S307" s="15" t="s">
        <v>1882</v>
      </c>
      <c r="T307" s="8" t="s">
        <v>3014</v>
      </c>
      <c r="U307" t="e">
        <f>INDEX('Hàng tra'!$E$3:$E$519,MATCH('Bảng kê Q1'!$F307,'Hàng tra'!$E$3:$E$519,0))</f>
        <v>#N/A</v>
      </c>
    </row>
    <row r="308" spans="1:21" outlineLevel="1" x14ac:dyDescent="0.25">
      <c r="A308" s="4">
        <v>44931</v>
      </c>
      <c r="B308" s="8" t="s">
        <v>1734</v>
      </c>
      <c r="C308" s="8" t="s">
        <v>3013</v>
      </c>
      <c r="D308" s="22" t="s">
        <v>669</v>
      </c>
      <c r="E308" s="22" t="s">
        <v>669</v>
      </c>
      <c r="F308" s="22">
        <v>430</v>
      </c>
      <c r="G308" s="22"/>
      <c r="H308" s="22">
        <f>+IFERROR(INDEX('18.02.23'!$N$9:$N$746,MATCH('Bảng kê Q1'!$F308,'18.02.23'!$N$9:$N$746,0)),"")</f>
        <v>430</v>
      </c>
      <c r="I308" s="22"/>
      <c r="J308" s="22"/>
      <c r="K308" s="22"/>
      <c r="L308" s="5">
        <v>734310</v>
      </c>
      <c r="M308" s="9" t="s">
        <v>3015</v>
      </c>
      <c r="N308" s="5">
        <v>73431</v>
      </c>
      <c r="O308" s="5">
        <v>807741</v>
      </c>
      <c r="P308" s="5">
        <f t="shared" si="8"/>
        <v>84812.804999999993</v>
      </c>
      <c r="Q308" s="5">
        <f t="shared" si="9"/>
        <v>722928.19500000007</v>
      </c>
      <c r="R308" s="5">
        <f>+IFERROR(INDEX('18.02.23'!$F$9:$F$748,MATCH('Bảng kê Q1'!$F308,'18.02.23'!$N$9:$N$746,0)),"")</f>
        <v>807741</v>
      </c>
      <c r="S308" s="15" t="s">
        <v>1882</v>
      </c>
      <c r="T308" s="8" t="s">
        <v>3014</v>
      </c>
      <c r="U308" t="e">
        <f>INDEX('Hàng tra'!$E$3:$E$519,MATCH('Bảng kê Q1'!$F308,'Hàng tra'!$E$3:$E$519,0))</f>
        <v>#N/A</v>
      </c>
    </row>
    <row r="309" spans="1:21" outlineLevel="1" x14ac:dyDescent="0.25">
      <c r="A309" s="4">
        <v>44931</v>
      </c>
      <c r="B309" s="8" t="s">
        <v>886</v>
      </c>
      <c r="C309" s="8" t="s">
        <v>3013</v>
      </c>
      <c r="D309" s="22" t="s">
        <v>1776</v>
      </c>
      <c r="E309" s="22" t="s">
        <v>1776</v>
      </c>
      <c r="F309" s="22">
        <v>431</v>
      </c>
      <c r="G309" s="22"/>
      <c r="H309" s="22">
        <f>+IFERROR(INDEX('18.02.23'!$N$9:$N$746,MATCH('Bảng kê Q1'!$F309,'18.02.23'!$N$9:$N$746,0)),"")</f>
        <v>431</v>
      </c>
      <c r="I309" s="22"/>
      <c r="J309" s="22"/>
      <c r="K309" s="22"/>
      <c r="L309" s="5">
        <v>734310</v>
      </c>
      <c r="M309" s="9" t="s">
        <v>3015</v>
      </c>
      <c r="N309" s="5">
        <v>73431</v>
      </c>
      <c r="O309" s="5">
        <v>807741</v>
      </c>
      <c r="P309" s="5">
        <f t="shared" si="8"/>
        <v>84812.804999999993</v>
      </c>
      <c r="Q309" s="5">
        <f t="shared" si="9"/>
        <v>722928.19500000007</v>
      </c>
      <c r="R309" s="5">
        <f>+IFERROR(INDEX('18.02.23'!$F$9:$F$748,MATCH('Bảng kê Q1'!$F309,'18.02.23'!$N$9:$N$746,0)),"")</f>
        <v>807741</v>
      </c>
      <c r="S309" s="15" t="s">
        <v>1882</v>
      </c>
      <c r="T309" s="8" t="s">
        <v>3014</v>
      </c>
      <c r="U309" t="e">
        <f>INDEX('Hàng tra'!$E$3:$E$519,MATCH('Bảng kê Q1'!$F309,'Hàng tra'!$E$3:$E$519,0))</f>
        <v>#N/A</v>
      </c>
    </row>
    <row r="310" spans="1:21" outlineLevel="1" x14ac:dyDescent="0.25">
      <c r="A310" s="4">
        <v>44931</v>
      </c>
      <c r="B310" s="8" t="s">
        <v>1623</v>
      </c>
      <c r="C310" s="8" t="s">
        <v>3013</v>
      </c>
      <c r="D310" s="22" t="s">
        <v>2067</v>
      </c>
      <c r="E310" s="22" t="s">
        <v>2067</v>
      </c>
      <c r="F310" s="22">
        <v>432</v>
      </c>
      <c r="G310" s="22"/>
      <c r="H310" s="22">
        <f>+IFERROR(INDEX('18.02.23'!$N$9:$N$746,MATCH('Bảng kê Q1'!$F310,'18.02.23'!$N$9:$N$746,0)),"")</f>
        <v>432</v>
      </c>
      <c r="I310" s="22"/>
      <c r="J310" s="22"/>
      <c r="K310" s="22"/>
      <c r="L310" s="5">
        <v>1189648</v>
      </c>
      <c r="M310" s="9" t="s">
        <v>3015</v>
      </c>
      <c r="N310" s="5">
        <v>118965</v>
      </c>
      <c r="O310" s="5">
        <v>1308613</v>
      </c>
      <c r="P310" s="5">
        <f t="shared" si="8"/>
        <v>137404.36499999999</v>
      </c>
      <c r="Q310" s="5">
        <f t="shared" si="9"/>
        <v>1171208.635</v>
      </c>
      <c r="R310" s="5">
        <f>+IFERROR(INDEX('18.02.23'!$F$9:$F$748,MATCH('Bảng kê Q1'!$F310,'18.02.23'!$N$9:$N$746,0)),"")</f>
        <v>1308613</v>
      </c>
      <c r="S310" s="15" t="s">
        <v>1882</v>
      </c>
      <c r="T310" s="8" t="s">
        <v>3014</v>
      </c>
      <c r="U310" t="e">
        <f>INDEX('Hàng tra'!$E$3:$E$519,MATCH('Bảng kê Q1'!$F310,'Hàng tra'!$E$3:$E$519,0))</f>
        <v>#N/A</v>
      </c>
    </row>
    <row r="311" spans="1:21" outlineLevel="1" x14ac:dyDescent="0.25">
      <c r="A311" s="4">
        <v>44931</v>
      </c>
      <c r="B311" s="8" t="s">
        <v>1113</v>
      </c>
      <c r="C311" s="8" t="s">
        <v>3013</v>
      </c>
      <c r="D311" s="22" t="s">
        <v>1344</v>
      </c>
      <c r="E311" s="22" t="s">
        <v>1344</v>
      </c>
      <c r="F311" s="22">
        <v>433</v>
      </c>
      <c r="G311" s="22"/>
      <c r="H311" s="22">
        <f>+IFERROR(INDEX('18.02.23'!$N$9:$N$746,MATCH('Bảng kê Q1'!$F311,'18.02.23'!$N$9:$N$746,0)),"")</f>
        <v>433</v>
      </c>
      <c r="I311" s="22"/>
      <c r="J311" s="22"/>
      <c r="K311" s="22"/>
      <c r="L311" s="5">
        <v>734310</v>
      </c>
      <c r="M311" s="9" t="s">
        <v>3015</v>
      </c>
      <c r="N311" s="5">
        <v>73431</v>
      </c>
      <c r="O311" s="5">
        <v>807741</v>
      </c>
      <c r="P311" s="5">
        <f t="shared" si="8"/>
        <v>84812.804999999993</v>
      </c>
      <c r="Q311" s="5">
        <f t="shared" si="9"/>
        <v>722928.19500000007</v>
      </c>
      <c r="R311" s="5">
        <f>+IFERROR(INDEX('18.02.23'!$F$9:$F$748,MATCH('Bảng kê Q1'!$F311,'18.02.23'!$N$9:$N$746,0)),"")</f>
        <v>807741</v>
      </c>
      <c r="S311" s="15" t="s">
        <v>1882</v>
      </c>
      <c r="T311" s="8" t="s">
        <v>3014</v>
      </c>
      <c r="U311" t="e">
        <f>INDEX('Hàng tra'!$E$3:$E$519,MATCH('Bảng kê Q1'!$F311,'Hàng tra'!$E$3:$E$519,0))</f>
        <v>#N/A</v>
      </c>
    </row>
    <row r="312" spans="1:21" outlineLevel="1" x14ac:dyDescent="0.25">
      <c r="A312" s="4">
        <v>44931</v>
      </c>
      <c r="B312" s="8" t="s">
        <v>797</v>
      </c>
      <c r="C312" s="8" t="s">
        <v>3013</v>
      </c>
      <c r="D312" s="22" t="s">
        <v>246</v>
      </c>
      <c r="E312" s="22" t="s">
        <v>246</v>
      </c>
      <c r="F312" s="22">
        <v>434</v>
      </c>
      <c r="G312" s="22"/>
      <c r="H312" s="22">
        <f>+IFERROR(INDEX('18.02.23'!$N$9:$N$746,MATCH('Bảng kê Q1'!$F312,'18.02.23'!$N$9:$N$746,0)),"")</f>
        <v>434</v>
      </c>
      <c r="I312" s="22"/>
      <c r="J312" s="22"/>
      <c r="K312" s="22"/>
      <c r="L312" s="5">
        <v>734310</v>
      </c>
      <c r="M312" s="9" t="s">
        <v>3015</v>
      </c>
      <c r="N312" s="5">
        <v>73431</v>
      </c>
      <c r="O312" s="5">
        <v>807741</v>
      </c>
      <c r="P312" s="5">
        <f t="shared" si="8"/>
        <v>84812.804999999993</v>
      </c>
      <c r="Q312" s="5">
        <f t="shared" si="9"/>
        <v>722928.19500000007</v>
      </c>
      <c r="R312" s="5">
        <f>+IFERROR(INDEX('18.02.23'!$F$9:$F$748,MATCH('Bảng kê Q1'!$F312,'18.02.23'!$N$9:$N$746,0)),"")</f>
        <v>807741</v>
      </c>
      <c r="S312" s="15" t="s">
        <v>1882</v>
      </c>
      <c r="T312" s="8" t="s">
        <v>3014</v>
      </c>
      <c r="U312" t="e">
        <f>INDEX('Hàng tra'!$E$3:$E$519,MATCH('Bảng kê Q1'!$F312,'Hàng tra'!$E$3:$E$519,0))</f>
        <v>#N/A</v>
      </c>
    </row>
    <row r="313" spans="1:21" outlineLevel="1" x14ac:dyDescent="0.25">
      <c r="A313" s="4">
        <v>44931</v>
      </c>
      <c r="B313" s="8" t="s">
        <v>2323</v>
      </c>
      <c r="C313" s="8" t="s">
        <v>3013</v>
      </c>
      <c r="D313" s="22" t="s">
        <v>865</v>
      </c>
      <c r="E313" s="22" t="s">
        <v>865</v>
      </c>
      <c r="F313" s="22">
        <v>435</v>
      </c>
      <c r="G313" s="22"/>
      <c r="H313" s="22">
        <f>+IFERROR(INDEX('18.02.23'!$N$9:$N$746,MATCH('Bảng kê Q1'!$F313,'18.02.23'!$N$9:$N$746,0)),"")</f>
        <v>435</v>
      </c>
      <c r="I313" s="22"/>
      <c r="J313" s="22"/>
      <c r="K313" s="22"/>
      <c r="L313" s="5">
        <v>1189648</v>
      </c>
      <c r="M313" s="9" t="s">
        <v>3015</v>
      </c>
      <c r="N313" s="5">
        <v>118965</v>
      </c>
      <c r="O313" s="5">
        <v>1308613</v>
      </c>
      <c r="P313" s="5">
        <f t="shared" si="8"/>
        <v>137404.36499999999</v>
      </c>
      <c r="Q313" s="5">
        <f t="shared" si="9"/>
        <v>1171208.635</v>
      </c>
      <c r="R313" s="5">
        <f>+IFERROR(INDEX('18.02.23'!$F$9:$F$748,MATCH('Bảng kê Q1'!$F313,'18.02.23'!$N$9:$N$746,0)),"")</f>
        <v>1308613</v>
      </c>
      <c r="S313" s="15" t="s">
        <v>1882</v>
      </c>
      <c r="T313" s="8" t="s">
        <v>3014</v>
      </c>
      <c r="U313" t="e">
        <f>INDEX('Hàng tra'!$E$3:$E$519,MATCH('Bảng kê Q1'!$F313,'Hàng tra'!$E$3:$E$519,0))</f>
        <v>#N/A</v>
      </c>
    </row>
    <row r="314" spans="1:21" outlineLevel="1" x14ac:dyDescent="0.25">
      <c r="A314" s="4">
        <v>44931</v>
      </c>
      <c r="B314" s="8" t="s">
        <v>1243</v>
      </c>
      <c r="C314" s="8" t="s">
        <v>3013</v>
      </c>
      <c r="D314" s="22" t="s">
        <v>2617</v>
      </c>
      <c r="E314" s="22" t="s">
        <v>2617</v>
      </c>
      <c r="F314" s="22">
        <v>436</v>
      </c>
      <c r="G314" s="22"/>
      <c r="H314" s="22">
        <f>+IFERROR(INDEX('18.02.23'!$N$9:$N$746,MATCH('Bảng kê Q1'!$F314,'18.02.23'!$N$9:$N$746,0)),"")</f>
        <v>436</v>
      </c>
      <c r="I314" s="22"/>
      <c r="J314" s="22"/>
      <c r="K314" s="22"/>
      <c r="L314" s="5">
        <v>734310</v>
      </c>
      <c r="M314" s="9" t="s">
        <v>3015</v>
      </c>
      <c r="N314" s="5">
        <v>73431</v>
      </c>
      <c r="O314" s="5">
        <v>807741</v>
      </c>
      <c r="P314" s="5">
        <f t="shared" si="8"/>
        <v>84812.804999999993</v>
      </c>
      <c r="Q314" s="5">
        <f t="shared" si="9"/>
        <v>722928.19500000007</v>
      </c>
      <c r="R314" s="5">
        <f>+IFERROR(INDEX('18.02.23'!$F$9:$F$748,MATCH('Bảng kê Q1'!$F314,'18.02.23'!$N$9:$N$746,0)),"")</f>
        <v>807741</v>
      </c>
      <c r="S314" s="15" t="s">
        <v>1882</v>
      </c>
      <c r="T314" s="8" t="s">
        <v>3014</v>
      </c>
      <c r="U314" t="e">
        <f>INDEX('Hàng tra'!$E$3:$E$519,MATCH('Bảng kê Q1'!$F314,'Hàng tra'!$E$3:$E$519,0))</f>
        <v>#N/A</v>
      </c>
    </row>
    <row r="315" spans="1:21" outlineLevel="1" x14ac:dyDescent="0.25">
      <c r="A315" s="4">
        <v>44931</v>
      </c>
      <c r="B315" s="8" t="s">
        <v>729</v>
      </c>
      <c r="C315" s="8" t="s">
        <v>3013</v>
      </c>
      <c r="D315" s="22" t="s">
        <v>966</v>
      </c>
      <c r="E315" s="22" t="s">
        <v>966</v>
      </c>
      <c r="F315" s="22">
        <v>437</v>
      </c>
      <c r="G315" s="22"/>
      <c r="H315" s="22">
        <f>+IFERROR(INDEX('18.02.23'!$N$9:$N$746,MATCH('Bảng kê Q1'!$F315,'18.02.23'!$N$9:$N$746,0)),"")</f>
        <v>437</v>
      </c>
      <c r="I315" s="22"/>
      <c r="J315" s="22"/>
      <c r="K315" s="22"/>
      <c r="L315" s="5">
        <v>1189648</v>
      </c>
      <c r="M315" s="9" t="s">
        <v>3015</v>
      </c>
      <c r="N315" s="5">
        <v>118965</v>
      </c>
      <c r="O315" s="5">
        <v>1308613</v>
      </c>
      <c r="P315" s="5">
        <f t="shared" si="8"/>
        <v>137404.36499999999</v>
      </c>
      <c r="Q315" s="5">
        <f t="shared" si="9"/>
        <v>1171208.635</v>
      </c>
      <c r="R315" s="5">
        <f>+IFERROR(INDEX('18.02.23'!$F$9:$F$748,MATCH('Bảng kê Q1'!$F315,'18.02.23'!$N$9:$N$746,0)),"")</f>
        <v>1308613</v>
      </c>
      <c r="S315" s="15" t="s">
        <v>1882</v>
      </c>
      <c r="T315" s="8" t="s">
        <v>3014</v>
      </c>
      <c r="U315">
        <f>INDEX('Hàng tra'!$E$3:$E$519,MATCH('Bảng kê Q1'!$F315,'Hàng tra'!$E$3:$E$519,0))</f>
        <v>437</v>
      </c>
    </row>
    <row r="316" spans="1:21" hidden="1" outlineLevel="1" x14ac:dyDescent="0.25">
      <c r="A316" s="4">
        <v>44931</v>
      </c>
      <c r="B316" s="8" t="s">
        <v>302</v>
      </c>
      <c r="C316" s="8" t="s">
        <v>3013</v>
      </c>
      <c r="D316" s="22" t="s">
        <v>1765</v>
      </c>
      <c r="E316" s="22" t="s">
        <v>1765</v>
      </c>
      <c r="F316" s="22">
        <v>438</v>
      </c>
      <c r="G316" s="22"/>
      <c r="H316" s="22" t="str">
        <f>+IFERROR(INDEX('18.02.23'!$N$9:$N$746,MATCH('Bảng kê Q1'!$F316,'18.02.23'!$N$9:$N$746,0)),"")</f>
        <v/>
      </c>
      <c r="I316" s="22"/>
      <c r="J316" s="22"/>
      <c r="K316" s="22"/>
      <c r="L316" s="5">
        <v>734310</v>
      </c>
      <c r="M316" s="9" t="s">
        <v>3015</v>
      </c>
      <c r="N316" s="5">
        <v>73431</v>
      </c>
      <c r="O316" s="5">
        <v>807741</v>
      </c>
      <c r="P316" s="5">
        <f t="shared" si="8"/>
        <v>84812.804999999993</v>
      </c>
      <c r="Q316" s="5">
        <f t="shared" si="9"/>
        <v>722928.19500000007</v>
      </c>
      <c r="R316" s="5" t="str">
        <f>+IFERROR(INDEX('18.02.23'!$F$9:$F$748,MATCH('Bảng kê Q1'!$F316,'18.02.23'!$N$9:$N$746,0)),"")</f>
        <v/>
      </c>
      <c r="S316" s="15" t="s">
        <v>1882</v>
      </c>
      <c r="T316" s="8" t="s">
        <v>3014</v>
      </c>
      <c r="U316">
        <f>INDEX('Hàng tra'!$E$3:$E$519,MATCH('Bảng kê Q1'!$F316,'Hàng tra'!$E$3:$E$519,0))</f>
        <v>438</v>
      </c>
    </row>
    <row r="317" spans="1:21" outlineLevel="1" x14ac:dyDescent="0.25">
      <c r="A317" s="4">
        <v>44931</v>
      </c>
      <c r="B317" s="8" t="s">
        <v>1857</v>
      </c>
      <c r="C317" s="8" t="s">
        <v>3013</v>
      </c>
      <c r="D317" s="22" t="s">
        <v>942</v>
      </c>
      <c r="E317" s="22" t="s">
        <v>942</v>
      </c>
      <c r="F317" s="22">
        <v>439</v>
      </c>
      <c r="G317" s="22"/>
      <c r="H317" s="22">
        <f>+IFERROR(INDEX('18.02.23'!$N$9:$N$746,MATCH('Bảng kê Q1'!$F317,'18.02.23'!$N$9:$N$746,0)),"")</f>
        <v>439</v>
      </c>
      <c r="I317" s="22"/>
      <c r="J317" s="22"/>
      <c r="K317" s="22"/>
      <c r="L317" s="5">
        <v>734310</v>
      </c>
      <c r="M317" s="9" t="s">
        <v>3015</v>
      </c>
      <c r="N317" s="5">
        <v>73431</v>
      </c>
      <c r="O317" s="5">
        <v>807741</v>
      </c>
      <c r="P317" s="5">
        <f t="shared" si="8"/>
        <v>84812.804999999993</v>
      </c>
      <c r="Q317" s="5">
        <f t="shared" si="9"/>
        <v>722928.19500000007</v>
      </c>
      <c r="R317" s="5">
        <f>+IFERROR(INDEX('18.02.23'!$F$9:$F$748,MATCH('Bảng kê Q1'!$F317,'18.02.23'!$N$9:$N$746,0)),"")</f>
        <v>807741</v>
      </c>
      <c r="S317" s="15" t="s">
        <v>1882</v>
      </c>
      <c r="T317" s="8" t="s">
        <v>3014</v>
      </c>
      <c r="U317" t="e">
        <f>INDEX('Hàng tra'!$E$3:$E$519,MATCH('Bảng kê Q1'!$F317,'Hàng tra'!$E$3:$E$519,0))</f>
        <v>#N/A</v>
      </c>
    </row>
    <row r="318" spans="1:21" ht="21" hidden="1" outlineLevel="1" x14ac:dyDescent="0.25">
      <c r="A318" s="4">
        <v>44931</v>
      </c>
      <c r="B318" s="8" t="s">
        <v>1268</v>
      </c>
      <c r="C318" s="8" t="s">
        <v>3013</v>
      </c>
      <c r="D318" s="22" t="s">
        <v>2998</v>
      </c>
      <c r="E318" s="22" t="s">
        <v>2998</v>
      </c>
      <c r="F318" s="22">
        <v>440</v>
      </c>
      <c r="G318" s="22"/>
      <c r="H318" s="22" t="str">
        <f>+IFERROR(INDEX('18.02.23'!$N$9:$N$746,MATCH('Bảng kê Q1'!$F318,'18.02.23'!$N$9:$N$746,0)),"")</f>
        <v/>
      </c>
      <c r="I318" s="22"/>
      <c r="J318" s="22"/>
      <c r="K318" s="22"/>
      <c r="L318" s="5">
        <v>441000</v>
      </c>
      <c r="M318" s="9" t="s">
        <v>3015</v>
      </c>
      <c r="N318" s="5">
        <v>44100</v>
      </c>
      <c r="O318" s="5">
        <v>485100</v>
      </c>
      <c r="P318" s="5">
        <f t="shared" si="8"/>
        <v>50935.5</v>
      </c>
      <c r="Q318" s="5">
        <f t="shared" si="9"/>
        <v>434164.5</v>
      </c>
      <c r="R318" s="5" t="str">
        <f>+IFERROR(INDEX('18.02.23'!$F$9:$F$748,MATCH('Bảng kê Q1'!$F318,'18.02.23'!$N$9:$N$746,0)),"")</f>
        <v/>
      </c>
      <c r="S318" s="15" t="s">
        <v>2998</v>
      </c>
      <c r="T318" s="8" t="s">
        <v>3089</v>
      </c>
      <c r="U318" t="e">
        <f>INDEX('Hàng tra'!$E$3:$E$519,MATCH('Bảng kê Q1'!$F318,'Hàng tra'!$E$3:$E$519,0))</f>
        <v>#N/A</v>
      </c>
    </row>
    <row r="319" spans="1:21" ht="21" outlineLevel="1" x14ac:dyDescent="0.25">
      <c r="A319" s="4">
        <v>44931</v>
      </c>
      <c r="B319" s="8" t="s">
        <v>667</v>
      </c>
      <c r="C319" s="8" t="s">
        <v>3013</v>
      </c>
      <c r="D319" s="22" t="s">
        <v>2998</v>
      </c>
      <c r="E319" s="22" t="s">
        <v>2998</v>
      </c>
      <c r="F319" s="22">
        <v>441</v>
      </c>
      <c r="G319" s="22"/>
      <c r="H319" s="22">
        <f>+IFERROR(INDEX('18.02.23'!$N$9:$N$746,MATCH('Bảng kê Q1'!$F319,'18.02.23'!$N$9:$N$746,0)),"")</f>
        <v>441</v>
      </c>
      <c r="I319" s="22"/>
      <c r="J319" s="22"/>
      <c r="K319" s="22"/>
      <c r="L319" s="5">
        <v>2426790</v>
      </c>
      <c r="M319" s="9" t="s">
        <v>3015</v>
      </c>
      <c r="N319" s="5">
        <v>242679</v>
      </c>
      <c r="O319" s="5">
        <v>2669469</v>
      </c>
      <c r="P319" s="5">
        <f t="shared" si="8"/>
        <v>280294.245</v>
      </c>
      <c r="Q319" s="5">
        <f t="shared" si="9"/>
        <v>2389174.7549999999</v>
      </c>
      <c r="R319" s="5">
        <f>+IFERROR(INDEX('18.02.23'!$F$9:$F$748,MATCH('Bảng kê Q1'!$F319,'18.02.23'!$N$9:$N$746,0)),"")</f>
        <v>2669469</v>
      </c>
      <c r="S319" s="15" t="s">
        <v>2998</v>
      </c>
      <c r="T319" s="8" t="s">
        <v>3089</v>
      </c>
      <c r="U319" t="e">
        <f>INDEX('Hàng tra'!$E$3:$E$519,MATCH('Bảng kê Q1'!$F319,'Hàng tra'!$E$3:$E$519,0))</f>
        <v>#N/A</v>
      </c>
    </row>
    <row r="320" spans="1:21" outlineLevel="1" x14ac:dyDescent="0.25">
      <c r="A320" s="4">
        <v>44931</v>
      </c>
      <c r="B320" s="8" t="s">
        <v>1100</v>
      </c>
      <c r="C320" s="8" t="s">
        <v>3013</v>
      </c>
      <c r="D320" s="22" t="s">
        <v>2508</v>
      </c>
      <c r="E320" s="22" t="s">
        <v>2508</v>
      </c>
      <c r="F320" s="22">
        <v>442</v>
      </c>
      <c r="G320" s="22"/>
      <c r="H320" s="22">
        <f>+IFERROR(INDEX('18.02.23'!$N$9:$N$746,MATCH('Bảng kê Q1'!$F320,'18.02.23'!$N$9:$N$746,0)),"")</f>
        <v>442</v>
      </c>
      <c r="I320" s="22"/>
      <c r="J320" s="22"/>
      <c r="K320" s="22"/>
      <c r="L320" s="5">
        <v>943993</v>
      </c>
      <c r="M320" s="9" t="s">
        <v>3015</v>
      </c>
      <c r="N320" s="5">
        <v>94399</v>
      </c>
      <c r="O320" s="5">
        <v>1038392</v>
      </c>
      <c r="P320" s="5">
        <f t="shared" si="8"/>
        <v>109031.15999999999</v>
      </c>
      <c r="Q320" s="5">
        <f t="shared" si="9"/>
        <v>929360.84</v>
      </c>
      <c r="R320" s="5">
        <f>+IFERROR(INDEX('18.02.23'!$F$9:$F$748,MATCH('Bảng kê Q1'!$F320,'18.02.23'!$N$9:$N$746,0)),"")</f>
        <v>1038392</v>
      </c>
      <c r="S320" s="15" t="s">
        <v>2508</v>
      </c>
      <c r="T320" s="8" t="s">
        <v>3090</v>
      </c>
      <c r="U320">
        <f>INDEX('Hàng tra'!$E$3:$E$519,MATCH('Bảng kê Q1'!$F320,'Hàng tra'!$E$3:$E$519,0))</f>
        <v>442</v>
      </c>
    </row>
    <row r="321" spans="1:21" ht="21" outlineLevel="1" x14ac:dyDescent="0.25">
      <c r="A321" s="4">
        <v>44931</v>
      </c>
      <c r="B321" s="8" t="s">
        <v>990</v>
      </c>
      <c r="C321" s="8" t="s">
        <v>3013</v>
      </c>
      <c r="D321" s="22" t="s">
        <v>2611</v>
      </c>
      <c r="E321" s="22" t="s">
        <v>2611</v>
      </c>
      <c r="F321" s="22">
        <v>443</v>
      </c>
      <c r="G321" s="22"/>
      <c r="H321" s="22">
        <f>+IFERROR(INDEX('18.02.23'!$N$9:$N$746,MATCH('Bảng kê Q1'!$F321,'18.02.23'!$N$9:$N$746,0)),"")</f>
        <v>443</v>
      </c>
      <c r="I321" s="22"/>
      <c r="J321" s="22"/>
      <c r="K321" s="22"/>
      <c r="L321" s="5">
        <v>5295753</v>
      </c>
      <c r="M321" s="9" t="s">
        <v>3015</v>
      </c>
      <c r="N321" s="5">
        <v>529575</v>
      </c>
      <c r="O321" s="5">
        <v>5825328</v>
      </c>
      <c r="P321" s="5">
        <f t="shared" si="8"/>
        <v>611659.43999999994</v>
      </c>
      <c r="Q321" s="5">
        <f t="shared" si="9"/>
        <v>5213668.5600000005</v>
      </c>
      <c r="R321" s="5">
        <f>+IFERROR(INDEX('18.02.23'!$F$9:$F$748,MATCH('Bảng kê Q1'!$F321,'18.02.23'!$N$9:$N$746,0)),"")</f>
        <v>5825328</v>
      </c>
      <c r="S321" s="15" t="s">
        <v>2611</v>
      </c>
      <c r="T321" s="8" t="s">
        <v>3054</v>
      </c>
      <c r="U321" t="e">
        <f>INDEX('Hàng tra'!$E$3:$E$519,MATCH('Bảng kê Q1'!$F321,'Hàng tra'!$E$3:$E$519,0))</f>
        <v>#N/A</v>
      </c>
    </row>
    <row r="322" spans="1:21" ht="21" outlineLevel="1" x14ac:dyDescent="0.25">
      <c r="A322" s="4">
        <v>44931</v>
      </c>
      <c r="B322" s="8" t="s">
        <v>1850</v>
      </c>
      <c r="C322" s="8" t="s">
        <v>3013</v>
      </c>
      <c r="D322" s="22" t="s">
        <v>4166</v>
      </c>
      <c r="E322" s="22" t="s">
        <v>4166</v>
      </c>
      <c r="F322" s="22">
        <v>455</v>
      </c>
      <c r="G322" s="22"/>
      <c r="H322" s="22">
        <f>+IFERROR(INDEX('18.02.23'!$N$9:$N$746,MATCH('Bảng kê Q1'!$F322,'18.02.23'!$N$9:$N$746,0)),"")</f>
        <v>455</v>
      </c>
      <c r="I322" s="22"/>
      <c r="J322" s="22"/>
      <c r="K322" s="22"/>
      <c r="L322" s="5">
        <v>2375480</v>
      </c>
      <c r="M322" s="9" t="s">
        <v>3015</v>
      </c>
      <c r="N322" s="5">
        <v>237548</v>
      </c>
      <c r="O322" s="5">
        <v>2613028</v>
      </c>
      <c r="P322" s="5">
        <f t="shared" si="8"/>
        <v>274367.94</v>
      </c>
      <c r="Q322" s="5">
        <f t="shared" si="9"/>
        <v>2338660.06</v>
      </c>
      <c r="R322" s="5">
        <f>+IFERROR(INDEX('18.02.23'!$F$9:$F$748,MATCH('Bảng kê Q1'!$F322,'18.02.23'!$N$9:$N$746,0)),"")</f>
        <v>2613028</v>
      </c>
      <c r="S322" s="15" t="s">
        <v>349</v>
      </c>
      <c r="T322" s="8" t="s">
        <v>3030</v>
      </c>
      <c r="U322" t="e">
        <f>INDEX('Hàng tra'!$E$3:$E$519,MATCH('Bảng kê Q1'!$F322,'Hàng tra'!$E$3:$E$519,0))</f>
        <v>#N/A</v>
      </c>
    </row>
    <row r="323" spans="1:21" outlineLevel="1" x14ac:dyDescent="0.25">
      <c r="A323" s="4">
        <v>44931</v>
      </c>
      <c r="B323" s="8" t="s">
        <v>488</v>
      </c>
      <c r="C323" s="8" t="s">
        <v>3013</v>
      </c>
      <c r="D323" s="22" t="s">
        <v>2994</v>
      </c>
      <c r="E323" s="22" t="s">
        <v>2994</v>
      </c>
      <c r="F323" s="22">
        <v>456</v>
      </c>
      <c r="G323" s="22"/>
      <c r="H323" s="22">
        <f>+IFERROR(INDEX('18.02.23'!$N$9:$N$746,MATCH('Bảng kê Q1'!$F323,'18.02.23'!$N$9:$N$746,0)),"")</f>
        <v>456</v>
      </c>
      <c r="I323" s="22"/>
      <c r="J323" s="22"/>
      <c r="K323" s="22"/>
      <c r="L323" s="5">
        <v>1189648</v>
      </c>
      <c r="M323" s="9" t="s">
        <v>3015</v>
      </c>
      <c r="N323" s="5">
        <v>118965</v>
      </c>
      <c r="O323" s="5">
        <v>1308613</v>
      </c>
      <c r="P323" s="5">
        <f t="shared" si="8"/>
        <v>137404.36499999999</v>
      </c>
      <c r="Q323" s="5">
        <f t="shared" si="9"/>
        <v>1171208.635</v>
      </c>
      <c r="R323" s="5">
        <f>+IFERROR(INDEX('18.02.23'!$F$9:$F$748,MATCH('Bảng kê Q1'!$F323,'18.02.23'!$N$9:$N$746,0)),"")</f>
        <v>1308613</v>
      </c>
      <c r="S323" s="15" t="s">
        <v>1882</v>
      </c>
      <c r="T323" s="8" t="s">
        <v>3014</v>
      </c>
      <c r="U323" t="e">
        <f>INDEX('Hàng tra'!$E$3:$E$519,MATCH('Bảng kê Q1'!$F323,'Hàng tra'!$E$3:$E$519,0))</f>
        <v>#N/A</v>
      </c>
    </row>
    <row r="324" spans="1:21" outlineLevel="1" x14ac:dyDescent="0.25">
      <c r="A324" s="4">
        <v>44931</v>
      </c>
      <c r="B324" s="8" t="s">
        <v>1874</v>
      </c>
      <c r="C324" s="8" t="s">
        <v>3013</v>
      </c>
      <c r="D324" s="22" t="s">
        <v>989</v>
      </c>
      <c r="E324" s="22" t="s">
        <v>989</v>
      </c>
      <c r="F324" s="22">
        <v>457</v>
      </c>
      <c r="G324" s="22"/>
      <c r="H324" s="22">
        <f>+IFERROR(INDEX('18.02.23'!$N$9:$N$746,MATCH('Bảng kê Q1'!$F324,'18.02.23'!$N$9:$N$746,0)),"")</f>
        <v>457</v>
      </c>
      <c r="I324" s="22"/>
      <c r="J324" s="22"/>
      <c r="K324" s="22"/>
      <c r="L324" s="5">
        <v>1189648</v>
      </c>
      <c r="M324" s="9" t="s">
        <v>3015</v>
      </c>
      <c r="N324" s="5">
        <v>118965</v>
      </c>
      <c r="O324" s="5">
        <v>1308613</v>
      </c>
      <c r="P324" s="5">
        <f t="shared" si="8"/>
        <v>137404.36499999999</v>
      </c>
      <c r="Q324" s="5">
        <f t="shared" si="9"/>
        <v>1171208.635</v>
      </c>
      <c r="R324" s="5">
        <f>+IFERROR(INDEX('18.02.23'!$F$9:$F$748,MATCH('Bảng kê Q1'!$F324,'18.02.23'!$N$9:$N$746,0)),"")</f>
        <v>1308613</v>
      </c>
      <c r="S324" s="15" t="s">
        <v>1882</v>
      </c>
      <c r="T324" s="8" t="s">
        <v>3014</v>
      </c>
      <c r="U324" t="e">
        <f>INDEX('Hàng tra'!$E$3:$E$519,MATCH('Bảng kê Q1'!$F324,'Hàng tra'!$E$3:$E$519,0))</f>
        <v>#N/A</v>
      </c>
    </row>
    <row r="325" spans="1:21" outlineLevel="1" x14ac:dyDescent="0.25">
      <c r="A325" s="4">
        <v>44931</v>
      </c>
      <c r="B325" s="8" t="s">
        <v>1586</v>
      </c>
      <c r="C325" s="8" t="s">
        <v>3013</v>
      </c>
      <c r="D325" s="22" t="s">
        <v>557</v>
      </c>
      <c r="E325" s="22" t="s">
        <v>557</v>
      </c>
      <c r="F325" s="22">
        <v>458</v>
      </c>
      <c r="G325" s="22"/>
      <c r="H325" s="22">
        <f>+IFERROR(INDEX('18.02.23'!$N$9:$N$746,MATCH('Bảng kê Q1'!$F325,'18.02.23'!$N$9:$N$746,0)),"")</f>
        <v>458</v>
      </c>
      <c r="I325" s="22"/>
      <c r="J325" s="22"/>
      <c r="K325" s="22"/>
      <c r="L325" s="5">
        <v>734310</v>
      </c>
      <c r="M325" s="9" t="s">
        <v>3015</v>
      </c>
      <c r="N325" s="5">
        <v>73431</v>
      </c>
      <c r="O325" s="5">
        <v>807741</v>
      </c>
      <c r="P325" s="5">
        <f t="shared" ref="P325:P388" si="10">O325*10.5%</f>
        <v>84812.804999999993</v>
      </c>
      <c r="Q325" s="5">
        <f t="shared" ref="Q325:Q388" si="11">+O325-P325</f>
        <v>722928.19500000007</v>
      </c>
      <c r="R325" s="5">
        <f>+IFERROR(INDEX('18.02.23'!$F$9:$F$748,MATCH('Bảng kê Q1'!$F325,'18.02.23'!$N$9:$N$746,0)),"")</f>
        <v>807741</v>
      </c>
      <c r="S325" s="15" t="s">
        <v>1882</v>
      </c>
      <c r="T325" s="8" t="s">
        <v>3014</v>
      </c>
      <c r="U325" t="e">
        <f>INDEX('Hàng tra'!$E$3:$E$519,MATCH('Bảng kê Q1'!$F325,'Hàng tra'!$E$3:$E$519,0))</f>
        <v>#N/A</v>
      </c>
    </row>
    <row r="326" spans="1:21" outlineLevel="1" x14ac:dyDescent="0.25">
      <c r="A326" s="4">
        <v>44931</v>
      </c>
      <c r="B326" s="8" t="s">
        <v>342</v>
      </c>
      <c r="C326" s="8" t="s">
        <v>3013</v>
      </c>
      <c r="D326" s="22" t="s">
        <v>2477</v>
      </c>
      <c r="E326" s="22" t="s">
        <v>2477</v>
      </c>
      <c r="F326" s="22">
        <v>459</v>
      </c>
      <c r="G326" s="22"/>
      <c r="H326" s="22">
        <f>+IFERROR(INDEX('18.02.23'!$N$9:$N$746,MATCH('Bảng kê Q1'!$F326,'18.02.23'!$N$9:$N$746,0)),"")</f>
        <v>459</v>
      </c>
      <c r="I326" s="22"/>
      <c r="J326" s="22"/>
      <c r="K326" s="22"/>
      <c r="L326" s="5">
        <v>734310</v>
      </c>
      <c r="M326" s="9" t="s">
        <v>3015</v>
      </c>
      <c r="N326" s="5">
        <v>73431</v>
      </c>
      <c r="O326" s="5">
        <v>807741</v>
      </c>
      <c r="P326" s="5">
        <f t="shared" si="10"/>
        <v>84812.804999999993</v>
      </c>
      <c r="Q326" s="5">
        <f t="shared" si="11"/>
        <v>722928.19500000007</v>
      </c>
      <c r="R326" s="5">
        <f>+IFERROR(INDEX('18.02.23'!$F$9:$F$748,MATCH('Bảng kê Q1'!$F326,'18.02.23'!$N$9:$N$746,0)),"")</f>
        <v>807741</v>
      </c>
      <c r="S326" s="15" t="s">
        <v>1882</v>
      </c>
      <c r="T326" s="8" t="s">
        <v>3014</v>
      </c>
      <c r="U326">
        <f>INDEX('Hàng tra'!$E$3:$E$519,MATCH('Bảng kê Q1'!$F326,'Hàng tra'!$E$3:$E$519,0))</f>
        <v>459</v>
      </c>
    </row>
    <row r="327" spans="1:21" outlineLevel="1" x14ac:dyDescent="0.25">
      <c r="A327" s="4">
        <v>44931</v>
      </c>
      <c r="B327" s="8" t="s">
        <v>251</v>
      </c>
      <c r="C327" s="8" t="s">
        <v>3013</v>
      </c>
      <c r="D327" s="22" t="s">
        <v>2662</v>
      </c>
      <c r="E327" s="22" t="s">
        <v>2662</v>
      </c>
      <c r="F327" s="22">
        <v>460</v>
      </c>
      <c r="G327" s="22"/>
      <c r="H327" s="22">
        <f>+IFERROR(INDEX('18.02.23'!$N$9:$N$746,MATCH('Bảng kê Q1'!$F327,'18.02.23'!$N$9:$N$746,0)),"")</f>
        <v>460</v>
      </c>
      <c r="I327" s="22"/>
      <c r="J327" s="22"/>
      <c r="K327" s="22"/>
      <c r="L327" s="5">
        <v>734310</v>
      </c>
      <c r="M327" s="9" t="s">
        <v>3015</v>
      </c>
      <c r="N327" s="5">
        <v>73431</v>
      </c>
      <c r="O327" s="5">
        <v>807741</v>
      </c>
      <c r="P327" s="5">
        <f t="shared" si="10"/>
        <v>84812.804999999993</v>
      </c>
      <c r="Q327" s="5">
        <f t="shared" si="11"/>
        <v>722928.19500000007</v>
      </c>
      <c r="R327" s="5">
        <f>+IFERROR(INDEX('18.02.23'!$F$9:$F$748,MATCH('Bảng kê Q1'!$F327,'18.02.23'!$N$9:$N$746,0)),"")</f>
        <v>807741</v>
      </c>
      <c r="S327" s="15" t="s">
        <v>1882</v>
      </c>
      <c r="T327" s="8" t="s">
        <v>3014</v>
      </c>
      <c r="U327" t="e">
        <f>INDEX('Hàng tra'!$E$3:$E$519,MATCH('Bảng kê Q1'!$F327,'Hàng tra'!$E$3:$E$519,0))</f>
        <v>#N/A</v>
      </c>
    </row>
    <row r="328" spans="1:21" hidden="1" outlineLevel="1" x14ac:dyDescent="0.25">
      <c r="A328" s="4">
        <v>44931</v>
      </c>
      <c r="B328" s="8" t="s">
        <v>2261</v>
      </c>
      <c r="C328" s="8" t="s">
        <v>3013</v>
      </c>
      <c r="D328" s="22" t="s">
        <v>96</v>
      </c>
      <c r="E328" s="22" t="s">
        <v>96</v>
      </c>
      <c r="F328" s="22">
        <v>461</v>
      </c>
      <c r="G328" s="22"/>
      <c r="H328" s="22" t="str">
        <f>+IFERROR(INDEX('18.02.23'!$N$9:$N$746,MATCH('Bảng kê Q1'!$F328,'18.02.23'!$N$9:$N$746,0)),"")</f>
        <v/>
      </c>
      <c r="I328" s="22"/>
      <c r="J328" s="22"/>
      <c r="K328" s="22"/>
      <c r="L328" s="5">
        <v>1189648</v>
      </c>
      <c r="M328" s="9" t="s">
        <v>3015</v>
      </c>
      <c r="N328" s="5">
        <v>118965</v>
      </c>
      <c r="O328" s="5">
        <v>1308613</v>
      </c>
      <c r="P328" s="5">
        <f t="shared" si="10"/>
        <v>137404.36499999999</v>
      </c>
      <c r="Q328" s="5">
        <f t="shared" si="11"/>
        <v>1171208.635</v>
      </c>
      <c r="R328" s="5" t="str">
        <f>+IFERROR(INDEX('18.02.23'!$F$9:$F$748,MATCH('Bảng kê Q1'!$F328,'18.02.23'!$N$9:$N$746,0)),"")</f>
        <v/>
      </c>
      <c r="S328" s="15" t="s">
        <v>1882</v>
      </c>
      <c r="T328" s="8" t="s">
        <v>3014</v>
      </c>
      <c r="U328" t="e">
        <f>INDEX('Hàng tra'!$E$3:$E$519,MATCH('Bảng kê Q1'!$F328,'Hàng tra'!$E$3:$E$519,0))</f>
        <v>#N/A</v>
      </c>
    </row>
    <row r="329" spans="1:21" outlineLevel="1" x14ac:dyDescent="0.25">
      <c r="A329" s="4">
        <v>44931</v>
      </c>
      <c r="B329" s="8" t="s">
        <v>481</v>
      </c>
      <c r="C329" s="8" t="s">
        <v>3013</v>
      </c>
      <c r="D329" s="22" t="s">
        <v>1610</v>
      </c>
      <c r="E329" s="22" t="s">
        <v>1610</v>
      </c>
      <c r="F329" s="22">
        <v>462</v>
      </c>
      <c r="G329" s="22"/>
      <c r="H329" s="22">
        <f>+IFERROR(INDEX('18.02.23'!$N$9:$N$746,MATCH('Bảng kê Q1'!$F329,'18.02.23'!$N$9:$N$746,0)),"")</f>
        <v>462</v>
      </c>
      <c r="I329" s="22"/>
      <c r="J329" s="22"/>
      <c r="K329" s="22"/>
      <c r="L329" s="5">
        <v>734310</v>
      </c>
      <c r="M329" s="9" t="s">
        <v>3015</v>
      </c>
      <c r="N329" s="5">
        <v>73431</v>
      </c>
      <c r="O329" s="5">
        <v>807741</v>
      </c>
      <c r="P329" s="5">
        <f t="shared" si="10"/>
        <v>84812.804999999993</v>
      </c>
      <c r="Q329" s="5">
        <f t="shared" si="11"/>
        <v>722928.19500000007</v>
      </c>
      <c r="R329" s="5">
        <f>+IFERROR(INDEX('18.02.23'!$F$9:$F$748,MATCH('Bảng kê Q1'!$F329,'18.02.23'!$N$9:$N$746,0)),"")</f>
        <v>807741</v>
      </c>
      <c r="S329" s="15" t="s">
        <v>1882</v>
      </c>
      <c r="T329" s="8" t="s">
        <v>3014</v>
      </c>
      <c r="U329" t="e">
        <f>INDEX('Hàng tra'!$E$3:$E$519,MATCH('Bảng kê Q1'!$F329,'Hàng tra'!$E$3:$E$519,0))</f>
        <v>#N/A</v>
      </c>
    </row>
    <row r="330" spans="1:21" outlineLevel="1" x14ac:dyDescent="0.25">
      <c r="A330" s="4">
        <v>44931</v>
      </c>
      <c r="B330" s="8" t="s">
        <v>2975</v>
      </c>
      <c r="C330" s="8" t="s">
        <v>3013</v>
      </c>
      <c r="D330" s="22" t="s">
        <v>2595</v>
      </c>
      <c r="E330" s="22" t="s">
        <v>2595</v>
      </c>
      <c r="F330" s="22">
        <v>463</v>
      </c>
      <c r="G330" s="22"/>
      <c r="H330" s="22">
        <f>+IFERROR(INDEX('18.02.23'!$N$9:$N$746,MATCH('Bảng kê Q1'!$F330,'18.02.23'!$N$9:$N$746,0)),"")</f>
        <v>463</v>
      </c>
      <c r="I330" s="22"/>
      <c r="J330" s="22"/>
      <c r="K330" s="22"/>
      <c r="L330" s="5">
        <v>734310</v>
      </c>
      <c r="M330" s="9" t="s">
        <v>3015</v>
      </c>
      <c r="N330" s="5">
        <v>73431</v>
      </c>
      <c r="O330" s="5">
        <v>807741</v>
      </c>
      <c r="P330" s="5">
        <f t="shared" si="10"/>
        <v>84812.804999999993</v>
      </c>
      <c r="Q330" s="5">
        <f t="shared" si="11"/>
        <v>722928.19500000007</v>
      </c>
      <c r="R330" s="5">
        <f>+IFERROR(INDEX('18.02.23'!$F$9:$F$748,MATCH('Bảng kê Q1'!$F330,'18.02.23'!$N$9:$N$746,0)),"")</f>
        <v>807741</v>
      </c>
      <c r="S330" s="15" t="s">
        <v>1882</v>
      </c>
      <c r="T330" s="8" t="s">
        <v>3014</v>
      </c>
      <c r="U330" t="e">
        <f>INDEX('Hàng tra'!$E$3:$E$519,MATCH('Bảng kê Q1'!$F330,'Hàng tra'!$E$3:$E$519,0))</f>
        <v>#N/A</v>
      </c>
    </row>
    <row r="331" spans="1:21" outlineLevel="1" x14ac:dyDescent="0.25">
      <c r="A331" s="4">
        <v>44931</v>
      </c>
      <c r="B331" s="8" t="s">
        <v>2900</v>
      </c>
      <c r="C331" s="8" t="s">
        <v>3013</v>
      </c>
      <c r="D331" s="22" t="s">
        <v>4194</v>
      </c>
      <c r="E331" s="22" t="s">
        <v>4194</v>
      </c>
      <c r="F331" s="22">
        <v>464</v>
      </c>
      <c r="G331" s="22"/>
      <c r="H331" s="22">
        <f>+IFERROR(INDEX('18.02.23'!$N$9:$N$746,MATCH('Bảng kê Q1'!$F331,'18.02.23'!$N$9:$N$746,0)),"")</f>
        <v>464</v>
      </c>
      <c r="I331" s="22"/>
      <c r="J331" s="22"/>
      <c r="K331" s="22"/>
      <c r="L331" s="5">
        <v>367155</v>
      </c>
      <c r="M331" s="9" t="s">
        <v>3015</v>
      </c>
      <c r="N331" s="5">
        <v>36716</v>
      </c>
      <c r="O331" s="5">
        <v>403871</v>
      </c>
      <c r="P331" s="5">
        <f t="shared" si="10"/>
        <v>42406.455000000002</v>
      </c>
      <c r="Q331" s="5">
        <f t="shared" si="11"/>
        <v>361464.54499999998</v>
      </c>
      <c r="R331" s="5">
        <f>+IFERROR(INDEX('18.02.23'!$F$9:$F$748,MATCH('Bảng kê Q1'!$F331,'18.02.23'!$N$9:$N$746,0)),"")</f>
        <v>403871</v>
      </c>
      <c r="S331" s="15" t="s">
        <v>1882</v>
      </c>
      <c r="T331" s="8" t="s">
        <v>3014</v>
      </c>
      <c r="U331" t="e">
        <f>INDEX('Hàng tra'!$E$3:$E$519,MATCH('Bảng kê Q1'!$F331,'Hàng tra'!$E$3:$E$519,0))</f>
        <v>#N/A</v>
      </c>
    </row>
    <row r="332" spans="1:21" outlineLevel="1" x14ac:dyDescent="0.25">
      <c r="A332" s="4">
        <v>44931</v>
      </c>
      <c r="B332" s="8" t="s">
        <v>65</v>
      </c>
      <c r="C332" s="8" t="s">
        <v>3013</v>
      </c>
      <c r="D332" s="22" t="s">
        <v>1166</v>
      </c>
      <c r="E332" s="22" t="s">
        <v>1166</v>
      </c>
      <c r="F332" s="22">
        <v>465</v>
      </c>
      <c r="G332" s="22"/>
      <c r="H332" s="22">
        <f>+IFERROR(INDEX('18.02.23'!$N$9:$N$746,MATCH('Bảng kê Q1'!$F332,'18.02.23'!$N$9:$N$746,0)),"")</f>
        <v>465</v>
      </c>
      <c r="I332" s="22"/>
      <c r="J332" s="22"/>
      <c r="K332" s="22"/>
      <c r="L332" s="5">
        <v>734310</v>
      </c>
      <c r="M332" s="9" t="s">
        <v>3015</v>
      </c>
      <c r="N332" s="5">
        <v>73431</v>
      </c>
      <c r="O332" s="5">
        <v>807741</v>
      </c>
      <c r="P332" s="5">
        <f t="shared" si="10"/>
        <v>84812.804999999993</v>
      </c>
      <c r="Q332" s="5">
        <f t="shared" si="11"/>
        <v>722928.19500000007</v>
      </c>
      <c r="R332" s="5">
        <f>+IFERROR(INDEX('18.02.23'!$F$9:$F$748,MATCH('Bảng kê Q1'!$F332,'18.02.23'!$N$9:$N$746,0)),"")</f>
        <v>807741</v>
      </c>
      <c r="S332" s="15" t="s">
        <v>1882</v>
      </c>
      <c r="T332" s="8" t="s">
        <v>3014</v>
      </c>
      <c r="U332" t="e">
        <f>INDEX('Hàng tra'!$E$3:$E$519,MATCH('Bảng kê Q1'!$F332,'Hàng tra'!$E$3:$E$519,0))</f>
        <v>#N/A</v>
      </c>
    </row>
    <row r="333" spans="1:21" hidden="1" outlineLevel="1" x14ac:dyDescent="0.25">
      <c r="A333" s="4">
        <v>44931</v>
      </c>
      <c r="B333" s="8" t="s">
        <v>2370</v>
      </c>
      <c r="C333" s="8" t="s">
        <v>3013</v>
      </c>
      <c r="D333" s="22" t="s">
        <v>1916</v>
      </c>
      <c r="E333" s="22" t="s">
        <v>1916</v>
      </c>
      <c r="F333" s="22">
        <v>466</v>
      </c>
      <c r="G333" s="22"/>
      <c r="H333" s="22" t="str">
        <f>+IFERROR(INDEX('18.02.23'!$N$9:$N$746,MATCH('Bảng kê Q1'!$F333,'18.02.23'!$N$9:$N$746,0)),"")</f>
        <v/>
      </c>
      <c r="I333" s="22"/>
      <c r="J333" s="22"/>
      <c r="K333" s="22"/>
      <c r="L333" s="5">
        <v>734310</v>
      </c>
      <c r="M333" s="9" t="s">
        <v>3015</v>
      </c>
      <c r="N333" s="5">
        <v>73431</v>
      </c>
      <c r="O333" s="5">
        <v>807741</v>
      </c>
      <c r="P333" s="5">
        <f t="shared" si="10"/>
        <v>84812.804999999993</v>
      </c>
      <c r="Q333" s="5">
        <f t="shared" si="11"/>
        <v>722928.19500000007</v>
      </c>
      <c r="R333" s="5" t="str">
        <f>+IFERROR(INDEX('18.02.23'!$F$9:$F$748,MATCH('Bảng kê Q1'!$F333,'18.02.23'!$N$9:$N$746,0)),"")</f>
        <v/>
      </c>
      <c r="S333" s="15" t="s">
        <v>1882</v>
      </c>
      <c r="T333" s="8" t="s">
        <v>3014</v>
      </c>
      <c r="U333" t="e">
        <f>INDEX('Hàng tra'!$E$3:$E$519,MATCH('Bảng kê Q1'!$F333,'Hàng tra'!$E$3:$E$519,0))</f>
        <v>#N/A</v>
      </c>
    </row>
    <row r="334" spans="1:21" outlineLevel="1" x14ac:dyDescent="0.25">
      <c r="A334" s="4">
        <v>44931</v>
      </c>
      <c r="B334" s="8" t="s">
        <v>464</v>
      </c>
      <c r="C334" s="8" t="s">
        <v>3013</v>
      </c>
      <c r="D334" s="22" t="s">
        <v>4195</v>
      </c>
      <c r="E334" s="22" t="s">
        <v>4195</v>
      </c>
      <c r="F334" s="22">
        <v>470</v>
      </c>
      <c r="G334" s="22"/>
      <c r="H334" s="22">
        <f>+IFERROR(INDEX('18.02.23'!$N$9:$N$746,MATCH('Bảng kê Q1'!$F334,'18.02.23'!$N$9:$N$746,0)),"")</f>
        <v>470</v>
      </c>
      <c r="I334" s="22"/>
      <c r="J334" s="22"/>
      <c r="K334" s="22"/>
      <c r="L334" s="5">
        <v>8434271</v>
      </c>
      <c r="M334" s="9" t="s">
        <v>3015</v>
      </c>
      <c r="N334" s="5">
        <v>843427</v>
      </c>
      <c r="O334" s="5">
        <v>9277698</v>
      </c>
      <c r="P334" s="5">
        <f t="shared" si="10"/>
        <v>974158.28999999992</v>
      </c>
      <c r="Q334" s="5">
        <f t="shared" si="11"/>
        <v>8303539.71</v>
      </c>
      <c r="R334" s="5">
        <f>+IFERROR(INDEX('18.02.23'!$F$9:$F$748,MATCH('Bảng kê Q1'!$F334,'18.02.23'!$N$9:$N$746,0)),"")</f>
        <v>9277698</v>
      </c>
      <c r="S334" s="15" t="s">
        <v>701</v>
      </c>
      <c r="T334" s="8" t="s">
        <v>3026</v>
      </c>
      <c r="U334" t="e">
        <f>INDEX('Hàng tra'!$E$3:$E$519,MATCH('Bảng kê Q1'!$F334,'Hàng tra'!$E$3:$E$519,0))</f>
        <v>#N/A</v>
      </c>
    </row>
    <row r="335" spans="1:21" outlineLevel="1" x14ac:dyDescent="0.25">
      <c r="A335" s="4">
        <v>44931</v>
      </c>
      <c r="B335" s="8" t="s">
        <v>2290</v>
      </c>
      <c r="C335" s="8" t="s">
        <v>3013</v>
      </c>
      <c r="D335" s="22" t="s">
        <v>2256</v>
      </c>
      <c r="E335" s="22" t="s">
        <v>2256</v>
      </c>
      <c r="F335" s="22">
        <v>471</v>
      </c>
      <c r="G335" s="22"/>
      <c r="H335" s="22">
        <f>+IFERROR(INDEX('18.02.23'!$N$9:$N$746,MATCH('Bảng kê Q1'!$F335,'18.02.23'!$N$9:$N$746,0)),"")</f>
        <v>471</v>
      </c>
      <c r="I335" s="22"/>
      <c r="J335" s="22"/>
      <c r="K335" s="22"/>
      <c r="L335" s="5">
        <v>734310</v>
      </c>
      <c r="M335" s="9" t="s">
        <v>3015</v>
      </c>
      <c r="N335" s="5">
        <v>73431</v>
      </c>
      <c r="O335" s="5">
        <v>807741</v>
      </c>
      <c r="P335" s="5">
        <f t="shared" si="10"/>
        <v>84812.804999999993</v>
      </c>
      <c r="Q335" s="5">
        <f t="shared" si="11"/>
        <v>722928.19500000007</v>
      </c>
      <c r="R335" s="5">
        <f>+IFERROR(INDEX('18.02.23'!$F$9:$F$748,MATCH('Bảng kê Q1'!$F335,'18.02.23'!$N$9:$N$746,0)),"")</f>
        <v>807741</v>
      </c>
      <c r="S335" s="15" t="s">
        <v>1882</v>
      </c>
      <c r="T335" s="8" t="s">
        <v>3014</v>
      </c>
      <c r="U335" t="e">
        <f>INDEX('Hàng tra'!$E$3:$E$519,MATCH('Bảng kê Q1'!$F335,'Hàng tra'!$E$3:$E$519,0))</f>
        <v>#N/A</v>
      </c>
    </row>
    <row r="336" spans="1:21" ht="21" outlineLevel="1" x14ac:dyDescent="0.25">
      <c r="A336" s="4">
        <v>44931</v>
      </c>
      <c r="B336" s="8" t="s">
        <v>521</v>
      </c>
      <c r="C336" s="8" t="s">
        <v>3013</v>
      </c>
      <c r="D336" s="22" t="s">
        <v>2236</v>
      </c>
      <c r="E336" s="22" t="s">
        <v>2236</v>
      </c>
      <c r="F336" s="22">
        <v>472</v>
      </c>
      <c r="G336" s="22"/>
      <c r="H336" s="22">
        <f>+IFERROR(INDEX('18.02.23'!$N$9:$N$746,MATCH('Bảng kê Q1'!$F336,'18.02.23'!$N$9:$N$746,0)),"")</f>
        <v>472</v>
      </c>
      <c r="I336" s="22"/>
      <c r="J336" s="22"/>
      <c r="K336" s="22"/>
      <c r="L336" s="5">
        <v>2134653</v>
      </c>
      <c r="M336" s="9" t="s">
        <v>3015</v>
      </c>
      <c r="N336" s="5">
        <v>213465</v>
      </c>
      <c r="O336" s="5">
        <v>2348118</v>
      </c>
      <c r="P336" s="5">
        <f t="shared" si="10"/>
        <v>246552.38999999998</v>
      </c>
      <c r="Q336" s="5">
        <f t="shared" si="11"/>
        <v>2101565.61</v>
      </c>
      <c r="R336" s="5">
        <f>+IFERROR(INDEX('18.02.23'!$F$9:$F$748,MATCH('Bảng kê Q1'!$F336,'18.02.23'!$N$9:$N$746,0)),"")</f>
        <v>2348118</v>
      </c>
      <c r="S336" s="15" t="s">
        <v>2236</v>
      </c>
      <c r="T336" s="8" t="s">
        <v>3091</v>
      </c>
      <c r="U336" t="e">
        <f>INDEX('Hàng tra'!$E$3:$E$519,MATCH('Bảng kê Q1'!$F336,'Hàng tra'!$E$3:$E$519,0))</f>
        <v>#N/A</v>
      </c>
    </row>
    <row r="337" spans="1:21" outlineLevel="1" x14ac:dyDescent="0.25">
      <c r="A337" s="4">
        <v>44931</v>
      </c>
      <c r="B337" s="8" t="s">
        <v>1282</v>
      </c>
      <c r="C337" s="8" t="s">
        <v>3013</v>
      </c>
      <c r="D337" s="22" t="s">
        <v>2733</v>
      </c>
      <c r="E337" s="22" t="s">
        <v>2733</v>
      </c>
      <c r="F337" s="22">
        <v>473</v>
      </c>
      <c r="G337" s="22"/>
      <c r="H337" s="22">
        <f>+IFERROR(INDEX('18.02.23'!$N$9:$N$746,MATCH('Bảng kê Q1'!$F337,'18.02.23'!$N$9:$N$746,0)),"")</f>
        <v>473</v>
      </c>
      <c r="I337" s="22"/>
      <c r="J337" s="22"/>
      <c r="K337" s="22"/>
      <c r="L337" s="5">
        <v>656066</v>
      </c>
      <c r="M337" s="9" t="s">
        <v>3015</v>
      </c>
      <c r="N337" s="5">
        <v>65607</v>
      </c>
      <c r="O337" s="5">
        <v>721673</v>
      </c>
      <c r="P337" s="5">
        <f t="shared" si="10"/>
        <v>75775.664999999994</v>
      </c>
      <c r="Q337" s="5">
        <f t="shared" si="11"/>
        <v>645897.33499999996</v>
      </c>
      <c r="R337" s="5">
        <f>+IFERROR(INDEX('18.02.23'!$F$9:$F$748,MATCH('Bảng kê Q1'!$F337,'18.02.23'!$N$9:$N$746,0)),"")</f>
        <v>721673</v>
      </c>
      <c r="S337" s="15" t="s">
        <v>1882</v>
      </c>
      <c r="T337" s="8" t="s">
        <v>3014</v>
      </c>
      <c r="U337" t="e">
        <f>INDEX('Hàng tra'!$E$3:$E$519,MATCH('Bảng kê Q1'!$F337,'Hàng tra'!$E$3:$E$519,0))</f>
        <v>#N/A</v>
      </c>
    </row>
    <row r="338" spans="1:21" outlineLevel="1" x14ac:dyDescent="0.25">
      <c r="A338" s="4">
        <v>44931</v>
      </c>
      <c r="B338" s="8" t="s">
        <v>1826</v>
      </c>
      <c r="C338" s="8" t="s">
        <v>3013</v>
      </c>
      <c r="D338" s="22" t="s">
        <v>470</v>
      </c>
      <c r="E338" s="22" t="s">
        <v>470</v>
      </c>
      <c r="F338" s="22">
        <v>474</v>
      </c>
      <c r="G338" s="22"/>
      <c r="H338" s="22">
        <f>+IFERROR(INDEX('18.02.23'!$N$9:$N$746,MATCH('Bảng kê Q1'!$F338,'18.02.23'!$N$9:$N$746,0)),"")</f>
        <v>474</v>
      </c>
      <c r="I338" s="22"/>
      <c r="J338" s="22"/>
      <c r="K338" s="22"/>
      <c r="L338" s="5">
        <v>943976</v>
      </c>
      <c r="M338" s="9" t="s">
        <v>3015</v>
      </c>
      <c r="N338" s="5">
        <v>94398</v>
      </c>
      <c r="O338" s="5">
        <v>1038374</v>
      </c>
      <c r="P338" s="5">
        <f t="shared" si="10"/>
        <v>109029.26999999999</v>
      </c>
      <c r="Q338" s="5">
        <f t="shared" si="11"/>
        <v>929344.73</v>
      </c>
      <c r="R338" s="5">
        <f>+IFERROR(INDEX('18.02.23'!$F$9:$F$748,MATCH('Bảng kê Q1'!$F338,'18.02.23'!$N$9:$N$746,0)),"")</f>
        <v>1038374</v>
      </c>
      <c r="S338" s="15" t="s">
        <v>1882</v>
      </c>
      <c r="T338" s="8" t="s">
        <v>3014</v>
      </c>
      <c r="U338" t="e">
        <f>INDEX('Hàng tra'!$E$3:$E$519,MATCH('Bảng kê Q1'!$F338,'Hàng tra'!$E$3:$E$519,0))</f>
        <v>#N/A</v>
      </c>
    </row>
    <row r="339" spans="1:21" outlineLevel="1" x14ac:dyDescent="0.25">
      <c r="A339" s="4">
        <v>44931</v>
      </c>
      <c r="B339" s="8" t="s">
        <v>2768</v>
      </c>
      <c r="C339" s="8" t="s">
        <v>3013</v>
      </c>
      <c r="D339" s="22" t="s">
        <v>2875</v>
      </c>
      <c r="E339" s="22" t="s">
        <v>2875</v>
      </c>
      <c r="F339" s="22">
        <v>475</v>
      </c>
      <c r="G339" s="22"/>
      <c r="H339" s="22">
        <f>+IFERROR(INDEX('18.02.23'!$N$9:$N$746,MATCH('Bảng kê Q1'!$F339,'18.02.23'!$N$9:$N$746,0)),"")</f>
        <v>475</v>
      </c>
      <c r="I339" s="22"/>
      <c r="J339" s="22"/>
      <c r="K339" s="22"/>
      <c r="L339" s="5">
        <v>734310</v>
      </c>
      <c r="M339" s="9" t="s">
        <v>3015</v>
      </c>
      <c r="N339" s="5">
        <v>73431</v>
      </c>
      <c r="O339" s="5">
        <v>807741</v>
      </c>
      <c r="P339" s="5">
        <f t="shared" si="10"/>
        <v>84812.804999999993</v>
      </c>
      <c r="Q339" s="5">
        <f t="shared" si="11"/>
        <v>722928.19500000007</v>
      </c>
      <c r="R339" s="5">
        <f>+IFERROR(INDEX('18.02.23'!$F$9:$F$748,MATCH('Bảng kê Q1'!$F339,'18.02.23'!$N$9:$N$746,0)),"")</f>
        <v>807741</v>
      </c>
      <c r="S339" s="15" t="s">
        <v>1882</v>
      </c>
      <c r="T339" s="8" t="s">
        <v>3014</v>
      </c>
      <c r="U339" t="e">
        <f>INDEX('Hàng tra'!$E$3:$E$519,MATCH('Bảng kê Q1'!$F339,'Hàng tra'!$E$3:$E$519,0))</f>
        <v>#N/A</v>
      </c>
    </row>
    <row r="340" spans="1:21" outlineLevel="1" x14ac:dyDescent="0.25">
      <c r="A340" s="4">
        <v>44931</v>
      </c>
      <c r="B340" s="8" t="s">
        <v>2867</v>
      </c>
      <c r="C340" s="8" t="s">
        <v>3013</v>
      </c>
      <c r="D340" s="22" t="s">
        <v>4196</v>
      </c>
      <c r="E340" s="22" t="s">
        <v>4196</v>
      </c>
      <c r="F340" s="22">
        <v>477</v>
      </c>
      <c r="G340" s="22"/>
      <c r="H340" s="22">
        <f>+IFERROR(INDEX('18.02.23'!$N$9:$N$746,MATCH('Bảng kê Q1'!$F340,'18.02.23'!$N$9:$N$746,0)),"")</f>
        <v>477</v>
      </c>
      <c r="I340" s="22"/>
      <c r="J340" s="22"/>
      <c r="K340" s="22"/>
      <c r="L340" s="5">
        <v>1189648</v>
      </c>
      <c r="M340" s="9" t="s">
        <v>3015</v>
      </c>
      <c r="N340" s="5">
        <v>118965</v>
      </c>
      <c r="O340" s="5">
        <v>1308613</v>
      </c>
      <c r="P340" s="5">
        <f t="shared" si="10"/>
        <v>137404.36499999999</v>
      </c>
      <c r="Q340" s="5">
        <f t="shared" si="11"/>
        <v>1171208.635</v>
      </c>
      <c r="R340" s="5">
        <f>+IFERROR(INDEX('18.02.23'!$F$9:$F$748,MATCH('Bảng kê Q1'!$F340,'18.02.23'!$N$9:$N$746,0)),"")</f>
        <v>1308613</v>
      </c>
      <c r="S340" s="15" t="s">
        <v>1882</v>
      </c>
      <c r="T340" s="8" t="s">
        <v>3014</v>
      </c>
      <c r="U340" t="e">
        <f>INDEX('Hàng tra'!$E$3:$E$519,MATCH('Bảng kê Q1'!$F340,'Hàng tra'!$E$3:$E$519,0))</f>
        <v>#N/A</v>
      </c>
    </row>
    <row r="341" spans="1:21" outlineLevel="1" x14ac:dyDescent="0.25">
      <c r="A341" s="4">
        <v>44931</v>
      </c>
      <c r="B341" s="8" t="s">
        <v>2214</v>
      </c>
      <c r="C341" s="8" t="s">
        <v>3013</v>
      </c>
      <c r="D341" s="22" t="s">
        <v>51</v>
      </c>
      <c r="E341" s="22" t="s">
        <v>51</v>
      </c>
      <c r="F341" s="22">
        <v>478</v>
      </c>
      <c r="G341" s="22"/>
      <c r="H341" s="22">
        <f>+IFERROR(INDEX('18.02.23'!$N$9:$N$746,MATCH('Bảng kê Q1'!$F341,'18.02.23'!$N$9:$N$746,0)),"")</f>
        <v>478</v>
      </c>
      <c r="I341" s="22"/>
      <c r="J341" s="22"/>
      <c r="K341" s="22"/>
      <c r="L341" s="5">
        <v>734310</v>
      </c>
      <c r="M341" s="9" t="s">
        <v>3015</v>
      </c>
      <c r="N341" s="5">
        <v>73431</v>
      </c>
      <c r="O341" s="5">
        <v>807741</v>
      </c>
      <c r="P341" s="5">
        <f t="shared" si="10"/>
        <v>84812.804999999993</v>
      </c>
      <c r="Q341" s="5">
        <f t="shared" si="11"/>
        <v>722928.19500000007</v>
      </c>
      <c r="R341" s="5">
        <f>+IFERROR(INDEX('18.02.23'!$F$9:$F$748,MATCH('Bảng kê Q1'!$F341,'18.02.23'!$N$9:$N$746,0)),"")</f>
        <v>807741</v>
      </c>
      <c r="S341" s="15" t="s">
        <v>1882</v>
      </c>
      <c r="T341" s="8" t="s">
        <v>3014</v>
      </c>
      <c r="U341" t="e">
        <f>INDEX('Hàng tra'!$E$3:$E$519,MATCH('Bảng kê Q1'!$F341,'Hàng tra'!$E$3:$E$519,0))</f>
        <v>#N/A</v>
      </c>
    </row>
    <row r="342" spans="1:21" outlineLevel="1" x14ac:dyDescent="0.25">
      <c r="A342" s="4">
        <v>44931</v>
      </c>
      <c r="B342" s="8" t="s">
        <v>2800</v>
      </c>
      <c r="C342" s="8" t="s">
        <v>3013</v>
      </c>
      <c r="D342" s="22" t="s">
        <v>811</v>
      </c>
      <c r="E342" s="22" t="s">
        <v>811</v>
      </c>
      <c r="F342" s="22">
        <v>479</v>
      </c>
      <c r="G342" s="22"/>
      <c r="H342" s="22">
        <f>+IFERROR(INDEX('18.02.23'!$N$9:$N$746,MATCH('Bảng kê Q1'!$F342,'18.02.23'!$N$9:$N$746,0)),"")</f>
        <v>479</v>
      </c>
      <c r="I342" s="22"/>
      <c r="J342" s="22"/>
      <c r="K342" s="22"/>
      <c r="L342" s="5">
        <v>734310</v>
      </c>
      <c r="M342" s="9" t="s">
        <v>3015</v>
      </c>
      <c r="N342" s="5">
        <v>73431</v>
      </c>
      <c r="O342" s="5">
        <v>807741</v>
      </c>
      <c r="P342" s="5">
        <f t="shared" si="10"/>
        <v>84812.804999999993</v>
      </c>
      <c r="Q342" s="5">
        <f t="shared" si="11"/>
        <v>722928.19500000007</v>
      </c>
      <c r="R342" s="5">
        <f>+IFERROR(INDEX('18.02.23'!$F$9:$F$748,MATCH('Bảng kê Q1'!$F342,'18.02.23'!$N$9:$N$746,0)),"")</f>
        <v>807741</v>
      </c>
      <c r="S342" s="15" t="s">
        <v>1882</v>
      </c>
      <c r="T342" s="8" t="s">
        <v>3014</v>
      </c>
      <c r="U342" t="e">
        <f>INDEX('Hàng tra'!$E$3:$E$519,MATCH('Bảng kê Q1'!$F342,'Hàng tra'!$E$3:$E$519,0))</f>
        <v>#N/A</v>
      </c>
    </row>
    <row r="343" spans="1:21" outlineLevel="1" x14ac:dyDescent="0.25">
      <c r="A343" s="4">
        <v>44931</v>
      </c>
      <c r="B343" s="8" t="s">
        <v>947</v>
      </c>
      <c r="C343" s="8" t="s">
        <v>3013</v>
      </c>
      <c r="D343" s="22" t="s">
        <v>2486</v>
      </c>
      <c r="E343" s="22" t="s">
        <v>2486</v>
      </c>
      <c r="F343" s="22">
        <v>480</v>
      </c>
      <c r="G343" s="22"/>
      <c r="H343" s="22">
        <f>+IFERROR(INDEX('18.02.23'!$N$9:$N$746,MATCH('Bảng kê Q1'!$F343,'18.02.23'!$N$9:$N$746,0)),"")</f>
        <v>480</v>
      </c>
      <c r="I343" s="22"/>
      <c r="J343" s="22"/>
      <c r="K343" s="22"/>
      <c r="L343" s="5">
        <v>734310</v>
      </c>
      <c r="M343" s="9" t="s">
        <v>3015</v>
      </c>
      <c r="N343" s="5">
        <v>73431</v>
      </c>
      <c r="O343" s="5">
        <v>807741</v>
      </c>
      <c r="P343" s="5">
        <f t="shared" si="10"/>
        <v>84812.804999999993</v>
      </c>
      <c r="Q343" s="5">
        <f t="shared" si="11"/>
        <v>722928.19500000007</v>
      </c>
      <c r="R343" s="5">
        <f>+IFERROR(INDEX('18.02.23'!$F$9:$F$748,MATCH('Bảng kê Q1'!$F343,'18.02.23'!$N$9:$N$746,0)),"")</f>
        <v>807741</v>
      </c>
      <c r="S343" s="15" t="s">
        <v>1882</v>
      </c>
      <c r="T343" s="8" t="s">
        <v>3014</v>
      </c>
      <c r="U343" t="e">
        <f>INDEX('Hàng tra'!$E$3:$E$519,MATCH('Bảng kê Q1'!$F343,'Hàng tra'!$E$3:$E$519,0))</f>
        <v>#N/A</v>
      </c>
    </row>
    <row r="344" spans="1:21" outlineLevel="1" x14ac:dyDescent="0.25">
      <c r="A344" s="4">
        <v>44931</v>
      </c>
      <c r="B344" s="8" t="s">
        <v>1773</v>
      </c>
      <c r="C344" s="8" t="s">
        <v>3013</v>
      </c>
      <c r="D344" s="22" t="s">
        <v>2992</v>
      </c>
      <c r="E344" s="22" t="s">
        <v>2992</v>
      </c>
      <c r="F344" s="22">
        <v>481</v>
      </c>
      <c r="G344" s="22"/>
      <c r="H344" s="22">
        <f>+IFERROR(INDEX('18.02.23'!$N$9:$N$746,MATCH('Bảng kê Q1'!$F344,'18.02.23'!$N$9:$N$746,0)),"")</f>
        <v>481</v>
      </c>
      <c r="I344" s="22"/>
      <c r="J344" s="22"/>
      <c r="K344" s="22"/>
      <c r="L344" s="5">
        <v>1644986</v>
      </c>
      <c r="M344" s="9" t="s">
        <v>3015</v>
      </c>
      <c r="N344" s="5">
        <v>164499</v>
      </c>
      <c r="O344" s="5">
        <v>1809485</v>
      </c>
      <c r="P344" s="5">
        <f t="shared" si="10"/>
        <v>189995.92499999999</v>
      </c>
      <c r="Q344" s="5">
        <f t="shared" si="11"/>
        <v>1619489.075</v>
      </c>
      <c r="R344" s="5">
        <f>+IFERROR(INDEX('18.02.23'!$F$9:$F$748,MATCH('Bảng kê Q1'!$F344,'18.02.23'!$N$9:$N$746,0)),"")</f>
        <v>1809485</v>
      </c>
      <c r="S344" s="15" t="s">
        <v>1882</v>
      </c>
      <c r="T344" s="8" t="s">
        <v>3014</v>
      </c>
      <c r="U344" t="e">
        <f>INDEX('Hàng tra'!$E$3:$E$519,MATCH('Bảng kê Q1'!$F344,'Hàng tra'!$E$3:$E$519,0))</f>
        <v>#N/A</v>
      </c>
    </row>
    <row r="345" spans="1:21" outlineLevel="1" x14ac:dyDescent="0.25">
      <c r="A345" s="4">
        <v>44931</v>
      </c>
      <c r="B345" s="8" t="s">
        <v>1159</v>
      </c>
      <c r="C345" s="8" t="s">
        <v>3013</v>
      </c>
      <c r="D345" s="22" t="s">
        <v>2798</v>
      </c>
      <c r="E345" s="22" t="s">
        <v>2798</v>
      </c>
      <c r="F345" s="22">
        <v>482</v>
      </c>
      <c r="G345" s="22"/>
      <c r="H345" s="22">
        <f>+IFERROR(INDEX('18.02.23'!$N$9:$N$746,MATCH('Bảng kê Q1'!$F345,'18.02.23'!$N$9:$N$746,0)),"")</f>
        <v>482</v>
      </c>
      <c r="I345" s="22"/>
      <c r="J345" s="22"/>
      <c r="K345" s="22"/>
      <c r="L345" s="5">
        <v>734310</v>
      </c>
      <c r="M345" s="9" t="s">
        <v>3015</v>
      </c>
      <c r="N345" s="5">
        <v>73431</v>
      </c>
      <c r="O345" s="5">
        <v>807741</v>
      </c>
      <c r="P345" s="5">
        <f t="shared" si="10"/>
        <v>84812.804999999993</v>
      </c>
      <c r="Q345" s="5">
        <f t="shared" si="11"/>
        <v>722928.19500000007</v>
      </c>
      <c r="R345" s="5">
        <f>+IFERROR(INDEX('18.02.23'!$F$9:$F$748,MATCH('Bảng kê Q1'!$F345,'18.02.23'!$N$9:$N$746,0)),"")</f>
        <v>807741</v>
      </c>
      <c r="S345" s="15" t="s">
        <v>1882</v>
      </c>
      <c r="T345" s="8" t="s">
        <v>3014</v>
      </c>
      <c r="U345" t="e">
        <f>INDEX('Hàng tra'!$E$3:$E$519,MATCH('Bảng kê Q1'!$F345,'Hàng tra'!$E$3:$E$519,0))</f>
        <v>#N/A</v>
      </c>
    </row>
    <row r="346" spans="1:21" outlineLevel="1" x14ac:dyDescent="0.25">
      <c r="A346" s="4">
        <v>44931</v>
      </c>
      <c r="B346" s="8" t="s">
        <v>1946</v>
      </c>
      <c r="C346" s="8" t="s">
        <v>3013</v>
      </c>
      <c r="D346" s="22" t="s">
        <v>2733</v>
      </c>
      <c r="E346" s="22" t="s">
        <v>2733</v>
      </c>
      <c r="F346" s="22">
        <v>483</v>
      </c>
      <c r="G346" s="22"/>
      <c r="H346" s="22">
        <f>+IFERROR(INDEX('18.02.23'!$N$9:$N$746,MATCH('Bảng kê Q1'!$F346,'18.02.23'!$N$9:$N$746,0)),"")</f>
        <v>483</v>
      </c>
      <c r="I346" s="22"/>
      <c r="J346" s="22"/>
      <c r="K346" s="22"/>
      <c r="L346" s="5">
        <v>1189648</v>
      </c>
      <c r="M346" s="9" t="s">
        <v>3015</v>
      </c>
      <c r="N346" s="5">
        <v>118965</v>
      </c>
      <c r="O346" s="5">
        <v>1308613</v>
      </c>
      <c r="P346" s="5">
        <f t="shared" si="10"/>
        <v>137404.36499999999</v>
      </c>
      <c r="Q346" s="5">
        <f t="shared" si="11"/>
        <v>1171208.635</v>
      </c>
      <c r="R346" s="5">
        <f>+IFERROR(INDEX('18.02.23'!$F$9:$F$748,MATCH('Bảng kê Q1'!$F346,'18.02.23'!$N$9:$N$746,0)),"")</f>
        <v>1308613</v>
      </c>
      <c r="S346" s="15" t="s">
        <v>1882</v>
      </c>
      <c r="T346" s="8" t="s">
        <v>3014</v>
      </c>
      <c r="U346" t="e">
        <f>INDEX('Hàng tra'!$E$3:$E$519,MATCH('Bảng kê Q1'!$F346,'Hàng tra'!$E$3:$E$519,0))</f>
        <v>#N/A</v>
      </c>
    </row>
    <row r="347" spans="1:21" outlineLevel="1" x14ac:dyDescent="0.25">
      <c r="A347" s="4">
        <v>44931</v>
      </c>
      <c r="B347" s="8" t="s">
        <v>68</v>
      </c>
      <c r="C347" s="8" t="s">
        <v>3013</v>
      </c>
      <c r="D347" s="22" t="s">
        <v>991</v>
      </c>
      <c r="E347" s="22" t="s">
        <v>991</v>
      </c>
      <c r="F347" s="22">
        <v>484</v>
      </c>
      <c r="G347" s="22"/>
      <c r="H347" s="22">
        <f>+IFERROR(INDEX('18.02.23'!$N$9:$N$746,MATCH('Bảng kê Q1'!$F347,'18.02.23'!$N$9:$N$746,0)),"")</f>
        <v>484</v>
      </c>
      <c r="I347" s="22"/>
      <c r="J347" s="22"/>
      <c r="K347" s="22"/>
      <c r="L347" s="5">
        <v>1189648</v>
      </c>
      <c r="M347" s="9" t="s">
        <v>3015</v>
      </c>
      <c r="N347" s="5">
        <v>118965</v>
      </c>
      <c r="O347" s="5">
        <v>1308613</v>
      </c>
      <c r="P347" s="5">
        <f t="shared" si="10"/>
        <v>137404.36499999999</v>
      </c>
      <c r="Q347" s="5">
        <f t="shared" si="11"/>
        <v>1171208.635</v>
      </c>
      <c r="R347" s="5">
        <f>+IFERROR(INDEX('18.02.23'!$F$9:$F$748,MATCH('Bảng kê Q1'!$F347,'18.02.23'!$N$9:$N$746,0)),"")</f>
        <v>1308613</v>
      </c>
      <c r="S347" s="15" t="s">
        <v>1882</v>
      </c>
      <c r="T347" s="8" t="s">
        <v>3014</v>
      </c>
      <c r="U347">
        <f>INDEX('Hàng tra'!$E$3:$E$519,MATCH('Bảng kê Q1'!$F347,'Hàng tra'!$E$3:$E$519,0))</f>
        <v>484</v>
      </c>
    </row>
    <row r="348" spans="1:21" outlineLevel="1" x14ac:dyDescent="0.25">
      <c r="A348" s="4">
        <v>44931</v>
      </c>
      <c r="B348" s="8" t="s">
        <v>2635</v>
      </c>
      <c r="C348" s="8" t="s">
        <v>3013</v>
      </c>
      <c r="D348" s="22" t="s">
        <v>426</v>
      </c>
      <c r="E348" s="22" t="s">
        <v>426</v>
      </c>
      <c r="F348" s="22">
        <v>485</v>
      </c>
      <c r="G348" s="22"/>
      <c r="H348" s="22">
        <f>+IFERROR(INDEX('18.02.23'!$N$9:$N$746,MATCH('Bảng kê Q1'!$F348,'18.02.23'!$N$9:$N$746,0)),"")</f>
        <v>485</v>
      </c>
      <c r="I348" s="22"/>
      <c r="J348" s="22"/>
      <c r="K348" s="22"/>
      <c r="L348" s="5">
        <v>440586</v>
      </c>
      <c r="M348" s="9" t="s">
        <v>3015</v>
      </c>
      <c r="N348" s="5">
        <v>44059</v>
      </c>
      <c r="O348" s="5">
        <v>484645</v>
      </c>
      <c r="P348" s="5">
        <f t="shared" si="10"/>
        <v>50887.724999999999</v>
      </c>
      <c r="Q348" s="5">
        <f t="shared" si="11"/>
        <v>433757.27500000002</v>
      </c>
      <c r="R348" s="5">
        <f>+IFERROR(INDEX('18.02.23'!$F$9:$F$748,MATCH('Bảng kê Q1'!$F348,'18.02.23'!$N$9:$N$746,0)),"")</f>
        <v>484645</v>
      </c>
      <c r="S348" s="15" t="s">
        <v>1882</v>
      </c>
      <c r="T348" s="8" t="s">
        <v>3014</v>
      </c>
      <c r="U348" t="e">
        <f>INDEX('Hàng tra'!$E$3:$E$519,MATCH('Bảng kê Q1'!$F348,'Hàng tra'!$E$3:$E$519,0))</f>
        <v>#N/A</v>
      </c>
    </row>
    <row r="349" spans="1:21" outlineLevel="1" x14ac:dyDescent="0.25">
      <c r="A349" s="4">
        <v>44931</v>
      </c>
      <c r="B349" s="8" t="s">
        <v>1723</v>
      </c>
      <c r="C349" s="8" t="s">
        <v>3013</v>
      </c>
      <c r="D349" s="22" t="s">
        <v>4197</v>
      </c>
      <c r="E349" s="22" t="s">
        <v>4197</v>
      </c>
      <c r="F349" s="22">
        <v>486</v>
      </c>
      <c r="G349" s="22"/>
      <c r="H349" s="22">
        <f>+IFERROR(INDEX('18.02.23'!$N$9:$N$746,MATCH('Bảng kê Q1'!$F349,'18.02.23'!$N$9:$N$746,0)),"")</f>
        <v>486</v>
      </c>
      <c r="I349" s="22"/>
      <c r="J349" s="22"/>
      <c r="K349" s="22"/>
      <c r="L349" s="5">
        <v>1189648</v>
      </c>
      <c r="M349" s="9" t="s">
        <v>3015</v>
      </c>
      <c r="N349" s="5">
        <v>118965</v>
      </c>
      <c r="O349" s="5">
        <v>1308613</v>
      </c>
      <c r="P349" s="5">
        <f t="shared" si="10"/>
        <v>137404.36499999999</v>
      </c>
      <c r="Q349" s="5">
        <f t="shared" si="11"/>
        <v>1171208.635</v>
      </c>
      <c r="R349" s="5">
        <f>+IFERROR(INDEX('18.02.23'!$F$9:$F$748,MATCH('Bảng kê Q1'!$F349,'18.02.23'!$N$9:$N$746,0)),"")</f>
        <v>1308613</v>
      </c>
      <c r="S349" s="15" t="s">
        <v>1882</v>
      </c>
      <c r="T349" s="8" t="s">
        <v>3014</v>
      </c>
      <c r="U349" t="e">
        <f>INDEX('Hàng tra'!$E$3:$E$519,MATCH('Bảng kê Q1'!$F349,'Hàng tra'!$E$3:$E$519,0))</f>
        <v>#N/A</v>
      </c>
    </row>
    <row r="350" spans="1:21" outlineLevel="1" x14ac:dyDescent="0.25">
      <c r="A350" s="4">
        <v>44931</v>
      </c>
      <c r="B350" s="8" t="s">
        <v>2963</v>
      </c>
      <c r="C350" s="8" t="s">
        <v>3013</v>
      </c>
      <c r="D350" s="22" t="s">
        <v>2491</v>
      </c>
      <c r="E350" s="22" t="s">
        <v>2491</v>
      </c>
      <c r="F350" s="22">
        <v>487</v>
      </c>
      <c r="G350" s="22"/>
      <c r="H350" s="22">
        <f>+IFERROR(INDEX('18.02.23'!$N$9:$N$746,MATCH('Bảng kê Q1'!$F350,'18.02.23'!$N$9:$N$746,0)),"")</f>
        <v>487</v>
      </c>
      <c r="I350" s="22"/>
      <c r="J350" s="22"/>
      <c r="K350" s="22"/>
      <c r="L350" s="5">
        <v>734310</v>
      </c>
      <c r="M350" s="9" t="s">
        <v>3015</v>
      </c>
      <c r="N350" s="5">
        <v>73431</v>
      </c>
      <c r="O350" s="5">
        <v>807741</v>
      </c>
      <c r="P350" s="5">
        <f t="shared" si="10"/>
        <v>84812.804999999993</v>
      </c>
      <c r="Q350" s="5">
        <f t="shared" si="11"/>
        <v>722928.19500000007</v>
      </c>
      <c r="R350" s="5">
        <f>+IFERROR(INDEX('18.02.23'!$F$9:$F$748,MATCH('Bảng kê Q1'!$F350,'18.02.23'!$N$9:$N$746,0)),"")</f>
        <v>807741</v>
      </c>
      <c r="S350" s="15" t="s">
        <v>1882</v>
      </c>
      <c r="T350" s="8" t="s">
        <v>3014</v>
      </c>
      <c r="U350" t="e">
        <f>INDEX('Hàng tra'!$E$3:$E$519,MATCH('Bảng kê Q1'!$F350,'Hàng tra'!$E$3:$E$519,0))</f>
        <v>#N/A</v>
      </c>
    </row>
    <row r="351" spans="1:21" ht="21" outlineLevel="1" x14ac:dyDescent="0.25">
      <c r="A351" s="4">
        <v>44931</v>
      </c>
      <c r="B351" s="8" t="s">
        <v>2493</v>
      </c>
      <c r="C351" s="8" t="s">
        <v>3013</v>
      </c>
      <c r="D351" s="22" t="s">
        <v>4198</v>
      </c>
      <c r="E351" s="22" t="s">
        <v>4198</v>
      </c>
      <c r="F351" s="22">
        <v>489</v>
      </c>
      <c r="G351" s="22"/>
      <c r="H351" s="22">
        <f>+IFERROR(INDEX('18.02.23'!$N$9:$N$746,MATCH('Bảng kê Q1'!$F351,'18.02.23'!$N$9:$N$746,0)),"")</f>
        <v>489</v>
      </c>
      <c r="I351" s="22"/>
      <c r="J351" s="22"/>
      <c r="K351" s="22"/>
      <c r="L351" s="5">
        <v>734310</v>
      </c>
      <c r="M351" s="9" t="s">
        <v>3015</v>
      </c>
      <c r="N351" s="5">
        <v>73431</v>
      </c>
      <c r="O351" s="5">
        <v>807741</v>
      </c>
      <c r="P351" s="5">
        <f t="shared" si="10"/>
        <v>84812.804999999993</v>
      </c>
      <c r="Q351" s="5">
        <f t="shared" si="11"/>
        <v>722928.19500000007</v>
      </c>
      <c r="R351" s="5">
        <f>+IFERROR(INDEX('18.02.23'!$F$9:$F$748,MATCH('Bảng kê Q1'!$F351,'18.02.23'!$N$9:$N$746,0)),"")</f>
        <v>807741</v>
      </c>
      <c r="S351" s="15" t="s">
        <v>1332</v>
      </c>
      <c r="T351" s="8" t="s">
        <v>3033</v>
      </c>
      <c r="U351">
        <f>INDEX('Hàng tra'!$E$3:$E$519,MATCH('Bảng kê Q1'!$F351,'Hàng tra'!$E$3:$E$519,0))</f>
        <v>489</v>
      </c>
    </row>
    <row r="352" spans="1:21" ht="21" outlineLevel="1" x14ac:dyDescent="0.25">
      <c r="A352" s="4">
        <v>44931</v>
      </c>
      <c r="B352" s="8" t="s">
        <v>2509</v>
      </c>
      <c r="C352" s="8" t="s">
        <v>3013</v>
      </c>
      <c r="D352" s="22" t="s">
        <v>4199</v>
      </c>
      <c r="E352" s="22" t="s">
        <v>4199</v>
      </c>
      <c r="F352" s="22">
        <v>490</v>
      </c>
      <c r="G352" s="22"/>
      <c r="H352" s="22">
        <f>+IFERROR(INDEX('18.02.23'!$N$9:$N$746,MATCH('Bảng kê Q1'!$F352,'18.02.23'!$N$9:$N$746,0)),"")</f>
        <v>490</v>
      </c>
      <c r="I352" s="22"/>
      <c r="J352" s="22"/>
      <c r="K352" s="22"/>
      <c r="L352" s="5">
        <v>1189648</v>
      </c>
      <c r="M352" s="9" t="s">
        <v>3015</v>
      </c>
      <c r="N352" s="5">
        <v>118965</v>
      </c>
      <c r="O352" s="5">
        <v>1308613</v>
      </c>
      <c r="P352" s="5">
        <f t="shared" si="10"/>
        <v>137404.36499999999</v>
      </c>
      <c r="Q352" s="5">
        <f t="shared" si="11"/>
        <v>1171208.635</v>
      </c>
      <c r="R352" s="5">
        <f>+IFERROR(INDEX('18.02.23'!$F$9:$F$748,MATCH('Bảng kê Q1'!$F352,'18.02.23'!$N$9:$N$746,0)),"")</f>
        <v>1308613</v>
      </c>
      <c r="S352" s="15" t="s">
        <v>1332</v>
      </c>
      <c r="T352" s="8" t="s">
        <v>3033</v>
      </c>
      <c r="U352" t="e">
        <f>INDEX('Hàng tra'!$E$3:$E$519,MATCH('Bảng kê Q1'!$F352,'Hàng tra'!$E$3:$E$519,0))</f>
        <v>#N/A</v>
      </c>
    </row>
    <row r="353" spans="1:21" ht="21" outlineLevel="1" x14ac:dyDescent="0.25">
      <c r="A353" s="4">
        <v>44931</v>
      </c>
      <c r="B353" s="8" t="s">
        <v>2664</v>
      </c>
      <c r="C353" s="8" t="s">
        <v>3013</v>
      </c>
      <c r="D353" s="22" t="s">
        <v>4200</v>
      </c>
      <c r="E353" s="22" t="s">
        <v>4200</v>
      </c>
      <c r="F353" s="22">
        <v>491</v>
      </c>
      <c r="G353" s="22"/>
      <c r="H353" s="22">
        <f>+IFERROR(INDEX('18.02.23'!$N$9:$N$746,MATCH('Bảng kê Q1'!$F353,'18.02.23'!$N$9:$N$746,0)),"")</f>
        <v>491</v>
      </c>
      <c r="I353" s="22"/>
      <c r="J353" s="22"/>
      <c r="K353" s="22"/>
      <c r="L353" s="5">
        <v>734310</v>
      </c>
      <c r="M353" s="9" t="s">
        <v>3015</v>
      </c>
      <c r="N353" s="5">
        <v>73431</v>
      </c>
      <c r="O353" s="5">
        <v>807741</v>
      </c>
      <c r="P353" s="5">
        <f t="shared" si="10"/>
        <v>84812.804999999993</v>
      </c>
      <c r="Q353" s="5">
        <f t="shared" si="11"/>
        <v>722928.19500000007</v>
      </c>
      <c r="R353" s="5">
        <f>+IFERROR(INDEX('18.02.23'!$F$9:$F$748,MATCH('Bảng kê Q1'!$F353,'18.02.23'!$N$9:$N$746,0)),"")</f>
        <v>807741</v>
      </c>
      <c r="S353" s="15" t="s">
        <v>1332</v>
      </c>
      <c r="T353" s="8" t="s">
        <v>3033</v>
      </c>
      <c r="U353" t="e">
        <f>INDEX('Hàng tra'!$E$3:$E$519,MATCH('Bảng kê Q1'!$F353,'Hàng tra'!$E$3:$E$519,0))</f>
        <v>#N/A</v>
      </c>
    </row>
    <row r="354" spans="1:21" ht="21" outlineLevel="1" x14ac:dyDescent="0.25">
      <c r="A354" s="4">
        <v>44931</v>
      </c>
      <c r="B354" s="8" t="s">
        <v>1400</v>
      </c>
      <c r="C354" s="8" t="s">
        <v>3013</v>
      </c>
      <c r="D354" s="22" t="s">
        <v>4201</v>
      </c>
      <c r="E354" s="22" t="s">
        <v>4201</v>
      </c>
      <c r="F354" s="22">
        <v>492</v>
      </c>
      <c r="G354" s="22"/>
      <c r="H354" s="22">
        <f>+IFERROR(INDEX('18.02.23'!$N$9:$N$746,MATCH('Bảng kê Q1'!$F354,'18.02.23'!$N$9:$N$746,0)),"")</f>
        <v>492</v>
      </c>
      <c r="I354" s="22"/>
      <c r="J354" s="22"/>
      <c r="K354" s="22"/>
      <c r="L354" s="5">
        <v>1189648</v>
      </c>
      <c r="M354" s="9" t="s">
        <v>3015</v>
      </c>
      <c r="N354" s="5">
        <v>118965</v>
      </c>
      <c r="O354" s="5">
        <v>1308613</v>
      </c>
      <c r="P354" s="5">
        <f t="shared" si="10"/>
        <v>137404.36499999999</v>
      </c>
      <c r="Q354" s="5">
        <f t="shared" si="11"/>
        <v>1171208.635</v>
      </c>
      <c r="R354" s="5">
        <f>+IFERROR(INDEX('18.02.23'!$F$9:$F$748,MATCH('Bảng kê Q1'!$F354,'18.02.23'!$N$9:$N$746,0)),"")</f>
        <v>1308613</v>
      </c>
      <c r="S354" s="15" t="s">
        <v>1332</v>
      </c>
      <c r="T354" s="8" t="s">
        <v>3033</v>
      </c>
      <c r="U354">
        <f>INDEX('Hàng tra'!$E$3:$E$519,MATCH('Bảng kê Q1'!$F354,'Hàng tra'!$E$3:$E$519,0))</f>
        <v>492</v>
      </c>
    </row>
    <row r="355" spans="1:21" ht="21" outlineLevel="1" x14ac:dyDescent="0.25">
      <c r="A355" s="4">
        <v>44931</v>
      </c>
      <c r="B355" s="8" t="s">
        <v>2889</v>
      </c>
      <c r="C355" s="8" t="s">
        <v>3013</v>
      </c>
      <c r="D355" s="22" t="s">
        <v>4202</v>
      </c>
      <c r="E355" s="22" t="s">
        <v>4202</v>
      </c>
      <c r="F355" s="22">
        <v>493</v>
      </c>
      <c r="G355" s="22"/>
      <c r="H355" s="22">
        <f>+IFERROR(INDEX('18.02.23'!$N$9:$N$746,MATCH('Bảng kê Q1'!$F355,'18.02.23'!$N$9:$N$746,0)),"")</f>
        <v>493</v>
      </c>
      <c r="I355" s="22"/>
      <c r="J355" s="22"/>
      <c r="K355" s="22"/>
      <c r="L355" s="5">
        <v>734310</v>
      </c>
      <c r="M355" s="9" t="s">
        <v>3015</v>
      </c>
      <c r="N355" s="5">
        <v>73431</v>
      </c>
      <c r="O355" s="5">
        <v>807741</v>
      </c>
      <c r="P355" s="5">
        <f t="shared" si="10"/>
        <v>84812.804999999993</v>
      </c>
      <c r="Q355" s="5">
        <f t="shared" si="11"/>
        <v>722928.19500000007</v>
      </c>
      <c r="R355" s="5">
        <f>+IFERROR(INDEX('18.02.23'!$F$9:$F$748,MATCH('Bảng kê Q1'!$F355,'18.02.23'!$N$9:$N$746,0)),"")</f>
        <v>807741</v>
      </c>
      <c r="S355" s="15" t="s">
        <v>1332</v>
      </c>
      <c r="T355" s="8" t="s">
        <v>3033</v>
      </c>
      <c r="U355">
        <f>INDEX('Hàng tra'!$E$3:$E$519,MATCH('Bảng kê Q1'!$F355,'Hàng tra'!$E$3:$E$519,0))</f>
        <v>493</v>
      </c>
    </row>
    <row r="356" spans="1:21" ht="21" outlineLevel="1" x14ac:dyDescent="0.25">
      <c r="A356" s="4">
        <v>44931</v>
      </c>
      <c r="B356" s="8" t="s">
        <v>170</v>
      </c>
      <c r="C356" s="8" t="s">
        <v>3013</v>
      </c>
      <c r="D356" s="22" t="s">
        <v>4203</v>
      </c>
      <c r="E356" s="22" t="s">
        <v>4203</v>
      </c>
      <c r="F356" s="22">
        <v>494</v>
      </c>
      <c r="G356" s="22"/>
      <c r="H356" s="22">
        <f>+IFERROR(INDEX('18.02.23'!$N$9:$N$746,MATCH('Bảng kê Q1'!$F356,'18.02.23'!$N$9:$N$746,0)),"")</f>
        <v>494</v>
      </c>
      <c r="I356" s="22"/>
      <c r="J356" s="22"/>
      <c r="K356" s="22"/>
      <c r="L356" s="5">
        <v>734310</v>
      </c>
      <c r="M356" s="9" t="s">
        <v>3015</v>
      </c>
      <c r="N356" s="5">
        <v>73431</v>
      </c>
      <c r="O356" s="5">
        <v>807741</v>
      </c>
      <c r="P356" s="5">
        <f t="shared" si="10"/>
        <v>84812.804999999993</v>
      </c>
      <c r="Q356" s="5">
        <f t="shared" si="11"/>
        <v>722928.19500000007</v>
      </c>
      <c r="R356" s="5">
        <f>+IFERROR(INDEX('18.02.23'!$F$9:$F$748,MATCH('Bảng kê Q1'!$F356,'18.02.23'!$N$9:$N$746,0)),"")</f>
        <v>807741</v>
      </c>
      <c r="S356" s="15" t="s">
        <v>1332</v>
      </c>
      <c r="T356" s="8" t="s">
        <v>3033</v>
      </c>
      <c r="U356">
        <f>INDEX('Hàng tra'!$E$3:$E$519,MATCH('Bảng kê Q1'!$F356,'Hàng tra'!$E$3:$E$519,0))</f>
        <v>494</v>
      </c>
    </row>
    <row r="357" spans="1:21" ht="21" outlineLevel="1" x14ac:dyDescent="0.25">
      <c r="A357" s="4">
        <v>44931</v>
      </c>
      <c r="B357" s="8" t="s">
        <v>2283</v>
      </c>
      <c r="C357" s="8" t="s">
        <v>3013</v>
      </c>
      <c r="D357" s="22" t="s">
        <v>4204</v>
      </c>
      <c r="E357" s="22" t="s">
        <v>4204</v>
      </c>
      <c r="F357" s="22">
        <v>495</v>
      </c>
      <c r="G357" s="22"/>
      <c r="H357" s="22">
        <f>+IFERROR(INDEX('18.02.23'!$N$9:$N$746,MATCH('Bảng kê Q1'!$F357,'18.02.23'!$N$9:$N$746,0)),"")</f>
        <v>495</v>
      </c>
      <c r="I357" s="22"/>
      <c r="J357" s="22"/>
      <c r="K357" s="22"/>
      <c r="L357" s="5">
        <v>1644986</v>
      </c>
      <c r="M357" s="9" t="s">
        <v>3015</v>
      </c>
      <c r="N357" s="5">
        <v>164499</v>
      </c>
      <c r="O357" s="5">
        <v>1809485</v>
      </c>
      <c r="P357" s="5">
        <f t="shared" si="10"/>
        <v>189995.92499999999</v>
      </c>
      <c r="Q357" s="5">
        <f t="shared" si="11"/>
        <v>1619489.075</v>
      </c>
      <c r="R357" s="5">
        <f>+IFERROR(INDEX('18.02.23'!$F$9:$F$748,MATCH('Bảng kê Q1'!$F357,'18.02.23'!$N$9:$N$746,0)),"")</f>
        <v>1809485</v>
      </c>
      <c r="S357" s="15" t="s">
        <v>1332</v>
      </c>
      <c r="T357" s="8" t="s">
        <v>3033</v>
      </c>
      <c r="U357">
        <f>INDEX('Hàng tra'!$E$3:$E$519,MATCH('Bảng kê Q1'!$F357,'Hàng tra'!$E$3:$E$519,0))</f>
        <v>495</v>
      </c>
    </row>
    <row r="358" spans="1:21" ht="21" outlineLevel="1" x14ac:dyDescent="0.25">
      <c r="A358" s="4">
        <v>44931</v>
      </c>
      <c r="B358" s="8" t="s">
        <v>757</v>
      </c>
      <c r="C358" s="8" t="s">
        <v>3013</v>
      </c>
      <c r="D358" s="22" t="s">
        <v>4147</v>
      </c>
      <c r="E358" s="22" t="s">
        <v>4147</v>
      </c>
      <c r="F358" s="22">
        <v>496</v>
      </c>
      <c r="G358" s="22"/>
      <c r="H358" s="22">
        <f>+IFERROR(INDEX('18.02.23'!$N$9:$N$746,MATCH('Bảng kê Q1'!$F358,'18.02.23'!$N$9:$N$746,0)),"")</f>
        <v>496</v>
      </c>
      <c r="I358" s="22"/>
      <c r="J358" s="22"/>
      <c r="K358" s="22"/>
      <c r="L358" s="5">
        <v>367155</v>
      </c>
      <c r="M358" s="9" t="s">
        <v>3015</v>
      </c>
      <c r="N358" s="5">
        <v>36716</v>
      </c>
      <c r="O358" s="5">
        <v>403871</v>
      </c>
      <c r="P358" s="5">
        <f t="shared" si="10"/>
        <v>42406.455000000002</v>
      </c>
      <c r="Q358" s="5">
        <f t="shared" si="11"/>
        <v>361464.54499999998</v>
      </c>
      <c r="R358" s="5">
        <f>+IFERROR(INDEX('18.02.23'!$F$9:$F$748,MATCH('Bảng kê Q1'!$F358,'18.02.23'!$N$9:$N$746,0)),"")</f>
        <v>-355535</v>
      </c>
      <c r="S358" s="15" t="s">
        <v>1332</v>
      </c>
      <c r="T358" s="8" t="s">
        <v>3033</v>
      </c>
      <c r="U358">
        <f>INDEX('Hàng tra'!$E$3:$E$519,MATCH('Bảng kê Q1'!$F358,'Hàng tra'!$E$3:$E$519,0))</f>
        <v>496</v>
      </c>
    </row>
    <row r="359" spans="1:21" ht="21" outlineLevel="1" x14ac:dyDescent="0.25">
      <c r="A359" s="4">
        <v>44931</v>
      </c>
      <c r="B359" s="8" t="s">
        <v>970</v>
      </c>
      <c r="C359" s="8" t="s">
        <v>3013</v>
      </c>
      <c r="D359" s="22" t="s">
        <v>4205</v>
      </c>
      <c r="E359" s="22" t="s">
        <v>4205</v>
      </c>
      <c r="F359" s="22">
        <v>497</v>
      </c>
      <c r="G359" s="22"/>
      <c r="H359" s="22">
        <f>+IFERROR(INDEX('18.02.23'!$N$9:$N$746,MATCH('Bảng kê Q1'!$F359,'18.02.23'!$N$9:$N$746,0)),"")</f>
        <v>497</v>
      </c>
      <c r="I359" s="22"/>
      <c r="J359" s="22"/>
      <c r="K359" s="22"/>
      <c r="L359" s="5">
        <v>1189648</v>
      </c>
      <c r="M359" s="9" t="s">
        <v>3015</v>
      </c>
      <c r="N359" s="5">
        <v>118965</v>
      </c>
      <c r="O359" s="5">
        <v>1308613</v>
      </c>
      <c r="P359" s="5">
        <f t="shared" si="10"/>
        <v>137404.36499999999</v>
      </c>
      <c r="Q359" s="5">
        <f t="shared" si="11"/>
        <v>1171208.635</v>
      </c>
      <c r="R359" s="5">
        <f>+IFERROR(INDEX('18.02.23'!$F$9:$F$748,MATCH('Bảng kê Q1'!$F359,'18.02.23'!$N$9:$N$746,0)),"")</f>
        <v>1308613</v>
      </c>
      <c r="S359" s="15" t="s">
        <v>1332</v>
      </c>
      <c r="T359" s="8" t="s">
        <v>3033</v>
      </c>
      <c r="U359" t="e">
        <f>INDEX('Hàng tra'!$E$3:$E$519,MATCH('Bảng kê Q1'!$F359,'Hàng tra'!$E$3:$E$519,0))</f>
        <v>#N/A</v>
      </c>
    </row>
    <row r="360" spans="1:21" ht="21" outlineLevel="1" x14ac:dyDescent="0.25">
      <c r="A360" s="4">
        <v>44931</v>
      </c>
      <c r="B360" s="8" t="s">
        <v>2634</v>
      </c>
      <c r="C360" s="8" t="s">
        <v>3013</v>
      </c>
      <c r="D360" s="22" t="s">
        <v>4206</v>
      </c>
      <c r="E360" s="22" t="s">
        <v>4206</v>
      </c>
      <c r="F360" s="22">
        <v>498</v>
      </c>
      <c r="G360" s="22"/>
      <c r="H360" s="22">
        <f>+IFERROR(INDEX('18.02.23'!$N$9:$N$746,MATCH('Bảng kê Q1'!$F360,'18.02.23'!$N$9:$N$746,0)),"")</f>
        <v>498</v>
      </c>
      <c r="I360" s="22"/>
      <c r="J360" s="22"/>
      <c r="K360" s="22"/>
      <c r="L360" s="5">
        <v>963339</v>
      </c>
      <c r="M360" s="9" t="s">
        <v>3015</v>
      </c>
      <c r="N360" s="5">
        <v>96334</v>
      </c>
      <c r="O360" s="5">
        <v>1059673</v>
      </c>
      <c r="P360" s="5">
        <f t="shared" si="10"/>
        <v>111265.66499999999</v>
      </c>
      <c r="Q360" s="5">
        <f t="shared" si="11"/>
        <v>948407.33499999996</v>
      </c>
      <c r="R360" s="5">
        <f>+IFERROR(INDEX('18.02.23'!$F$9:$F$748,MATCH('Bảng kê Q1'!$F360,'18.02.23'!$N$9:$N$746,0)),"")</f>
        <v>1059673</v>
      </c>
      <c r="S360" s="15" t="s">
        <v>1332</v>
      </c>
      <c r="T360" s="8" t="s">
        <v>3033</v>
      </c>
      <c r="U360" t="e">
        <f>INDEX('Hàng tra'!$E$3:$E$519,MATCH('Bảng kê Q1'!$F360,'Hàng tra'!$E$3:$E$519,0))</f>
        <v>#N/A</v>
      </c>
    </row>
    <row r="361" spans="1:21" ht="21" outlineLevel="1" x14ac:dyDescent="0.25">
      <c r="A361" s="4">
        <v>44931</v>
      </c>
      <c r="B361" s="8" t="s">
        <v>2817</v>
      </c>
      <c r="C361" s="8" t="s">
        <v>3013</v>
      </c>
      <c r="D361" s="22" t="s">
        <v>4207</v>
      </c>
      <c r="E361" s="22" t="s">
        <v>4207</v>
      </c>
      <c r="F361" s="22">
        <v>499</v>
      </c>
      <c r="G361" s="22"/>
      <c r="H361" s="22">
        <f>+IFERROR(INDEX('18.02.23'!$N$9:$N$746,MATCH('Bảng kê Q1'!$F361,'18.02.23'!$N$9:$N$746,0)),"")</f>
        <v>499</v>
      </c>
      <c r="I361" s="22"/>
      <c r="J361" s="22"/>
      <c r="K361" s="22"/>
      <c r="L361" s="5">
        <v>640358</v>
      </c>
      <c r="M361" s="9" t="s">
        <v>3015</v>
      </c>
      <c r="N361" s="5">
        <v>64036</v>
      </c>
      <c r="O361" s="5">
        <v>704394</v>
      </c>
      <c r="P361" s="5">
        <f t="shared" si="10"/>
        <v>73961.37</v>
      </c>
      <c r="Q361" s="5">
        <f t="shared" si="11"/>
        <v>630432.63</v>
      </c>
      <c r="R361" s="5">
        <f>+IFERROR(INDEX('18.02.23'!$F$9:$F$748,MATCH('Bảng kê Q1'!$F361,'18.02.23'!$N$9:$N$746,0)),"")</f>
        <v>704394</v>
      </c>
      <c r="S361" s="15" t="s">
        <v>1332</v>
      </c>
      <c r="T361" s="8" t="s">
        <v>3033</v>
      </c>
      <c r="U361" t="e">
        <f>INDEX('Hàng tra'!$E$3:$E$519,MATCH('Bảng kê Q1'!$F361,'Hàng tra'!$E$3:$E$519,0))</f>
        <v>#N/A</v>
      </c>
    </row>
    <row r="362" spans="1:21" ht="21" outlineLevel="1" x14ac:dyDescent="0.25">
      <c r="A362" s="4">
        <v>44931</v>
      </c>
      <c r="B362" s="8" t="s">
        <v>1182</v>
      </c>
      <c r="C362" s="8" t="s">
        <v>3013</v>
      </c>
      <c r="D362" s="22" t="s">
        <v>4207</v>
      </c>
      <c r="E362" s="22" t="s">
        <v>4207</v>
      </c>
      <c r="F362" s="22">
        <v>500</v>
      </c>
      <c r="G362" s="22"/>
      <c r="H362" s="22">
        <f>+IFERROR(INDEX('18.02.23'!$N$9:$N$746,MATCH('Bảng kê Q1'!$F362,'18.02.23'!$N$9:$N$746,0)),"")</f>
        <v>500</v>
      </c>
      <c r="I362" s="22"/>
      <c r="J362" s="22"/>
      <c r="K362" s="22"/>
      <c r="L362" s="5">
        <v>822493</v>
      </c>
      <c r="M362" s="9" t="s">
        <v>3015</v>
      </c>
      <c r="N362" s="5">
        <v>82249</v>
      </c>
      <c r="O362" s="5">
        <v>904742</v>
      </c>
      <c r="P362" s="5">
        <f t="shared" si="10"/>
        <v>94997.91</v>
      </c>
      <c r="Q362" s="5">
        <f t="shared" si="11"/>
        <v>809744.09</v>
      </c>
      <c r="R362" s="5">
        <f>+IFERROR(INDEX('18.02.23'!$F$9:$F$748,MATCH('Bảng kê Q1'!$F362,'18.02.23'!$N$9:$N$746,0)),"")</f>
        <v>904742</v>
      </c>
      <c r="S362" s="15" t="s">
        <v>1332</v>
      </c>
      <c r="T362" s="8" t="s">
        <v>3033</v>
      </c>
      <c r="U362" t="e">
        <f>INDEX('Hàng tra'!$E$3:$E$519,MATCH('Bảng kê Q1'!$F362,'Hàng tra'!$E$3:$E$519,0))</f>
        <v>#N/A</v>
      </c>
    </row>
    <row r="363" spans="1:21" ht="21" outlineLevel="1" x14ac:dyDescent="0.25">
      <c r="A363" s="4">
        <v>44931</v>
      </c>
      <c r="B363" s="8" t="s">
        <v>2783</v>
      </c>
      <c r="C363" s="8" t="s">
        <v>3013</v>
      </c>
      <c r="D363" s="22" t="s">
        <v>4208</v>
      </c>
      <c r="E363" s="22" t="s">
        <v>4208</v>
      </c>
      <c r="F363" s="22">
        <v>502</v>
      </c>
      <c r="G363" s="22"/>
      <c r="H363" s="22">
        <f>+IFERROR(INDEX('18.02.23'!$N$9:$N$746,MATCH('Bảng kê Q1'!$F363,'18.02.23'!$N$9:$N$746,0)),"")</f>
        <v>502</v>
      </c>
      <c r="I363" s="22"/>
      <c r="J363" s="22"/>
      <c r="K363" s="22"/>
      <c r="L363" s="5">
        <v>1844890</v>
      </c>
      <c r="M363" s="9" t="s">
        <v>3015</v>
      </c>
      <c r="N363" s="5">
        <v>184489</v>
      </c>
      <c r="O363" s="5">
        <v>2029379</v>
      </c>
      <c r="P363" s="5">
        <f t="shared" si="10"/>
        <v>213084.79499999998</v>
      </c>
      <c r="Q363" s="5">
        <f t="shared" si="11"/>
        <v>1816294.2050000001</v>
      </c>
      <c r="R363" s="5">
        <f>+IFERROR(INDEX('18.02.23'!$F$9:$F$748,MATCH('Bảng kê Q1'!$F363,'18.02.23'!$N$9:$N$746,0)),"")</f>
        <v>2029379</v>
      </c>
      <c r="S363" s="15" t="s">
        <v>1711</v>
      </c>
      <c r="T363" s="8" t="s">
        <v>3083</v>
      </c>
      <c r="U363" t="e">
        <f>INDEX('Hàng tra'!$E$3:$E$519,MATCH('Bảng kê Q1'!$F363,'Hàng tra'!$E$3:$E$519,0))</f>
        <v>#N/A</v>
      </c>
    </row>
    <row r="364" spans="1:21" ht="21" outlineLevel="1" x14ac:dyDescent="0.25">
      <c r="A364" s="4">
        <v>44931</v>
      </c>
      <c r="B364" s="8" t="s">
        <v>23</v>
      </c>
      <c r="C364" s="8" t="s">
        <v>3013</v>
      </c>
      <c r="D364" s="22" t="s">
        <v>4208</v>
      </c>
      <c r="E364" s="22" t="s">
        <v>4208</v>
      </c>
      <c r="F364" s="22">
        <v>503</v>
      </c>
      <c r="G364" s="22"/>
      <c r="H364" s="22">
        <f>+IFERROR(INDEX('18.02.23'!$N$9:$N$746,MATCH('Bảng kê Q1'!$F364,'18.02.23'!$N$9:$N$746,0)),"")</f>
        <v>503</v>
      </c>
      <c r="I364" s="22"/>
      <c r="J364" s="22"/>
      <c r="K364" s="22"/>
      <c r="L364" s="5">
        <v>2301794</v>
      </c>
      <c r="M364" s="9" t="s">
        <v>3015</v>
      </c>
      <c r="N364" s="5">
        <v>230179</v>
      </c>
      <c r="O364" s="5">
        <v>2531973</v>
      </c>
      <c r="P364" s="5">
        <f t="shared" si="10"/>
        <v>265857.16499999998</v>
      </c>
      <c r="Q364" s="5">
        <f t="shared" si="11"/>
        <v>2266115.835</v>
      </c>
      <c r="R364" s="5">
        <f>+IFERROR(INDEX('18.02.23'!$F$9:$F$748,MATCH('Bảng kê Q1'!$F364,'18.02.23'!$N$9:$N$746,0)),"")</f>
        <v>2531973</v>
      </c>
      <c r="S364" s="15" t="s">
        <v>1711</v>
      </c>
      <c r="T364" s="8" t="s">
        <v>3083</v>
      </c>
      <c r="U364" t="e">
        <f>INDEX('Hàng tra'!$E$3:$E$519,MATCH('Bảng kê Q1'!$F364,'Hàng tra'!$E$3:$E$519,0))</f>
        <v>#N/A</v>
      </c>
    </row>
    <row r="365" spans="1:21" ht="21" outlineLevel="1" x14ac:dyDescent="0.25">
      <c r="A365" s="4">
        <v>44931</v>
      </c>
      <c r="B365" s="8" t="s">
        <v>1936</v>
      </c>
      <c r="C365" s="8" t="s">
        <v>3013</v>
      </c>
      <c r="D365" s="22" t="s">
        <v>4209</v>
      </c>
      <c r="E365" s="22" t="s">
        <v>4209</v>
      </c>
      <c r="F365" s="22">
        <v>504</v>
      </c>
      <c r="G365" s="22"/>
      <c r="H365" s="22">
        <f>+IFERROR(INDEX('18.02.23'!$N$9:$N$746,MATCH('Bảng kê Q1'!$F365,'18.02.23'!$N$9:$N$746,0)),"")</f>
        <v>504</v>
      </c>
      <c r="I365" s="22"/>
      <c r="J365" s="22"/>
      <c r="K365" s="22"/>
      <c r="L365" s="5">
        <v>367155</v>
      </c>
      <c r="M365" s="9" t="s">
        <v>3015</v>
      </c>
      <c r="N365" s="5">
        <v>36716</v>
      </c>
      <c r="O365" s="5">
        <v>403871</v>
      </c>
      <c r="P365" s="5">
        <f t="shared" si="10"/>
        <v>42406.455000000002</v>
      </c>
      <c r="Q365" s="5">
        <f t="shared" si="11"/>
        <v>361464.54499999998</v>
      </c>
      <c r="R365" s="5">
        <f>+IFERROR(INDEX('18.02.23'!$F$9:$F$748,MATCH('Bảng kê Q1'!$F365,'18.02.23'!$N$9:$N$746,0)),"")</f>
        <v>403871</v>
      </c>
      <c r="S365" s="15" t="s">
        <v>1711</v>
      </c>
      <c r="T365" s="8" t="s">
        <v>3083</v>
      </c>
      <c r="U365" t="e">
        <f>INDEX('Hàng tra'!$E$3:$E$519,MATCH('Bảng kê Q1'!$F365,'Hàng tra'!$E$3:$E$519,0))</f>
        <v>#N/A</v>
      </c>
    </row>
    <row r="366" spans="1:21" ht="21" outlineLevel="1" x14ac:dyDescent="0.25">
      <c r="A366" s="4">
        <v>44931</v>
      </c>
      <c r="B366" s="8" t="s">
        <v>2797</v>
      </c>
      <c r="C366" s="8" t="s">
        <v>3013</v>
      </c>
      <c r="D366" s="22" t="s">
        <v>4210</v>
      </c>
      <c r="E366" s="22" t="s">
        <v>4210</v>
      </c>
      <c r="F366" s="22">
        <v>505</v>
      </c>
      <c r="G366" s="22"/>
      <c r="H366" s="22">
        <f>+IFERROR(INDEX('18.02.23'!$N$9:$N$746,MATCH('Bảng kê Q1'!$F366,'18.02.23'!$N$9:$N$746,0)),"")</f>
        <v>505</v>
      </c>
      <c r="I366" s="22"/>
      <c r="J366" s="22"/>
      <c r="K366" s="22"/>
      <c r="L366" s="5">
        <v>734310</v>
      </c>
      <c r="M366" s="9" t="s">
        <v>3015</v>
      </c>
      <c r="N366" s="5">
        <v>73431</v>
      </c>
      <c r="O366" s="5">
        <v>807741</v>
      </c>
      <c r="P366" s="5">
        <f t="shared" si="10"/>
        <v>84812.804999999993</v>
      </c>
      <c r="Q366" s="5">
        <f t="shared" si="11"/>
        <v>722928.19500000007</v>
      </c>
      <c r="R366" s="5">
        <f>+IFERROR(INDEX('18.02.23'!$F$9:$F$748,MATCH('Bảng kê Q1'!$F366,'18.02.23'!$N$9:$N$746,0)),"")</f>
        <v>807741</v>
      </c>
      <c r="S366" s="15" t="s">
        <v>1711</v>
      </c>
      <c r="T366" s="8" t="s">
        <v>3083</v>
      </c>
      <c r="U366" t="e">
        <f>INDEX('Hàng tra'!$E$3:$E$519,MATCH('Bảng kê Q1'!$F366,'Hàng tra'!$E$3:$E$519,0))</f>
        <v>#N/A</v>
      </c>
    </row>
    <row r="367" spans="1:21" ht="21" outlineLevel="1" x14ac:dyDescent="0.25">
      <c r="A367" s="4">
        <v>44931</v>
      </c>
      <c r="B367" s="8" t="s">
        <v>1079</v>
      </c>
      <c r="C367" s="8" t="s">
        <v>3013</v>
      </c>
      <c r="D367" s="22" t="s">
        <v>4211</v>
      </c>
      <c r="E367" s="22" t="s">
        <v>4211</v>
      </c>
      <c r="F367" s="22">
        <v>506</v>
      </c>
      <c r="G367" s="22"/>
      <c r="H367" s="22">
        <f>+IFERROR(INDEX('18.02.23'!$N$9:$N$746,MATCH('Bảng kê Q1'!$F367,'18.02.23'!$N$9:$N$746,0)),"")</f>
        <v>506</v>
      </c>
      <c r="I367" s="22"/>
      <c r="J367" s="22"/>
      <c r="K367" s="22"/>
      <c r="L367" s="5">
        <v>734310</v>
      </c>
      <c r="M367" s="9" t="s">
        <v>3015</v>
      </c>
      <c r="N367" s="5">
        <v>73431</v>
      </c>
      <c r="O367" s="5">
        <v>807741</v>
      </c>
      <c r="P367" s="5">
        <f t="shared" si="10"/>
        <v>84812.804999999993</v>
      </c>
      <c r="Q367" s="5">
        <f t="shared" si="11"/>
        <v>722928.19500000007</v>
      </c>
      <c r="R367" s="5">
        <f>+IFERROR(INDEX('18.02.23'!$F$9:$F$748,MATCH('Bảng kê Q1'!$F367,'18.02.23'!$N$9:$N$746,0)),"")</f>
        <v>807741</v>
      </c>
      <c r="S367" s="15" t="s">
        <v>1711</v>
      </c>
      <c r="T367" s="8" t="s">
        <v>3083</v>
      </c>
      <c r="U367" t="e">
        <f>INDEX('Hàng tra'!$E$3:$E$519,MATCH('Bảng kê Q1'!$F367,'Hàng tra'!$E$3:$E$519,0))</f>
        <v>#N/A</v>
      </c>
    </row>
    <row r="368" spans="1:21" ht="21" outlineLevel="1" x14ac:dyDescent="0.25">
      <c r="A368" s="4">
        <v>44931</v>
      </c>
      <c r="B368" s="8" t="s">
        <v>2318</v>
      </c>
      <c r="C368" s="8" t="s">
        <v>3013</v>
      </c>
      <c r="D368" s="22" t="s">
        <v>4211</v>
      </c>
      <c r="E368" s="22" t="s">
        <v>4211</v>
      </c>
      <c r="F368" s="22">
        <v>507</v>
      </c>
      <c r="G368" s="22"/>
      <c r="H368" s="22">
        <f>+IFERROR(INDEX('18.02.23'!$N$9:$N$746,MATCH('Bảng kê Q1'!$F368,'18.02.23'!$N$9:$N$746,0)),"")</f>
        <v>507</v>
      </c>
      <c r="I368" s="22"/>
      <c r="J368" s="22"/>
      <c r="K368" s="22"/>
      <c r="L368" s="5">
        <v>1244435</v>
      </c>
      <c r="M368" s="9" t="s">
        <v>3015</v>
      </c>
      <c r="N368" s="5">
        <v>124444</v>
      </c>
      <c r="O368" s="5">
        <v>1368879</v>
      </c>
      <c r="P368" s="5">
        <f t="shared" si="10"/>
        <v>143732.29499999998</v>
      </c>
      <c r="Q368" s="5">
        <f t="shared" si="11"/>
        <v>1225146.7050000001</v>
      </c>
      <c r="R368" s="5">
        <f>+IFERROR(INDEX('18.02.23'!$F$9:$F$748,MATCH('Bảng kê Q1'!$F368,'18.02.23'!$N$9:$N$746,0)),"")</f>
        <v>1368879</v>
      </c>
      <c r="S368" s="15" t="s">
        <v>1711</v>
      </c>
      <c r="T368" s="8" t="s">
        <v>3083</v>
      </c>
      <c r="U368">
        <f>INDEX('Hàng tra'!$E$3:$E$519,MATCH('Bảng kê Q1'!$F368,'Hàng tra'!$E$3:$E$519,0))</f>
        <v>507</v>
      </c>
    </row>
    <row r="369" spans="1:21" outlineLevel="1" x14ac:dyDescent="0.25">
      <c r="A369" s="4">
        <v>44931</v>
      </c>
      <c r="B369" s="8" t="s">
        <v>321</v>
      </c>
      <c r="C369" s="8" t="s">
        <v>3013</v>
      </c>
      <c r="D369" s="22" t="s">
        <v>588</v>
      </c>
      <c r="E369" s="22" t="s">
        <v>588</v>
      </c>
      <c r="F369" s="22">
        <v>508</v>
      </c>
      <c r="G369" s="22"/>
      <c r="H369" s="22">
        <f>+IFERROR(INDEX('18.02.23'!$N$9:$N$746,MATCH('Bảng kê Q1'!$F369,'18.02.23'!$N$9:$N$746,0)),"")</f>
        <v>508</v>
      </c>
      <c r="I369" s="22"/>
      <c r="J369" s="22"/>
      <c r="K369" s="22"/>
      <c r="L369" s="5">
        <v>734310</v>
      </c>
      <c r="M369" s="9" t="s">
        <v>3015</v>
      </c>
      <c r="N369" s="5">
        <v>73431</v>
      </c>
      <c r="O369" s="5">
        <v>807741</v>
      </c>
      <c r="P369" s="5">
        <f t="shared" si="10"/>
        <v>84812.804999999993</v>
      </c>
      <c r="Q369" s="5">
        <f t="shared" si="11"/>
        <v>722928.19500000007</v>
      </c>
      <c r="R369" s="5">
        <f>+IFERROR(INDEX('18.02.23'!$F$9:$F$748,MATCH('Bảng kê Q1'!$F369,'18.02.23'!$N$9:$N$746,0)),"")</f>
        <v>807741</v>
      </c>
      <c r="S369" s="15" t="s">
        <v>1882</v>
      </c>
      <c r="T369" s="8" t="s">
        <v>3014</v>
      </c>
      <c r="U369" t="e">
        <f>INDEX('Hàng tra'!$E$3:$E$519,MATCH('Bảng kê Q1'!$F369,'Hàng tra'!$E$3:$E$519,0))</f>
        <v>#N/A</v>
      </c>
    </row>
    <row r="370" spans="1:21" hidden="1" outlineLevel="1" x14ac:dyDescent="0.25">
      <c r="A370" s="4">
        <v>44931</v>
      </c>
      <c r="B370" s="8" t="s">
        <v>442</v>
      </c>
      <c r="C370" s="8" t="s">
        <v>3013</v>
      </c>
      <c r="D370" s="22" t="s">
        <v>105</v>
      </c>
      <c r="E370" s="22" t="s">
        <v>105</v>
      </c>
      <c r="F370" s="22">
        <v>509</v>
      </c>
      <c r="G370" s="22"/>
      <c r="H370" s="22" t="str">
        <f>+IFERROR(INDEX('18.02.23'!$N$9:$N$746,MATCH('Bảng kê Q1'!$F370,'18.02.23'!$N$9:$N$746,0)),"")</f>
        <v/>
      </c>
      <c r="I370" s="22"/>
      <c r="J370" s="22"/>
      <c r="K370" s="22"/>
      <c r="L370" s="5">
        <v>734310</v>
      </c>
      <c r="M370" s="9" t="s">
        <v>3015</v>
      </c>
      <c r="N370" s="5">
        <v>73431</v>
      </c>
      <c r="O370" s="5">
        <v>807741</v>
      </c>
      <c r="P370" s="5">
        <f t="shared" si="10"/>
        <v>84812.804999999993</v>
      </c>
      <c r="Q370" s="5">
        <f t="shared" si="11"/>
        <v>722928.19500000007</v>
      </c>
      <c r="R370" s="5" t="str">
        <f>+IFERROR(INDEX('18.02.23'!$F$9:$F$748,MATCH('Bảng kê Q1'!$F370,'18.02.23'!$N$9:$N$746,0)),"")</f>
        <v/>
      </c>
      <c r="S370" s="15" t="s">
        <v>1882</v>
      </c>
      <c r="T370" s="8" t="s">
        <v>3014</v>
      </c>
      <c r="U370" t="e">
        <f>INDEX('Hàng tra'!$E$3:$E$519,MATCH('Bảng kê Q1'!$F370,'Hàng tra'!$E$3:$E$519,0))</f>
        <v>#N/A</v>
      </c>
    </row>
    <row r="371" spans="1:21" outlineLevel="1" x14ac:dyDescent="0.25">
      <c r="A371" s="4">
        <v>44931</v>
      </c>
      <c r="B371" s="8" t="s">
        <v>2966</v>
      </c>
      <c r="C371" s="8" t="s">
        <v>3013</v>
      </c>
      <c r="D371" s="22" t="s">
        <v>1276</v>
      </c>
      <c r="E371" s="22" t="s">
        <v>1276</v>
      </c>
      <c r="F371" s="22">
        <v>510</v>
      </c>
      <c r="G371" s="22"/>
      <c r="H371" s="22">
        <f>+IFERROR(INDEX('18.02.23'!$N$9:$N$746,MATCH('Bảng kê Q1'!$F371,'18.02.23'!$N$9:$N$746,0)),"")</f>
        <v>510</v>
      </c>
      <c r="I371" s="22"/>
      <c r="J371" s="22"/>
      <c r="K371" s="22"/>
      <c r="L371" s="5">
        <v>734310</v>
      </c>
      <c r="M371" s="9" t="s">
        <v>3015</v>
      </c>
      <c r="N371" s="5">
        <v>73431</v>
      </c>
      <c r="O371" s="5">
        <v>807741</v>
      </c>
      <c r="P371" s="5">
        <f t="shared" si="10"/>
        <v>84812.804999999993</v>
      </c>
      <c r="Q371" s="5">
        <f t="shared" si="11"/>
        <v>722928.19500000007</v>
      </c>
      <c r="R371" s="5">
        <f>+IFERROR(INDEX('18.02.23'!$F$9:$F$748,MATCH('Bảng kê Q1'!$F371,'18.02.23'!$N$9:$N$746,0)),"")</f>
        <v>807741</v>
      </c>
      <c r="S371" s="15" t="s">
        <v>1882</v>
      </c>
      <c r="T371" s="8" t="s">
        <v>3014</v>
      </c>
      <c r="U371" t="e">
        <f>INDEX('Hàng tra'!$E$3:$E$519,MATCH('Bảng kê Q1'!$F371,'Hàng tra'!$E$3:$E$519,0))</f>
        <v>#N/A</v>
      </c>
    </row>
    <row r="372" spans="1:21" hidden="1" outlineLevel="1" x14ac:dyDescent="0.25">
      <c r="A372" s="4">
        <v>44931</v>
      </c>
      <c r="B372" s="8" t="s">
        <v>2823</v>
      </c>
      <c r="C372" s="8" t="s">
        <v>3013</v>
      </c>
      <c r="D372" s="22" t="s">
        <v>2449</v>
      </c>
      <c r="E372" s="22" t="s">
        <v>2449</v>
      </c>
      <c r="F372" s="22">
        <v>511</v>
      </c>
      <c r="G372" s="22"/>
      <c r="H372" s="22" t="str">
        <f>+IFERROR(INDEX('18.02.23'!$N$9:$N$746,MATCH('Bảng kê Q1'!$F372,'18.02.23'!$N$9:$N$746,0)),"")</f>
        <v/>
      </c>
      <c r="I372" s="22"/>
      <c r="J372" s="22"/>
      <c r="K372" s="22"/>
      <c r="L372" s="5">
        <v>734310</v>
      </c>
      <c r="M372" s="9" t="s">
        <v>3015</v>
      </c>
      <c r="N372" s="5">
        <v>73431</v>
      </c>
      <c r="O372" s="5">
        <v>807741</v>
      </c>
      <c r="P372" s="5">
        <f t="shared" si="10"/>
        <v>84812.804999999993</v>
      </c>
      <c r="Q372" s="5">
        <f t="shared" si="11"/>
        <v>722928.19500000007</v>
      </c>
      <c r="R372" s="5" t="str">
        <f>+IFERROR(INDEX('18.02.23'!$F$9:$F$748,MATCH('Bảng kê Q1'!$F372,'18.02.23'!$N$9:$N$746,0)),"")</f>
        <v/>
      </c>
      <c r="S372" s="15" t="s">
        <v>1882</v>
      </c>
      <c r="T372" s="8" t="s">
        <v>3014</v>
      </c>
      <c r="U372" t="e">
        <f>INDEX('Hàng tra'!$E$3:$E$519,MATCH('Bảng kê Q1'!$F372,'Hàng tra'!$E$3:$E$519,0))</f>
        <v>#N/A</v>
      </c>
    </row>
    <row r="373" spans="1:21" outlineLevel="1" x14ac:dyDescent="0.25">
      <c r="A373" s="4">
        <v>44931</v>
      </c>
      <c r="B373" s="8" t="s">
        <v>2709</v>
      </c>
      <c r="C373" s="8" t="s">
        <v>3013</v>
      </c>
      <c r="D373" s="22" t="s">
        <v>1691</v>
      </c>
      <c r="E373" s="22" t="s">
        <v>1691</v>
      </c>
      <c r="F373" s="22">
        <v>512</v>
      </c>
      <c r="G373" s="22"/>
      <c r="H373" s="22">
        <f>+IFERROR(INDEX('18.02.23'!$N$9:$N$746,MATCH('Bảng kê Q1'!$F373,'18.02.23'!$N$9:$N$746,0)),"")</f>
        <v>512</v>
      </c>
      <c r="I373" s="22"/>
      <c r="J373" s="22"/>
      <c r="K373" s="22"/>
      <c r="L373" s="5">
        <v>734310</v>
      </c>
      <c r="M373" s="9" t="s">
        <v>3015</v>
      </c>
      <c r="N373" s="5">
        <v>73431</v>
      </c>
      <c r="O373" s="5">
        <v>807741</v>
      </c>
      <c r="P373" s="5">
        <f t="shared" si="10"/>
        <v>84812.804999999993</v>
      </c>
      <c r="Q373" s="5">
        <f t="shared" si="11"/>
        <v>722928.19500000007</v>
      </c>
      <c r="R373" s="5">
        <f>+IFERROR(INDEX('18.02.23'!$F$9:$F$748,MATCH('Bảng kê Q1'!$F373,'18.02.23'!$N$9:$N$746,0)),"")</f>
        <v>807741</v>
      </c>
      <c r="S373" s="15" t="s">
        <v>1882</v>
      </c>
      <c r="T373" s="8" t="s">
        <v>3014</v>
      </c>
      <c r="U373">
        <f>INDEX('Hàng tra'!$E$3:$E$519,MATCH('Bảng kê Q1'!$F373,'Hàng tra'!$E$3:$E$519,0))</f>
        <v>512</v>
      </c>
    </row>
    <row r="374" spans="1:21" hidden="1" outlineLevel="1" x14ac:dyDescent="0.25">
      <c r="A374" s="4">
        <v>44931</v>
      </c>
      <c r="B374" s="8" t="s">
        <v>2547</v>
      </c>
      <c r="C374" s="8" t="s">
        <v>3013</v>
      </c>
      <c r="D374" s="22" t="s">
        <v>2622</v>
      </c>
      <c r="E374" s="22" t="s">
        <v>2622</v>
      </c>
      <c r="F374" s="22">
        <v>513</v>
      </c>
      <c r="G374" s="22"/>
      <c r="H374" s="22" t="str">
        <f>+IFERROR(INDEX('18.02.23'!$N$9:$N$746,MATCH('Bảng kê Q1'!$F374,'18.02.23'!$N$9:$N$746,0)),"")</f>
        <v/>
      </c>
      <c r="I374" s="22"/>
      <c r="J374" s="22"/>
      <c r="K374" s="22"/>
      <c r="L374" s="5">
        <v>734310</v>
      </c>
      <c r="M374" s="9" t="s">
        <v>3015</v>
      </c>
      <c r="N374" s="5">
        <v>73431</v>
      </c>
      <c r="O374" s="5">
        <v>807741</v>
      </c>
      <c r="P374" s="5">
        <f t="shared" si="10"/>
        <v>84812.804999999993</v>
      </c>
      <c r="Q374" s="5">
        <f t="shared" si="11"/>
        <v>722928.19500000007</v>
      </c>
      <c r="R374" s="5" t="str">
        <f>+IFERROR(INDEX('18.02.23'!$F$9:$F$748,MATCH('Bảng kê Q1'!$F374,'18.02.23'!$N$9:$N$746,0)),"")</f>
        <v/>
      </c>
      <c r="S374" s="15" t="s">
        <v>1882</v>
      </c>
      <c r="T374" s="8" t="s">
        <v>3014</v>
      </c>
      <c r="U374" t="e">
        <f>INDEX('Hàng tra'!$E$3:$E$519,MATCH('Bảng kê Q1'!$F374,'Hàng tra'!$E$3:$E$519,0))</f>
        <v>#N/A</v>
      </c>
    </row>
    <row r="375" spans="1:21" outlineLevel="1" x14ac:dyDescent="0.25">
      <c r="A375" s="4">
        <v>44931</v>
      </c>
      <c r="B375" s="8" t="s">
        <v>808</v>
      </c>
      <c r="C375" s="8" t="s">
        <v>3013</v>
      </c>
      <c r="D375" s="22" t="s">
        <v>4212</v>
      </c>
      <c r="E375" s="22" t="s">
        <v>4212</v>
      </c>
      <c r="F375" s="22">
        <v>514</v>
      </c>
      <c r="G375" s="22"/>
      <c r="H375" s="22">
        <f>+IFERROR(INDEX('18.02.23'!$N$9:$N$746,MATCH('Bảng kê Q1'!$F375,'18.02.23'!$N$9:$N$746,0)),"")</f>
        <v>514</v>
      </c>
      <c r="I375" s="22"/>
      <c r="J375" s="22"/>
      <c r="K375" s="22"/>
      <c r="L375" s="5">
        <v>367155</v>
      </c>
      <c r="M375" s="9" t="s">
        <v>3015</v>
      </c>
      <c r="N375" s="5">
        <v>36716</v>
      </c>
      <c r="O375" s="5">
        <v>403871</v>
      </c>
      <c r="P375" s="5">
        <f t="shared" si="10"/>
        <v>42406.455000000002</v>
      </c>
      <c r="Q375" s="5">
        <f t="shared" si="11"/>
        <v>361464.54499999998</v>
      </c>
      <c r="R375" s="5">
        <f>+IFERROR(INDEX('18.02.23'!$F$9:$F$748,MATCH('Bảng kê Q1'!$F375,'18.02.23'!$N$9:$N$746,0)),"")</f>
        <v>403871</v>
      </c>
      <c r="S375" s="15" t="s">
        <v>1882</v>
      </c>
      <c r="T375" s="8" t="s">
        <v>3014</v>
      </c>
      <c r="U375" t="e">
        <f>INDEX('Hàng tra'!$E$3:$E$519,MATCH('Bảng kê Q1'!$F375,'Hàng tra'!$E$3:$E$519,0))</f>
        <v>#N/A</v>
      </c>
    </row>
    <row r="376" spans="1:21" outlineLevel="1" x14ac:dyDescent="0.25">
      <c r="A376" s="4">
        <v>44931</v>
      </c>
      <c r="B376" s="8" t="s">
        <v>2863</v>
      </c>
      <c r="C376" s="8" t="s">
        <v>3013</v>
      </c>
      <c r="D376" s="22" t="s">
        <v>1592</v>
      </c>
      <c r="E376" s="22" t="s">
        <v>1592</v>
      </c>
      <c r="F376" s="22">
        <v>515</v>
      </c>
      <c r="G376" s="22"/>
      <c r="H376" s="22">
        <f>+IFERROR(INDEX('18.02.23'!$N$9:$N$746,MATCH('Bảng kê Q1'!$F376,'18.02.23'!$N$9:$N$746,0)),"")</f>
        <v>515</v>
      </c>
      <c r="I376" s="22"/>
      <c r="J376" s="22"/>
      <c r="K376" s="22"/>
      <c r="L376" s="5">
        <v>734310</v>
      </c>
      <c r="M376" s="9" t="s">
        <v>3015</v>
      </c>
      <c r="N376" s="5">
        <v>73431</v>
      </c>
      <c r="O376" s="5">
        <v>807741</v>
      </c>
      <c r="P376" s="5">
        <f t="shared" si="10"/>
        <v>84812.804999999993</v>
      </c>
      <c r="Q376" s="5">
        <f t="shared" si="11"/>
        <v>722928.19500000007</v>
      </c>
      <c r="R376" s="5">
        <f>+IFERROR(INDEX('18.02.23'!$F$9:$F$748,MATCH('Bảng kê Q1'!$F376,'18.02.23'!$N$9:$N$746,0)),"")</f>
        <v>807741</v>
      </c>
      <c r="S376" s="15" t="s">
        <v>1882</v>
      </c>
      <c r="T376" s="8" t="s">
        <v>3014</v>
      </c>
      <c r="U376" t="e">
        <f>INDEX('Hàng tra'!$E$3:$E$519,MATCH('Bảng kê Q1'!$F376,'Hàng tra'!$E$3:$E$519,0))</f>
        <v>#N/A</v>
      </c>
    </row>
    <row r="377" spans="1:21" outlineLevel="1" x14ac:dyDescent="0.25">
      <c r="A377" s="4">
        <v>44931</v>
      </c>
      <c r="B377" s="8" t="s">
        <v>2717</v>
      </c>
      <c r="C377" s="8" t="s">
        <v>3013</v>
      </c>
      <c r="D377" s="22" t="s">
        <v>171</v>
      </c>
      <c r="E377" s="22" t="s">
        <v>171</v>
      </c>
      <c r="F377" s="22">
        <v>516</v>
      </c>
      <c r="G377" s="22"/>
      <c r="H377" s="22">
        <f>+IFERROR(INDEX('18.02.23'!$N$9:$N$746,MATCH('Bảng kê Q1'!$F377,'18.02.23'!$N$9:$N$746,0)),"")</f>
        <v>516</v>
      </c>
      <c r="I377" s="22"/>
      <c r="J377" s="22"/>
      <c r="K377" s="22"/>
      <c r="L377" s="5">
        <v>1189648</v>
      </c>
      <c r="M377" s="9" t="s">
        <v>3015</v>
      </c>
      <c r="N377" s="5">
        <v>118965</v>
      </c>
      <c r="O377" s="5">
        <v>1308613</v>
      </c>
      <c r="P377" s="5">
        <f t="shared" si="10"/>
        <v>137404.36499999999</v>
      </c>
      <c r="Q377" s="5">
        <f t="shared" si="11"/>
        <v>1171208.635</v>
      </c>
      <c r="R377" s="5">
        <f>+IFERROR(INDEX('18.02.23'!$F$9:$F$748,MATCH('Bảng kê Q1'!$F377,'18.02.23'!$N$9:$N$746,0)),"")</f>
        <v>1308613</v>
      </c>
      <c r="S377" s="15" t="s">
        <v>1882</v>
      </c>
      <c r="T377" s="8" t="s">
        <v>3014</v>
      </c>
      <c r="U377" t="e">
        <f>INDEX('Hàng tra'!$E$3:$E$519,MATCH('Bảng kê Q1'!$F377,'Hàng tra'!$E$3:$E$519,0))</f>
        <v>#N/A</v>
      </c>
    </row>
    <row r="378" spans="1:21" outlineLevel="1" x14ac:dyDescent="0.25">
      <c r="A378" s="4">
        <v>44931</v>
      </c>
      <c r="B378" s="8" t="s">
        <v>2118</v>
      </c>
      <c r="C378" s="8" t="s">
        <v>3013</v>
      </c>
      <c r="D378" s="22" t="s">
        <v>21</v>
      </c>
      <c r="E378" s="22" t="s">
        <v>21</v>
      </c>
      <c r="F378" s="22">
        <v>517</v>
      </c>
      <c r="G378" s="22"/>
      <c r="H378" s="22">
        <f>+IFERROR(INDEX('18.02.23'!$N$9:$N$746,MATCH('Bảng kê Q1'!$F378,'18.02.23'!$N$9:$N$746,0)),"")</f>
        <v>517</v>
      </c>
      <c r="I378" s="22"/>
      <c r="J378" s="22"/>
      <c r="K378" s="22"/>
      <c r="L378" s="5">
        <v>734310</v>
      </c>
      <c r="M378" s="9" t="s">
        <v>3015</v>
      </c>
      <c r="N378" s="5">
        <v>73431</v>
      </c>
      <c r="O378" s="5">
        <v>807741</v>
      </c>
      <c r="P378" s="5">
        <f t="shared" si="10"/>
        <v>84812.804999999993</v>
      </c>
      <c r="Q378" s="5">
        <f t="shared" si="11"/>
        <v>722928.19500000007</v>
      </c>
      <c r="R378" s="5">
        <f>+IFERROR(INDEX('18.02.23'!$F$9:$F$748,MATCH('Bảng kê Q1'!$F378,'18.02.23'!$N$9:$N$746,0)),"")</f>
        <v>807741</v>
      </c>
      <c r="S378" s="15" t="s">
        <v>1882</v>
      </c>
      <c r="T378" s="8" t="s">
        <v>3014</v>
      </c>
      <c r="U378" t="e">
        <f>INDEX('Hàng tra'!$E$3:$E$519,MATCH('Bảng kê Q1'!$F378,'Hàng tra'!$E$3:$E$519,0))</f>
        <v>#N/A</v>
      </c>
    </row>
    <row r="379" spans="1:21" outlineLevel="1" x14ac:dyDescent="0.25">
      <c r="A379" s="4">
        <v>44931</v>
      </c>
      <c r="B379" s="8" t="s">
        <v>849</v>
      </c>
      <c r="C379" s="8" t="s">
        <v>3013</v>
      </c>
      <c r="D379" s="22" t="s">
        <v>1770</v>
      </c>
      <c r="E379" s="22" t="s">
        <v>1770</v>
      </c>
      <c r="F379" s="22">
        <v>518</v>
      </c>
      <c r="G379" s="22"/>
      <c r="H379" s="22">
        <f>+IFERROR(INDEX('18.02.23'!$N$9:$N$746,MATCH('Bảng kê Q1'!$F379,'18.02.23'!$N$9:$N$746,0)),"")</f>
        <v>518</v>
      </c>
      <c r="I379" s="22"/>
      <c r="J379" s="22"/>
      <c r="K379" s="22"/>
      <c r="L379" s="5">
        <v>734310</v>
      </c>
      <c r="M379" s="9" t="s">
        <v>3015</v>
      </c>
      <c r="N379" s="5">
        <v>73431</v>
      </c>
      <c r="O379" s="5">
        <v>807741</v>
      </c>
      <c r="P379" s="5">
        <f t="shared" si="10"/>
        <v>84812.804999999993</v>
      </c>
      <c r="Q379" s="5">
        <f t="shared" si="11"/>
        <v>722928.19500000007</v>
      </c>
      <c r="R379" s="5">
        <f>+IFERROR(INDEX('18.02.23'!$F$9:$F$748,MATCH('Bảng kê Q1'!$F379,'18.02.23'!$N$9:$N$746,0)),"")</f>
        <v>807741</v>
      </c>
      <c r="S379" s="15" t="s">
        <v>1882</v>
      </c>
      <c r="T379" s="8" t="s">
        <v>3014</v>
      </c>
      <c r="U379" t="e">
        <f>INDEX('Hàng tra'!$E$3:$E$519,MATCH('Bảng kê Q1'!$F379,'Hàng tra'!$E$3:$E$519,0))</f>
        <v>#N/A</v>
      </c>
    </row>
    <row r="380" spans="1:21" outlineLevel="1" x14ac:dyDescent="0.25">
      <c r="A380" s="4">
        <v>44931</v>
      </c>
      <c r="B380" s="8" t="s">
        <v>2444</v>
      </c>
      <c r="C380" s="8" t="s">
        <v>3013</v>
      </c>
      <c r="D380" s="22" t="s">
        <v>1628</v>
      </c>
      <c r="E380" s="22" t="s">
        <v>1628</v>
      </c>
      <c r="F380" s="22">
        <v>519</v>
      </c>
      <c r="G380" s="22"/>
      <c r="H380" s="22">
        <f>+IFERROR(INDEX('18.02.23'!$N$9:$N$746,MATCH('Bảng kê Q1'!$F380,'18.02.23'!$N$9:$N$746,0)),"")</f>
        <v>519</v>
      </c>
      <c r="I380" s="22"/>
      <c r="J380" s="22"/>
      <c r="K380" s="22"/>
      <c r="L380" s="5">
        <v>669727</v>
      </c>
      <c r="M380" s="9" t="s">
        <v>3015</v>
      </c>
      <c r="N380" s="5">
        <v>66973</v>
      </c>
      <c r="O380" s="5">
        <v>736700</v>
      </c>
      <c r="P380" s="5">
        <f t="shared" si="10"/>
        <v>77353.5</v>
      </c>
      <c r="Q380" s="5">
        <f t="shared" si="11"/>
        <v>659346.5</v>
      </c>
      <c r="R380" s="5">
        <f>+IFERROR(INDEX('18.02.23'!$F$9:$F$748,MATCH('Bảng kê Q1'!$F380,'18.02.23'!$N$9:$N$746,0)),"")</f>
        <v>736700</v>
      </c>
      <c r="S380" s="15" t="s">
        <v>1882</v>
      </c>
      <c r="T380" s="8" t="s">
        <v>3014</v>
      </c>
      <c r="U380" t="e">
        <f>INDEX('Hàng tra'!$E$3:$E$519,MATCH('Bảng kê Q1'!$F380,'Hàng tra'!$E$3:$E$519,0))</f>
        <v>#N/A</v>
      </c>
    </row>
    <row r="381" spans="1:21" hidden="1" outlineLevel="1" x14ac:dyDescent="0.25">
      <c r="A381" s="4">
        <v>44931</v>
      </c>
      <c r="B381" s="8" t="s">
        <v>2864</v>
      </c>
      <c r="C381" s="8" t="s">
        <v>3013</v>
      </c>
      <c r="D381" s="22" t="s">
        <v>2622</v>
      </c>
      <c r="E381" s="22" t="s">
        <v>2622</v>
      </c>
      <c r="F381" s="22">
        <v>520</v>
      </c>
      <c r="G381" s="22"/>
      <c r="H381" s="22" t="str">
        <f>+IFERROR(INDEX('18.02.23'!$N$9:$N$746,MATCH('Bảng kê Q1'!$F381,'18.02.23'!$N$9:$N$746,0)),"")</f>
        <v/>
      </c>
      <c r="I381" s="22"/>
      <c r="J381" s="22"/>
      <c r="K381" s="22"/>
      <c r="L381" s="5">
        <v>881311</v>
      </c>
      <c r="M381" s="9" t="s">
        <v>3015</v>
      </c>
      <c r="N381" s="5">
        <v>88131</v>
      </c>
      <c r="O381" s="5">
        <v>969442</v>
      </c>
      <c r="P381" s="5">
        <f t="shared" si="10"/>
        <v>101791.41</v>
      </c>
      <c r="Q381" s="5">
        <f t="shared" si="11"/>
        <v>867650.59</v>
      </c>
      <c r="R381" s="5" t="str">
        <f>+IFERROR(INDEX('18.02.23'!$F$9:$F$748,MATCH('Bảng kê Q1'!$F381,'18.02.23'!$N$9:$N$746,0)),"")</f>
        <v/>
      </c>
      <c r="S381" s="15" t="s">
        <v>1882</v>
      </c>
      <c r="T381" s="8" t="s">
        <v>3014</v>
      </c>
      <c r="U381" t="e">
        <f>INDEX('Hàng tra'!$E$3:$E$519,MATCH('Bảng kê Q1'!$F381,'Hàng tra'!$E$3:$E$519,0))</f>
        <v>#N/A</v>
      </c>
    </row>
    <row r="382" spans="1:21" outlineLevel="1" x14ac:dyDescent="0.25">
      <c r="A382" s="4">
        <v>44932</v>
      </c>
      <c r="B382" s="8" t="s">
        <v>1660</v>
      </c>
      <c r="C382" s="8" t="s">
        <v>3013</v>
      </c>
      <c r="D382" s="22" t="s">
        <v>839</v>
      </c>
      <c r="E382" s="22" t="s">
        <v>839</v>
      </c>
      <c r="F382" s="22">
        <v>528</v>
      </c>
      <c r="G382" s="22"/>
      <c r="H382" s="22">
        <f>+IFERROR(INDEX('18.02.23'!$N$9:$N$746,MATCH('Bảng kê Q1'!$F382,'18.02.23'!$N$9:$N$746,0)),"")</f>
        <v>528</v>
      </c>
      <c r="I382" s="22"/>
      <c r="J382" s="22"/>
      <c r="K382" s="22"/>
      <c r="L382" s="5">
        <v>1189648</v>
      </c>
      <c r="M382" s="9" t="s">
        <v>3015</v>
      </c>
      <c r="N382" s="5">
        <v>118965</v>
      </c>
      <c r="O382" s="5">
        <v>1308613</v>
      </c>
      <c r="P382" s="5">
        <f t="shared" si="10"/>
        <v>137404.36499999999</v>
      </c>
      <c r="Q382" s="5">
        <f t="shared" si="11"/>
        <v>1171208.635</v>
      </c>
      <c r="R382" s="5">
        <f>+IFERROR(INDEX('18.02.23'!$F$9:$F$748,MATCH('Bảng kê Q1'!$F382,'18.02.23'!$N$9:$N$746,0)),"")</f>
        <v>1308613</v>
      </c>
      <c r="S382" s="15" t="s">
        <v>1882</v>
      </c>
      <c r="T382" s="8" t="s">
        <v>3014</v>
      </c>
      <c r="U382">
        <f>INDEX('Hàng tra'!$E$3:$E$519,MATCH('Bảng kê Q1'!$F382,'Hàng tra'!$E$3:$E$519,0))</f>
        <v>528</v>
      </c>
    </row>
    <row r="383" spans="1:21" outlineLevel="1" x14ac:dyDescent="0.25">
      <c r="A383" s="4">
        <v>44932</v>
      </c>
      <c r="B383" s="8" t="s">
        <v>1157</v>
      </c>
      <c r="C383" s="8" t="s">
        <v>3013</v>
      </c>
      <c r="D383" s="22" t="s">
        <v>2139</v>
      </c>
      <c r="E383" s="22" t="s">
        <v>2139</v>
      </c>
      <c r="F383" s="22">
        <v>529</v>
      </c>
      <c r="G383" s="22"/>
      <c r="H383" s="22">
        <f>+IFERROR(INDEX('18.02.23'!$N$9:$N$746,MATCH('Bảng kê Q1'!$F383,'18.02.23'!$N$9:$N$746,0)),"")</f>
        <v>529</v>
      </c>
      <c r="I383" s="22"/>
      <c r="J383" s="22"/>
      <c r="K383" s="22"/>
      <c r="L383" s="5">
        <v>734310</v>
      </c>
      <c r="M383" s="9" t="s">
        <v>3015</v>
      </c>
      <c r="N383" s="5">
        <v>73431</v>
      </c>
      <c r="O383" s="5">
        <v>807741</v>
      </c>
      <c r="P383" s="5">
        <f t="shared" si="10"/>
        <v>84812.804999999993</v>
      </c>
      <c r="Q383" s="5">
        <f t="shared" si="11"/>
        <v>722928.19500000007</v>
      </c>
      <c r="R383" s="5">
        <f>+IFERROR(INDEX('18.02.23'!$F$9:$F$748,MATCH('Bảng kê Q1'!$F383,'18.02.23'!$N$9:$N$746,0)),"")</f>
        <v>807741</v>
      </c>
      <c r="S383" s="15" t="s">
        <v>1882</v>
      </c>
      <c r="T383" s="8" t="s">
        <v>3014</v>
      </c>
      <c r="U383" t="e">
        <f>INDEX('Hàng tra'!$E$3:$E$519,MATCH('Bảng kê Q1'!$F383,'Hàng tra'!$E$3:$E$519,0))</f>
        <v>#N/A</v>
      </c>
    </row>
    <row r="384" spans="1:21" outlineLevel="1" x14ac:dyDescent="0.25">
      <c r="A384" s="4">
        <v>44932</v>
      </c>
      <c r="B384" s="8" t="s">
        <v>1348</v>
      </c>
      <c r="C384" s="8" t="s">
        <v>3013</v>
      </c>
      <c r="D384" s="22" t="s">
        <v>4143</v>
      </c>
      <c r="E384" s="22" t="s">
        <v>4143</v>
      </c>
      <c r="F384" s="22">
        <v>530</v>
      </c>
      <c r="G384" s="22"/>
      <c r="H384" s="22">
        <f>+IFERROR(INDEX('18.02.23'!$N$9:$N$746,MATCH('Bảng kê Q1'!$F384,'18.02.23'!$N$9:$N$746,0)),"")</f>
        <v>530</v>
      </c>
      <c r="I384" s="22"/>
      <c r="J384" s="22"/>
      <c r="K384" s="22"/>
      <c r="L384" s="5">
        <v>734310</v>
      </c>
      <c r="M384" s="9" t="s">
        <v>3015</v>
      </c>
      <c r="N384" s="5">
        <v>73431</v>
      </c>
      <c r="O384" s="5">
        <v>807741</v>
      </c>
      <c r="P384" s="5">
        <f t="shared" si="10"/>
        <v>84812.804999999993</v>
      </c>
      <c r="Q384" s="5">
        <f t="shared" si="11"/>
        <v>722928.19500000007</v>
      </c>
      <c r="R384" s="5">
        <f>+IFERROR(INDEX('18.02.23'!$F$9:$F$748,MATCH('Bảng kê Q1'!$F384,'18.02.23'!$N$9:$N$746,0)),"")</f>
        <v>807741</v>
      </c>
      <c r="S384" s="15" t="s">
        <v>1882</v>
      </c>
      <c r="T384" s="8" t="s">
        <v>3014</v>
      </c>
      <c r="U384">
        <f>INDEX('Hàng tra'!$E$3:$E$519,MATCH('Bảng kê Q1'!$F384,'Hàng tra'!$E$3:$E$519,0))</f>
        <v>530</v>
      </c>
    </row>
    <row r="385" spans="1:21" outlineLevel="1" x14ac:dyDescent="0.25">
      <c r="A385" s="4">
        <v>44932</v>
      </c>
      <c r="B385" s="8" t="s">
        <v>1521</v>
      </c>
      <c r="C385" s="8" t="s">
        <v>3013</v>
      </c>
      <c r="D385" s="22" t="s">
        <v>1324</v>
      </c>
      <c r="E385" s="22" t="s">
        <v>1324</v>
      </c>
      <c r="F385" s="22">
        <v>531</v>
      </c>
      <c r="G385" s="22"/>
      <c r="H385" s="22">
        <f>+IFERROR(INDEX('18.02.23'!$N$9:$N$746,MATCH('Bảng kê Q1'!$F385,'18.02.23'!$N$9:$N$746,0)),"")</f>
        <v>531</v>
      </c>
      <c r="I385" s="22"/>
      <c r="J385" s="22"/>
      <c r="K385" s="22"/>
      <c r="L385" s="5">
        <v>734310</v>
      </c>
      <c r="M385" s="9" t="s">
        <v>3015</v>
      </c>
      <c r="N385" s="5">
        <v>73431</v>
      </c>
      <c r="O385" s="5">
        <v>807741</v>
      </c>
      <c r="P385" s="5">
        <f t="shared" si="10"/>
        <v>84812.804999999993</v>
      </c>
      <c r="Q385" s="5">
        <f t="shared" si="11"/>
        <v>722928.19500000007</v>
      </c>
      <c r="R385" s="5">
        <f>+IFERROR(INDEX('18.02.23'!$F$9:$F$748,MATCH('Bảng kê Q1'!$F385,'18.02.23'!$N$9:$N$746,0)),"")</f>
        <v>807741</v>
      </c>
      <c r="S385" s="15" t="s">
        <v>1882</v>
      </c>
      <c r="T385" s="8" t="s">
        <v>3014</v>
      </c>
      <c r="U385" t="e">
        <f>INDEX('Hàng tra'!$E$3:$E$519,MATCH('Bảng kê Q1'!$F385,'Hàng tra'!$E$3:$E$519,0))</f>
        <v>#N/A</v>
      </c>
    </row>
    <row r="386" spans="1:21" outlineLevel="1" x14ac:dyDescent="0.25">
      <c r="A386" s="4">
        <v>44932</v>
      </c>
      <c r="B386" s="8" t="s">
        <v>2757</v>
      </c>
      <c r="C386" s="8" t="s">
        <v>3013</v>
      </c>
      <c r="D386" s="22" t="s">
        <v>1195</v>
      </c>
      <c r="E386" s="22" t="s">
        <v>1195</v>
      </c>
      <c r="F386" s="22">
        <v>532</v>
      </c>
      <c r="G386" s="22"/>
      <c r="H386" s="22">
        <f>+IFERROR(INDEX('18.02.23'!$N$9:$N$746,MATCH('Bảng kê Q1'!$F386,'18.02.23'!$N$9:$N$746,0)),"")</f>
        <v>532</v>
      </c>
      <c r="I386" s="22"/>
      <c r="J386" s="22"/>
      <c r="K386" s="22"/>
      <c r="L386" s="5">
        <v>734310</v>
      </c>
      <c r="M386" s="9" t="s">
        <v>3015</v>
      </c>
      <c r="N386" s="5">
        <v>73431</v>
      </c>
      <c r="O386" s="5">
        <v>807741</v>
      </c>
      <c r="P386" s="5">
        <f t="shared" si="10"/>
        <v>84812.804999999993</v>
      </c>
      <c r="Q386" s="5">
        <f t="shared" si="11"/>
        <v>722928.19500000007</v>
      </c>
      <c r="R386" s="5">
        <f>+IFERROR(INDEX('18.02.23'!$F$9:$F$748,MATCH('Bảng kê Q1'!$F386,'18.02.23'!$N$9:$N$746,0)),"")</f>
        <v>807741</v>
      </c>
      <c r="S386" s="15" t="s">
        <v>1882</v>
      </c>
      <c r="T386" s="8" t="s">
        <v>3014</v>
      </c>
      <c r="U386" t="e">
        <f>INDEX('Hàng tra'!$E$3:$E$519,MATCH('Bảng kê Q1'!$F386,'Hàng tra'!$E$3:$E$519,0))</f>
        <v>#N/A</v>
      </c>
    </row>
    <row r="387" spans="1:21" outlineLevel="1" x14ac:dyDescent="0.25">
      <c r="A387" s="4">
        <v>44932</v>
      </c>
      <c r="B387" s="8" t="s">
        <v>9</v>
      </c>
      <c r="C387" s="8" t="s">
        <v>3013</v>
      </c>
      <c r="D387" s="22" t="s">
        <v>4213</v>
      </c>
      <c r="E387" s="22" t="s">
        <v>4213</v>
      </c>
      <c r="F387" s="22">
        <v>533</v>
      </c>
      <c r="G387" s="22"/>
      <c r="H387" s="22">
        <f>+IFERROR(INDEX('18.02.23'!$N$9:$N$746,MATCH('Bảng kê Q1'!$F387,'18.02.23'!$N$9:$N$746,0)),"")</f>
        <v>533</v>
      </c>
      <c r="I387" s="22"/>
      <c r="J387" s="22"/>
      <c r="K387" s="22"/>
      <c r="L387" s="5">
        <v>734310</v>
      </c>
      <c r="M387" s="9" t="s">
        <v>3015</v>
      </c>
      <c r="N387" s="5">
        <v>73431</v>
      </c>
      <c r="O387" s="5">
        <v>807741</v>
      </c>
      <c r="P387" s="5">
        <f t="shared" si="10"/>
        <v>84812.804999999993</v>
      </c>
      <c r="Q387" s="5">
        <f t="shared" si="11"/>
        <v>722928.19500000007</v>
      </c>
      <c r="R387" s="5">
        <f>+IFERROR(INDEX('18.02.23'!$F$9:$F$748,MATCH('Bảng kê Q1'!$F387,'18.02.23'!$N$9:$N$746,0)),"")</f>
        <v>807741</v>
      </c>
      <c r="S387" s="15" t="s">
        <v>1882</v>
      </c>
      <c r="T387" s="8" t="s">
        <v>3014</v>
      </c>
      <c r="U387" t="e">
        <f>INDEX('Hàng tra'!$E$3:$E$519,MATCH('Bảng kê Q1'!$F387,'Hàng tra'!$E$3:$E$519,0))</f>
        <v>#N/A</v>
      </c>
    </row>
    <row r="388" spans="1:21" outlineLevel="1" x14ac:dyDescent="0.25">
      <c r="A388" s="4">
        <v>44932</v>
      </c>
      <c r="B388" s="8" t="s">
        <v>2831</v>
      </c>
      <c r="C388" s="8" t="s">
        <v>3013</v>
      </c>
      <c r="D388" s="22" t="s">
        <v>4214</v>
      </c>
      <c r="E388" s="22" t="s">
        <v>4214</v>
      </c>
      <c r="F388" s="22">
        <v>534</v>
      </c>
      <c r="G388" s="22"/>
      <c r="H388" s="22">
        <f>+IFERROR(INDEX('18.02.23'!$N$9:$N$746,MATCH('Bảng kê Q1'!$F388,'18.02.23'!$N$9:$N$746,0)),"")</f>
        <v>534</v>
      </c>
      <c r="I388" s="22"/>
      <c r="J388" s="22"/>
      <c r="K388" s="22"/>
      <c r="L388" s="5">
        <v>1189648</v>
      </c>
      <c r="M388" s="9" t="s">
        <v>3015</v>
      </c>
      <c r="N388" s="5">
        <v>118965</v>
      </c>
      <c r="O388" s="5">
        <v>1308613</v>
      </c>
      <c r="P388" s="5">
        <f t="shared" si="10"/>
        <v>137404.36499999999</v>
      </c>
      <c r="Q388" s="5">
        <f t="shared" si="11"/>
        <v>1171208.635</v>
      </c>
      <c r="R388" s="5">
        <f>+IFERROR(INDEX('18.02.23'!$F$9:$F$748,MATCH('Bảng kê Q1'!$F388,'18.02.23'!$N$9:$N$746,0)),"")</f>
        <v>1308613</v>
      </c>
      <c r="S388" s="15" t="s">
        <v>1882</v>
      </c>
      <c r="T388" s="8" t="s">
        <v>3014</v>
      </c>
      <c r="U388" t="e">
        <f>INDEX('Hàng tra'!$E$3:$E$519,MATCH('Bảng kê Q1'!$F388,'Hàng tra'!$E$3:$E$519,0))</f>
        <v>#N/A</v>
      </c>
    </row>
    <row r="389" spans="1:21" outlineLevel="1" x14ac:dyDescent="0.25">
      <c r="A389" s="4">
        <v>44932</v>
      </c>
      <c r="B389" s="8" t="s">
        <v>2890</v>
      </c>
      <c r="C389" s="8" t="s">
        <v>3013</v>
      </c>
      <c r="D389" s="22" t="s">
        <v>4214</v>
      </c>
      <c r="E389" s="22" t="s">
        <v>4214</v>
      </c>
      <c r="F389" s="22">
        <v>546</v>
      </c>
      <c r="G389" s="22"/>
      <c r="H389" s="22">
        <f>+IFERROR(INDEX('18.02.23'!$N$9:$N$746,MATCH('Bảng kê Q1'!$F389,'18.02.23'!$N$9:$N$746,0)),"")</f>
        <v>546</v>
      </c>
      <c r="I389" s="22"/>
      <c r="J389" s="22"/>
      <c r="K389" s="22"/>
      <c r="L389" s="5">
        <v>2091076</v>
      </c>
      <c r="M389" s="9" t="s">
        <v>3015</v>
      </c>
      <c r="N389" s="5">
        <v>209108</v>
      </c>
      <c r="O389" s="5">
        <v>2300184</v>
      </c>
      <c r="P389" s="5">
        <f t="shared" ref="P389:P452" si="12">O389*10.5%</f>
        <v>241519.31999999998</v>
      </c>
      <c r="Q389" s="5">
        <f t="shared" ref="Q389:Q452" si="13">+O389-P389</f>
        <v>2058664.68</v>
      </c>
      <c r="R389" s="5">
        <f>+IFERROR(INDEX('18.02.23'!$F$9:$F$748,MATCH('Bảng kê Q1'!$F389,'18.02.23'!$N$9:$N$746,0)),"")</f>
        <v>2300184</v>
      </c>
      <c r="S389" s="15" t="s">
        <v>1882</v>
      </c>
      <c r="T389" s="8" t="s">
        <v>3014</v>
      </c>
      <c r="U389" t="e">
        <f>INDEX('Hàng tra'!$E$3:$E$519,MATCH('Bảng kê Q1'!$F389,'Hàng tra'!$E$3:$E$519,0))</f>
        <v>#N/A</v>
      </c>
    </row>
    <row r="390" spans="1:21" outlineLevel="1" x14ac:dyDescent="0.25">
      <c r="A390" s="4">
        <v>44932</v>
      </c>
      <c r="B390" s="8" t="s">
        <v>2939</v>
      </c>
      <c r="C390" s="8" t="s">
        <v>3013</v>
      </c>
      <c r="D390" s="22" t="s">
        <v>2243</v>
      </c>
      <c r="E390" s="22" t="s">
        <v>2243</v>
      </c>
      <c r="F390" s="22">
        <v>547</v>
      </c>
      <c r="G390" s="22"/>
      <c r="H390" s="22">
        <f>+IFERROR(INDEX('18.02.23'!$N$9:$N$746,MATCH('Bảng kê Q1'!$F390,'18.02.23'!$N$9:$N$746,0)),"")</f>
        <v>547</v>
      </c>
      <c r="I390" s="22"/>
      <c r="J390" s="22"/>
      <c r="K390" s="22"/>
      <c r="L390" s="5">
        <v>734310</v>
      </c>
      <c r="M390" s="9" t="s">
        <v>3015</v>
      </c>
      <c r="N390" s="5">
        <v>73431</v>
      </c>
      <c r="O390" s="5">
        <v>807741</v>
      </c>
      <c r="P390" s="5">
        <f t="shared" si="12"/>
        <v>84812.804999999993</v>
      </c>
      <c r="Q390" s="5">
        <f t="shared" si="13"/>
        <v>722928.19500000007</v>
      </c>
      <c r="R390" s="5">
        <f>+IFERROR(INDEX('18.02.23'!$F$9:$F$748,MATCH('Bảng kê Q1'!$F390,'18.02.23'!$N$9:$N$746,0)),"")</f>
        <v>807741</v>
      </c>
      <c r="S390" s="15" t="s">
        <v>1882</v>
      </c>
      <c r="T390" s="8" t="s">
        <v>3014</v>
      </c>
      <c r="U390" t="e">
        <f>INDEX('Hàng tra'!$E$3:$E$519,MATCH('Bảng kê Q1'!$F390,'Hàng tra'!$E$3:$E$519,0))</f>
        <v>#N/A</v>
      </c>
    </row>
    <row r="391" spans="1:21" outlineLevel="1" x14ac:dyDescent="0.25">
      <c r="A391" s="4">
        <v>44932</v>
      </c>
      <c r="B391" s="8" t="s">
        <v>1076</v>
      </c>
      <c r="C391" s="8" t="s">
        <v>3013</v>
      </c>
      <c r="D391" s="22" t="s">
        <v>46</v>
      </c>
      <c r="E391" s="22" t="s">
        <v>46</v>
      </c>
      <c r="F391" s="22">
        <v>561</v>
      </c>
      <c r="G391" s="22"/>
      <c r="H391" s="22">
        <f>+IFERROR(INDEX('18.02.23'!$N$9:$N$746,MATCH('Bảng kê Q1'!$F391,'18.02.23'!$N$9:$N$746,0)),"")</f>
        <v>561</v>
      </c>
      <c r="I391" s="22"/>
      <c r="J391" s="22"/>
      <c r="K391" s="22"/>
      <c r="L391" s="5">
        <v>734310</v>
      </c>
      <c r="M391" s="9" t="s">
        <v>3015</v>
      </c>
      <c r="N391" s="5">
        <v>73431</v>
      </c>
      <c r="O391" s="5">
        <v>807741</v>
      </c>
      <c r="P391" s="5">
        <f t="shared" si="12"/>
        <v>84812.804999999993</v>
      </c>
      <c r="Q391" s="5">
        <f t="shared" si="13"/>
        <v>722928.19500000007</v>
      </c>
      <c r="R391" s="5">
        <f>+IFERROR(INDEX('18.02.23'!$F$9:$F$748,MATCH('Bảng kê Q1'!$F391,'18.02.23'!$N$9:$N$746,0)),"")</f>
        <v>807741</v>
      </c>
      <c r="S391" s="15" t="s">
        <v>1882</v>
      </c>
      <c r="T391" s="8" t="s">
        <v>3014</v>
      </c>
      <c r="U391" t="e">
        <f>INDEX('Hàng tra'!$E$3:$E$519,MATCH('Bảng kê Q1'!$F391,'Hàng tra'!$E$3:$E$519,0))</f>
        <v>#N/A</v>
      </c>
    </row>
    <row r="392" spans="1:21" outlineLevel="1" x14ac:dyDescent="0.25">
      <c r="A392" s="4">
        <v>44932</v>
      </c>
      <c r="B392" s="8" t="s">
        <v>357</v>
      </c>
      <c r="C392" s="8" t="s">
        <v>3013</v>
      </c>
      <c r="D392" s="22" t="s">
        <v>46</v>
      </c>
      <c r="E392" s="22" t="s">
        <v>46</v>
      </c>
      <c r="F392" s="22">
        <v>562</v>
      </c>
      <c r="G392" s="22"/>
      <c r="H392" s="22">
        <f>+IFERROR(INDEX('18.02.23'!$N$9:$N$746,MATCH('Bảng kê Q1'!$F392,'18.02.23'!$N$9:$N$746,0)),"")</f>
        <v>562</v>
      </c>
      <c r="I392" s="22"/>
      <c r="J392" s="22"/>
      <c r="K392" s="22"/>
      <c r="L392" s="5">
        <v>738405</v>
      </c>
      <c r="M392" s="9" t="s">
        <v>3015</v>
      </c>
      <c r="N392" s="5">
        <v>73841</v>
      </c>
      <c r="O392" s="5">
        <v>812246</v>
      </c>
      <c r="P392" s="5">
        <f t="shared" si="12"/>
        <v>85285.83</v>
      </c>
      <c r="Q392" s="5">
        <f t="shared" si="13"/>
        <v>726960.17</v>
      </c>
      <c r="R392" s="5">
        <f>+IFERROR(INDEX('18.02.23'!$F$9:$F$748,MATCH('Bảng kê Q1'!$F392,'18.02.23'!$N$9:$N$746,0)),"")</f>
        <v>812246</v>
      </c>
      <c r="S392" s="15" t="s">
        <v>1882</v>
      </c>
      <c r="T392" s="8" t="s">
        <v>3014</v>
      </c>
      <c r="U392">
        <f>INDEX('Hàng tra'!$E$3:$E$519,MATCH('Bảng kê Q1'!$F392,'Hàng tra'!$E$3:$E$519,0))</f>
        <v>562</v>
      </c>
    </row>
    <row r="393" spans="1:21" outlineLevel="1" x14ac:dyDescent="0.25">
      <c r="A393" s="4">
        <v>44932</v>
      </c>
      <c r="B393" s="8" t="s">
        <v>2239</v>
      </c>
      <c r="C393" s="8" t="s">
        <v>3013</v>
      </c>
      <c r="D393" s="22" t="s">
        <v>4215</v>
      </c>
      <c r="E393" s="22" t="s">
        <v>4215</v>
      </c>
      <c r="F393" s="22">
        <v>563</v>
      </c>
      <c r="G393" s="22"/>
      <c r="H393" s="22">
        <f>+IFERROR(INDEX('18.02.23'!$N$9:$N$746,MATCH('Bảng kê Q1'!$F393,'18.02.23'!$N$9:$N$746,0)),"")</f>
        <v>563</v>
      </c>
      <c r="I393" s="22"/>
      <c r="J393" s="22"/>
      <c r="K393" s="22"/>
      <c r="L393" s="5">
        <v>734310</v>
      </c>
      <c r="M393" s="9" t="s">
        <v>3015</v>
      </c>
      <c r="N393" s="5">
        <v>73431</v>
      </c>
      <c r="O393" s="5">
        <v>807741</v>
      </c>
      <c r="P393" s="5">
        <f t="shared" si="12"/>
        <v>84812.804999999993</v>
      </c>
      <c r="Q393" s="5">
        <f t="shared" si="13"/>
        <v>722928.19500000007</v>
      </c>
      <c r="R393" s="5">
        <f>+IFERROR(INDEX('18.02.23'!$F$9:$F$748,MATCH('Bảng kê Q1'!$F393,'18.02.23'!$N$9:$N$746,0)),"")</f>
        <v>807741</v>
      </c>
      <c r="S393" s="15" t="s">
        <v>1882</v>
      </c>
      <c r="T393" s="8" t="s">
        <v>3014</v>
      </c>
      <c r="U393" t="e">
        <f>INDEX('Hàng tra'!$E$3:$E$519,MATCH('Bảng kê Q1'!$F393,'Hàng tra'!$E$3:$E$519,0))</f>
        <v>#N/A</v>
      </c>
    </row>
    <row r="394" spans="1:21" hidden="1" outlineLevel="1" x14ac:dyDescent="0.25">
      <c r="A394" s="4">
        <v>44932</v>
      </c>
      <c r="B394" s="8" t="s">
        <v>2657</v>
      </c>
      <c r="C394" s="8" t="s">
        <v>3013</v>
      </c>
      <c r="D394" s="22" t="s">
        <v>4216</v>
      </c>
      <c r="E394" s="22" t="s">
        <v>4216</v>
      </c>
      <c r="F394" s="22">
        <v>564</v>
      </c>
      <c r="G394" s="22"/>
      <c r="H394" s="22" t="str">
        <f>+IFERROR(INDEX('18.02.23'!$N$9:$N$746,MATCH('Bảng kê Q1'!$F394,'18.02.23'!$N$9:$N$746,0)),"")</f>
        <v/>
      </c>
      <c r="I394" s="22"/>
      <c r="J394" s="22"/>
      <c r="K394" s="22"/>
      <c r="L394" s="5">
        <v>822493</v>
      </c>
      <c r="M394" s="9" t="s">
        <v>3015</v>
      </c>
      <c r="N394" s="5">
        <v>82249</v>
      </c>
      <c r="O394" s="5">
        <v>904742</v>
      </c>
      <c r="P394" s="5">
        <f t="shared" si="12"/>
        <v>94997.91</v>
      </c>
      <c r="Q394" s="5">
        <f t="shared" si="13"/>
        <v>809744.09</v>
      </c>
      <c r="R394" s="5" t="str">
        <f>+IFERROR(INDEX('18.02.23'!$F$9:$F$748,MATCH('Bảng kê Q1'!$F394,'18.02.23'!$N$9:$N$746,0)),"")</f>
        <v/>
      </c>
      <c r="S394" s="15" t="s">
        <v>1882</v>
      </c>
      <c r="T394" s="8" t="s">
        <v>3014</v>
      </c>
      <c r="U394" t="e">
        <f>INDEX('Hàng tra'!$E$3:$E$519,MATCH('Bảng kê Q1'!$F394,'Hàng tra'!$E$3:$E$519,0))</f>
        <v>#N/A</v>
      </c>
    </row>
    <row r="395" spans="1:21" outlineLevel="1" x14ac:dyDescent="0.25">
      <c r="A395" s="4">
        <v>44932</v>
      </c>
      <c r="B395" s="8" t="s">
        <v>221</v>
      </c>
      <c r="C395" s="8" t="s">
        <v>3013</v>
      </c>
      <c r="D395" s="22" t="s">
        <v>38</v>
      </c>
      <c r="E395" s="22" t="s">
        <v>38</v>
      </c>
      <c r="F395" s="22">
        <v>565</v>
      </c>
      <c r="G395" s="22"/>
      <c r="H395" s="22">
        <f>+IFERROR(INDEX('18.02.23'!$N$9:$N$746,MATCH('Bảng kê Q1'!$F395,'18.02.23'!$N$9:$N$746,0)),"")</f>
        <v>565</v>
      </c>
      <c r="I395" s="22"/>
      <c r="J395" s="22"/>
      <c r="K395" s="22"/>
      <c r="L395" s="5">
        <v>734310</v>
      </c>
      <c r="M395" s="9" t="s">
        <v>3015</v>
      </c>
      <c r="N395" s="5">
        <v>73431</v>
      </c>
      <c r="O395" s="5">
        <v>807741</v>
      </c>
      <c r="P395" s="5">
        <f t="shared" si="12"/>
        <v>84812.804999999993</v>
      </c>
      <c r="Q395" s="5">
        <f t="shared" si="13"/>
        <v>722928.19500000007</v>
      </c>
      <c r="R395" s="5">
        <f>+IFERROR(INDEX('18.02.23'!$F$9:$F$748,MATCH('Bảng kê Q1'!$F395,'18.02.23'!$N$9:$N$746,0)),"")</f>
        <v>807741</v>
      </c>
      <c r="S395" s="15" t="s">
        <v>1882</v>
      </c>
      <c r="T395" s="8" t="s">
        <v>3014</v>
      </c>
      <c r="U395" t="e">
        <f>INDEX('Hàng tra'!$E$3:$E$519,MATCH('Bảng kê Q1'!$F395,'Hàng tra'!$E$3:$E$519,0))</f>
        <v>#N/A</v>
      </c>
    </row>
    <row r="396" spans="1:21" outlineLevel="1" x14ac:dyDescent="0.25">
      <c r="A396" s="4">
        <v>44932</v>
      </c>
      <c r="B396" s="8" t="s">
        <v>1490</v>
      </c>
      <c r="C396" s="8" t="s">
        <v>3013</v>
      </c>
      <c r="D396" s="22" t="s">
        <v>595</v>
      </c>
      <c r="E396" s="22" t="s">
        <v>595</v>
      </c>
      <c r="F396" s="22">
        <v>584</v>
      </c>
      <c r="G396" s="22"/>
      <c r="H396" s="22">
        <f>+IFERROR(INDEX('18.02.23'!$N$9:$N$746,MATCH('Bảng kê Q1'!$F396,'18.02.23'!$N$9:$N$746,0)),"")</f>
        <v>584</v>
      </c>
      <c r="I396" s="22"/>
      <c r="J396" s="22"/>
      <c r="K396" s="22"/>
      <c r="L396" s="5">
        <v>1189648</v>
      </c>
      <c r="M396" s="9" t="s">
        <v>3015</v>
      </c>
      <c r="N396" s="5">
        <v>118965</v>
      </c>
      <c r="O396" s="5">
        <v>1308613</v>
      </c>
      <c r="P396" s="5">
        <f t="shared" si="12"/>
        <v>137404.36499999999</v>
      </c>
      <c r="Q396" s="5">
        <f t="shared" si="13"/>
        <v>1171208.635</v>
      </c>
      <c r="R396" s="5">
        <f>+IFERROR(INDEX('18.02.23'!$F$9:$F$748,MATCH('Bảng kê Q1'!$F396,'18.02.23'!$N$9:$N$746,0)),"")</f>
        <v>1308613</v>
      </c>
      <c r="S396" s="15" t="s">
        <v>1882</v>
      </c>
      <c r="T396" s="8" t="s">
        <v>3014</v>
      </c>
      <c r="U396" t="e">
        <f>INDEX('Hàng tra'!$E$3:$E$519,MATCH('Bảng kê Q1'!$F396,'Hàng tra'!$E$3:$E$519,0))</f>
        <v>#N/A</v>
      </c>
    </row>
    <row r="397" spans="1:21" outlineLevel="1" x14ac:dyDescent="0.25">
      <c r="A397" s="4">
        <v>44932</v>
      </c>
      <c r="B397" s="8" t="s">
        <v>960</v>
      </c>
      <c r="C397" s="8" t="s">
        <v>3013</v>
      </c>
      <c r="D397" s="22" t="s">
        <v>386</v>
      </c>
      <c r="E397" s="22" t="s">
        <v>386</v>
      </c>
      <c r="F397" s="22">
        <v>585</v>
      </c>
      <c r="G397" s="22"/>
      <c r="H397" s="22">
        <f>+IFERROR(INDEX('18.02.23'!$N$9:$N$746,MATCH('Bảng kê Q1'!$F397,'18.02.23'!$N$9:$N$746,0)),"")</f>
        <v>585</v>
      </c>
      <c r="I397" s="22"/>
      <c r="J397" s="22"/>
      <c r="K397" s="22"/>
      <c r="L397" s="5">
        <v>734310</v>
      </c>
      <c r="M397" s="9" t="s">
        <v>3015</v>
      </c>
      <c r="N397" s="5">
        <v>73431</v>
      </c>
      <c r="O397" s="5">
        <v>807741</v>
      </c>
      <c r="P397" s="5">
        <f t="shared" si="12"/>
        <v>84812.804999999993</v>
      </c>
      <c r="Q397" s="5">
        <f t="shared" si="13"/>
        <v>722928.19500000007</v>
      </c>
      <c r="R397" s="5">
        <f>+IFERROR(INDEX('18.02.23'!$F$9:$F$748,MATCH('Bảng kê Q1'!$F397,'18.02.23'!$N$9:$N$746,0)),"")</f>
        <v>807741</v>
      </c>
      <c r="S397" s="15" t="s">
        <v>1882</v>
      </c>
      <c r="T397" s="8" t="s">
        <v>3014</v>
      </c>
      <c r="U397" t="e">
        <f>INDEX('Hàng tra'!$E$3:$E$519,MATCH('Bảng kê Q1'!$F397,'Hàng tra'!$E$3:$E$519,0))</f>
        <v>#N/A</v>
      </c>
    </row>
    <row r="398" spans="1:21" outlineLevel="1" x14ac:dyDescent="0.25">
      <c r="A398" s="4">
        <v>44932</v>
      </c>
      <c r="B398" s="8" t="s">
        <v>1481</v>
      </c>
      <c r="C398" s="8" t="s">
        <v>3013</v>
      </c>
      <c r="D398" s="22" t="s">
        <v>2387</v>
      </c>
      <c r="E398" s="22" t="s">
        <v>2387</v>
      </c>
      <c r="F398" s="22">
        <v>586</v>
      </c>
      <c r="G398" s="22"/>
      <c r="H398" s="22">
        <f>+IFERROR(INDEX('18.02.23'!$N$9:$N$746,MATCH('Bảng kê Q1'!$F398,'18.02.23'!$N$9:$N$746,0)),"")</f>
        <v>586</v>
      </c>
      <c r="I398" s="22"/>
      <c r="J398" s="22"/>
      <c r="K398" s="22"/>
      <c r="L398" s="5">
        <v>1189648</v>
      </c>
      <c r="M398" s="9" t="s">
        <v>3015</v>
      </c>
      <c r="N398" s="5">
        <v>118965</v>
      </c>
      <c r="O398" s="5">
        <v>1308613</v>
      </c>
      <c r="P398" s="5">
        <f t="shared" si="12"/>
        <v>137404.36499999999</v>
      </c>
      <c r="Q398" s="5">
        <f t="shared" si="13"/>
        <v>1171208.635</v>
      </c>
      <c r="R398" s="5">
        <f>+IFERROR(INDEX('18.02.23'!$F$9:$F$748,MATCH('Bảng kê Q1'!$F398,'18.02.23'!$N$9:$N$746,0)),"")</f>
        <v>1308613</v>
      </c>
      <c r="S398" s="15" t="s">
        <v>1882</v>
      </c>
      <c r="T398" s="8" t="s">
        <v>3014</v>
      </c>
      <c r="U398" t="e">
        <f>INDEX('Hàng tra'!$E$3:$E$519,MATCH('Bảng kê Q1'!$F398,'Hàng tra'!$E$3:$E$519,0))</f>
        <v>#N/A</v>
      </c>
    </row>
    <row r="399" spans="1:21" outlineLevel="1" x14ac:dyDescent="0.25">
      <c r="A399" s="4">
        <v>44932</v>
      </c>
      <c r="B399" s="8" t="s">
        <v>2913</v>
      </c>
      <c r="C399" s="8" t="s">
        <v>3013</v>
      </c>
      <c r="D399" s="22" t="s">
        <v>905</v>
      </c>
      <c r="E399" s="22" t="s">
        <v>905</v>
      </c>
      <c r="F399" s="22">
        <v>587</v>
      </c>
      <c r="G399" s="22"/>
      <c r="H399" s="22">
        <f>+IFERROR(INDEX('18.02.23'!$N$9:$N$746,MATCH('Bảng kê Q1'!$F399,'18.02.23'!$N$9:$N$746,0)),"")</f>
        <v>587</v>
      </c>
      <c r="I399" s="22"/>
      <c r="J399" s="22"/>
      <c r="K399" s="22"/>
      <c r="L399" s="5">
        <v>822695</v>
      </c>
      <c r="M399" s="9" t="s">
        <v>3015</v>
      </c>
      <c r="N399" s="5">
        <v>82270</v>
      </c>
      <c r="O399" s="5">
        <v>904965</v>
      </c>
      <c r="P399" s="5">
        <f t="shared" si="12"/>
        <v>95021.324999999997</v>
      </c>
      <c r="Q399" s="5">
        <f t="shared" si="13"/>
        <v>809943.67500000005</v>
      </c>
      <c r="R399" s="5">
        <f>+IFERROR(INDEX('18.02.23'!$F$9:$F$748,MATCH('Bảng kê Q1'!$F399,'18.02.23'!$N$9:$N$746,0)),"")</f>
        <v>904965</v>
      </c>
      <c r="S399" s="15" t="s">
        <v>1882</v>
      </c>
      <c r="T399" s="8" t="s">
        <v>3014</v>
      </c>
      <c r="U399" t="e">
        <f>INDEX('Hàng tra'!$E$3:$E$519,MATCH('Bảng kê Q1'!$F399,'Hàng tra'!$E$3:$E$519,0))</f>
        <v>#N/A</v>
      </c>
    </row>
    <row r="400" spans="1:21" outlineLevel="1" x14ac:dyDescent="0.25">
      <c r="A400" s="4">
        <v>44932</v>
      </c>
      <c r="B400" s="8" t="s">
        <v>2591</v>
      </c>
      <c r="C400" s="8" t="s">
        <v>3013</v>
      </c>
      <c r="D400" s="22" t="s">
        <v>2816</v>
      </c>
      <c r="E400" s="22" t="s">
        <v>2816</v>
      </c>
      <c r="F400" s="22">
        <v>588</v>
      </c>
      <c r="G400" s="22"/>
      <c r="H400" s="22">
        <f>+IFERROR(INDEX('18.02.23'!$N$9:$N$746,MATCH('Bảng kê Q1'!$F400,'18.02.23'!$N$9:$N$746,0)),"")</f>
        <v>588</v>
      </c>
      <c r="I400" s="22"/>
      <c r="J400" s="22"/>
      <c r="K400" s="22"/>
      <c r="L400" s="5">
        <v>734310</v>
      </c>
      <c r="M400" s="9" t="s">
        <v>3015</v>
      </c>
      <c r="N400" s="5">
        <v>73431</v>
      </c>
      <c r="O400" s="5">
        <v>807741</v>
      </c>
      <c r="P400" s="5">
        <f t="shared" si="12"/>
        <v>84812.804999999993</v>
      </c>
      <c r="Q400" s="5">
        <f t="shared" si="13"/>
        <v>722928.19500000007</v>
      </c>
      <c r="R400" s="5">
        <f>+IFERROR(INDEX('18.02.23'!$F$9:$F$748,MATCH('Bảng kê Q1'!$F400,'18.02.23'!$N$9:$N$746,0)),"")</f>
        <v>807741</v>
      </c>
      <c r="S400" s="15" t="s">
        <v>1882</v>
      </c>
      <c r="T400" s="8" t="s">
        <v>3014</v>
      </c>
      <c r="U400" t="e">
        <f>INDEX('Hàng tra'!$E$3:$E$519,MATCH('Bảng kê Q1'!$F400,'Hàng tra'!$E$3:$E$519,0))</f>
        <v>#N/A</v>
      </c>
    </row>
    <row r="401" spans="1:21" outlineLevel="1" x14ac:dyDescent="0.25">
      <c r="A401" s="4">
        <v>44932</v>
      </c>
      <c r="B401" s="8" t="s">
        <v>766</v>
      </c>
      <c r="C401" s="8" t="s">
        <v>3013</v>
      </c>
      <c r="D401" s="22" t="s">
        <v>4217</v>
      </c>
      <c r="E401" s="22" t="s">
        <v>4217</v>
      </c>
      <c r="F401" s="22">
        <v>589</v>
      </c>
      <c r="G401" s="22"/>
      <c r="H401" s="22">
        <f>+IFERROR(INDEX('18.02.23'!$N$9:$N$746,MATCH('Bảng kê Q1'!$F401,'18.02.23'!$N$9:$N$746,0)),"")</f>
        <v>589</v>
      </c>
      <c r="I401" s="22"/>
      <c r="J401" s="22"/>
      <c r="K401" s="22"/>
      <c r="L401" s="5">
        <v>3525273</v>
      </c>
      <c r="M401" s="9" t="s">
        <v>3015</v>
      </c>
      <c r="N401" s="5">
        <v>352527</v>
      </c>
      <c r="O401" s="5">
        <v>3877800</v>
      </c>
      <c r="P401" s="5">
        <f t="shared" si="12"/>
        <v>407169</v>
      </c>
      <c r="Q401" s="5">
        <f t="shared" si="13"/>
        <v>3470631</v>
      </c>
      <c r="R401" s="5">
        <f>+IFERROR(INDEX('18.02.23'!$F$9:$F$748,MATCH('Bảng kê Q1'!$F401,'18.02.23'!$N$9:$N$746,0)),"")</f>
        <v>3877809</v>
      </c>
      <c r="S401" s="15" t="s">
        <v>2482</v>
      </c>
      <c r="T401" s="8" t="s">
        <v>3092</v>
      </c>
      <c r="U401" t="e">
        <f>INDEX('Hàng tra'!$E$3:$E$519,MATCH('Bảng kê Q1'!$F401,'Hàng tra'!$E$3:$E$519,0))</f>
        <v>#N/A</v>
      </c>
    </row>
    <row r="402" spans="1:21" outlineLevel="1" x14ac:dyDescent="0.25">
      <c r="A402" s="4">
        <v>44932</v>
      </c>
      <c r="B402" s="8" t="s">
        <v>2854</v>
      </c>
      <c r="C402" s="8" t="s">
        <v>3013</v>
      </c>
      <c r="D402" s="22" t="s">
        <v>583</v>
      </c>
      <c r="E402" s="22" t="s">
        <v>583</v>
      </c>
      <c r="F402" s="22">
        <v>590</v>
      </c>
      <c r="G402" s="22"/>
      <c r="H402" s="22">
        <f>+IFERROR(INDEX('18.02.23'!$N$9:$N$746,MATCH('Bảng kê Q1'!$F402,'18.02.23'!$N$9:$N$746,0)),"")</f>
        <v>590</v>
      </c>
      <c r="I402" s="22"/>
      <c r="J402" s="22"/>
      <c r="K402" s="22"/>
      <c r="L402" s="5">
        <v>734310</v>
      </c>
      <c r="M402" s="9" t="s">
        <v>3015</v>
      </c>
      <c r="N402" s="5">
        <v>73431</v>
      </c>
      <c r="O402" s="5">
        <v>807741</v>
      </c>
      <c r="P402" s="5">
        <f t="shared" si="12"/>
        <v>84812.804999999993</v>
      </c>
      <c r="Q402" s="5">
        <f t="shared" si="13"/>
        <v>722928.19500000007</v>
      </c>
      <c r="R402" s="5">
        <f>+IFERROR(INDEX('18.02.23'!$F$9:$F$748,MATCH('Bảng kê Q1'!$F402,'18.02.23'!$N$9:$N$746,0)),"")</f>
        <v>807741</v>
      </c>
      <c r="S402" s="15" t="s">
        <v>1882</v>
      </c>
      <c r="T402" s="8" t="s">
        <v>3014</v>
      </c>
      <c r="U402" t="e">
        <f>INDEX('Hàng tra'!$E$3:$E$519,MATCH('Bảng kê Q1'!$F402,'Hàng tra'!$E$3:$E$519,0))</f>
        <v>#N/A</v>
      </c>
    </row>
    <row r="403" spans="1:21" outlineLevel="1" x14ac:dyDescent="0.25">
      <c r="A403" s="4">
        <v>44932</v>
      </c>
      <c r="B403" s="8" t="s">
        <v>90</v>
      </c>
      <c r="C403" s="8" t="s">
        <v>3013</v>
      </c>
      <c r="D403" s="22" t="s">
        <v>104</v>
      </c>
      <c r="E403" s="22" t="s">
        <v>104</v>
      </c>
      <c r="F403" s="22">
        <v>591</v>
      </c>
      <c r="G403" s="22"/>
      <c r="H403" s="22">
        <f>+IFERROR(INDEX('18.02.23'!$N$9:$N$746,MATCH('Bảng kê Q1'!$F403,'18.02.23'!$N$9:$N$746,0)),"")</f>
        <v>591</v>
      </c>
      <c r="I403" s="22"/>
      <c r="J403" s="22"/>
      <c r="K403" s="22"/>
      <c r="L403" s="5">
        <v>1189648</v>
      </c>
      <c r="M403" s="9" t="s">
        <v>3015</v>
      </c>
      <c r="N403" s="5">
        <v>118965</v>
      </c>
      <c r="O403" s="5">
        <v>1308613</v>
      </c>
      <c r="P403" s="5">
        <f t="shared" si="12"/>
        <v>137404.36499999999</v>
      </c>
      <c r="Q403" s="5">
        <f t="shared" si="13"/>
        <v>1171208.635</v>
      </c>
      <c r="R403" s="5">
        <f>+IFERROR(INDEX('18.02.23'!$F$9:$F$748,MATCH('Bảng kê Q1'!$F403,'18.02.23'!$N$9:$N$746,0)),"")</f>
        <v>1308613</v>
      </c>
      <c r="S403" s="15" t="s">
        <v>1882</v>
      </c>
      <c r="T403" s="8" t="s">
        <v>3014</v>
      </c>
      <c r="U403" t="e">
        <f>INDEX('Hàng tra'!$E$3:$E$519,MATCH('Bảng kê Q1'!$F403,'Hàng tra'!$E$3:$E$519,0))</f>
        <v>#N/A</v>
      </c>
    </row>
    <row r="404" spans="1:21" outlineLevel="1" x14ac:dyDescent="0.25">
      <c r="A404" s="4">
        <v>44932</v>
      </c>
      <c r="B404" s="8" t="s">
        <v>1446</v>
      </c>
      <c r="C404" s="8" t="s">
        <v>3013</v>
      </c>
      <c r="D404" s="22" t="s">
        <v>1819</v>
      </c>
      <c r="E404" s="22" t="s">
        <v>1819</v>
      </c>
      <c r="F404" s="22">
        <v>592</v>
      </c>
      <c r="G404" s="22"/>
      <c r="H404" s="22">
        <f>+IFERROR(INDEX('18.02.23'!$N$9:$N$746,MATCH('Bảng kê Q1'!$F404,'18.02.23'!$N$9:$N$746,0)),"")</f>
        <v>592</v>
      </c>
      <c r="I404" s="22"/>
      <c r="J404" s="22"/>
      <c r="K404" s="22"/>
      <c r="L404" s="5">
        <v>734310</v>
      </c>
      <c r="M404" s="9" t="s">
        <v>3015</v>
      </c>
      <c r="N404" s="5">
        <v>73431</v>
      </c>
      <c r="O404" s="5">
        <v>807741</v>
      </c>
      <c r="P404" s="5">
        <f t="shared" si="12"/>
        <v>84812.804999999993</v>
      </c>
      <c r="Q404" s="5">
        <f t="shared" si="13"/>
        <v>722928.19500000007</v>
      </c>
      <c r="R404" s="5">
        <f>+IFERROR(INDEX('18.02.23'!$F$9:$F$748,MATCH('Bảng kê Q1'!$F404,'18.02.23'!$N$9:$N$746,0)),"")</f>
        <v>807741</v>
      </c>
      <c r="S404" s="15" t="s">
        <v>1882</v>
      </c>
      <c r="T404" s="8" t="s">
        <v>3014</v>
      </c>
      <c r="U404" t="e">
        <f>INDEX('Hàng tra'!$E$3:$E$519,MATCH('Bảng kê Q1'!$F404,'Hàng tra'!$E$3:$E$519,0))</f>
        <v>#N/A</v>
      </c>
    </row>
    <row r="405" spans="1:21" outlineLevel="1" x14ac:dyDescent="0.25">
      <c r="A405" s="4">
        <v>44932</v>
      </c>
      <c r="B405" s="8" t="s">
        <v>600</v>
      </c>
      <c r="C405" s="8" t="s">
        <v>3013</v>
      </c>
      <c r="D405" s="22" t="s">
        <v>328</v>
      </c>
      <c r="E405" s="22" t="s">
        <v>328</v>
      </c>
      <c r="F405" s="22">
        <v>593</v>
      </c>
      <c r="G405" s="22"/>
      <c r="H405" s="22">
        <f>+IFERROR(INDEX('18.02.23'!$N$9:$N$746,MATCH('Bảng kê Q1'!$F405,'18.02.23'!$N$9:$N$746,0)),"")</f>
        <v>593</v>
      </c>
      <c r="I405" s="22"/>
      <c r="J405" s="22"/>
      <c r="K405" s="22"/>
      <c r="L405" s="5">
        <v>473931</v>
      </c>
      <c r="M405" s="9" t="s">
        <v>3015</v>
      </c>
      <c r="N405" s="5">
        <v>47393</v>
      </c>
      <c r="O405" s="5">
        <v>521324</v>
      </c>
      <c r="P405" s="5">
        <f t="shared" si="12"/>
        <v>54739.02</v>
      </c>
      <c r="Q405" s="5">
        <f t="shared" si="13"/>
        <v>466584.98</v>
      </c>
      <c r="R405" s="5">
        <f>+IFERROR(INDEX('18.02.23'!$F$9:$F$748,MATCH('Bảng kê Q1'!$F405,'18.02.23'!$N$9:$N$746,0)),"")</f>
        <v>521324</v>
      </c>
      <c r="S405" s="15" t="s">
        <v>1882</v>
      </c>
      <c r="T405" s="8" t="s">
        <v>3014</v>
      </c>
      <c r="U405" t="e">
        <f>INDEX('Hàng tra'!$E$3:$E$519,MATCH('Bảng kê Q1'!$F405,'Hàng tra'!$E$3:$E$519,0))</f>
        <v>#N/A</v>
      </c>
    </row>
    <row r="406" spans="1:21" outlineLevel="1" x14ac:dyDescent="0.25">
      <c r="A406" s="4">
        <v>44932</v>
      </c>
      <c r="B406" s="8" t="s">
        <v>1294</v>
      </c>
      <c r="C406" s="8" t="s">
        <v>3013</v>
      </c>
      <c r="D406" s="22" t="s">
        <v>328</v>
      </c>
      <c r="E406" s="22" t="s">
        <v>328</v>
      </c>
      <c r="F406" s="22">
        <v>594</v>
      </c>
      <c r="G406" s="22"/>
      <c r="H406" s="22">
        <f>+IFERROR(INDEX('18.02.23'!$N$9:$N$746,MATCH('Bảng kê Q1'!$F406,'18.02.23'!$N$9:$N$746,0)),"")</f>
        <v>594</v>
      </c>
      <c r="I406" s="22"/>
      <c r="J406" s="22"/>
      <c r="K406" s="22"/>
      <c r="L406" s="5">
        <v>734310</v>
      </c>
      <c r="M406" s="9" t="s">
        <v>3015</v>
      </c>
      <c r="N406" s="5">
        <v>73431</v>
      </c>
      <c r="O406" s="5">
        <v>807741</v>
      </c>
      <c r="P406" s="5">
        <f t="shared" si="12"/>
        <v>84812.804999999993</v>
      </c>
      <c r="Q406" s="5">
        <f t="shared" si="13"/>
        <v>722928.19500000007</v>
      </c>
      <c r="R406" s="5">
        <f>+IFERROR(INDEX('18.02.23'!$F$9:$F$748,MATCH('Bảng kê Q1'!$F406,'18.02.23'!$N$9:$N$746,0)),"")</f>
        <v>807741</v>
      </c>
      <c r="S406" s="15" t="s">
        <v>1882</v>
      </c>
      <c r="T406" s="8" t="s">
        <v>3014</v>
      </c>
      <c r="U406" t="e">
        <f>INDEX('Hàng tra'!$E$3:$E$519,MATCH('Bảng kê Q1'!$F406,'Hàng tra'!$E$3:$E$519,0))</f>
        <v>#N/A</v>
      </c>
    </row>
    <row r="407" spans="1:21" outlineLevel="1" x14ac:dyDescent="0.25">
      <c r="A407" s="4">
        <v>44932</v>
      </c>
      <c r="B407" s="8" t="s">
        <v>2545</v>
      </c>
      <c r="C407" s="8" t="s">
        <v>3013</v>
      </c>
      <c r="D407" s="22" t="s">
        <v>545</v>
      </c>
      <c r="E407" s="22" t="s">
        <v>545</v>
      </c>
      <c r="F407" s="22">
        <v>596</v>
      </c>
      <c r="G407" s="22"/>
      <c r="H407" s="22">
        <f>+IFERROR(INDEX('18.02.23'!$N$9:$N$746,MATCH('Bảng kê Q1'!$F407,'18.02.23'!$N$9:$N$746,0)),"")</f>
        <v>596</v>
      </c>
      <c r="I407" s="22"/>
      <c r="J407" s="22"/>
      <c r="K407" s="22"/>
      <c r="L407" s="5">
        <v>734310</v>
      </c>
      <c r="M407" s="9" t="s">
        <v>3015</v>
      </c>
      <c r="N407" s="5">
        <v>73431</v>
      </c>
      <c r="O407" s="5">
        <v>807741</v>
      </c>
      <c r="P407" s="5">
        <f t="shared" si="12"/>
        <v>84812.804999999993</v>
      </c>
      <c r="Q407" s="5">
        <f t="shared" si="13"/>
        <v>722928.19500000007</v>
      </c>
      <c r="R407" s="5">
        <f>+IFERROR(INDEX('18.02.23'!$F$9:$F$748,MATCH('Bảng kê Q1'!$F407,'18.02.23'!$N$9:$N$746,0)),"")</f>
        <v>807741</v>
      </c>
      <c r="S407" s="15" t="s">
        <v>1882</v>
      </c>
      <c r="T407" s="8" t="s">
        <v>3014</v>
      </c>
      <c r="U407" t="e">
        <f>INDEX('Hàng tra'!$E$3:$E$519,MATCH('Bảng kê Q1'!$F407,'Hàng tra'!$E$3:$E$519,0))</f>
        <v>#N/A</v>
      </c>
    </row>
    <row r="408" spans="1:21" outlineLevel="1" x14ac:dyDescent="0.25">
      <c r="A408" s="4">
        <v>44932</v>
      </c>
      <c r="B408" s="8" t="s">
        <v>2418</v>
      </c>
      <c r="C408" s="8" t="s">
        <v>3013</v>
      </c>
      <c r="D408" s="22" t="s">
        <v>361</v>
      </c>
      <c r="E408" s="22" t="s">
        <v>361</v>
      </c>
      <c r="F408" s="22">
        <v>597</v>
      </c>
      <c r="G408" s="22"/>
      <c r="H408" s="22">
        <f>+IFERROR(INDEX('18.02.23'!$N$9:$N$746,MATCH('Bảng kê Q1'!$F408,'18.02.23'!$N$9:$N$746,0)),"")</f>
        <v>597</v>
      </c>
      <c r="I408" s="22"/>
      <c r="J408" s="22"/>
      <c r="K408" s="22"/>
      <c r="L408" s="5">
        <v>1189648</v>
      </c>
      <c r="M408" s="9" t="s">
        <v>3015</v>
      </c>
      <c r="N408" s="5">
        <v>118965</v>
      </c>
      <c r="O408" s="5">
        <v>1308613</v>
      </c>
      <c r="P408" s="5">
        <f t="shared" si="12"/>
        <v>137404.36499999999</v>
      </c>
      <c r="Q408" s="5">
        <f t="shared" si="13"/>
        <v>1171208.635</v>
      </c>
      <c r="R408" s="5">
        <f>+IFERROR(INDEX('18.02.23'!$F$9:$F$748,MATCH('Bảng kê Q1'!$F408,'18.02.23'!$N$9:$N$746,0)),"")</f>
        <v>1308613</v>
      </c>
      <c r="S408" s="15" t="s">
        <v>1882</v>
      </c>
      <c r="T408" s="8" t="s">
        <v>3014</v>
      </c>
      <c r="U408" t="e">
        <f>INDEX('Hàng tra'!$E$3:$E$519,MATCH('Bảng kê Q1'!$F408,'Hàng tra'!$E$3:$E$519,0))</f>
        <v>#N/A</v>
      </c>
    </row>
    <row r="409" spans="1:21" outlineLevel="1" x14ac:dyDescent="0.25">
      <c r="A409" s="4">
        <v>44932</v>
      </c>
      <c r="B409" s="8" t="s">
        <v>2594</v>
      </c>
      <c r="C409" s="8" t="s">
        <v>3013</v>
      </c>
      <c r="D409" s="22" t="s">
        <v>2216</v>
      </c>
      <c r="E409" s="22" t="s">
        <v>2216</v>
      </c>
      <c r="F409" s="22">
        <v>598</v>
      </c>
      <c r="G409" s="22"/>
      <c r="H409" s="22">
        <f>+IFERROR(INDEX('18.02.23'!$N$9:$N$746,MATCH('Bảng kê Q1'!$F409,'18.02.23'!$N$9:$N$746,0)),"")</f>
        <v>598</v>
      </c>
      <c r="I409" s="22"/>
      <c r="J409" s="22"/>
      <c r="K409" s="22"/>
      <c r="L409" s="5">
        <v>2041278</v>
      </c>
      <c r="M409" s="9" t="s">
        <v>3015</v>
      </c>
      <c r="N409" s="5">
        <v>204128</v>
      </c>
      <c r="O409" s="5">
        <v>2245406</v>
      </c>
      <c r="P409" s="5">
        <f t="shared" si="12"/>
        <v>235767.63</v>
      </c>
      <c r="Q409" s="5">
        <f t="shared" si="13"/>
        <v>2009638.37</v>
      </c>
      <c r="R409" s="5">
        <f>+IFERROR(INDEX('18.02.23'!$F$9:$F$748,MATCH('Bảng kê Q1'!$F409,'18.02.23'!$N$9:$N$746,0)),"")</f>
        <v>2245406</v>
      </c>
      <c r="S409" s="15" t="s">
        <v>2216</v>
      </c>
      <c r="T409" s="8" t="s">
        <v>3042</v>
      </c>
      <c r="U409" t="e">
        <f>INDEX('Hàng tra'!$E$3:$E$519,MATCH('Bảng kê Q1'!$F409,'Hàng tra'!$E$3:$E$519,0))</f>
        <v>#N/A</v>
      </c>
    </row>
    <row r="410" spans="1:21" outlineLevel="1" x14ac:dyDescent="0.25">
      <c r="A410" s="4">
        <v>44932</v>
      </c>
      <c r="B410" s="8" t="s">
        <v>1515</v>
      </c>
      <c r="C410" s="8" t="s">
        <v>3013</v>
      </c>
      <c r="D410" s="22" t="s">
        <v>2097</v>
      </c>
      <c r="E410" s="22" t="s">
        <v>2097</v>
      </c>
      <c r="F410" s="22">
        <v>599</v>
      </c>
      <c r="G410" s="22"/>
      <c r="H410" s="22">
        <f>+IFERROR(INDEX('18.02.23'!$N$9:$N$746,MATCH('Bảng kê Q1'!$F410,'18.02.23'!$N$9:$N$746,0)),"")</f>
        <v>599</v>
      </c>
      <c r="I410" s="22"/>
      <c r="J410" s="22"/>
      <c r="K410" s="22"/>
      <c r="L410" s="5">
        <v>734310</v>
      </c>
      <c r="M410" s="9" t="s">
        <v>3015</v>
      </c>
      <c r="N410" s="5">
        <v>73431</v>
      </c>
      <c r="O410" s="5">
        <v>807741</v>
      </c>
      <c r="P410" s="5">
        <f t="shared" si="12"/>
        <v>84812.804999999993</v>
      </c>
      <c r="Q410" s="5">
        <f t="shared" si="13"/>
        <v>722928.19500000007</v>
      </c>
      <c r="R410" s="5">
        <f>+IFERROR(INDEX('18.02.23'!$F$9:$F$748,MATCH('Bảng kê Q1'!$F410,'18.02.23'!$N$9:$N$746,0)),"")</f>
        <v>807741</v>
      </c>
      <c r="S410" s="15" t="s">
        <v>1882</v>
      </c>
      <c r="T410" s="8" t="s">
        <v>3014</v>
      </c>
      <c r="U410" t="e">
        <f>INDEX('Hàng tra'!$E$3:$E$519,MATCH('Bảng kê Q1'!$F410,'Hàng tra'!$E$3:$E$519,0))</f>
        <v>#N/A</v>
      </c>
    </row>
    <row r="411" spans="1:21" outlineLevel="1" x14ac:dyDescent="0.25">
      <c r="A411" s="4">
        <v>44932</v>
      </c>
      <c r="B411" s="8" t="s">
        <v>2937</v>
      </c>
      <c r="C411" s="8" t="s">
        <v>3013</v>
      </c>
      <c r="D411" s="22" t="s">
        <v>1998</v>
      </c>
      <c r="E411" s="22" t="s">
        <v>1998</v>
      </c>
      <c r="F411" s="22">
        <v>600</v>
      </c>
      <c r="G411" s="22"/>
      <c r="H411" s="22">
        <f>+IFERROR(INDEX('18.02.23'!$N$9:$N$746,MATCH('Bảng kê Q1'!$F411,'18.02.23'!$N$9:$N$746,0)),"")</f>
        <v>600</v>
      </c>
      <c r="I411" s="22"/>
      <c r="J411" s="22"/>
      <c r="K411" s="22"/>
      <c r="L411" s="5">
        <v>734310</v>
      </c>
      <c r="M411" s="9" t="s">
        <v>3015</v>
      </c>
      <c r="N411" s="5">
        <v>73431</v>
      </c>
      <c r="O411" s="5">
        <v>807741</v>
      </c>
      <c r="P411" s="5">
        <f t="shared" si="12"/>
        <v>84812.804999999993</v>
      </c>
      <c r="Q411" s="5">
        <f t="shared" si="13"/>
        <v>722928.19500000007</v>
      </c>
      <c r="R411" s="5">
        <f>+IFERROR(INDEX('18.02.23'!$F$9:$F$748,MATCH('Bảng kê Q1'!$F411,'18.02.23'!$N$9:$N$746,0)),"")</f>
        <v>807741</v>
      </c>
      <c r="S411" s="15" t="s">
        <v>1882</v>
      </c>
      <c r="T411" s="8" t="s">
        <v>3014</v>
      </c>
      <c r="U411">
        <f>INDEX('Hàng tra'!$E$3:$E$519,MATCH('Bảng kê Q1'!$F411,'Hàng tra'!$E$3:$E$519,0))</f>
        <v>600</v>
      </c>
    </row>
    <row r="412" spans="1:21" outlineLevel="1" x14ac:dyDescent="0.25">
      <c r="A412" s="4">
        <v>44932</v>
      </c>
      <c r="B412" s="8" t="s">
        <v>1954</v>
      </c>
      <c r="C412" s="8" t="s">
        <v>3013</v>
      </c>
      <c r="D412" s="22" t="s">
        <v>1998</v>
      </c>
      <c r="E412" s="22" t="s">
        <v>1998</v>
      </c>
      <c r="F412" s="22">
        <v>601</v>
      </c>
      <c r="G412" s="22"/>
      <c r="H412" s="22">
        <f>+IFERROR(INDEX('18.02.23'!$N$9:$N$746,MATCH('Bảng kê Q1'!$F412,'18.02.23'!$N$9:$N$746,0)),"")</f>
        <v>601</v>
      </c>
      <c r="I412" s="22"/>
      <c r="J412" s="22"/>
      <c r="K412" s="22"/>
      <c r="L412" s="5">
        <v>706248</v>
      </c>
      <c r="M412" s="9" t="s">
        <v>3015</v>
      </c>
      <c r="N412" s="5">
        <v>70625</v>
      </c>
      <c r="O412" s="5">
        <v>776873</v>
      </c>
      <c r="P412" s="5">
        <f t="shared" si="12"/>
        <v>81571.664999999994</v>
      </c>
      <c r="Q412" s="5">
        <f t="shared" si="13"/>
        <v>695301.33499999996</v>
      </c>
      <c r="R412" s="5">
        <f>+IFERROR(INDEX('18.02.23'!$F$9:$F$748,MATCH('Bảng kê Q1'!$F412,'18.02.23'!$N$9:$N$746,0)),"")</f>
        <v>776873</v>
      </c>
      <c r="S412" s="15" t="s">
        <v>1882</v>
      </c>
      <c r="T412" s="8" t="s">
        <v>3014</v>
      </c>
      <c r="U412" t="e">
        <f>INDEX('Hàng tra'!$E$3:$E$519,MATCH('Bảng kê Q1'!$F412,'Hàng tra'!$E$3:$E$519,0))</f>
        <v>#N/A</v>
      </c>
    </row>
    <row r="413" spans="1:21" outlineLevel="1" x14ac:dyDescent="0.25">
      <c r="A413" s="4">
        <v>44932</v>
      </c>
      <c r="B413" s="8" t="s">
        <v>900</v>
      </c>
      <c r="C413" s="8" t="s">
        <v>3013</v>
      </c>
      <c r="D413" s="22" t="s">
        <v>230</v>
      </c>
      <c r="E413" s="22" t="s">
        <v>230</v>
      </c>
      <c r="F413" s="22">
        <v>602</v>
      </c>
      <c r="G413" s="22"/>
      <c r="H413" s="22">
        <f>+IFERROR(INDEX('18.02.23'!$N$9:$N$746,MATCH('Bảng kê Q1'!$F413,'18.02.23'!$N$9:$N$746,0)),"")</f>
        <v>602</v>
      </c>
      <c r="I413" s="22"/>
      <c r="J413" s="22"/>
      <c r="K413" s="22"/>
      <c r="L413" s="5">
        <v>734310</v>
      </c>
      <c r="M413" s="9" t="s">
        <v>3015</v>
      </c>
      <c r="N413" s="5">
        <v>73431</v>
      </c>
      <c r="O413" s="5">
        <v>807741</v>
      </c>
      <c r="P413" s="5">
        <f t="shared" si="12"/>
        <v>84812.804999999993</v>
      </c>
      <c r="Q413" s="5">
        <f t="shared" si="13"/>
        <v>722928.19500000007</v>
      </c>
      <c r="R413" s="5">
        <f>+IFERROR(INDEX('18.02.23'!$F$9:$F$748,MATCH('Bảng kê Q1'!$F413,'18.02.23'!$N$9:$N$746,0)),"")</f>
        <v>807741</v>
      </c>
      <c r="S413" s="15" t="s">
        <v>1882</v>
      </c>
      <c r="T413" s="8" t="s">
        <v>3014</v>
      </c>
      <c r="U413" t="e">
        <f>INDEX('Hàng tra'!$E$3:$E$519,MATCH('Bảng kê Q1'!$F413,'Hàng tra'!$E$3:$E$519,0))</f>
        <v>#N/A</v>
      </c>
    </row>
    <row r="414" spans="1:21" outlineLevel="1" x14ac:dyDescent="0.25">
      <c r="A414" s="4">
        <v>44932</v>
      </c>
      <c r="B414" s="8" t="s">
        <v>654</v>
      </c>
      <c r="C414" s="8" t="s">
        <v>3013</v>
      </c>
      <c r="D414" s="22" t="s">
        <v>539</v>
      </c>
      <c r="E414" s="22" t="s">
        <v>539</v>
      </c>
      <c r="F414" s="22">
        <v>603</v>
      </c>
      <c r="G414" s="22"/>
      <c r="H414" s="22">
        <f>+IFERROR(INDEX('18.02.23'!$N$9:$N$746,MATCH('Bảng kê Q1'!$F414,'18.02.23'!$N$9:$N$746,0)),"")</f>
        <v>603</v>
      </c>
      <c r="I414" s="22"/>
      <c r="J414" s="22"/>
      <c r="K414" s="22"/>
      <c r="L414" s="5">
        <v>455338</v>
      </c>
      <c r="M414" s="9" t="s">
        <v>3015</v>
      </c>
      <c r="N414" s="5">
        <v>45534</v>
      </c>
      <c r="O414" s="5">
        <v>500872</v>
      </c>
      <c r="P414" s="5">
        <f t="shared" si="12"/>
        <v>52591.56</v>
      </c>
      <c r="Q414" s="5">
        <f t="shared" si="13"/>
        <v>448280.44</v>
      </c>
      <c r="R414" s="5">
        <f>+IFERROR(INDEX('18.02.23'!$F$9:$F$748,MATCH('Bảng kê Q1'!$F414,'18.02.23'!$N$9:$N$746,0)),"")</f>
        <v>500872</v>
      </c>
      <c r="S414" s="15" t="s">
        <v>1882</v>
      </c>
      <c r="T414" s="8" t="s">
        <v>3014</v>
      </c>
      <c r="U414" t="e">
        <f>INDEX('Hàng tra'!$E$3:$E$519,MATCH('Bảng kê Q1'!$F414,'Hàng tra'!$E$3:$E$519,0))</f>
        <v>#N/A</v>
      </c>
    </row>
    <row r="415" spans="1:21" outlineLevel="1" x14ac:dyDescent="0.25">
      <c r="A415" s="4">
        <v>44932</v>
      </c>
      <c r="B415" s="8" t="s">
        <v>2531</v>
      </c>
      <c r="C415" s="8" t="s">
        <v>3013</v>
      </c>
      <c r="D415" s="22" t="s">
        <v>1281</v>
      </c>
      <c r="E415" s="22" t="s">
        <v>1281</v>
      </c>
      <c r="F415" s="22">
        <v>604</v>
      </c>
      <c r="G415" s="22"/>
      <c r="H415" s="22">
        <f>+IFERROR(INDEX('18.02.23'!$N$9:$N$746,MATCH('Bảng kê Q1'!$F415,'18.02.23'!$N$9:$N$746,0)),"")</f>
        <v>604</v>
      </c>
      <c r="I415" s="22"/>
      <c r="J415" s="22"/>
      <c r="K415" s="22"/>
      <c r="L415" s="5">
        <v>822493</v>
      </c>
      <c r="M415" s="9" t="s">
        <v>3015</v>
      </c>
      <c r="N415" s="5">
        <v>82249</v>
      </c>
      <c r="O415" s="5">
        <v>904742</v>
      </c>
      <c r="P415" s="5">
        <f t="shared" si="12"/>
        <v>94997.91</v>
      </c>
      <c r="Q415" s="5">
        <f t="shared" si="13"/>
        <v>809744.09</v>
      </c>
      <c r="R415" s="5">
        <f>+IFERROR(INDEX('18.02.23'!$F$9:$F$748,MATCH('Bảng kê Q1'!$F415,'18.02.23'!$N$9:$N$746,0)),"")</f>
        <v>904742</v>
      </c>
      <c r="S415" s="15" t="s">
        <v>1882</v>
      </c>
      <c r="T415" s="8" t="s">
        <v>3014</v>
      </c>
      <c r="U415" t="e">
        <f>INDEX('Hàng tra'!$E$3:$E$519,MATCH('Bảng kê Q1'!$F415,'Hàng tra'!$E$3:$E$519,0))</f>
        <v>#N/A</v>
      </c>
    </row>
    <row r="416" spans="1:21" outlineLevel="1" x14ac:dyDescent="0.25">
      <c r="A416" s="4">
        <v>44932</v>
      </c>
      <c r="B416" s="8" t="s">
        <v>822</v>
      </c>
      <c r="C416" s="8" t="s">
        <v>3013</v>
      </c>
      <c r="D416" s="22" t="s">
        <v>447</v>
      </c>
      <c r="E416" s="22" t="s">
        <v>447</v>
      </c>
      <c r="F416" s="22">
        <v>605</v>
      </c>
      <c r="G416" s="22"/>
      <c r="H416" s="22">
        <f>+IFERROR(INDEX('18.02.23'!$N$9:$N$746,MATCH('Bảng kê Q1'!$F416,'18.02.23'!$N$9:$N$746,0)),"")</f>
        <v>605</v>
      </c>
      <c r="I416" s="22"/>
      <c r="J416" s="22"/>
      <c r="K416" s="22"/>
      <c r="L416" s="5">
        <v>1189648</v>
      </c>
      <c r="M416" s="9" t="s">
        <v>3015</v>
      </c>
      <c r="N416" s="5">
        <v>118965</v>
      </c>
      <c r="O416" s="5">
        <v>1308613</v>
      </c>
      <c r="P416" s="5">
        <f t="shared" si="12"/>
        <v>137404.36499999999</v>
      </c>
      <c r="Q416" s="5">
        <f t="shared" si="13"/>
        <v>1171208.635</v>
      </c>
      <c r="R416" s="5">
        <f>+IFERROR(INDEX('18.02.23'!$F$9:$F$748,MATCH('Bảng kê Q1'!$F416,'18.02.23'!$N$9:$N$746,0)),"")</f>
        <v>1308613</v>
      </c>
      <c r="S416" s="15" t="s">
        <v>1882</v>
      </c>
      <c r="T416" s="8" t="s">
        <v>3014</v>
      </c>
      <c r="U416" t="e">
        <f>INDEX('Hàng tra'!$E$3:$E$519,MATCH('Bảng kê Q1'!$F416,'Hàng tra'!$E$3:$E$519,0))</f>
        <v>#N/A</v>
      </c>
    </row>
    <row r="417" spans="1:21" outlineLevel="1" x14ac:dyDescent="0.25">
      <c r="A417" s="4">
        <v>44932</v>
      </c>
      <c r="B417" s="8" t="s">
        <v>1491</v>
      </c>
      <c r="C417" s="8" t="s">
        <v>3013</v>
      </c>
      <c r="D417" s="22" t="s">
        <v>608</v>
      </c>
      <c r="E417" s="22" t="s">
        <v>608</v>
      </c>
      <c r="F417" s="22">
        <v>606</v>
      </c>
      <c r="G417" s="22"/>
      <c r="H417" s="22">
        <f>+IFERROR(INDEX('18.02.23'!$N$9:$N$746,MATCH('Bảng kê Q1'!$F417,'18.02.23'!$N$9:$N$746,0)),"")</f>
        <v>606</v>
      </c>
      <c r="I417" s="22"/>
      <c r="J417" s="22"/>
      <c r="K417" s="22"/>
      <c r="L417" s="5">
        <v>367155</v>
      </c>
      <c r="M417" s="9" t="s">
        <v>3015</v>
      </c>
      <c r="N417" s="5">
        <v>36716</v>
      </c>
      <c r="O417" s="5">
        <v>403871</v>
      </c>
      <c r="P417" s="5">
        <f t="shared" si="12"/>
        <v>42406.455000000002</v>
      </c>
      <c r="Q417" s="5">
        <f t="shared" si="13"/>
        <v>361464.54499999998</v>
      </c>
      <c r="R417" s="5">
        <f>+IFERROR(INDEX('18.02.23'!$F$9:$F$748,MATCH('Bảng kê Q1'!$F417,'18.02.23'!$N$9:$N$746,0)),"")</f>
        <v>403871</v>
      </c>
      <c r="S417" s="15" t="s">
        <v>1882</v>
      </c>
      <c r="T417" s="8" t="s">
        <v>3014</v>
      </c>
      <c r="U417" t="e">
        <f>INDEX('Hàng tra'!$E$3:$E$519,MATCH('Bảng kê Q1'!$F417,'Hàng tra'!$E$3:$E$519,0))</f>
        <v>#N/A</v>
      </c>
    </row>
    <row r="418" spans="1:21" outlineLevel="1" x14ac:dyDescent="0.25">
      <c r="A418" s="4">
        <v>44932</v>
      </c>
      <c r="B418" s="8" t="s">
        <v>607</v>
      </c>
      <c r="C418" s="8" t="s">
        <v>3013</v>
      </c>
      <c r="D418" s="22" t="s">
        <v>204</v>
      </c>
      <c r="E418" s="22" t="s">
        <v>204</v>
      </c>
      <c r="F418" s="22">
        <v>607</v>
      </c>
      <c r="G418" s="22"/>
      <c r="H418" s="22">
        <f>+IFERROR(INDEX('18.02.23'!$N$9:$N$746,MATCH('Bảng kê Q1'!$F418,'18.02.23'!$N$9:$N$746,0)),"")</f>
        <v>607</v>
      </c>
      <c r="I418" s="22"/>
      <c r="J418" s="22"/>
      <c r="K418" s="22"/>
      <c r="L418" s="5">
        <v>734310</v>
      </c>
      <c r="M418" s="9" t="s">
        <v>3015</v>
      </c>
      <c r="N418" s="5">
        <v>73431</v>
      </c>
      <c r="O418" s="5">
        <v>807741</v>
      </c>
      <c r="P418" s="5">
        <f t="shared" si="12"/>
        <v>84812.804999999993</v>
      </c>
      <c r="Q418" s="5">
        <f t="shared" si="13"/>
        <v>722928.19500000007</v>
      </c>
      <c r="R418" s="5">
        <f>+IFERROR(INDEX('18.02.23'!$F$9:$F$748,MATCH('Bảng kê Q1'!$F418,'18.02.23'!$N$9:$N$746,0)),"")</f>
        <v>807741</v>
      </c>
      <c r="S418" s="15" t="s">
        <v>1882</v>
      </c>
      <c r="T418" s="8" t="s">
        <v>3014</v>
      </c>
      <c r="U418" t="e">
        <f>INDEX('Hàng tra'!$E$3:$E$519,MATCH('Bảng kê Q1'!$F418,'Hàng tra'!$E$3:$E$519,0))</f>
        <v>#N/A</v>
      </c>
    </row>
    <row r="419" spans="1:21" outlineLevel="1" x14ac:dyDescent="0.25">
      <c r="A419" s="4">
        <v>44932</v>
      </c>
      <c r="B419" s="8" t="s">
        <v>479</v>
      </c>
      <c r="C419" s="8" t="s">
        <v>3013</v>
      </c>
      <c r="D419" s="22" t="s">
        <v>280</v>
      </c>
      <c r="E419" s="22" t="s">
        <v>280</v>
      </c>
      <c r="F419" s="22">
        <v>608</v>
      </c>
      <c r="G419" s="22"/>
      <c r="H419" s="22">
        <f>+IFERROR(INDEX('18.02.23'!$N$9:$N$746,MATCH('Bảng kê Q1'!$F419,'18.02.23'!$N$9:$N$746,0)),"")</f>
        <v>608</v>
      </c>
      <c r="I419" s="22"/>
      <c r="J419" s="22"/>
      <c r="K419" s="22"/>
      <c r="L419" s="5">
        <v>2889306</v>
      </c>
      <c r="M419" s="9" t="s">
        <v>3015</v>
      </c>
      <c r="N419" s="5">
        <v>288931</v>
      </c>
      <c r="O419" s="5">
        <v>3178237</v>
      </c>
      <c r="P419" s="5">
        <f t="shared" si="12"/>
        <v>333714.88500000001</v>
      </c>
      <c r="Q419" s="5">
        <f t="shared" si="13"/>
        <v>2844522.1150000002</v>
      </c>
      <c r="R419" s="5">
        <f>+IFERROR(INDEX('18.02.23'!$F$9:$F$748,MATCH('Bảng kê Q1'!$F419,'18.02.23'!$N$9:$N$746,0)),"")</f>
        <v>3178237</v>
      </c>
      <c r="S419" s="15" t="s">
        <v>280</v>
      </c>
      <c r="T419" s="8" t="s">
        <v>3037</v>
      </c>
      <c r="U419" t="e">
        <f>INDEX('Hàng tra'!$E$3:$E$519,MATCH('Bảng kê Q1'!$F419,'Hàng tra'!$E$3:$E$519,0))</f>
        <v>#N/A</v>
      </c>
    </row>
    <row r="420" spans="1:21" outlineLevel="1" x14ac:dyDescent="0.25">
      <c r="A420" s="4">
        <v>44932</v>
      </c>
      <c r="B420" s="8" t="s">
        <v>787</v>
      </c>
      <c r="C420" s="8" t="s">
        <v>3013</v>
      </c>
      <c r="D420" s="22" t="s">
        <v>2544</v>
      </c>
      <c r="E420" s="22" t="s">
        <v>2544</v>
      </c>
      <c r="F420" s="22">
        <v>609</v>
      </c>
      <c r="G420" s="22"/>
      <c r="H420" s="22">
        <f>+IFERROR(INDEX('18.02.23'!$N$9:$N$746,MATCH('Bảng kê Q1'!$F420,'18.02.23'!$N$9:$N$746,0)),"")</f>
        <v>609</v>
      </c>
      <c r="I420" s="22"/>
      <c r="J420" s="22"/>
      <c r="K420" s="22"/>
      <c r="L420" s="5">
        <v>734310</v>
      </c>
      <c r="M420" s="9" t="s">
        <v>3015</v>
      </c>
      <c r="N420" s="5">
        <v>73431</v>
      </c>
      <c r="O420" s="5">
        <v>807741</v>
      </c>
      <c r="P420" s="5">
        <f t="shared" si="12"/>
        <v>84812.804999999993</v>
      </c>
      <c r="Q420" s="5">
        <f t="shared" si="13"/>
        <v>722928.19500000007</v>
      </c>
      <c r="R420" s="5">
        <f>+IFERROR(INDEX('18.02.23'!$F$9:$F$748,MATCH('Bảng kê Q1'!$F420,'18.02.23'!$N$9:$N$746,0)),"")</f>
        <v>807741</v>
      </c>
      <c r="S420" s="15" t="s">
        <v>1882</v>
      </c>
      <c r="T420" s="8" t="s">
        <v>3014</v>
      </c>
      <c r="U420" t="e">
        <f>INDEX('Hàng tra'!$E$3:$E$519,MATCH('Bảng kê Q1'!$F420,'Hàng tra'!$E$3:$E$519,0))</f>
        <v>#N/A</v>
      </c>
    </row>
    <row r="421" spans="1:21" outlineLevel="1" x14ac:dyDescent="0.25">
      <c r="A421" s="4">
        <v>44932</v>
      </c>
      <c r="B421" s="8" t="s">
        <v>1035</v>
      </c>
      <c r="C421" s="8" t="s">
        <v>3013</v>
      </c>
      <c r="D421" s="22" t="s">
        <v>1273</v>
      </c>
      <c r="E421" s="22" t="s">
        <v>1273</v>
      </c>
      <c r="F421" s="22">
        <v>610</v>
      </c>
      <c r="G421" s="22"/>
      <c r="H421" s="22">
        <f>+IFERROR(INDEX('18.02.23'!$N$9:$N$746,MATCH('Bảng kê Q1'!$F421,'18.02.23'!$N$9:$N$746,0)),"")</f>
        <v>610</v>
      </c>
      <c r="I421" s="22"/>
      <c r="J421" s="22"/>
      <c r="K421" s="22"/>
      <c r="L421" s="5">
        <v>734310</v>
      </c>
      <c r="M421" s="9" t="s">
        <v>3015</v>
      </c>
      <c r="N421" s="5">
        <v>73431</v>
      </c>
      <c r="O421" s="5">
        <v>807741</v>
      </c>
      <c r="P421" s="5">
        <f t="shared" si="12"/>
        <v>84812.804999999993</v>
      </c>
      <c r="Q421" s="5">
        <f t="shared" si="13"/>
        <v>722928.19500000007</v>
      </c>
      <c r="R421" s="5">
        <f>+IFERROR(INDEX('18.02.23'!$F$9:$F$748,MATCH('Bảng kê Q1'!$F421,'18.02.23'!$N$9:$N$746,0)),"")</f>
        <v>807741</v>
      </c>
      <c r="S421" s="15" t="s">
        <v>1882</v>
      </c>
      <c r="T421" s="8" t="s">
        <v>3014</v>
      </c>
      <c r="U421" t="e">
        <f>INDEX('Hàng tra'!$E$3:$E$519,MATCH('Bảng kê Q1'!$F421,'Hàng tra'!$E$3:$E$519,0))</f>
        <v>#N/A</v>
      </c>
    </row>
    <row r="422" spans="1:21" outlineLevel="1" x14ac:dyDescent="0.25">
      <c r="A422" s="4">
        <v>44932</v>
      </c>
      <c r="B422" s="8" t="s">
        <v>1065</v>
      </c>
      <c r="C422" s="8" t="s">
        <v>3013</v>
      </c>
      <c r="D422" s="22" t="s">
        <v>1759</v>
      </c>
      <c r="E422" s="22" t="s">
        <v>1759</v>
      </c>
      <c r="F422" s="22">
        <v>611</v>
      </c>
      <c r="G422" s="22"/>
      <c r="H422" s="22">
        <f>+IFERROR(INDEX('18.02.23'!$N$9:$N$746,MATCH('Bảng kê Q1'!$F422,'18.02.23'!$N$9:$N$746,0)),"")</f>
        <v>611</v>
      </c>
      <c r="I422" s="22"/>
      <c r="J422" s="22"/>
      <c r="K422" s="22"/>
      <c r="L422" s="5">
        <v>734310</v>
      </c>
      <c r="M422" s="9" t="s">
        <v>3015</v>
      </c>
      <c r="N422" s="5">
        <v>73431</v>
      </c>
      <c r="O422" s="5">
        <v>807741</v>
      </c>
      <c r="P422" s="5">
        <f t="shared" si="12"/>
        <v>84812.804999999993</v>
      </c>
      <c r="Q422" s="5">
        <f t="shared" si="13"/>
        <v>722928.19500000007</v>
      </c>
      <c r="R422" s="5">
        <f>+IFERROR(INDEX('18.02.23'!$F$9:$F$748,MATCH('Bảng kê Q1'!$F422,'18.02.23'!$N$9:$N$746,0)),"")</f>
        <v>807741</v>
      </c>
      <c r="S422" s="15" t="s">
        <v>1882</v>
      </c>
      <c r="T422" s="8" t="s">
        <v>3014</v>
      </c>
      <c r="U422" t="e">
        <f>INDEX('Hàng tra'!$E$3:$E$519,MATCH('Bảng kê Q1'!$F422,'Hàng tra'!$E$3:$E$519,0))</f>
        <v>#N/A</v>
      </c>
    </row>
    <row r="423" spans="1:21" outlineLevel="1" x14ac:dyDescent="0.25">
      <c r="A423" s="4">
        <v>44932</v>
      </c>
      <c r="B423" s="8" t="s">
        <v>1407</v>
      </c>
      <c r="C423" s="8" t="s">
        <v>3013</v>
      </c>
      <c r="D423" s="22" t="s">
        <v>2850</v>
      </c>
      <c r="E423" s="22" t="s">
        <v>2850</v>
      </c>
      <c r="F423" s="22">
        <v>612</v>
      </c>
      <c r="G423" s="22"/>
      <c r="H423" s="22">
        <f>+IFERROR(INDEX('18.02.23'!$N$9:$N$746,MATCH('Bảng kê Q1'!$F423,'18.02.23'!$N$9:$N$746,0)),"")</f>
        <v>612</v>
      </c>
      <c r="I423" s="22"/>
      <c r="J423" s="22"/>
      <c r="K423" s="22"/>
      <c r="L423" s="5">
        <v>1189648</v>
      </c>
      <c r="M423" s="9" t="s">
        <v>3015</v>
      </c>
      <c r="N423" s="5">
        <v>118965</v>
      </c>
      <c r="O423" s="5">
        <v>1308613</v>
      </c>
      <c r="P423" s="5">
        <f t="shared" si="12"/>
        <v>137404.36499999999</v>
      </c>
      <c r="Q423" s="5">
        <f t="shared" si="13"/>
        <v>1171208.635</v>
      </c>
      <c r="R423" s="5">
        <f>+IFERROR(INDEX('18.02.23'!$F$9:$F$748,MATCH('Bảng kê Q1'!$F423,'18.02.23'!$N$9:$N$746,0)),"")</f>
        <v>1308613</v>
      </c>
      <c r="S423" s="15" t="s">
        <v>1882</v>
      </c>
      <c r="T423" s="8" t="s">
        <v>3014</v>
      </c>
      <c r="U423" t="e">
        <f>INDEX('Hàng tra'!$E$3:$E$519,MATCH('Bảng kê Q1'!$F423,'Hàng tra'!$E$3:$E$519,0))</f>
        <v>#N/A</v>
      </c>
    </row>
    <row r="424" spans="1:21" outlineLevel="1" x14ac:dyDescent="0.25">
      <c r="A424" s="4">
        <v>44932</v>
      </c>
      <c r="B424" s="8" t="s">
        <v>2348</v>
      </c>
      <c r="C424" s="8" t="s">
        <v>3013</v>
      </c>
      <c r="D424" s="22" t="s">
        <v>2850</v>
      </c>
      <c r="E424" s="22" t="s">
        <v>2850</v>
      </c>
      <c r="F424" s="22">
        <v>613</v>
      </c>
      <c r="G424" s="22"/>
      <c r="H424" s="22">
        <f>+IFERROR(INDEX('18.02.23'!$N$9:$N$746,MATCH('Bảng kê Q1'!$F424,'18.02.23'!$N$9:$N$746,0)),"")</f>
        <v>613</v>
      </c>
      <c r="I424" s="22"/>
      <c r="J424" s="22"/>
      <c r="K424" s="22"/>
      <c r="L424" s="5">
        <v>746661</v>
      </c>
      <c r="M424" s="9" t="s">
        <v>3015</v>
      </c>
      <c r="N424" s="5">
        <v>74666</v>
      </c>
      <c r="O424" s="5">
        <v>821327</v>
      </c>
      <c r="P424" s="5">
        <f t="shared" si="12"/>
        <v>86239.334999999992</v>
      </c>
      <c r="Q424" s="5">
        <f t="shared" si="13"/>
        <v>735087.66500000004</v>
      </c>
      <c r="R424" s="5">
        <f>+IFERROR(INDEX('18.02.23'!$F$9:$F$748,MATCH('Bảng kê Q1'!$F424,'18.02.23'!$N$9:$N$746,0)),"")</f>
        <v>821327</v>
      </c>
      <c r="S424" s="15" t="s">
        <v>1882</v>
      </c>
      <c r="T424" s="8" t="s">
        <v>3014</v>
      </c>
      <c r="U424" t="e">
        <f>INDEX('Hàng tra'!$E$3:$E$519,MATCH('Bảng kê Q1'!$F424,'Hàng tra'!$E$3:$E$519,0))</f>
        <v>#N/A</v>
      </c>
    </row>
    <row r="425" spans="1:21" hidden="1" outlineLevel="1" x14ac:dyDescent="0.25">
      <c r="A425" s="4">
        <v>44932</v>
      </c>
      <c r="B425" s="8" t="s">
        <v>1821</v>
      </c>
      <c r="C425" s="8" t="s">
        <v>3013</v>
      </c>
      <c r="D425" s="22" t="s">
        <v>1130</v>
      </c>
      <c r="E425" s="22" t="s">
        <v>1130</v>
      </c>
      <c r="F425" s="22">
        <v>614</v>
      </c>
      <c r="G425" s="22"/>
      <c r="H425" s="22" t="str">
        <f>+IFERROR(INDEX('18.02.23'!$N$9:$N$746,MATCH('Bảng kê Q1'!$F425,'18.02.23'!$N$9:$N$746,0)),"")</f>
        <v/>
      </c>
      <c r="I425" s="22"/>
      <c r="J425" s="22"/>
      <c r="K425" s="22"/>
      <c r="L425" s="5">
        <v>734310</v>
      </c>
      <c r="M425" s="9" t="s">
        <v>3015</v>
      </c>
      <c r="N425" s="5">
        <v>73431</v>
      </c>
      <c r="O425" s="5">
        <v>807741</v>
      </c>
      <c r="P425" s="5">
        <f t="shared" si="12"/>
        <v>84812.804999999993</v>
      </c>
      <c r="Q425" s="5">
        <f t="shared" si="13"/>
        <v>722928.19500000007</v>
      </c>
      <c r="R425" s="5" t="str">
        <f>+IFERROR(INDEX('18.02.23'!$F$9:$F$748,MATCH('Bảng kê Q1'!$F425,'18.02.23'!$N$9:$N$746,0)),"")</f>
        <v/>
      </c>
      <c r="S425" s="15" t="s">
        <v>1882</v>
      </c>
      <c r="T425" s="8" t="s">
        <v>3014</v>
      </c>
      <c r="U425" t="e">
        <f>INDEX('Hàng tra'!$E$3:$E$519,MATCH('Bảng kê Q1'!$F425,'Hàng tra'!$E$3:$E$519,0))</f>
        <v>#N/A</v>
      </c>
    </row>
    <row r="426" spans="1:21" outlineLevel="1" x14ac:dyDescent="0.25">
      <c r="A426" s="4">
        <v>44932</v>
      </c>
      <c r="B426" s="8" t="s">
        <v>2408</v>
      </c>
      <c r="C426" s="8" t="s">
        <v>3013</v>
      </c>
      <c r="D426" s="22" t="s">
        <v>2455</v>
      </c>
      <c r="E426" s="22" t="s">
        <v>2455</v>
      </c>
      <c r="F426" s="22">
        <v>615</v>
      </c>
      <c r="G426" s="22"/>
      <c r="H426" s="22">
        <f>+IFERROR(INDEX('18.02.23'!$N$9:$N$746,MATCH('Bảng kê Q1'!$F426,'18.02.23'!$N$9:$N$746,0)),"")</f>
        <v>615</v>
      </c>
      <c r="I426" s="22"/>
      <c r="J426" s="22"/>
      <c r="K426" s="22"/>
      <c r="L426" s="5">
        <v>1486598</v>
      </c>
      <c r="M426" s="9" t="s">
        <v>3015</v>
      </c>
      <c r="N426" s="5">
        <v>148660</v>
      </c>
      <c r="O426" s="5">
        <v>1635258</v>
      </c>
      <c r="P426" s="5">
        <f t="shared" si="12"/>
        <v>171702.09</v>
      </c>
      <c r="Q426" s="5">
        <f t="shared" si="13"/>
        <v>1463555.91</v>
      </c>
      <c r="R426" s="5">
        <f>+IFERROR(INDEX('18.02.23'!$F$9:$F$748,MATCH('Bảng kê Q1'!$F426,'18.02.23'!$N$9:$N$746,0)),"")</f>
        <v>1635258</v>
      </c>
      <c r="S426" s="15" t="s">
        <v>1882</v>
      </c>
      <c r="T426" s="8" t="s">
        <v>3014</v>
      </c>
      <c r="U426" t="e">
        <f>INDEX('Hàng tra'!$E$3:$E$519,MATCH('Bảng kê Q1'!$F426,'Hàng tra'!$E$3:$E$519,0))</f>
        <v>#N/A</v>
      </c>
    </row>
    <row r="427" spans="1:21" outlineLevel="1" x14ac:dyDescent="0.25">
      <c r="A427" s="4">
        <v>44932</v>
      </c>
      <c r="B427" s="8" t="s">
        <v>605</v>
      </c>
      <c r="C427" s="8" t="s">
        <v>3013</v>
      </c>
      <c r="D427" s="22" t="s">
        <v>2455</v>
      </c>
      <c r="E427" s="22" t="s">
        <v>2455</v>
      </c>
      <c r="F427" s="22">
        <v>616</v>
      </c>
      <c r="G427" s="22"/>
      <c r="H427" s="22">
        <f>+IFERROR(INDEX('18.02.23'!$N$9:$N$746,MATCH('Bảng kê Q1'!$F427,'18.02.23'!$N$9:$N$746,0)),"")</f>
        <v>616</v>
      </c>
      <c r="I427" s="22"/>
      <c r="J427" s="22"/>
      <c r="K427" s="22"/>
      <c r="L427" s="5">
        <v>734310</v>
      </c>
      <c r="M427" s="9" t="s">
        <v>3015</v>
      </c>
      <c r="N427" s="5">
        <v>73431</v>
      </c>
      <c r="O427" s="5">
        <v>807741</v>
      </c>
      <c r="P427" s="5">
        <f t="shared" si="12"/>
        <v>84812.804999999993</v>
      </c>
      <c r="Q427" s="5">
        <f t="shared" si="13"/>
        <v>722928.19500000007</v>
      </c>
      <c r="R427" s="5">
        <f>+IFERROR(INDEX('18.02.23'!$F$9:$F$748,MATCH('Bảng kê Q1'!$F427,'18.02.23'!$N$9:$N$746,0)),"")</f>
        <v>807741</v>
      </c>
      <c r="S427" s="15" t="s">
        <v>1882</v>
      </c>
      <c r="T427" s="8" t="s">
        <v>3014</v>
      </c>
      <c r="U427">
        <f>INDEX('Hàng tra'!$E$3:$E$519,MATCH('Bảng kê Q1'!$F427,'Hàng tra'!$E$3:$E$519,0))</f>
        <v>616</v>
      </c>
    </row>
    <row r="428" spans="1:21" outlineLevel="1" x14ac:dyDescent="0.25">
      <c r="A428" s="4">
        <v>44932</v>
      </c>
      <c r="B428" s="8" t="s">
        <v>2592</v>
      </c>
      <c r="C428" s="8" t="s">
        <v>3013</v>
      </c>
      <c r="D428" s="22" t="s">
        <v>402</v>
      </c>
      <c r="E428" s="22" t="s">
        <v>402</v>
      </c>
      <c r="F428" s="22">
        <v>617</v>
      </c>
      <c r="G428" s="22"/>
      <c r="H428" s="22">
        <f>+IFERROR(INDEX('18.02.23'!$N$9:$N$746,MATCH('Bảng kê Q1'!$F428,'18.02.23'!$N$9:$N$746,0)),"")</f>
        <v>617</v>
      </c>
      <c r="I428" s="22"/>
      <c r="J428" s="22"/>
      <c r="K428" s="22"/>
      <c r="L428" s="5">
        <v>734310</v>
      </c>
      <c r="M428" s="9" t="s">
        <v>3015</v>
      </c>
      <c r="N428" s="5">
        <v>73431</v>
      </c>
      <c r="O428" s="5">
        <v>807741</v>
      </c>
      <c r="P428" s="5">
        <f t="shared" si="12"/>
        <v>84812.804999999993</v>
      </c>
      <c r="Q428" s="5">
        <f t="shared" si="13"/>
        <v>722928.19500000007</v>
      </c>
      <c r="R428" s="5">
        <f>+IFERROR(INDEX('18.02.23'!$F$9:$F$748,MATCH('Bảng kê Q1'!$F428,'18.02.23'!$N$9:$N$746,0)),"")</f>
        <v>807741</v>
      </c>
      <c r="S428" s="15" t="s">
        <v>1882</v>
      </c>
      <c r="T428" s="8" t="s">
        <v>3014</v>
      </c>
      <c r="U428" t="e">
        <f>INDEX('Hàng tra'!$E$3:$E$519,MATCH('Bảng kê Q1'!$F428,'Hàng tra'!$E$3:$E$519,0))</f>
        <v>#N/A</v>
      </c>
    </row>
    <row r="429" spans="1:21" outlineLevel="1" x14ac:dyDescent="0.25">
      <c r="A429" s="4">
        <v>44932</v>
      </c>
      <c r="B429" s="8" t="s">
        <v>86</v>
      </c>
      <c r="C429" s="8" t="s">
        <v>3013</v>
      </c>
      <c r="D429" s="22" t="s">
        <v>402</v>
      </c>
      <c r="E429" s="22" t="s">
        <v>402</v>
      </c>
      <c r="F429" s="22">
        <v>618</v>
      </c>
      <c r="G429" s="22"/>
      <c r="H429" s="22">
        <f>+IFERROR(INDEX('18.02.23'!$N$9:$N$746,MATCH('Bảng kê Q1'!$F429,'18.02.23'!$N$9:$N$746,0)),"")</f>
        <v>618</v>
      </c>
      <c r="I429" s="22"/>
      <c r="J429" s="22"/>
      <c r="K429" s="22"/>
      <c r="L429" s="5">
        <v>509856</v>
      </c>
      <c r="M429" s="9" t="s">
        <v>3015</v>
      </c>
      <c r="N429" s="5">
        <v>50986</v>
      </c>
      <c r="O429" s="5">
        <v>560842</v>
      </c>
      <c r="P429" s="5">
        <f t="shared" si="12"/>
        <v>58888.409999999996</v>
      </c>
      <c r="Q429" s="5">
        <f t="shared" si="13"/>
        <v>501953.59</v>
      </c>
      <c r="R429" s="5">
        <f>+IFERROR(INDEX('18.02.23'!$F$9:$F$748,MATCH('Bảng kê Q1'!$F429,'18.02.23'!$N$9:$N$746,0)),"")</f>
        <v>560842</v>
      </c>
      <c r="S429" s="15" t="s">
        <v>1882</v>
      </c>
      <c r="T429" s="8" t="s">
        <v>3014</v>
      </c>
      <c r="U429" t="e">
        <f>INDEX('Hàng tra'!$E$3:$E$519,MATCH('Bảng kê Q1'!$F429,'Hàng tra'!$E$3:$E$519,0))</f>
        <v>#N/A</v>
      </c>
    </row>
    <row r="430" spans="1:21" outlineLevel="1" x14ac:dyDescent="0.25">
      <c r="A430" s="4">
        <v>44932</v>
      </c>
      <c r="B430" s="8" t="s">
        <v>830</v>
      </c>
      <c r="C430" s="8" t="s">
        <v>3013</v>
      </c>
      <c r="D430" s="22" t="s">
        <v>151</v>
      </c>
      <c r="E430" s="22" t="s">
        <v>151</v>
      </c>
      <c r="F430" s="22">
        <v>619</v>
      </c>
      <c r="G430" s="22"/>
      <c r="H430" s="22">
        <f>+IFERROR(INDEX('18.02.23'!$N$9:$N$746,MATCH('Bảng kê Q1'!$F430,'18.02.23'!$N$9:$N$746,0)),"")</f>
        <v>619</v>
      </c>
      <c r="I430" s="22"/>
      <c r="J430" s="22"/>
      <c r="K430" s="22"/>
      <c r="L430" s="5">
        <v>734310</v>
      </c>
      <c r="M430" s="9" t="s">
        <v>3015</v>
      </c>
      <c r="N430" s="5">
        <v>73431</v>
      </c>
      <c r="O430" s="5">
        <v>807741</v>
      </c>
      <c r="P430" s="5">
        <f t="shared" si="12"/>
        <v>84812.804999999993</v>
      </c>
      <c r="Q430" s="5">
        <f t="shared" si="13"/>
        <v>722928.19500000007</v>
      </c>
      <c r="R430" s="5">
        <f>+IFERROR(INDEX('18.02.23'!$F$9:$F$748,MATCH('Bảng kê Q1'!$F430,'18.02.23'!$N$9:$N$746,0)),"")</f>
        <v>807741</v>
      </c>
      <c r="S430" s="15" t="s">
        <v>1882</v>
      </c>
      <c r="T430" s="8" t="s">
        <v>3014</v>
      </c>
      <c r="U430" t="e">
        <f>INDEX('Hàng tra'!$E$3:$E$519,MATCH('Bảng kê Q1'!$F430,'Hàng tra'!$E$3:$E$519,0))</f>
        <v>#N/A</v>
      </c>
    </row>
    <row r="431" spans="1:21" outlineLevel="1" x14ac:dyDescent="0.25">
      <c r="A431" s="4">
        <v>44932</v>
      </c>
      <c r="B431" s="8" t="s">
        <v>767</v>
      </c>
      <c r="C431" s="8" t="s">
        <v>3013</v>
      </c>
      <c r="D431" s="22" t="s">
        <v>290</v>
      </c>
      <c r="E431" s="22" t="s">
        <v>290</v>
      </c>
      <c r="F431" s="22">
        <v>620</v>
      </c>
      <c r="G431" s="22"/>
      <c r="H431" s="22">
        <f>+IFERROR(INDEX('18.02.23'!$N$9:$N$746,MATCH('Bảng kê Q1'!$F431,'18.02.23'!$N$9:$N$746,0)),"")</f>
        <v>620</v>
      </c>
      <c r="I431" s="22"/>
      <c r="J431" s="22"/>
      <c r="K431" s="22"/>
      <c r="L431" s="5">
        <v>734310</v>
      </c>
      <c r="M431" s="9" t="s">
        <v>3015</v>
      </c>
      <c r="N431" s="5">
        <v>73431</v>
      </c>
      <c r="O431" s="5">
        <v>807741</v>
      </c>
      <c r="P431" s="5">
        <f t="shared" si="12"/>
        <v>84812.804999999993</v>
      </c>
      <c r="Q431" s="5">
        <f t="shared" si="13"/>
        <v>722928.19500000007</v>
      </c>
      <c r="R431" s="5">
        <f>+IFERROR(INDEX('18.02.23'!$F$9:$F$748,MATCH('Bảng kê Q1'!$F431,'18.02.23'!$N$9:$N$746,0)),"")</f>
        <v>807741</v>
      </c>
      <c r="S431" s="15" t="s">
        <v>1882</v>
      </c>
      <c r="T431" s="8" t="s">
        <v>3014</v>
      </c>
      <c r="U431" t="e">
        <f>INDEX('Hàng tra'!$E$3:$E$519,MATCH('Bảng kê Q1'!$F431,'Hàng tra'!$E$3:$E$519,0))</f>
        <v>#N/A</v>
      </c>
    </row>
    <row r="432" spans="1:21" outlineLevel="1" x14ac:dyDescent="0.25">
      <c r="A432" s="4">
        <v>44932</v>
      </c>
      <c r="B432" s="8" t="s">
        <v>801</v>
      </c>
      <c r="C432" s="8" t="s">
        <v>3013</v>
      </c>
      <c r="D432" s="22" t="s">
        <v>4139</v>
      </c>
      <c r="E432" s="22" t="s">
        <v>4139</v>
      </c>
      <c r="F432" s="22">
        <v>621</v>
      </c>
      <c r="G432" s="22"/>
      <c r="H432" s="22">
        <f>+IFERROR(INDEX('18.02.23'!$N$9:$N$746,MATCH('Bảng kê Q1'!$F432,'18.02.23'!$N$9:$N$746,0)),"")</f>
        <v>621</v>
      </c>
      <c r="I432" s="22"/>
      <c r="J432" s="22"/>
      <c r="K432" s="22"/>
      <c r="L432" s="5">
        <v>1189648</v>
      </c>
      <c r="M432" s="9" t="s">
        <v>3015</v>
      </c>
      <c r="N432" s="5">
        <v>118965</v>
      </c>
      <c r="O432" s="5">
        <v>1308613</v>
      </c>
      <c r="P432" s="5">
        <f t="shared" si="12"/>
        <v>137404.36499999999</v>
      </c>
      <c r="Q432" s="5">
        <f t="shared" si="13"/>
        <v>1171208.635</v>
      </c>
      <c r="R432" s="5">
        <f>+IFERROR(INDEX('18.02.23'!$F$9:$F$748,MATCH('Bảng kê Q1'!$F432,'18.02.23'!$N$9:$N$746,0)),"")</f>
        <v>1308613</v>
      </c>
      <c r="S432" s="15" t="s">
        <v>1882</v>
      </c>
      <c r="T432" s="8" t="s">
        <v>3014</v>
      </c>
      <c r="U432" t="e">
        <f>INDEX('Hàng tra'!$E$3:$E$519,MATCH('Bảng kê Q1'!$F432,'Hàng tra'!$E$3:$E$519,0))</f>
        <v>#N/A</v>
      </c>
    </row>
    <row r="433" spans="1:21" outlineLevel="1" x14ac:dyDescent="0.25">
      <c r="A433" s="4">
        <v>44932</v>
      </c>
      <c r="B433" s="8" t="s">
        <v>1786</v>
      </c>
      <c r="C433" s="8" t="s">
        <v>3013</v>
      </c>
      <c r="D433" s="22" t="s">
        <v>1818</v>
      </c>
      <c r="E433" s="22" t="s">
        <v>1818</v>
      </c>
      <c r="F433" s="22">
        <v>622</v>
      </c>
      <c r="G433" s="22"/>
      <c r="H433" s="22">
        <f>+IFERROR(INDEX('18.02.23'!$N$9:$N$746,MATCH('Bảng kê Q1'!$F433,'18.02.23'!$N$9:$N$746,0)),"")</f>
        <v>622</v>
      </c>
      <c r="I433" s="22"/>
      <c r="J433" s="22"/>
      <c r="K433" s="22"/>
      <c r="L433" s="5">
        <v>734310</v>
      </c>
      <c r="M433" s="9" t="s">
        <v>3015</v>
      </c>
      <c r="N433" s="5">
        <v>73431</v>
      </c>
      <c r="O433" s="5">
        <v>807741</v>
      </c>
      <c r="P433" s="5">
        <f t="shared" si="12"/>
        <v>84812.804999999993</v>
      </c>
      <c r="Q433" s="5">
        <f t="shared" si="13"/>
        <v>722928.19500000007</v>
      </c>
      <c r="R433" s="5">
        <f>+IFERROR(INDEX('18.02.23'!$F$9:$F$748,MATCH('Bảng kê Q1'!$F433,'18.02.23'!$N$9:$N$746,0)),"")</f>
        <v>807741</v>
      </c>
      <c r="S433" s="15" t="s">
        <v>1882</v>
      </c>
      <c r="T433" s="8" t="s">
        <v>3014</v>
      </c>
      <c r="U433" t="e">
        <f>INDEX('Hàng tra'!$E$3:$E$519,MATCH('Bảng kê Q1'!$F433,'Hàng tra'!$E$3:$E$519,0))</f>
        <v>#N/A</v>
      </c>
    </row>
    <row r="434" spans="1:21" outlineLevel="1" x14ac:dyDescent="0.25">
      <c r="A434" s="4">
        <v>44932</v>
      </c>
      <c r="B434" s="8" t="s">
        <v>652</v>
      </c>
      <c r="C434" s="8" t="s">
        <v>3013</v>
      </c>
      <c r="D434" s="22" t="s">
        <v>279</v>
      </c>
      <c r="E434" s="22" t="s">
        <v>279</v>
      </c>
      <c r="F434" s="22">
        <v>623</v>
      </c>
      <c r="G434" s="22"/>
      <c r="H434" s="22">
        <f>+IFERROR(INDEX('18.02.23'!$N$9:$N$746,MATCH('Bảng kê Q1'!$F434,'18.02.23'!$N$9:$N$746,0)),"")</f>
        <v>623</v>
      </c>
      <c r="I434" s="22"/>
      <c r="J434" s="22"/>
      <c r="K434" s="22"/>
      <c r="L434" s="5">
        <v>734310</v>
      </c>
      <c r="M434" s="9" t="s">
        <v>3015</v>
      </c>
      <c r="N434" s="5">
        <v>73431</v>
      </c>
      <c r="O434" s="5">
        <v>807741</v>
      </c>
      <c r="P434" s="5">
        <f t="shared" si="12"/>
        <v>84812.804999999993</v>
      </c>
      <c r="Q434" s="5">
        <f t="shared" si="13"/>
        <v>722928.19500000007</v>
      </c>
      <c r="R434" s="5">
        <f>+IFERROR(INDEX('18.02.23'!$F$9:$F$748,MATCH('Bảng kê Q1'!$F434,'18.02.23'!$N$9:$N$746,0)),"")</f>
        <v>807741</v>
      </c>
      <c r="S434" s="15" t="s">
        <v>1882</v>
      </c>
      <c r="T434" s="8" t="s">
        <v>3014</v>
      </c>
      <c r="U434">
        <f>INDEX('Hàng tra'!$E$3:$E$519,MATCH('Bảng kê Q1'!$F434,'Hàng tra'!$E$3:$E$519,0))</f>
        <v>623</v>
      </c>
    </row>
    <row r="435" spans="1:21" outlineLevel="1" x14ac:dyDescent="0.25">
      <c r="A435" s="4">
        <v>44932</v>
      </c>
      <c r="B435" s="8" t="s">
        <v>653</v>
      </c>
      <c r="C435" s="8" t="s">
        <v>3013</v>
      </c>
      <c r="D435" s="22" t="s">
        <v>2692</v>
      </c>
      <c r="E435" s="22" t="s">
        <v>2692</v>
      </c>
      <c r="F435" s="22">
        <v>624</v>
      </c>
      <c r="G435" s="22"/>
      <c r="H435" s="22">
        <f>+IFERROR(INDEX('18.02.23'!$N$9:$N$746,MATCH('Bảng kê Q1'!$F435,'18.02.23'!$N$9:$N$746,0)),"")</f>
        <v>624</v>
      </c>
      <c r="I435" s="22"/>
      <c r="J435" s="22"/>
      <c r="K435" s="22"/>
      <c r="L435" s="5">
        <v>1746371</v>
      </c>
      <c r="M435" s="9" t="s">
        <v>3015</v>
      </c>
      <c r="N435" s="5">
        <v>174637</v>
      </c>
      <c r="O435" s="5">
        <v>1921008</v>
      </c>
      <c r="P435" s="5">
        <f t="shared" si="12"/>
        <v>201705.84</v>
      </c>
      <c r="Q435" s="5">
        <f t="shared" si="13"/>
        <v>1719302.16</v>
      </c>
      <c r="R435" s="5">
        <f>+IFERROR(INDEX('18.02.23'!$F$9:$F$748,MATCH('Bảng kê Q1'!$F435,'18.02.23'!$N$9:$N$746,0)),"")</f>
        <v>1921008</v>
      </c>
      <c r="S435" s="15" t="s">
        <v>2692</v>
      </c>
      <c r="T435" s="8" t="s">
        <v>3093</v>
      </c>
      <c r="U435" t="e">
        <f>INDEX('Hàng tra'!$E$3:$E$519,MATCH('Bảng kê Q1'!$F435,'Hàng tra'!$E$3:$E$519,0))</f>
        <v>#N/A</v>
      </c>
    </row>
    <row r="436" spans="1:21" outlineLevel="1" x14ac:dyDescent="0.25">
      <c r="A436" s="4">
        <v>44932</v>
      </c>
      <c r="B436" s="8" t="s">
        <v>1743</v>
      </c>
      <c r="C436" s="8" t="s">
        <v>3013</v>
      </c>
      <c r="D436" s="22" t="s">
        <v>2244</v>
      </c>
      <c r="E436" s="22" t="s">
        <v>2244</v>
      </c>
      <c r="F436" s="22">
        <v>625</v>
      </c>
      <c r="G436" s="22"/>
      <c r="H436" s="22">
        <f>+IFERROR(INDEX('18.02.23'!$N$9:$N$746,MATCH('Bảng kê Q1'!$F436,'18.02.23'!$N$9:$N$746,0)),"")</f>
        <v>625</v>
      </c>
      <c r="I436" s="22"/>
      <c r="J436" s="22"/>
      <c r="K436" s="22"/>
      <c r="L436" s="5">
        <v>4487527</v>
      </c>
      <c r="M436" s="9" t="s">
        <v>3015</v>
      </c>
      <c r="N436" s="5">
        <v>448753</v>
      </c>
      <c r="O436" s="5">
        <v>4936280</v>
      </c>
      <c r="P436" s="5">
        <f t="shared" si="12"/>
        <v>518309.39999999997</v>
      </c>
      <c r="Q436" s="5">
        <f t="shared" si="13"/>
        <v>4417970.5999999996</v>
      </c>
      <c r="R436" s="5">
        <f>+IFERROR(INDEX('18.02.23'!$F$9:$F$748,MATCH('Bảng kê Q1'!$F436,'18.02.23'!$N$9:$N$746,0)),"")</f>
        <v>4936280</v>
      </c>
      <c r="S436" s="15" t="s">
        <v>2244</v>
      </c>
      <c r="T436" s="8" t="s">
        <v>3088</v>
      </c>
      <c r="U436" t="e">
        <f>INDEX('Hàng tra'!$E$3:$E$519,MATCH('Bảng kê Q1'!$F436,'Hàng tra'!$E$3:$E$519,0))</f>
        <v>#N/A</v>
      </c>
    </row>
    <row r="437" spans="1:21" outlineLevel="1" x14ac:dyDescent="0.25">
      <c r="A437" s="4">
        <v>44932</v>
      </c>
      <c r="B437" s="8" t="s">
        <v>2183</v>
      </c>
      <c r="C437" s="8" t="s">
        <v>3013</v>
      </c>
      <c r="D437" s="22" t="s">
        <v>1533</v>
      </c>
      <c r="E437" s="22" t="s">
        <v>1533</v>
      </c>
      <c r="F437" s="22">
        <v>626</v>
      </c>
      <c r="G437" s="22"/>
      <c r="H437" s="22">
        <f>+IFERROR(INDEX('18.02.23'!$N$9:$N$746,MATCH('Bảng kê Q1'!$F437,'18.02.23'!$N$9:$N$746,0)),"")</f>
        <v>626</v>
      </c>
      <c r="I437" s="22"/>
      <c r="J437" s="22"/>
      <c r="K437" s="22"/>
      <c r="L437" s="5">
        <v>1189648</v>
      </c>
      <c r="M437" s="9" t="s">
        <v>3015</v>
      </c>
      <c r="N437" s="5">
        <v>118965</v>
      </c>
      <c r="O437" s="5">
        <v>1308613</v>
      </c>
      <c r="P437" s="5">
        <f t="shared" si="12"/>
        <v>137404.36499999999</v>
      </c>
      <c r="Q437" s="5">
        <f t="shared" si="13"/>
        <v>1171208.635</v>
      </c>
      <c r="R437" s="5">
        <f>+IFERROR(INDEX('18.02.23'!$F$9:$F$748,MATCH('Bảng kê Q1'!$F437,'18.02.23'!$N$9:$N$746,0)),"")</f>
        <v>1308613</v>
      </c>
      <c r="S437" s="15" t="s">
        <v>1882</v>
      </c>
      <c r="T437" s="8" t="s">
        <v>3014</v>
      </c>
      <c r="U437" t="e">
        <f>INDEX('Hàng tra'!$E$3:$E$519,MATCH('Bảng kê Q1'!$F437,'Hàng tra'!$E$3:$E$519,0))</f>
        <v>#N/A</v>
      </c>
    </row>
    <row r="438" spans="1:21" outlineLevel="1" x14ac:dyDescent="0.25">
      <c r="A438" s="4">
        <v>44932</v>
      </c>
      <c r="B438" s="8" t="s">
        <v>1152</v>
      </c>
      <c r="C438" s="8" t="s">
        <v>3013</v>
      </c>
      <c r="D438" s="22" t="s">
        <v>1387</v>
      </c>
      <c r="E438" s="22" t="s">
        <v>1387</v>
      </c>
      <c r="F438" s="22">
        <v>627</v>
      </c>
      <c r="G438" s="22"/>
      <c r="H438" s="22">
        <f>+IFERROR(INDEX('18.02.23'!$N$9:$N$746,MATCH('Bảng kê Q1'!$F438,'18.02.23'!$N$9:$N$746,0)),"")</f>
        <v>627</v>
      </c>
      <c r="I438" s="22"/>
      <c r="J438" s="22"/>
      <c r="K438" s="22"/>
      <c r="L438" s="5">
        <v>1189648</v>
      </c>
      <c r="M438" s="9" t="s">
        <v>3015</v>
      </c>
      <c r="N438" s="5">
        <v>118965</v>
      </c>
      <c r="O438" s="5">
        <v>1308613</v>
      </c>
      <c r="P438" s="5">
        <f t="shared" si="12"/>
        <v>137404.36499999999</v>
      </c>
      <c r="Q438" s="5">
        <f t="shared" si="13"/>
        <v>1171208.635</v>
      </c>
      <c r="R438" s="5">
        <f>+IFERROR(INDEX('18.02.23'!$F$9:$F$748,MATCH('Bảng kê Q1'!$F438,'18.02.23'!$N$9:$N$746,0)),"")</f>
        <v>1308613</v>
      </c>
      <c r="S438" s="15" t="s">
        <v>1882</v>
      </c>
      <c r="T438" s="8" t="s">
        <v>3014</v>
      </c>
      <c r="U438">
        <f>INDEX('Hàng tra'!$E$3:$E$519,MATCH('Bảng kê Q1'!$F438,'Hàng tra'!$E$3:$E$519,0))</f>
        <v>627</v>
      </c>
    </row>
    <row r="439" spans="1:21" outlineLevel="1" x14ac:dyDescent="0.25">
      <c r="A439" s="4">
        <v>44932</v>
      </c>
      <c r="B439" s="8" t="s">
        <v>94</v>
      </c>
      <c r="C439" s="8" t="s">
        <v>3013</v>
      </c>
      <c r="D439" s="22" t="s">
        <v>1749</v>
      </c>
      <c r="E439" s="22" t="s">
        <v>1749</v>
      </c>
      <c r="F439" s="22">
        <v>628</v>
      </c>
      <c r="G439" s="22"/>
      <c r="H439" s="22">
        <f>+IFERROR(INDEX('18.02.23'!$N$9:$N$746,MATCH('Bảng kê Q1'!$F439,'18.02.23'!$N$9:$N$746,0)),"")</f>
        <v>628</v>
      </c>
      <c r="I439" s="22"/>
      <c r="J439" s="22"/>
      <c r="K439" s="22"/>
      <c r="L439" s="5">
        <v>734310</v>
      </c>
      <c r="M439" s="9" t="s">
        <v>3015</v>
      </c>
      <c r="N439" s="5">
        <v>73431</v>
      </c>
      <c r="O439" s="5">
        <v>807741</v>
      </c>
      <c r="P439" s="5">
        <f t="shared" si="12"/>
        <v>84812.804999999993</v>
      </c>
      <c r="Q439" s="5">
        <f t="shared" si="13"/>
        <v>722928.19500000007</v>
      </c>
      <c r="R439" s="5">
        <f>+IFERROR(INDEX('18.02.23'!$F$9:$F$748,MATCH('Bảng kê Q1'!$F439,'18.02.23'!$N$9:$N$746,0)),"")</f>
        <v>807741</v>
      </c>
      <c r="S439" s="15" t="s">
        <v>1882</v>
      </c>
      <c r="T439" s="8" t="s">
        <v>3014</v>
      </c>
      <c r="U439" t="e">
        <f>INDEX('Hàng tra'!$E$3:$E$519,MATCH('Bảng kê Q1'!$F439,'Hàng tra'!$E$3:$E$519,0))</f>
        <v>#N/A</v>
      </c>
    </row>
    <row r="440" spans="1:21" outlineLevel="1" x14ac:dyDescent="0.25">
      <c r="A440" s="4">
        <v>44932</v>
      </c>
      <c r="B440" s="8" t="s">
        <v>1364</v>
      </c>
      <c r="C440" s="8" t="s">
        <v>3013</v>
      </c>
      <c r="D440" s="22" t="s">
        <v>2347</v>
      </c>
      <c r="E440" s="22" t="s">
        <v>2347</v>
      </c>
      <c r="F440" s="22">
        <v>629</v>
      </c>
      <c r="G440" s="22"/>
      <c r="H440" s="22">
        <f>+IFERROR(INDEX('18.02.23'!$N$9:$N$746,MATCH('Bảng kê Q1'!$F440,'18.02.23'!$N$9:$N$746,0)),"")</f>
        <v>629</v>
      </c>
      <c r="I440" s="22"/>
      <c r="J440" s="22"/>
      <c r="K440" s="22"/>
      <c r="L440" s="5">
        <v>734310</v>
      </c>
      <c r="M440" s="9" t="s">
        <v>3015</v>
      </c>
      <c r="N440" s="5">
        <v>73431</v>
      </c>
      <c r="O440" s="5">
        <v>807741</v>
      </c>
      <c r="P440" s="5">
        <f t="shared" si="12"/>
        <v>84812.804999999993</v>
      </c>
      <c r="Q440" s="5">
        <f t="shared" si="13"/>
        <v>722928.19500000007</v>
      </c>
      <c r="R440" s="5">
        <f>+IFERROR(INDEX('18.02.23'!$F$9:$F$748,MATCH('Bảng kê Q1'!$F440,'18.02.23'!$N$9:$N$746,0)),"")</f>
        <v>807741</v>
      </c>
      <c r="S440" s="15" t="s">
        <v>1882</v>
      </c>
      <c r="T440" s="8" t="s">
        <v>3014</v>
      </c>
      <c r="U440">
        <f>INDEX('Hàng tra'!$E$3:$E$519,MATCH('Bảng kê Q1'!$F440,'Hàng tra'!$E$3:$E$519,0))</f>
        <v>629</v>
      </c>
    </row>
    <row r="441" spans="1:21" outlineLevel="1" x14ac:dyDescent="0.25">
      <c r="A441" s="4">
        <v>44932</v>
      </c>
      <c r="B441" s="8" t="s">
        <v>234</v>
      </c>
      <c r="C441" s="8" t="s">
        <v>3013</v>
      </c>
      <c r="D441" s="22" t="s">
        <v>2534</v>
      </c>
      <c r="E441" s="22" t="s">
        <v>2534</v>
      </c>
      <c r="F441" s="22">
        <v>630</v>
      </c>
      <c r="G441" s="22"/>
      <c r="H441" s="22">
        <f>+IFERROR(INDEX('18.02.23'!$N$9:$N$746,MATCH('Bảng kê Q1'!$F441,'18.02.23'!$N$9:$N$746,0)),"")</f>
        <v>630</v>
      </c>
      <c r="I441" s="22"/>
      <c r="J441" s="22"/>
      <c r="K441" s="22"/>
      <c r="L441" s="5">
        <v>734310</v>
      </c>
      <c r="M441" s="9" t="s">
        <v>3015</v>
      </c>
      <c r="N441" s="5">
        <v>73431</v>
      </c>
      <c r="O441" s="5">
        <v>807741</v>
      </c>
      <c r="P441" s="5">
        <f t="shared" si="12"/>
        <v>84812.804999999993</v>
      </c>
      <c r="Q441" s="5">
        <f t="shared" si="13"/>
        <v>722928.19500000007</v>
      </c>
      <c r="R441" s="5">
        <f>+IFERROR(INDEX('18.02.23'!$F$9:$F$748,MATCH('Bảng kê Q1'!$F441,'18.02.23'!$N$9:$N$746,0)),"")</f>
        <v>807741</v>
      </c>
      <c r="S441" s="15" t="s">
        <v>1882</v>
      </c>
      <c r="T441" s="8" t="s">
        <v>3014</v>
      </c>
      <c r="U441" t="e">
        <f>INDEX('Hàng tra'!$E$3:$E$519,MATCH('Bảng kê Q1'!$F441,'Hàng tra'!$E$3:$E$519,0))</f>
        <v>#N/A</v>
      </c>
    </row>
    <row r="442" spans="1:21" outlineLevel="1" x14ac:dyDescent="0.25">
      <c r="A442" s="4">
        <v>44932</v>
      </c>
      <c r="B442" s="8" t="s">
        <v>1107</v>
      </c>
      <c r="C442" s="8" t="s">
        <v>3013</v>
      </c>
      <c r="D442" s="22" t="s">
        <v>331</v>
      </c>
      <c r="E442" s="22" t="s">
        <v>331</v>
      </c>
      <c r="F442" s="22">
        <v>631</v>
      </c>
      <c r="G442" s="22"/>
      <c r="H442" s="22">
        <f>+IFERROR(INDEX('18.02.23'!$N$9:$N$746,MATCH('Bảng kê Q1'!$F442,'18.02.23'!$N$9:$N$746,0)),"")</f>
        <v>631</v>
      </c>
      <c r="I442" s="22"/>
      <c r="J442" s="22"/>
      <c r="K442" s="22"/>
      <c r="L442" s="5">
        <v>734310</v>
      </c>
      <c r="M442" s="9" t="s">
        <v>3015</v>
      </c>
      <c r="N442" s="5">
        <v>73431</v>
      </c>
      <c r="O442" s="5">
        <v>807741</v>
      </c>
      <c r="P442" s="5">
        <f t="shared" si="12"/>
        <v>84812.804999999993</v>
      </c>
      <c r="Q442" s="5">
        <f t="shared" si="13"/>
        <v>722928.19500000007</v>
      </c>
      <c r="R442" s="5">
        <f>+IFERROR(INDEX('18.02.23'!$F$9:$F$748,MATCH('Bảng kê Q1'!$F442,'18.02.23'!$N$9:$N$746,0)),"")</f>
        <v>807741</v>
      </c>
      <c r="S442" s="15" t="s">
        <v>1882</v>
      </c>
      <c r="T442" s="8" t="s">
        <v>3014</v>
      </c>
      <c r="U442" t="e">
        <f>INDEX('Hàng tra'!$E$3:$E$519,MATCH('Bảng kê Q1'!$F442,'Hàng tra'!$E$3:$E$519,0))</f>
        <v>#N/A</v>
      </c>
    </row>
    <row r="443" spans="1:21" outlineLevel="1" x14ac:dyDescent="0.25">
      <c r="A443" s="4">
        <v>44932</v>
      </c>
      <c r="B443" s="8" t="s">
        <v>2931</v>
      </c>
      <c r="C443" s="8" t="s">
        <v>3013</v>
      </c>
      <c r="D443" s="22" t="s">
        <v>1965</v>
      </c>
      <c r="E443" s="22" t="s">
        <v>1965</v>
      </c>
      <c r="F443" s="22">
        <v>632</v>
      </c>
      <c r="G443" s="22"/>
      <c r="H443" s="22">
        <f>+IFERROR(INDEX('18.02.23'!$N$9:$N$746,MATCH('Bảng kê Q1'!$F443,'18.02.23'!$N$9:$N$746,0)),"")</f>
        <v>632</v>
      </c>
      <c r="I443" s="22"/>
      <c r="J443" s="22"/>
      <c r="K443" s="22"/>
      <c r="L443" s="5">
        <v>1189648</v>
      </c>
      <c r="M443" s="9" t="s">
        <v>3015</v>
      </c>
      <c r="N443" s="5">
        <v>118965</v>
      </c>
      <c r="O443" s="5">
        <v>1308613</v>
      </c>
      <c r="P443" s="5">
        <f t="shared" si="12"/>
        <v>137404.36499999999</v>
      </c>
      <c r="Q443" s="5">
        <f t="shared" si="13"/>
        <v>1171208.635</v>
      </c>
      <c r="R443" s="5">
        <f>+IFERROR(INDEX('18.02.23'!$F$9:$F$748,MATCH('Bảng kê Q1'!$F443,'18.02.23'!$N$9:$N$746,0)),"")</f>
        <v>1308613</v>
      </c>
      <c r="S443" s="15" t="s">
        <v>1882</v>
      </c>
      <c r="T443" s="8" t="s">
        <v>3014</v>
      </c>
      <c r="U443" t="e">
        <f>INDEX('Hàng tra'!$E$3:$E$519,MATCH('Bảng kê Q1'!$F443,'Hàng tra'!$E$3:$E$519,0))</f>
        <v>#N/A</v>
      </c>
    </row>
    <row r="444" spans="1:21" outlineLevel="1" x14ac:dyDescent="0.25">
      <c r="A444" s="4">
        <v>44932</v>
      </c>
      <c r="B444" s="8" t="s">
        <v>2378</v>
      </c>
      <c r="C444" s="8" t="s">
        <v>3013</v>
      </c>
      <c r="D444" s="22" t="s">
        <v>2053</v>
      </c>
      <c r="E444" s="22" t="s">
        <v>2053</v>
      </c>
      <c r="F444" s="22">
        <v>633</v>
      </c>
      <c r="G444" s="22"/>
      <c r="H444" s="22">
        <f>+IFERROR(INDEX('18.02.23'!$N$9:$N$746,MATCH('Bảng kê Q1'!$F444,'18.02.23'!$N$9:$N$746,0)),"")</f>
        <v>633</v>
      </c>
      <c r="I444" s="22"/>
      <c r="J444" s="22"/>
      <c r="K444" s="22"/>
      <c r="L444" s="5">
        <v>734310</v>
      </c>
      <c r="M444" s="9" t="s">
        <v>3015</v>
      </c>
      <c r="N444" s="5">
        <v>73431</v>
      </c>
      <c r="O444" s="5">
        <v>807741</v>
      </c>
      <c r="P444" s="5">
        <f t="shared" si="12"/>
        <v>84812.804999999993</v>
      </c>
      <c r="Q444" s="5">
        <f t="shared" si="13"/>
        <v>722928.19500000007</v>
      </c>
      <c r="R444" s="5">
        <f>+IFERROR(INDEX('18.02.23'!$F$9:$F$748,MATCH('Bảng kê Q1'!$F444,'18.02.23'!$N$9:$N$746,0)),"")</f>
        <v>807741</v>
      </c>
      <c r="S444" s="15" t="s">
        <v>1882</v>
      </c>
      <c r="T444" s="8" t="s">
        <v>3014</v>
      </c>
      <c r="U444" t="e">
        <f>INDEX('Hàng tra'!$E$3:$E$519,MATCH('Bảng kê Q1'!$F444,'Hàng tra'!$E$3:$E$519,0))</f>
        <v>#N/A</v>
      </c>
    </row>
    <row r="445" spans="1:21" outlineLevel="1" x14ac:dyDescent="0.25">
      <c r="A445" s="4">
        <v>44932</v>
      </c>
      <c r="B445" s="8" t="s">
        <v>224</v>
      </c>
      <c r="C445" s="8" t="s">
        <v>3013</v>
      </c>
      <c r="D445" s="22" t="s">
        <v>1742</v>
      </c>
      <c r="E445" s="22" t="s">
        <v>1742</v>
      </c>
      <c r="F445" s="22">
        <v>634</v>
      </c>
      <c r="G445" s="22"/>
      <c r="H445" s="22">
        <f>+IFERROR(INDEX('18.02.23'!$N$9:$N$746,MATCH('Bảng kê Q1'!$F445,'18.02.23'!$N$9:$N$746,0)),"")</f>
        <v>634</v>
      </c>
      <c r="I445" s="22"/>
      <c r="J445" s="22"/>
      <c r="K445" s="22"/>
      <c r="L445" s="5">
        <v>734310</v>
      </c>
      <c r="M445" s="9" t="s">
        <v>3015</v>
      </c>
      <c r="N445" s="5">
        <v>73431</v>
      </c>
      <c r="O445" s="5">
        <v>807741</v>
      </c>
      <c r="P445" s="5">
        <f t="shared" si="12"/>
        <v>84812.804999999993</v>
      </c>
      <c r="Q445" s="5">
        <f t="shared" si="13"/>
        <v>722928.19500000007</v>
      </c>
      <c r="R445" s="5">
        <f>+IFERROR(INDEX('18.02.23'!$F$9:$F$748,MATCH('Bảng kê Q1'!$F445,'18.02.23'!$N$9:$N$746,0)),"")</f>
        <v>807741</v>
      </c>
      <c r="S445" s="15" t="s">
        <v>1882</v>
      </c>
      <c r="T445" s="8" t="s">
        <v>3014</v>
      </c>
      <c r="U445" t="e">
        <f>INDEX('Hàng tra'!$E$3:$E$519,MATCH('Bảng kê Q1'!$F445,'Hàng tra'!$E$3:$E$519,0))</f>
        <v>#N/A</v>
      </c>
    </row>
    <row r="446" spans="1:21" hidden="1" outlineLevel="1" x14ac:dyDescent="0.25">
      <c r="A446" s="4">
        <v>44932</v>
      </c>
      <c r="B446" s="8" t="s">
        <v>1768</v>
      </c>
      <c r="C446" s="8" t="s">
        <v>3013</v>
      </c>
      <c r="D446" s="22" t="s">
        <v>862</v>
      </c>
      <c r="E446" s="22" t="s">
        <v>862</v>
      </c>
      <c r="F446" s="22">
        <v>635</v>
      </c>
      <c r="G446" s="22"/>
      <c r="H446" s="22" t="str">
        <f>+IFERROR(INDEX('18.02.23'!$N$9:$N$746,MATCH('Bảng kê Q1'!$F446,'18.02.23'!$N$9:$N$746,0)),"")</f>
        <v/>
      </c>
      <c r="I446" s="22"/>
      <c r="J446" s="22"/>
      <c r="K446" s="22"/>
      <c r="L446" s="5">
        <v>734310</v>
      </c>
      <c r="M446" s="9" t="s">
        <v>3015</v>
      </c>
      <c r="N446" s="5">
        <v>73431</v>
      </c>
      <c r="O446" s="5">
        <v>807741</v>
      </c>
      <c r="P446" s="5">
        <f t="shared" si="12"/>
        <v>84812.804999999993</v>
      </c>
      <c r="Q446" s="5">
        <f t="shared" si="13"/>
        <v>722928.19500000007</v>
      </c>
      <c r="R446" s="5" t="str">
        <f>+IFERROR(INDEX('18.02.23'!$F$9:$F$748,MATCH('Bảng kê Q1'!$F446,'18.02.23'!$N$9:$N$746,0)),"")</f>
        <v/>
      </c>
      <c r="S446" s="15" t="s">
        <v>1882</v>
      </c>
      <c r="T446" s="8" t="s">
        <v>3014</v>
      </c>
      <c r="U446" t="e">
        <f>INDEX('Hàng tra'!$E$3:$E$519,MATCH('Bảng kê Q1'!$F446,'Hàng tra'!$E$3:$E$519,0))</f>
        <v>#N/A</v>
      </c>
    </row>
    <row r="447" spans="1:21" outlineLevel="1" x14ac:dyDescent="0.25">
      <c r="A447" s="4">
        <v>44932</v>
      </c>
      <c r="B447" s="8" t="s">
        <v>2619</v>
      </c>
      <c r="C447" s="8" t="s">
        <v>3013</v>
      </c>
      <c r="D447" s="22" t="s">
        <v>1351</v>
      </c>
      <c r="E447" s="22" t="s">
        <v>1351</v>
      </c>
      <c r="F447" s="22">
        <v>636</v>
      </c>
      <c r="G447" s="22"/>
      <c r="H447" s="22">
        <f>+IFERROR(INDEX('18.02.23'!$N$9:$N$746,MATCH('Bảng kê Q1'!$F447,'18.02.23'!$N$9:$N$746,0)),"")</f>
        <v>636</v>
      </c>
      <c r="I447" s="22"/>
      <c r="J447" s="22"/>
      <c r="K447" s="22"/>
      <c r="L447" s="5">
        <v>1018223</v>
      </c>
      <c r="M447" s="9" t="s">
        <v>3015</v>
      </c>
      <c r="N447" s="5">
        <v>101822</v>
      </c>
      <c r="O447" s="5">
        <v>1120045</v>
      </c>
      <c r="P447" s="5">
        <f t="shared" si="12"/>
        <v>117604.72499999999</v>
      </c>
      <c r="Q447" s="5">
        <f t="shared" si="13"/>
        <v>1002440.275</v>
      </c>
      <c r="R447" s="5">
        <f>+IFERROR(INDEX('18.02.23'!$F$9:$F$748,MATCH('Bảng kê Q1'!$F447,'18.02.23'!$N$9:$N$746,0)),"")</f>
        <v>1120045</v>
      </c>
      <c r="S447" s="15" t="s">
        <v>1882</v>
      </c>
      <c r="T447" s="8" t="s">
        <v>3014</v>
      </c>
      <c r="U447" t="e">
        <f>INDEX('Hàng tra'!$E$3:$E$519,MATCH('Bảng kê Q1'!$F447,'Hàng tra'!$E$3:$E$519,0))</f>
        <v>#N/A</v>
      </c>
    </row>
    <row r="448" spans="1:21" outlineLevel="1" x14ac:dyDescent="0.25">
      <c r="A448" s="4">
        <v>44932</v>
      </c>
      <c r="B448" s="8" t="s">
        <v>1842</v>
      </c>
      <c r="C448" s="8" t="s">
        <v>3013</v>
      </c>
      <c r="D448" s="22" t="s">
        <v>558</v>
      </c>
      <c r="E448" s="22" t="s">
        <v>558</v>
      </c>
      <c r="F448" s="22">
        <v>647</v>
      </c>
      <c r="G448" s="22"/>
      <c r="H448" s="22">
        <f>+IFERROR(INDEX('18.02.23'!$N$9:$N$746,MATCH('Bảng kê Q1'!$F448,'18.02.23'!$N$9:$N$746,0)),"")</f>
        <v>647</v>
      </c>
      <c r="I448" s="22"/>
      <c r="J448" s="22"/>
      <c r="K448" s="22"/>
      <c r="L448" s="5">
        <v>734310</v>
      </c>
      <c r="M448" s="9" t="s">
        <v>3015</v>
      </c>
      <c r="N448" s="5">
        <v>73431</v>
      </c>
      <c r="O448" s="5">
        <v>807741</v>
      </c>
      <c r="P448" s="5">
        <f t="shared" si="12"/>
        <v>84812.804999999993</v>
      </c>
      <c r="Q448" s="5">
        <f t="shared" si="13"/>
        <v>722928.19500000007</v>
      </c>
      <c r="R448" s="5">
        <f>+IFERROR(INDEX('18.02.23'!$F$9:$F$748,MATCH('Bảng kê Q1'!$F448,'18.02.23'!$N$9:$N$746,0)),"")</f>
        <v>807741</v>
      </c>
      <c r="S448" s="15" t="s">
        <v>1882</v>
      </c>
      <c r="T448" s="8" t="s">
        <v>3014</v>
      </c>
      <c r="U448" t="e">
        <f>INDEX('Hàng tra'!$E$3:$E$519,MATCH('Bảng kê Q1'!$F448,'Hàng tra'!$E$3:$E$519,0))</f>
        <v>#N/A</v>
      </c>
    </row>
    <row r="449" spans="1:21" outlineLevel="1" x14ac:dyDescent="0.25">
      <c r="A449" s="4">
        <v>44932</v>
      </c>
      <c r="B449" s="8" t="s">
        <v>2140</v>
      </c>
      <c r="C449" s="8" t="s">
        <v>3013</v>
      </c>
      <c r="D449" s="22" t="s">
        <v>712</v>
      </c>
      <c r="E449" s="22" t="s">
        <v>712</v>
      </c>
      <c r="F449" s="22">
        <v>648</v>
      </c>
      <c r="G449" s="22"/>
      <c r="H449" s="22">
        <f>+IFERROR(INDEX('18.02.23'!$N$9:$N$746,MATCH('Bảng kê Q1'!$F449,'18.02.23'!$N$9:$N$746,0)),"")</f>
        <v>648</v>
      </c>
      <c r="I449" s="22"/>
      <c r="J449" s="22"/>
      <c r="K449" s="22"/>
      <c r="L449" s="5">
        <v>734310</v>
      </c>
      <c r="M449" s="9" t="s">
        <v>3015</v>
      </c>
      <c r="N449" s="5">
        <v>73431</v>
      </c>
      <c r="O449" s="5">
        <v>807741</v>
      </c>
      <c r="P449" s="5">
        <f t="shared" si="12"/>
        <v>84812.804999999993</v>
      </c>
      <c r="Q449" s="5">
        <f t="shared" si="13"/>
        <v>722928.19500000007</v>
      </c>
      <c r="R449" s="5">
        <f>+IFERROR(INDEX('18.02.23'!$F$9:$F$748,MATCH('Bảng kê Q1'!$F449,'18.02.23'!$N$9:$N$746,0)),"")</f>
        <v>807741</v>
      </c>
      <c r="S449" s="15" t="s">
        <v>1882</v>
      </c>
      <c r="T449" s="8" t="s">
        <v>3014</v>
      </c>
      <c r="U449" t="e">
        <f>INDEX('Hàng tra'!$E$3:$E$519,MATCH('Bảng kê Q1'!$F449,'Hàng tra'!$E$3:$E$519,0))</f>
        <v>#N/A</v>
      </c>
    </row>
    <row r="450" spans="1:21" outlineLevel="1" x14ac:dyDescent="0.25">
      <c r="A450" s="4">
        <v>44932</v>
      </c>
      <c r="B450" s="8" t="s">
        <v>1671</v>
      </c>
      <c r="C450" s="8" t="s">
        <v>3013</v>
      </c>
      <c r="D450" s="22" t="s">
        <v>1750</v>
      </c>
      <c r="E450" s="22" t="s">
        <v>1750</v>
      </c>
      <c r="F450" s="22">
        <v>649</v>
      </c>
      <c r="G450" s="22"/>
      <c r="H450" s="22">
        <f>+IFERROR(INDEX('18.02.23'!$N$9:$N$746,MATCH('Bảng kê Q1'!$F450,'18.02.23'!$N$9:$N$746,0)),"")</f>
        <v>649</v>
      </c>
      <c r="I450" s="22"/>
      <c r="J450" s="22"/>
      <c r="K450" s="22"/>
      <c r="L450" s="5">
        <v>734310</v>
      </c>
      <c r="M450" s="9" t="s">
        <v>3015</v>
      </c>
      <c r="N450" s="5">
        <v>73431</v>
      </c>
      <c r="O450" s="5">
        <v>807741</v>
      </c>
      <c r="P450" s="5">
        <f t="shared" si="12"/>
        <v>84812.804999999993</v>
      </c>
      <c r="Q450" s="5">
        <f t="shared" si="13"/>
        <v>722928.19500000007</v>
      </c>
      <c r="R450" s="5">
        <f>+IFERROR(INDEX('18.02.23'!$F$9:$F$748,MATCH('Bảng kê Q1'!$F450,'18.02.23'!$N$9:$N$746,0)),"")</f>
        <v>807741</v>
      </c>
      <c r="S450" s="15" t="s">
        <v>1882</v>
      </c>
      <c r="T450" s="8" t="s">
        <v>3014</v>
      </c>
      <c r="U450" t="e">
        <f>INDEX('Hàng tra'!$E$3:$E$519,MATCH('Bảng kê Q1'!$F450,'Hàng tra'!$E$3:$E$519,0))</f>
        <v>#N/A</v>
      </c>
    </row>
    <row r="451" spans="1:21" outlineLevel="1" x14ac:dyDescent="0.25">
      <c r="A451" s="4">
        <v>44932</v>
      </c>
      <c r="B451" s="8" t="s">
        <v>330</v>
      </c>
      <c r="C451" s="8" t="s">
        <v>3013</v>
      </c>
      <c r="D451" s="22" t="s">
        <v>1482</v>
      </c>
      <c r="E451" s="22" t="s">
        <v>1482</v>
      </c>
      <c r="F451" s="22">
        <v>650</v>
      </c>
      <c r="G451" s="22"/>
      <c r="H451" s="22">
        <f>+IFERROR(INDEX('18.02.23'!$N$9:$N$746,MATCH('Bảng kê Q1'!$F451,'18.02.23'!$N$9:$N$746,0)),"")</f>
        <v>650</v>
      </c>
      <c r="I451" s="22"/>
      <c r="J451" s="22"/>
      <c r="K451" s="22"/>
      <c r="L451" s="5">
        <v>6663785</v>
      </c>
      <c r="M451" s="9" t="s">
        <v>3015</v>
      </c>
      <c r="N451" s="5">
        <v>666379</v>
      </c>
      <c r="O451" s="5">
        <v>7330164</v>
      </c>
      <c r="P451" s="5">
        <f t="shared" si="12"/>
        <v>769667.22</v>
      </c>
      <c r="Q451" s="5">
        <f t="shared" si="13"/>
        <v>6560496.7800000003</v>
      </c>
      <c r="R451" s="5">
        <f>+IFERROR(INDEX('18.02.23'!$F$9:$F$748,MATCH('Bảng kê Q1'!$F451,'18.02.23'!$N$9:$N$746,0)),"")</f>
        <v>7330164</v>
      </c>
      <c r="S451" s="15" t="s">
        <v>1482</v>
      </c>
      <c r="T451" s="8" t="s">
        <v>3065</v>
      </c>
      <c r="U451" t="e">
        <f>INDEX('Hàng tra'!$E$3:$E$519,MATCH('Bảng kê Q1'!$F451,'Hàng tra'!$E$3:$E$519,0))</f>
        <v>#N/A</v>
      </c>
    </row>
    <row r="452" spans="1:21" outlineLevel="1" x14ac:dyDescent="0.25">
      <c r="A452" s="4">
        <v>44932</v>
      </c>
      <c r="B452" s="8" t="s">
        <v>1226</v>
      </c>
      <c r="C452" s="8" t="s">
        <v>3013</v>
      </c>
      <c r="D452" s="22" t="s">
        <v>197</v>
      </c>
      <c r="E452" s="22" t="s">
        <v>197</v>
      </c>
      <c r="F452" s="22">
        <v>651</v>
      </c>
      <c r="G452" s="22"/>
      <c r="H452" s="22">
        <f>+IFERROR(INDEX('18.02.23'!$N$9:$N$746,MATCH('Bảng kê Q1'!$F452,'18.02.23'!$N$9:$N$746,0)),"")</f>
        <v>651</v>
      </c>
      <c r="I452" s="22"/>
      <c r="J452" s="22"/>
      <c r="K452" s="22"/>
      <c r="L452" s="5">
        <v>1189648</v>
      </c>
      <c r="M452" s="9" t="s">
        <v>3015</v>
      </c>
      <c r="N452" s="5">
        <v>118965</v>
      </c>
      <c r="O452" s="5">
        <v>1308613</v>
      </c>
      <c r="P452" s="5">
        <f t="shared" si="12"/>
        <v>137404.36499999999</v>
      </c>
      <c r="Q452" s="5">
        <f t="shared" si="13"/>
        <v>1171208.635</v>
      </c>
      <c r="R452" s="5">
        <f>+IFERROR(INDEX('18.02.23'!$F$9:$F$748,MATCH('Bảng kê Q1'!$F452,'18.02.23'!$N$9:$N$746,0)),"")</f>
        <v>1308613</v>
      </c>
      <c r="S452" s="15" t="s">
        <v>1882</v>
      </c>
      <c r="T452" s="8" t="s">
        <v>3014</v>
      </c>
      <c r="U452" t="e">
        <f>INDEX('Hàng tra'!$E$3:$E$519,MATCH('Bảng kê Q1'!$F452,'Hàng tra'!$E$3:$E$519,0))</f>
        <v>#N/A</v>
      </c>
    </row>
    <row r="453" spans="1:21" outlineLevel="1" x14ac:dyDescent="0.25">
      <c r="A453" s="4">
        <v>44932</v>
      </c>
      <c r="B453" s="8" t="s">
        <v>2558</v>
      </c>
      <c r="C453" s="8" t="s">
        <v>3013</v>
      </c>
      <c r="D453" s="22" t="s">
        <v>784</v>
      </c>
      <c r="E453" s="22" t="s">
        <v>784</v>
      </c>
      <c r="F453" s="22">
        <v>652</v>
      </c>
      <c r="G453" s="22"/>
      <c r="H453" s="22">
        <f>+IFERROR(INDEX('18.02.23'!$N$9:$N$746,MATCH('Bảng kê Q1'!$F453,'18.02.23'!$N$9:$N$746,0)),"")</f>
        <v>652</v>
      </c>
      <c r="I453" s="22"/>
      <c r="J453" s="22"/>
      <c r="K453" s="22"/>
      <c r="L453" s="5">
        <v>734310</v>
      </c>
      <c r="M453" s="9" t="s">
        <v>3015</v>
      </c>
      <c r="N453" s="5">
        <v>73431</v>
      </c>
      <c r="O453" s="5">
        <v>807741</v>
      </c>
      <c r="P453" s="5">
        <f t="shared" ref="P453:P516" si="14">O453*10.5%</f>
        <v>84812.804999999993</v>
      </c>
      <c r="Q453" s="5">
        <f t="shared" ref="Q453:Q516" si="15">+O453-P453</f>
        <v>722928.19500000007</v>
      </c>
      <c r="R453" s="5">
        <f>+IFERROR(INDEX('18.02.23'!$F$9:$F$748,MATCH('Bảng kê Q1'!$F453,'18.02.23'!$N$9:$N$746,0)),"")</f>
        <v>807741</v>
      </c>
      <c r="S453" s="15" t="s">
        <v>1882</v>
      </c>
      <c r="T453" s="8" t="s">
        <v>3014</v>
      </c>
      <c r="U453" t="e">
        <f>INDEX('Hàng tra'!$E$3:$E$519,MATCH('Bảng kê Q1'!$F453,'Hàng tra'!$E$3:$E$519,0))</f>
        <v>#N/A</v>
      </c>
    </row>
    <row r="454" spans="1:21" outlineLevel="1" x14ac:dyDescent="0.25">
      <c r="A454" s="4">
        <v>44932</v>
      </c>
      <c r="B454" s="8" t="s">
        <v>2306</v>
      </c>
      <c r="C454" s="8" t="s">
        <v>3013</v>
      </c>
      <c r="D454" s="22" t="s">
        <v>784</v>
      </c>
      <c r="E454" s="22" t="s">
        <v>784</v>
      </c>
      <c r="F454" s="22">
        <v>653</v>
      </c>
      <c r="G454" s="22"/>
      <c r="H454" s="22">
        <f>+IFERROR(INDEX('18.02.23'!$N$9:$N$746,MATCH('Bảng kê Q1'!$F454,'18.02.23'!$N$9:$N$746,0)),"")</f>
        <v>653</v>
      </c>
      <c r="I454" s="22"/>
      <c r="J454" s="22"/>
      <c r="K454" s="22"/>
      <c r="L454" s="5">
        <v>401456</v>
      </c>
      <c r="M454" s="9" t="s">
        <v>3015</v>
      </c>
      <c r="N454" s="5">
        <v>40146</v>
      </c>
      <c r="O454" s="5">
        <v>441602</v>
      </c>
      <c r="P454" s="5">
        <f t="shared" si="14"/>
        <v>46368.21</v>
      </c>
      <c r="Q454" s="5">
        <f t="shared" si="15"/>
        <v>395233.79</v>
      </c>
      <c r="R454" s="5">
        <f>+IFERROR(INDEX('18.02.23'!$F$9:$F$748,MATCH('Bảng kê Q1'!$F454,'18.02.23'!$N$9:$N$746,0)),"")</f>
        <v>441602</v>
      </c>
      <c r="S454" s="15" t="s">
        <v>1882</v>
      </c>
      <c r="T454" s="8" t="s">
        <v>3014</v>
      </c>
      <c r="U454">
        <f>INDEX('Hàng tra'!$E$3:$E$519,MATCH('Bảng kê Q1'!$F454,'Hàng tra'!$E$3:$E$519,0))</f>
        <v>653</v>
      </c>
    </row>
    <row r="455" spans="1:21" outlineLevel="1" x14ac:dyDescent="0.25">
      <c r="A455" s="4">
        <v>44932</v>
      </c>
      <c r="B455" s="8" t="s">
        <v>1620</v>
      </c>
      <c r="C455" s="8" t="s">
        <v>3013</v>
      </c>
      <c r="D455" s="22" t="s">
        <v>541</v>
      </c>
      <c r="E455" s="22" t="s">
        <v>541</v>
      </c>
      <c r="F455" s="22">
        <v>654</v>
      </c>
      <c r="G455" s="22"/>
      <c r="H455" s="22">
        <f>+IFERROR(INDEX('18.02.23'!$N$9:$N$746,MATCH('Bảng kê Q1'!$F455,'18.02.23'!$N$9:$N$746,0)),"")</f>
        <v>654</v>
      </c>
      <c r="I455" s="22"/>
      <c r="J455" s="22"/>
      <c r="K455" s="22"/>
      <c r="L455" s="5">
        <v>734310</v>
      </c>
      <c r="M455" s="9" t="s">
        <v>3015</v>
      </c>
      <c r="N455" s="5">
        <v>73431</v>
      </c>
      <c r="O455" s="5">
        <v>807741</v>
      </c>
      <c r="P455" s="5">
        <f t="shared" si="14"/>
        <v>84812.804999999993</v>
      </c>
      <c r="Q455" s="5">
        <f t="shared" si="15"/>
        <v>722928.19500000007</v>
      </c>
      <c r="R455" s="5">
        <f>+IFERROR(INDEX('18.02.23'!$F$9:$F$748,MATCH('Bảng kê Q1'!$F455,'18.02.23'!$N$9:$N$746,0)),"")</f>
        <v>807741</v>
      </c>
      <c r="S455" s="15" t="s">
        <v>1882</v>
      </c>
      <c r="T455" s="8" t="s">
        <v>3014</v>
      </c>
      <c r="U455" t="e">
        <f>INDEX('Hàng tra'!$E$3:$E$519,MATCH('Bảng kê Q1'!$F455,'Hàng tra'!$E$3:$E$519,0))</f>
        <v>#N/A</v>
      </c>
    </row>
    <row r="456" spans="1:21" outlineLevel="1" x14ac:dyDescent="0.25">
      <c r="A456" s="4">
        <v>44932</v>
      </c>
      <c r="B456" s="8" t="s">
        <v>136</v>
      </c>
      <c r="C456" s="8" t="s">
        <v>3013</v>
      </c>
      <c r="D456" s="22" t="s">
        <v>2031</v>
      </c>
      <c r="E456" s="22" t="s">
        <v>2031</v>
      </c>
      <c r="F456" s="22">
        <v>655</v>
      </c>
      <c r="G456" s="22"/>
      <c r="H456" s="22">
        <f>+IFERROR(INDEX('18.02.23'!$N$9:$N$746,MATCH('Bảng kê Q1'!$F456,'18.02.23'!$N$9:$N$746,0)),"")</f>
        <v>655</v>
      </c>
      <c r="I456" s="22"/>
      <c r="J456" s="22"/>
      <c r="K456" s="22"/>
      <c r="L456" s="5">
        <v>734310</v>
      </c>
      <c r="M456" s="9" t="s">
        <v>3015</v>
      </c>
      <c r="N456" s="5">
        <v>73431</v>
      </c>
      <c r="O456" s="5">
        <v>807741</v>
      </c>
      <c r="P456" s="5">
        <f t="shared" si="14"/>
        <v>84812.804999999993</v>
      </c>
      <c r="Q456" s="5">
        <f t="shared" si="15"/>
        <v>722928.19500000007</v>
      </c>
      <c r="R456" s="5">
        <f>+IFERROR(INDEX('18.02.23'!$F$9:$F$748,MATCH('Bảng kê Q1'!$F456,'18.02.23'!$N$9:$N$746,0)),"")</f>
        <v>807741</v>
      </c>
      <c r="S456" s="15" t="s">
        <v>1882</v>
      </c>
      <c r="T456" s="8" t="s">
        <v>3014</v>
      </c>
      <c r="U456">
        <f>INDEX('Hàng tra'!$E$3:$E$519,MATCH('Bảng kê Q1'!$F456,'Hàng tra'!$E$3:$E$519,0))</f>
        <v>655</v>
      </c>
    </row>
    <row r="457" spans="1:21" outlineLevel="1" x14ac:dyDescent="0.25">
      <c r="A457" s="4">
        <v>44932</v>
      </c>
      <c r="B457" s="8" t="s">
        <v>1061</v>
      </c>
      <c r="C457" s="8" t="s">
        <v>3013</v>
      </c>
      <c r="D457" s="22" t="s">
        <v>1430</v>
      </c>
      <c r="E457" s="22" t="s">
        <v>1430</v>
      </c>
      <c r="F457" s="22">
        <v>656</v>
      </c>
      <c r="G457" s="22"/>
      <c r="H457" s="22">
        <f>+IFERROR(INDEX('18.02.23'!$N$9:$N$746,MATCH('Bảng kê Q1'!$F457,'18.02.23'!$N$9:$N$746,0)),"")</f>
        <v>656</v>
      </c>
      <c r="I457" s="22"/>
      <c r="J457" s="22"/>
      <c r="K457" s="22"/>
      <c r="L457" s="5">
        <v>734310</v>
      </c>
      <c r="M457" s="9" t="s">
        <v>3015</v>
      </c>
      <c r="N457" s="5">
        <v>73431</v>
      </c>
      <c r="O457" s="5">
        <v>807741</v>
      </c>
      <c r="P457" s="5">
        <f t="shared" si="14"/>
        <v>84812.804999999993</v>
      </c>
      <c r="Q457" s="5">
        <f t="shared" si="15"/>
        <v>722928.19500000007</v>
      </c>
      <c r="R457" s="5">
        <f>+IFERROR(INDEX('18.02.23'!$F$9:$F$748,MATCH('Bảng kê Q1'!$F457,'18.02.23'!$N$9:$N$746,0)),"")</f>
        <v>807741</v>
      </c>
      <c r="S457" s="15" t="s">
        <v>1882</v>
      </c>
      <c r="T457" s="8" t="s">
        <v>3014</v>
      </c>
      <c r="U457" t="e">
        <f>INDEX('Hàng tra'!$E$3:$E$519,MATCH('Bảng kê Q1'!$F457,'Hàng tra'!$E$3:$E$519,0))</f>
        <v>#N/A</v>
      </c>
    </row>
    <row r="458" spans="1:21" outlineLevel="1" x14ac:dyDescent="0.25">
      <c r="A458" s="4">
        <v>44932</v>
      </c>
      <c r="B458" s="8" t="s">
        <v>1751</v>
      </c>
      <c r="C458" s="8" t="s">
        <v>3013</v>
      </c>
      <c r="D458" s="22" t="s">
        <v>2211</v>
      </c>
      <c r="E458" s="22" t="s">
        <v>2211</v>
      </c>
      <c r="F458" s="22">
        <v>657</v>
      </c>
      <c r="G458" s="22"/>
      <c r="H458" s="22">
        <f>+IFERROR(INDEX('18.02.23'!$N$9:$N$746,MATCH('Bảng kê Q1'!$F458,'18.02.23'!$N$9:$N$746,0)),"")</f>
        <v>657</v>
      </c>
      <c r="I458" s="22"/>
      <c r="J458" s="22"/>
      <c r="K458" s="22"/>
      <c r="L458" s="5">
        <v>367155</v>
      </c>
      <c r="M458" s="9" t="s">
        <v>3015</v>
      </c>
      <c r="N458" s="5">
        <v>36716</v>
      </c>
      <c r="O458" s="5">
        <v>403871</v>
      </c>
      <c r="P458" s="5">
        <f t="shared" si="14"/>
        <v>42406.455000000002</v>
      </c>
      <c r="Q458" s="5">
        <f t="shared" si="15"/>
        <v>361464.54499999998</v>
      </c>
      <c r="R458" s="5">
        <f>+IFERROR(INDEX('18.02.23'!$F$9:$F$748,MATCH('Bảng kê Q1'!$F458,'18.02.23'!$N$9:$N$746,0)),"")</f>
        <v>403871</v>
      </c>
      <c r="S458" s="15" t="s">
        <v>1882</v>
      </c>
      <c r="T458" s="8" t="s">
        <v>3014</v>
      </c>
      <c r="U458" t="e">
        <f>INDEX('Hàng tra'!$E$3:$E$519,MATCH('Bảng kê Q1'!$F458,'Hàng tra'!$E$3:$E$519,0))</f>
        <v>#N/A</v>
      </c>
    </row>
    <row r="459" spans="1:21" outlineLevel="1" x14ac:dyDescent="0.25">
      <c r="A459" s="4">
        <v>44932</v>
      </c>
      <c r="B459" s="8" t="s">
        <v>219</v>
      </c>
      <c r="C459" s="8" t="s">
        <v>3013</v>
      </c>
      <c r="D459" s="22" t="s">
        <v>2211</v>
      </c>
      <c r="E459" s="22" t="s">
        <v>2211</v>
      </c>
      <c r="F459" s="22">
        <v>658</v>
      </c>
      <c r="G459" s="22"/>
      <c r="H459" s="22">
        <f>+IFERROR(INDEX('18.02.23'!$N$9:$N$746,MATCH('Bảng kê Q1'!$F459,'18.02.23'!$N$9:$N$746,0)),"")</f>
        <v>658</v>
      </c>
      <c r="I459" s="22"/>
      <c r="J459" s="22"/>
      <c r="K459" s="22"/>
      <c r="L459" s="5">
        <v>546405</v>
      </c>
      <c r="M459" s="9" t="s">
        <v>3015</v>
      </c>
      <c r="N459" s="5">
        <v>54641</v>
      </c>
      <c r="O459" s="5">
        <v>601046</v>
      </c>
      <c r="P459" s="5">
        <f t="shared" si="14"/>
        <v>63109.829999999994</v>
      </c>
      <c r="Q459" s="5">
        <f t="shared" si="15"/>
        <v>537936.17000000004</v>
      </c>
      <c r="R459" s="5">
        <f>+IFERROR(INDEX('18.02.23'!$F$9:$F$748,MATCH('Bảng kê Q1'!$F459,'18.02.23'!$N$9:$N$746,0)),"")</f>
        <v>601046</v>
      </c>
      <c r="S459" s="15" t="s">
        <v>1882</v>
      </c>
      <c r="T459" s="8" t="s">
        <v>3014</v>
      </c>
      <c r="U459" t="e">
        <f>INDEX('Hàng tra'!$E$3:$E$519,MATCH('Bảng kê Q1'!$F459,'Hàng tra'!$E$3:$E$519,0))</f>
        <v>#N/A</v>
      </c>
    </row>
    <row r="460" spans="1:21" outlineLevel="1" x14ac:dyDescent="0.25">
      <c r="A460" s="4">
        <v>44932</v>
      </c>
      <c r="B460" s="8" t="s">
        <v>2071</v>
      </c>
      <c r="C460" s="8" t="s">
        <v>3013</v>
      </c>
      <c r="D460" s="22" t="s">
        <v>476</v>
      </c>
      <c r="E460" s="22" t="s">
        <v>476</v>
      </c>
      <c r="F460" s="22">
        <v>659</v>
      </c>
      <c r="G460" s="22"/>
      <c r="H460" s="22">
        <f>+IFERROR(INDEX('18.02.23'!$N$9:$N$746,MATCH('Bảng kê Q1'!$F460,'18.02.23'!$N$9:$N$746,0)),"")</f>
        <v>659</v>
      </c>
      <c r="I460" s="22"/>
      <c r="J460" s="22"/>
      <c r="K460" s="22"/>
      <c r="L460" s="5">
        <v>734310</v>
      </c>
      <c r="M460" s="9" t="s">
        <v>3015</v>
      </c>
      <c r="N460" s="5">
        <v>73431</v>
      </c>
      <c r="O460" s="5">
        <v>807741</v>
      </c>
      <c r="P460" s="5">
        <f t="shared" si="14"/>
        <v>84812.804999999993</v>
      </c>
      <c r="Q460" s="5">
        <f t="shared" si="15"/>
        <v>722928.19500000007</v>
      </c>
      <c r="R460" s="5">
        <f>+IFERROR(INDEX('18.02.23'!$F$9:$F$748,MATCH('Bảng kê Q1'!$F460,'18.02.23'!$N$9:$N$746,0)),"")</f>
        <v>807741</v>
      </c>
      <c r="S460" s="15" t="s">
        <v>1882</v>
      </c>
      <c r="T460" s="8" t="s">
        <v>3014</v>
      </c>
      <c r="U460" t="e">
        <f>INDEX('Hàng tra'!$E$3:$E$519,MATCH('Bảng kê Q1'!$F460,'Hàng tra'!$E$3:$E$519,0))</f>
        <v>#N/A</v>
      </c>
    </row>
    <row r="461" spans="1:21" outlineLevel="1" x14ac:dyDescent="0.25">
      <c r="A461" s="4">
        <v>44932</v>
      </c>
      <c r="B461" s="8" t="s">
        <v>636</v>
      </c>
      <c r="C461" s="8" t="s">
        <v>3013</v>
      </c>
      <c r="D461" s="22" t="s">
        <v>802</v>
      </c>
      <c r="E461" s="22" t="s">
        <v>802</v>
      </c>
      <c r="F461" s="22">
        <v>660</v>
      </c>
      <c r="G461" s="22"/>
      <c r="H461" s="22">
        <f>+IFERROR(INDEX('18.02.23'!$N$9:$N$746,MATCH('Bảng kê Q1'!$F461,'18.02.23'!$N$9:$N$746,0)),"")</f>
        <v>660</v>
      </c>
      <c r="I461" s="22"/>
      <c r="J461" s="22"/>
      <c r="K461" s="22"/>
      <c r="L461" s="5">
        <v>1101465</v>
      </c>
      <c r="M461" s="9" t="s">
        <v>3015</v>
      </c>
      <c r="N461" s="5">
        <v>110147</v>
      </c>
      <c r="O461" s="5">
        <v>1211612</v>
      </c>
      <c r="P461" s="5">
        <f t="shared" si="14"/>
        <v>127219.26</v>
      </c>
      <c r="Q461" s="5">
        <f t="shared" si="15"/>
        <v>1084392.74</v>
      </c>
      <c r="R461" s="5">
        <f>+IFERROR(INDEX('18.02.23'!$F$9:$F$748,MATCH('Bảng kê Q1'!$F461,'18.02.23'!$N$9:$N$746,0)),"")</f>
        <v>1211612</v>
      </c>
      <c r="S461" s="15" t="s">
        <v>1882</v>
      </c>
      <c r="T461" s="8" t="s">
        <v>3014</v>
      </c>
      <c r="U461">
        <f>INDEX('Hàng tra'!$E$3:$E$519,MATCH('Bảng kê Q1'!$F461,'Hàng tra'!$E$3:$E$519,0))</f>
        <v>660</v>
      </c>
    </row>
    <row r="462" spans="1:21" outlineLevel="1" x14ac:dyDescent="0.25">
      <c r="A462" s="4">
        <v>44932</v>
      </c>
      <c r="B462" s="8" t="s">
        <v>494</v>
      </c>
      <c r="C462" s="8" t="s">
        <v>3013</v>
      </c>
      <c r="D462" s="22" t="s">
        <v>89</v>
      </c>
      <c r="E462" s="22" t="s">
        <v>89</v>
      </c>
      <c r="F462" s="22">
        <v>661</v>
      </c>
      <c r="G462" s="22"/>
      <c r="H462" s="22">
        <f>+IFERROR(INDEX('18.02.23'!$N$9:$N$746,MATCH('Bảng kê Q1'!$F462,'18.02.23'!$N$9:$N$746,0)),"")</f>
        <v>661</v>
      </c>
      <c r="I462" s="22"/>
      <c r="J462" s="22"/>
      <c r="K462" s="22"/>
      <c r="L462" s="5">
        <v>455338</v>
      </c>
      <c r="M462" s="9" t="s">
        <v>3015</v>
      </c>
      <c r="N462" s="5">
        <v>45534</v>
      </c>
      <c r="O462" s="5">
        <v>500872</v>
      </c>
      <c r="P462" s="5">
        <f t="shared" si="14"/>
        <v>52591.56</v>
      </c>
      <c r="Q462" s="5">
        <f t="shared" si="15"/>
        <v>448280.44</v>
      </c>
      <c r="R462" s="5">
        <f>+IFERROR(INDEX('18.02.23'!$F$9:$F$748,MATCH('Bảng kê Q1'!$F462,'18.02.23'!$N$9:$N$746,0)),"")</f>
        <v>500872</v>
      </c>
      <c r="S462" s="15" t="s">
        <v>1882</v>
      </c>
      <c r="T462" s="8" t="s">
        <v>3014</v>
      </c>
      <c r="U462" t="e">
        <f>INDEX('Hàng tra'!$E$3:$E$519,MATCH('Bảng kê Q1'!$F462,'Hàng tra'!$E$3:$E$519,0))</f>
        <v>#N/A</v>
      </c>
    </row>
    <row r="463" spans="1:21" outlineLevel="1" x14ac:dyDescent="0.25">
      <c r="A463" s="4">
        <v>44932</v>
      </c>
      <c r="B463" s="8" t="s">
        <v>790</v>
      </c>
      <c r="C463" s="8" t="s">
        <v>3013</v>
      </c>
      <c r="D463" s="22" t="s">
        <v>4218</v>
      </c>
      <c r="E463" s="22" t="s">
        <v>4218</v>
      </c>
      <c r="F463" s="22">
        <v>662</v>
      </c>
      <c r="G463" s="22"/>
      <c r="H463" s="22">
        <f>+IFERROR(INDEX('18.02.23'!$N$9:$N$746,MATCH('Bảng kê Q1'!$F463,'18.02.23'!$N$9:$N$746,0)),"")</f>
        <v>662</v>
      </c>
      <c r="I463" s="22"/>
      <c r="J463" s="22"/>
      <c r="K463" s="22"/>
      <c r="L463" s="5">
        <v>495953</v>
      </c>
      <c r="M463" s="9" t="s">
        <v>3015</v>
      </c>
      <c r="N463" s="5">
        <v>49595</v>
      </c>
      <c r="O463" s="5">
        <v>545548</v>
      </c>
      <c r="P463" s="5">
        <f t="shared" si="14"/>
        <v>57282.54</v>
      </c>
      <c r="Q463" s="5">
        <f t="shared" si="15"/>
        <v>488265.46</v>
      </c>
      <c r="R463" s="5">
        <f>+IFERROR(INDEX('18.02.23'!$F$9:$F$748,MATCH('Bảng kê Q1'!$F463,'18.02.23'!$N$9:$N$746,0)),"")</f>
        <v>545548</v>
      </c>
      <c r="S463" s="15" t="s">
        <v>1882</v>
      </c>
      <c r="T463" s="8" t="s">
        <v>3014</v>
      </c>
      <c r="U463" t="e">
        <f>INDEX('Hàng tra'!$E$3:$E$519,MATCH('Bảng kê Q1'!$F463,'Hàng tra'!$E$3:$E$519,0))</f>
        <v>#N/A</v>
      </c>
    </row>
    <row r="464" spans="1:21" outlineLevel="1" x14ac:dyDescent="0.25">
      <c r="A464" s="4">
        <v>44932</v>
      </c>
      <c r="B464" s="8" t="s">
        <v>730</v>
      </c>
      <c r="C464" s="8" t="s">
        <v>3013</v>
      </c>
      <c r="D464" s="22" t="s">
        <v>2055</v>
      </c>
      <c r="E464" s="22" t="s">
        <v>2055</v>
      </c>
      <c r="F464" s="22">
        <v>663</v>
      </c>
      <c r="G464" s="22"/>
      <c r="H464" s="22">
        <f>+IFERROR(INDEX('18.02.23'!$N$9:$N$746,MATCH('Bảng kê Q1'!$F464,'18.02.23'!$N$9:$N$746,0)),"")</f>
        <v>663</v>
      </c>
      <c r="I464" s="22"/>
      <c r="J464" s="22"/>
      <c r="K464" s="22"/>
      <c r="L464" s="5">
        <v>734310</v>
      </c>
      <c r="M464" s="9" t="s">
        <v>3015</v>
      </c>
      <c r="N464" s="5">
        <v>73431</v>
      </c>
      <c r="O464" s="5">
        <v>807741</v>
      </c>
      <c r="P464" s="5">
        <f t="shared" si="14"/>
        <v>84812.804999999993</v>
      </c>
      <c r="Q464" s="5">
        <f t="shared" si="15"/>
        <v>722928.19500000007</v>
      </c>
      <c r="R464" s="5">
        <f>+IFERROR(INDEX('18.02.23'!$F$9:$F$748,MATCH('Bảng kê Q1'!$F464,'18.02.23'!$N$9:$N$746,0)),"")</f>
        <v>807741</v>
      </c>
      <c r="S464" s="15" t="s">
        <v>1882</v>
      </c>
      <c r="T464" s="8" t="s">
        <v>3014</v>
      </c>
      <c r="U464" t="e">
        <f>INDEX('Hàng tra'!$E$3:$E$519,MATCH('Bảng kê Q1'!$F464,'Hàng tra'!$E$3:$E$519,0))</f>
        <v>#N/A</v>
      </c>
    </row>
    <row r="465" spans="1:21" hidden="1" outlineLevel="1" x14ac:dyDescent="0.25">
      <c r="A465" s="4">
        <v>44932</v>
      </c>
      <c r="B465" s="8" t="s">
        <v>982</v>
      </c>
      <c r="C465" s="8" t="s">
        <v>3013</v>
      </c>
      <c r="D465" s="22" t="s">
        <v>1618</v>
      </c>
      <c r="E465" s="22" t="s">
        <v>1618</v>
      </c>
      <c r="F465" s="22">
        <v>664</v>
      </c>
      <c r="G465" s="22"/>
      <c r="H465" s="22" t="str">
        <f>+IFERROR(INDEX('18.02.23'!$N$9:$N$746,MATCH('Bảng kê Q1'!$F465,'18.02.23'!$N$9:$N$746,0)),"")</f>
        <v/>
      </c>
      <c r="I465" s="22"/>
      <c r="J465" s="22"/>
      <c r="K465" s="22"/>
      <c r="L465" s="5">
        <v>734310</v>
      </c>
      <c r="M465" s="9" t="s">
        <v>3015</v>
      </c>
      <c r="N465" s="5">
        <v>73431</v>
      </c>
      <c r="O465" s="5">
        <v>807741</v>
      </c>
      <c r="P465" s="5">
        <f t="shared" si="14"/>
        <v>84812.804999999993</v>
      </c>
      <c r="Q465" s="5">
        <f t="shared" si="15"/>
        <v>722928.19500000007</v>
      </c>
      <c r="R465" s="5" t="str">
        <f>+IFERROR(INDEX('18.02.23'!$F$9:$F$748,MATCH('Bảng kê Q1'!$F465,'18.02.23'!$N$9:$N$746,0)),"")</f>
        <v/>
      </c>
      <c r="S465" s="15" t="s">
        <v>1882</v>
      </c>
      <c r="T465" s="8" t="s">
        <v>3014</v>
      </c>
      <c r="U465" t="e">
        <f>INDEX('Hàng tra'!$E$3:$E$519,MATCH('Bảng kê Q1'!$F465,'Hàng tra'!$E$3:$E$519,0))</f>
        <v>#N/A</v>
      </c>
    </row>
    <row r="466" spans="1:21" outlineLevel="1" x14ac:dyDescent="0.25">
      <c r="A466" s="4">
        <v>44932</v>
      </c>
      <c r="B466" s="8" t="s">
        <v>1445</v>
      </c>
      <c r="C466" s="8" t="s">
        <v>3013</v>
      </c>
      <c r="D466" s="22" t="s">
        <v>228</v>
      </c>
      <c r="E466" s="22" t="s">
        <v>228</v>
      </c>
      <c r="F466" s="22">
        <v>665</v>
      </c>
      <c r="G466" s="22"/>
      <c r="H466" s="22">
        <f>+IFERROR(INDEX('18.02.23'!$N$9:$N$746,MATCH('Bảng kê Q1'!$F466,'18.02.23'!$N$9:$N$746,0)),"")</f>
        <v>665</v>
      </c>
      <c r="I466" s="22"/>
      <c r="J466" s="22"/>
      <c r="K466" s="22"/>
      <c r="L466" s="5">
        <v>1830788</v>
      </c>
      <c r="M466" s="9" t="s">
        <v>3015</v>
      </c>
      <c r="N466" s="5">
        <v>183079</v>
      </c>
      <c r="O466" s="5">
        <v>2013867</v>
      </c>
      <c r="P466" s="5">
        <f t="shared" si="14"/>
        <v>211456.035</v>
      </c>
      <c r="Q466" s="5">
        <f t="shared" si="15"/>
        <v>1802410.9650000001</v>
      </c>
      <c r="R466" s="5">
        <f>+IFERROR(INDEX('18.02.23'!$F$9:$F$748,MATCH('Bảng kê Q1'!$F466,'18.02.23'!$N$9:$N$746,0)),"")</f>
        <v>2013867</v>
      </c>
      <c r="S466" s="15" t="s">
        <v>1882</v>
      </c>
      <c r="T466" s="8" t="s">
        <v>3014</v>
      </c>
      <c r="U466" t="e">
        <f>INDEX('Hàng tra'!$E$3:$E$519,MATCH('Bảng kê Q1'!$F466,'Hàng tra'!$E$3:$E$519,0))</f>
        <v>#N/A</v>
      </c>
    </row>
    <row r="467" spans="1:21" outlineLevel="1" x14ac:dyDescent="0.25">
      <c r="A467" s="4">
        <v>44932</v>
      </c>
      <c r="B467" s="8" t="s">
        <v>2736</v>
      </c>
      <c r="C467" s="8" t="s">
        <v>3013</v>
      </c>
      <c r="D467" s="22" t="s">
        <v>228</v>
      </c>
      <c r="E467" s="22" t="s">
        <v>228</v>
      </c>
      <c r="F467" s="22">
        <v>666</v>
      </c>
      <c r="G467" s="22"/>
      <c r="H467" s="22">
        <f>+IFERROR(INDEX('18.02.23'!$N$9:$N$746,MATCH('Bảng kê Q1'!$F467,'18.02.23'!$N$9:$N$746,0)),"")</f>
        <v>666</v>
      </c>
      <c r="I467" s="22"/>
      <c r="J467" s="22"/>
      <c r="K467" s="22"/>
      <c r="L467" s="5">
        <v>1189648</v>
      </c>
      <c r="M467" s="9" t="s">
        <v>3015</v>
      </c>
      <c r="N467" s="5">
        <v>118965</v>
      </c>
      <c r="O467" s="5">
        <v>1308613</v>
      </c>
      <c r="P467" s="5">
        <f t="shared" si="14"/>
        <v>137404.36499999999</v>
      </c>
      <c r="Q467" s="5">
        <f t="shared" si="15"/>
        <v>1171208.635</v>
      </c>
      <c r="R467" s="5">
        <f>+IFERROR(INDEX('18.02.23'!$F$9:$F$748,MATCH('Bảng kê Q1'!$F467,'18.02.23'!$N$9:$N$746,0)),"")</f>
        <v>1308613</v>
      </c>
      <c r="S467" s="15" t="s">
        <v>1882</v>
      </c>
      <c r="T467" s="8" t="s">
        <v>3014</v>
      </c>
      <c r="U467" t="e">
        <f>INDEX('Hàng tra'!$E$3:$E$519,MATCH('Bảng kê Q1'!$F467,'Hàng tra'!$E$3:$E$519,0))</f>
        <v>#N/A</v>
      </c>
    </row>
    <row r="468" spans="1:21" hidden="1" outlineLevel="1" x14ac:dyDescent="0.25">
      <c r="A468" s="4">
        <v>44932</v>
      </c>
      <c r="B468" s="8" t="s">
        <v>1302</v>
      </c>
      <c r="C468" s="8" t="s">
        <v>3013</v>
      </c>
      <c r="D468" s="22" t="s">
        <v>4140</v>
      </c>
      <c r="E468" s="22" t="s">
        <v>4140</v>
      </c>
      <c r="F468" s="22">
        <v>667</v>
      </c>
      <c r="G468" s="22"/>
      <c r="H468" s="22" t="str">
        <f>+IFERROR(INDEX('18.02.23'!$N$9:$N$746,MATCH('Bảng kê Q1'!$F468,'18.02.23'!$N$9:$N$746,0)),"")</f>
        <v/>
      </c>
      <c r="I468" s="22"/>
      <c r="J468" s="22"/>
      <c r="K468" s="22"/>
      <c r="L468" s="5">
        <v>734310</v>
      </c>
      <c r="M468" s="9" t="s">
        <v>3015</v>
      </c>
      <c r="N468" s="5">
        <v>73431</v>
      </c>
      <c r="O468" s="5">
        <v>807741</v>
      </c>
      <c r="P468" s="5">
        <f t="shared" si="14"/>
        <v>84812.804999999993</v>
      </c>
      <c r="Q468" s="5">
        <f t="shared" si="15"/>
        <v>722928.19500000007</v>
      </c>
      <c r="R468" s="5" t="str">
        <f>+IFERROR(INDEX('18.02.23'!$F$9:$F$748,MATCH('Bảng kê Q1'!$F468,'18.02.23'!$N$9:$N$746,0)),"")</f>
        <v/>
      </c>
      <c r="S468" s="15" t="s">
        <v>1882</v>
      </c>
      <c r="T468" s="8" t="s">
        <v>3014</v>
      </c>
      <c r="U468" t="e">
        <f>INDEX('Hàng tra'!$E$3:$E$519,MATCH('Bảng kê Q1'!$F468,'Hàng tra'!$E$3:$E$519,0))</f>
        <v>#N/A</v>
      </c>
    </row>
    <row r="469" spans="1:21" outlineLevel="1" x14ac:dyDescent="0.25">
      <c r="A469" s="4">
        <v>44932</v>
      </c>
      <c r="B469" s="8" t="s">
        <v>2023</v>
      </c>
      <c r="C469" s="8" t="s">
        <v>3013</v>
      </c>
      <c r="D469" s="22" t="s">
        <v>257</v>
      </c>
      <c r="E469" s="22" t="s">
        <v>257</v>
      </c>
      <c r="F469" s="22">
        <v>668</v>
      </c>
      <c r="G469" s="22"/>
      <c r="H469" s="22">
        <f>+IFERROR(INDEX('18.02.23'!$N$9:$N$746,MATCH('Bảng kê Q1'!$F469,'18.02.23'!$N$9:$N$746,0)),"")</f>
        <v>668</v>
      </c>
      <c r="I469" s="22"/>
      <c r="J469" s="22"/>
      <c r="K469" s="22"/>
      <c r="L469" s="5">
        <v>1189648</v>
      </c>
      <c r="M469" s="9" t="s">
        <v>3015</v>
      </c>
      <c r="N469" s="5">
        <v>118965</v>
      </c>
      <c r="O469" s="5">
        <v>1308613</v>
      </c>
      <c r="P469" s="5">
        <f t="shared" si="14"/>
        <v>137404.36499999999</v>
      </c>
      <c r="Q469" s="5">
        <f t="shared" si="15"/>
        <v>1171208.635</v>
      </c>
      <c r="R469" s="5">
        <f>+IFERROR(INDEX('18.02.23'!$F$9:$F$748,MATCH('Bảng kê Q1'!$F469,'18.02.23'!$N$9:$N$746,0)),"")</f>
        <v>1308613</v>
      </c>
      <c r="S469" s="15" t="s">
        <v>1882</v>
      </c>
      <c r="T469" s="8" t="s">
        <v>3014</v>
      </c>
      <c r="U469" t="e">
        <f>INDEX('Hàng tra'!$E$3:$E$519,MATCH('Bảng kê Q1'!$F469,'Hàng tra'!$E$3:$E$519,0))</f>
        <v>#N/A</v>
      </c>
    </row>
    <row r="470" spans="1:21" outlineLevel="1" x14ac:dyDescent="0.25">
      <c r="A470" s="4">
        <v>44932</v>
      </c>
      <c r="B470" s="8" t="s">
        <v>763</v>
      </c>
      <c r="C470" s="8" t="s">
        <v>3013</v>
      </c>
      <c r="D470" s="22" t="s">
        <v>257</v>
      </c>
      <c r="E470" s="22" t="s">
        <v>257</v>
      </c>
      <c r="F470" s="22">
        <v>669</v>
      </c>
      <c r="G470" s="22"/>
      <c r="H470" s="22">
        <f>+IFERROR(INDEX('18.02.23'!$N$9:$N$746,MATCH('Bảng kê Q1'!$F470,'18.02.23'!$N$9:$N$746,0)),"")</f>
        <v>669</v>
      </c>
      <c r="I470" s="22"/>
      <c r="J470" s="22"/>
      <c r="K470" s="22"/>
      <c r="L470" s="5">
        <v>822493</v>
      </c>
      <c r="M470" s="9" t="s">
        <v>3015</v>
      </c>
      <c r="N470" s="5">
        <v>82249</v>
      </c>
      <c r="O470" s="5">
        <v>904742</v>
      </c>
      <c r="P470" s="5">
        <f t="shared" si="14"/>
        <v>94997.91</v>
      </c>
      <c r="Q470" s="5">
        <f t="shared" si="15"/>
        <v>809744.09</v>
      </c>
      <c r="R470" s="5">
        <f>+IFERROR(INDEX('18.02.23'!$F$9:$F$748,MATCH('Bảng kê Q1'!$F470,'18.02.23'!$N$9:$N$746,0)),"")</f>
        <v>904742</v>
      </c>
      <c r="S470" s="15" t="s">
        <v>1882</v>
      </c>
      <c r="T470" s="8" t="s">
        <v>3014</v>
      </c>
      <c r="U470" t="e">
        <f>INDEX('Hàng tra'!$E$3:$E$519,MATCH('Bảng kê Q1'!$F470,'Hàng tra'!$E$3:$E$519,0))</f>
        <v>#N/A</v>
      </c>
    </row>
    <row r="471" spans="1:21" outlineLevel="1" x14ac:dyDescent="0.25">
      <c r="A471" s="4">
        <v>44932</v>
      </c>
      <c r="B471" s="8" t="s">
        <v>761</v>
      </c>
      <c r="C471" s="8" t="s">
        <v>3013</v>
      </c>
      <c r="D471" s="22" t="s">
        <v>714</v>
      </c>
      <c r="E471" s="22" t="s">
        <v>714</v>
      </c>
      <c r="F471" s="22">
        <v>670</v>
      </c>
      <c r="G471" s="22"/>
      <c r="H471" s="22">
        <f>+IFERROR(INDEX('18.02.23'!$N$9:$N$746,MATCH('Bảng kê Q1'!$F471,'18.02.23'!$N$9:$N$746,0)),"")</f>
        <v>670</v>
      </c>
      <c r="I471" s="22"/>
      <c r="J471" s="22"/>
      <c r="K471" s="22"/>
      <c r="L471" s="5">
        <v>455338</v>
      </c>
      <c r="M471" s="9" t="s">
        <v>3015</v>
      </c>
      <c r="N471" s="5">
        <v>45534</v>
      </c>
      <c r="O471" s="5">
        <v>500872</v>
      </c>
      <c r="P471" s="5">
        <f t="shared" si="14"/>
        <v>52591.56</v>
      </c>
      <c r="Q471" s="5">
        <f t="shared" si="15"/>
        <v>448280.44</v>
      </c>
      <c r="R471" s="5">
        <f>+IFERROR(INDEX('18.02.23'!$F$9:$F$748,MATCH('Bảng kê Q1'!$F471,'18.02.23'!$N$9:$N$746,0)),"")</f>
        <v>500872</v>
      </c>
      <c r="S471" s="15" t="s">
        <v>1882</v>
      </c>
      <c r="T471" s="8" t="s">
        <v>3014</v>
      </c>
      <c r="U471" t="e">
        <f>INDEX('Hàng tra'!$E$3:$E$519,MATCH('Bảng kê Q1'!$F471,'Hàng tra'!$E$3:$E$519,0))</f>
        <v>#N/A</v>
      </c>
    </row>
    <row r="472" spans="1:21" outlineLevel="1" x14ac:dyDescent="0.25">
      <c r="A472" s="4">
        <v>44932</v>
      </c>
      <c r="B472" s="8" t="s">
        <v>217</v>
      </c>
      <c r="C472" s="8" t="s">
        <v>3013</v>
      </c>
      <c r="D472" s="22" t="s">
        <v>2035</v>
      </c>
      <c r="E472" s="22" t="s">
        <v>2035</v>
      </c>
      <c r="F472" s="22">
        <v>671</v>
      </c>
      <c r="G472" s="22"/>
      <c r="H472" s="22">
        <f>+IFERROR(INDEX('18.02.23'!$N$9:$N$746,MATCH('Bảng kê Q1'!$F472,'18.02.23'!$N$9:$N$746,0)),"")</f>
        <v>671</v>
      </c>
      <c r="I472" s="22"/>
      <c r="J472" s="22"/>
      <c r="K472" s="22"/>
      <c r="L472" s="5">
        <v>734310</v>
      </c>
      <c r="M472" s="9" t="s">
        <v>3015</v>
      </c>
      <c r="N472" s="5">
        <v>73431</v>
      </c>
      <c r="O472" s="5">
        <v>807741</v>
      </c>
      <c r="P472" s="5">
        <f t="shared" si="14"/>
        <v>84812.804999999993</v>
      </c>
      <c r="Q472" s="5">
        <f t="shared" si="15"/>
        <v>722928.19500000007</v>
      </c>
      <c r="R472" s="5">
        <f>+IFERROR(INDEX('18.02.23'!$F$9:$F$748,MATCH('Bảng kê Q1'!$F472,'18.02.23'!$N$9:$N$746,0)),"")</f>
        <v>807741</v>
      </c>
      <c r="S472" s="15" t="s">
        <v>1882</v>
      </c>
      <c r="T472" s="8" t="s">
        <v>3014</v>
      </c>
      <c r="U472">
        <f>INDEX('Hàng tra'!$E$3:$E$519,MATCH('Bảng kê Q1'!$F472,'Hàng tra'!$E$3:$E$519,0))</f>
        <v>671</v>
      </c>
    </row>
    <row r="473" spans="1:21" outlineLevel="1" x14ac:dyDescent="0.25">
      <c r="A473" s="4">
        <v>44932</v>
      </c>
      <c r="B473" s="8" t="s">
        <v>492</v>
      </c>
      <c r="C473" s="8" t="s">
        <v>3013</v>
      </c>
      <c r="D473" s="22" t="s">
        <v>1479</v>
      </c>
      <c r="E473" s="22" t="s">
        <v>1479</v>
      </c>
      <c r="F473" s="22">
        <v>672</v>
      </c>
      <c r="G473" s="22"/>
      <c r="H473" s="22">
        <f>+IFERROR(INDEX('18.02.23'!$N$9:$N$746,MATCH('Bảng kê Q1'!$F473,'18.02.23'!$N$9:$N$746,0)),"")</f>
        <v>672</v>
      </c>
      <c r="I473" s="22"/>
      <c r="J473" s="22"/>
      <c r="K473" s="22"/>
      <c r="L473" s="5">
        <v>734310</v>
      </c>
      <c r="M473" s="9" t="s">
        <v>3015</v>
      </c>
      <c r="N473" s="5">
        <v>73431</v>
      </c>
      <c r="O473" s="5">
        <v>807741</v>
      </c>
      <c r="P473" s="5">
        <f t="shared" si="14"/>
        <v>84812.804999999993</v>
      </c>
      <c r="Q473" s="5">
        <f t="shared" si="15"/>
        <v>722928.19500000007</v>
      </c>
      <c r="R473" s="5">
        <f>+IFERROR(INDEX('18.02.23'!$F$9:$F$748,MATCH('Bảng kê Q1'!$F473,'18.02.23'!$N$9:$N$746,0)),"")</f>
        <v>807741</v>
      </c>
      <c r="S473" s="15" t="s">
        <v>1882</v>
      </c>
      <c r="T473" s="8" t="s">
        <v>3014</v>
      </c>
      <c r="U473" t="e">
        <f>INDEX('Hàng tra'!$E$3:$E$519,MATCH('Bảng kê Q1'!$F473,'Hàng tra'!$E$3:$E$519,0))</f>
        <v>#N/A</v>
      </c>
    </row>
    <row r="474" spans="1:21" outlineLevel="1" x14ac:dyDescent="0.25">
      <c r="A474" s="4">
        <v>44932</v>
      </c>
      <c r="B474" s="8" t="s">
        <v>1175</v>
      </c>
      <c r="C474" s="8" t="s">
        <v>3013</v>
      </c>
      <c r="D474" s="22" t="s">
        <v>1558</v>
      </c>
      <c r="E474" s="22" t="s">
        <v>1558</v>
      </c>
      <c r="F474" s="22">
        <v>673</v>
      </c>
      <c r="G474" s="22"/>
      <c r="H474" s="22">
        <f>+IFERROR(INDEX('18.02.23'!$N$9:$N$746,MATCH('Bảng kê Q1'!$F474,'18.02.23'!$N$9:$N$746,0)),"")</f>
        <v>673</v>
      </c>
      <c r="I474" s="22"/>
      <c r="J474" s="22"/>
      <c r="K474" s="22"/>
      <c r="L474" s="5">
        <v>734310</v>
      </c>
      <c r="M474" s="9" t="s">
        <v>3015</v>
      </c>
      <c r="N474" s="5">
        <v>73431</v>
      </c>
      <c r="O474" s="5">
        <v>807741</v>
      </c>
      <c r="P474" s="5">
        <f t="shared" si="14"/>
        <v>84812.804999999993</v>
      </c>
      <c r="Q474" s="5">
        <f t="shared" si="15"/>
        <v>722928.19500000007</v>
      </c>
      <c r="R474" s="5">
        <f>+IFERROR(INDEX('18.02.23'!$F$9:$F$748,MATCH('Bảng kê Q1'!$F474,'18.02.23'!$N$9:$N$746,0)),"")</f>
        <v>807741</v>
      </c>
      <c r="S474" s="15" t="s">
        <v>1882</v>
      </c>
      <c r="T474" s="8" t="s">
        <v>3014</v>
      </c>
      <c r="U474" t="e">
        <f>INDEX('Hàng tra'!$E$3:$E$519,MATCH('Bảng kê Q1'!$F474,'Hàng tra'!$E$3:$E$519,0))</f>
        <v>#N/A</v>
      </c>
    </row>
    <row r="475" spans="1:21" outlineLevel="1" x14ac:dyDescent="0.25">
      <c r="A475" s="4">
        <v>44932</v>
      </c>
      <c r="B475" s="8" t="s">
        <v>924</v>
      </c>
      <c r="C475" s="8" t="s">
        <v>3013</v>
      </c>
      <c r="D475" s="22" t="s">
        <v>2569</v>
      </c>
      <c r="E475" s="22" t="s">
        <v>2569</v>
      </c>
      <c r="F475" s="22">
        <v>674</v>
      </c>
      <c r="G475" s="22"/>
      <c r="H475" s="22">
        <f>+IFERROR(INDEX('18.02.23'!$N$9:$N$746,MATCH('Bảng kê Q1'!$F475,'18.02.23'!$N$9:$N$746,0)),"")</f>
        <v>674</v>
      </c>
      <c r="I475" s="22"/>
      <c r="J475" s="22"/>
      <c r="K475" s="22"/>
      <c r="L475" s="5">
        <v>717202</v>
      </c>
      <c r="M475" s="9" t="s">
        <v>3015</v>
      </c>
      <c r="N475" s="5">
        <v>71720</v>
      </c>
      <c r="O475" s="5">
        <v>788922</v>
      </c>
      <c r="P475" s="5">
        <f t="shared" si="14"/>
        <v>82836.81</v>
      </c>
      <c r="Q475" s="5">
        <f t="shared" si="15"/>
        <v>706085.19</v>
      </c>
      <c r="R475" s="5">
        <f>+IFERROR(INDEX('18.02.23'!$F$9:$F$748,MATCH('Bảng kê Q1'!$F475,'18.02.23'!$N$9:$N$746,0)),"")</f>
        <v>788922</v>
      </c>
      <c r="S475" s="15" t="s">
        <v>1882</v>
      </c>
      <c r="T475" s="8" t="s">
        <v>3014</v>
      </c>
      <c r="U475">
        <f>INDEX('Hàng tra'!$E$3:$E$519,MATCH('Bảng kê Q1'!$F475,'Hàng tra'!$E$3:$E$519,0))</f>
        <v>674</v>
      </c>
    </row>
    <row r="476" spans="1:21" outlineLevel="1" x14ac:dyDescent="0.25">
      <c r="A476" s="4">
        <v>44932</v>
      </c>
      <c r="B476" s="8" t="s">
        <v>2799</v>
      </c>
      <c r="C476" s="8" t="s">
        <v>3013</v>
      </c>
      <c r="D476" s="22" t="s">
        <v>2569</v>
      </c>
      <c r="E476" s="22" t="s">
        <v>2569</v>
      </c>
      <c r="F476" s="22">
        <v>675</v>
      </c>
      <c r="G476" s="22"/>
      <c r="H476" s="22">
        <f>+IFERROR(INDEX('18.02.23'!$N$9:$N$746,MATCH('Bảng kê Q1'!$F476,'18.02.23'!$N$9:$N$746,0)),"")</f>
        <v>675</v>
      </c>
      <c r="I476" s="22"/>
      <c r="J476" s="22"/>
      <c r="K476" s="22"/>
      <c r="L476" s="5">
        <v>734310</v>
      </c>
      <c r="M476" s="9" t="s">
        <v>3015</v>
      </c>
      <c r="N476" s="5">
        <v>73431</v>
      </c>
      <c r="O476" s="5">
        <v>807741</v>
      </c>
      <c r="P476" s="5">
        <f t="shared" si="14"/>
        <v>84812.804999999993</v>
      </c>
      <c r="Q476" s="5">
        <f t="shared" si="15"/>
        <v>722928.19500000007</v>
      </c>
      <c r="R476" s="5">
        <f>+IFERROR(INDEX('18.02.23'!$F$9:$F$748,MATCH('Bảng kê Q1'!$F476,'18.02.23'!$N$9:$N$746,0)),"")</f>
        <v>807741</v>
      </c>
      <c r="S476" s="15" t="s">
        <v>1882</v>
      </c>
      <c r="T476" s="8" t="s">
        <v>3014</v>
      </c>
      <c r="U476" t="e">
        <f>INDEX('Hàng tra'!$E$3:$E$519,MATCH('Bảng kê Q1'!$F476,'Hàng tra'!$E$3:$E$519,0))</f>
        <v>#N/A</v>
      </c>
    </row>
    <row r="477" spans="1:21" hidden="1" outlineLevel="1" x14ac:dyDescent="0.25">
      <c r="A477" s="4">
        <v>44932</v>
      </c>
      <c r="B477" s="8" t="s">
        <v>2811</v>
      </c>
      <c r="C477" s="8" t="s">
        <v>3013</v>
      </c>
      <c r="D477" s="22" t="s">
        <v>1992</v>
      </c>
      <c r="E477" s="22" t="s">
        <v>1992</v>
      </c>
      <c r="F477" s="22">
        <v>676</v>
      </c>
      <c r="G477" s="22"/>
      <c r="H477" s="22" t="str">
        <f>+IFERROR(INDEX('18.02.23'!$N$9:$N$746,MATCH('Bảng kê Q1'!$F477,'18.02.23'!$N$9:$N$746,0)),"")</f>
        <v/>
      </c>
      <c r="I477" s="22"/>
      <c r="J477" s="22"/>
      <c r="K477" s="22"/>
      <c r="L477" s="5">
        <v>367155</v>
      </c>
      <c r="M477" s="9" t="s">
        <v>3015</v>
      </c>
      <c r="N477" s="5">
        <v>36716</v>
      </c>
      <c r="O477" s="5">
        <v>403871</v>
      </c>
      <c r="P477" s="5">
        <f t="shared" si="14"/>
        <v>42406.455000000002</v>
      </c>
      <c r="Q477" s="5">
        <f t="shared" si="15"/>
        <v>361464.54499999998</v>
      </c>
      <c r="R477" s="5" t="str">
        <f>+IFERROR(INDEX('18.02.23'!$F$9:$F$748,MATCH('Bảng kê Q1'!$F477,'18.02.23'!$N$9:$N$746,0)),"")</f>
        <v/>
      </c>
      <c r="S477" s="15" t="s">
        <v>1882</v>
      </c>
      <c r="T477" s="8" t="s">
        <v>3014</v>
      </c>
      <c r="U477" t="e">
        <f>INDEX('Hàng tra'!$E$3:$E$519,MATCH('Bảng kê Q1'!$F477,'Hàng tra'!$E$3:$E$519,0))</f>
        <v>#N/A</v>
      </c>
    </row>
    <row r="478" spans="1:21" outlineLevel="1" x14ac:dyDescent="0.25">
      <c r="A478" s="4">
        <v>44932</v>
      </c>
      <c r="B478" s="8" t="s">
        <v>977</v>
      </c>
      <c r="C478" s="8" t="s">
        <v>3013</v>
      </c>
      <c r="D478" s="22" t="s">
        <v>1633</v>
      </c>
      <c r="E478" s="22" t="s">
        <v>1633</v>
      </c>
      <c r="F478" s="22">
        <v>677</v>
      </c>
      <c r="G478" s="22"/>
      <c r="H478" s="22">
        <f>+IFERROR(INDEX('18.02.23'!$N$9:$N$746,MATCH('Bảng kê Q1'!$F478,'18.02.23'!$N$9:$N$746,0)),"")</f>
        <v>677</v>
      </c>
      <c r="I478" s="22"/>
      <c r="J478" s="22"/>
      <c r="K478" s="22"/>
      <c r="L478" s="5">
        <v>1644986</v>
      </c>
      <c r="M478" s="9" t="s">
        <v>3015</v>
      </c>
      <c r="N478" s="5">
        <v>164499</v>
      </c>
      <c r="O478" s="5">
        <v>1809485</v>
      </c>
      <c r="P478" s="5">
        <f t="shared" si="14"/>
        <v>189995.92499999999</v>
      </c>
      <c r="Q478" s="5">
        <f t="shared" si="15"/>
        <v>1619489.075</v>
      </c>
      <c r="R478" s="5">
        <f>+IFERROR(INDEX('18.02.23'!$F$9:$F$748,MATCH('Bảng kê Q1'!$F478,'18.02.23'!$N$9:$N$746,0)),"")</f>
        <v>1809485</v>
      </c>
      <c r="S478" s="15" t="s">
        <v>1882</v>
      </c>
      <c r="T478" s="8" t="s">
        <v>3014</v>
      </c>
      <c r="U478" t="e">
        <f>INDEX('Hàng tra'!$E$3:$E$519,MATCH('Bảng kê Q1'!$F478,'Hàng tra'!$E$3:$E$519,0))</f>
        <v>#N/A</v>
      </c>
    </row>
    <row r="479" spans="1:21" outlineLevel="1" x14ac:dyDescent="0.25">
      <c r="A479" s="4">
        <v>44932</v>
      </c>
      <c r="B479" s="8" t="s">
        <v>2828</v>
      </c>
      <c r="C479" s="8" t="s">
        <v>3013</v>
      </c>
      <c r="D479" s="22" t="s">
        <v>629</v>
      </c>
      <c r="E479" s="22" t="s">
        <v>629</v>
      </c>
      <c r="F479" s="22">
        <v>678</v>
      </c>
      <c r="G479" s="22"/>
      <c r="H479" s="22">
        <f>+IFERROR(INDEX('18.02.23'!$N$9:$N$746,MATCH('Bảng kê Q1'!$F479,'18.02.23'!$N$9:$N$746,0)),"")</f>
        <v>678</v>
      </c>
      <c r="I479" s="22"/>
      <c r="J479" s="22"/>
      <c r="K479" s="22"/>
      <c r="L479" s="5">
        <v>367155</v>
      </c>
      <c r="M479" s="9" t="s">
        <v>3015</v>
      </c>
      <c r="N479" s="5">
        <v>36716</v>
      </c>
      <c r="O479" s="5">
        <v>403871</v>
      </c>
      <c r="P479" s="5">
        <f t="shared" si="14"/>
        <v>42406.455000000002</v>
      </c>
      <c r="Q479" s="5">
        <f t="shared" si="15"/>
        <v>361464.54499999998</v>
      </c>
      <c r="R479" s="5">
        <f>+IFERROR(INDEX('18.02.23'!$F$9:$F$748,MATCH('Bảng kê Q1'!$F479,'18.02.23'!$N$9:$N$746,0)),"")</f>
        <v>403871</v>
      </c>
      <c r="S479" s="15" t="s">
        <v>1882</v>
      </c>
      <c r="T479" s="8" t="s">
        <v>3014</v>
      </c>
      <c r="U479" t="e">
        <f>INDEX('Hàng tra'!$E$3:$E$519,MATCH('Bảng kê Q1'!$F479,'Hàng tra'!$E$3:$E$519,0))</f>
        <v>#N/A</v>
      </c>
    </row>
    <row r="480" spans="1:21" outlineLevel="1" x14ac:dyDescent="0.25">
      <c r="A480" s="4">
        <v>44932</v>
      </c>
      <c r="B480" s="8" t="s">
        <v>419</v>
      </c>
      <c r="C480" s="8" t="s">
        <v>3013</v>
      </c>
      <c r="D480" s="22" t="s">
        <v>430</v>
      </c>
      <c r="E480" s="22" t="s">
        <v>430</v>
      </c>
      <c r="F480" s="22">
        <v>679</v>
      </c>
      <c r="G480" s="22"/>
      <c r="H480" s="22">
        <f>+IFERROR(INDEX('18.02.23'!$N$9:$N$746,MATCH('Bảng kê Q1'!$F480,'18.02.23'!$N$9:$N$746,0)),"")</f>
        <v>679</v>
      </c>
      <c r="I480" s="22"/>
      <c r="J480" s="22"/>
      <c r="K480" s="22"/>
      <c r="L480" s="5">
        <v>734310</v>
      </c>
      <c r="M480" s="9" t="s">
        <v>3015</v>
      </c>
      <c r="N480" s="5">
        <v>73431</v>
      </c>
      <c r="O480" s="5">
        <v>807741</v>
      </c>
      <c r="P480" s="5">
        <f t="shared" si="14"/>
        <v>84812.804999999993</v>
      </c>
      <c r="Q480" s="5">
        <f t="shared" si="15"/>
        <v>722928.19500000007</v>
      </c>
      <c r="R480" s="5">
        <f>+IFERROR(INDEX('18.02.23'!$F$9:$F$748,MATCH('Bảng kê Q1'!$F480,'18.02.23'!$N$9:$N$746,0)),"")</f>
        <v>807741</v>
      </c>
      <c r="S480" s="15" t="s">
        <v>1882</v>
      </c>
      <c r="T480" s="8" t="s">
        <v>3014</v>
      </c>
      <c r="U480" t="e">
        <f>INDEX('Hàng tra'!$E$3:$E$519,MATCH('Bảng kê Q1'!$F480,'Hàng tra'!$E$3:$E$519,0))</f>
        <v>#N/A</v>
      </c>
    </row>
    <row r="481" spans="1:21" outlineLevel="1" x14ac:dyDescent="0.25">
      <c r="A481" s="4">
        <v>44932</v>
      </c>
      <c r="B481" s="8" t="s">
        <v>1702</v>
      </c>
      <c r="C481" s="8" t="s">
        <v>3013</v>
      </c>
      <c r="D481" s="22" t="s">
        <v>1089</v>
      </c>
      <c r="E481" s="22" t="s">
        <v>1089</v>
      </c>
      <c r="F481" s="22">
        <v>680</v>
      </c>
      <c r="G481" s="22"/>
      <c r="H481" s="22">
        <f>+IFERROR(INDEX('18.02.23'!$N$9:$N$746,MATCH('Bảng kê Q1'!$F481,'18.02.23'!$N$9:$N$746,0)),"")</f>
        <v>680</v>
      </c>
      <c r="I481" s="22"/>
      <c r="J481" s="22"/>
      <c r="K481" s="22"/>
      <c r="L481" s="5">
        <v>734310</v>
      </c>
      <c r="M481" s="9" t="s">
        <v>3015</v>
      </c>
      <c r="N481" s="5">
        <v>73431</v>
      </c>
      <c r="O481" s="5">
        <v>807741</v>
      </c>
      <c r="P481" s="5">
        <f t="shared" si="14"/>
        <v>84812.804999999993</v>
      </c>
      <c r="Q481" s="5">
        <f t="shared" si="15"/>
        <v>722928.19500000007</v>
      </c>
      <c r="R481" s="5">
        <f>+IFERROR(INDEX('18.02.23'!$F$9:$F$748,MATCH('Bảng kê Q1'!$F481,'18.02.23'!$N$9:$N$746,0)),"")</f>
        <v>807741</v>
      </c>
      <c r="S481" s="15" t="s">
        <v>1882</v>
      </c>
      <c r="T481" s="8" t="s">
        <v>3014</v>
      </c>
      <c r="U481" t="e">
        <f>INDEX('Hàng tra'!$E$3:$E$519,MATCH('Bảng kê Q1'!$F481,'Hàng tra'!$E$3:$E$519,0))</f>
        <v>#N/A</v>
      </c>
    </row>
    <row r="482" spans="1:21" outlineLevel="1" x14ac:dyDescent="0.25">
      <c r="A482" s="4">
        <v>44932</v>
      </c>
      <c r="B482" s="8" t="s">
        <v>2770</v>
      </c>
      <c r="C482" s="8" t="s">
        <v>3013</v>
      </c>
      <c r="D482" s="22" t="s">
        <v>4219</v>
      </c>
      <c r="E482" s="22" t="s">
        <v>4219</v>
      </c>
      <c r="F482" s="22">
        <v>681</v>
      </c>
      <c r="G482" s="22"/>
      <c r="H482" s="22">
        <f>+IFERROR(INDEX('18.02.23'!$N$9:$N$746,MATCH('Bảng kê Q1'!$F482,'18.02.23'!$N$9:$N$746,0)),"")</f>
        <v>681</v>
      </c>
      <c r="I482" s="22"/>
      <c r="J482" s="22"/>
      <c r="K482" s="22"/>
      <c r="L482" s="5">
        <v>734310</v>
      </c>
      <c r="M482" s="9" t="s">
        <v>3015</v>
      </c>
      <c r="N482" s="5">
        <v>73431</v>
      </c>
      <c r="O482" s="5">
        <v>807741</v>
      </c>
      <c r="P482" s="5">
        <f t="shared" si="14"/>
        <v>84812.804999999993</v>
      </c>
      <c r="Q482" s="5">
        <f t="shared" si="15"/>
        <v>722928.19500000007</v>
      </c>
      <c r="R482" s="5">
        <f>+IFERROR(INDEX('18.02.23'!$F$9:$F$748,MATCH('Bảng kê Q1'!$F482,'18.02.23'!$N$9:$N$746,0)),"")</f>
        <v>807741</v>
      </c>
      <c r="S482" s="15" t="s">
        <v>1882</v>
      </c>
      <c r="T482" s="8" t="s">
        <v>3014</v>
      </c>
      <c r="U482" t="e">
        <f>INDEX('Hàng tra'!$E$3:$E$519,MATCH('Bảng kê Q1'!$F482,'Hàng tra'!$E$3:$E$519,0))</f>
        <v>#N/A</v>
      </c>
    </row>
    <row r="483" spans="1:21" outlineLevel="1" x14ac:dyDescent="0.25">
      <c r="A483" s="4">
        <v>44932</v>
      </c>
      <c r="B483" s="8" t="s">
        <v>1259</v>
      </c>
      <c r="C483" s="8" t="s">
        <v>3013</v>
      </c>
      <c r="D483" s="22" t="s">
        <v>340</v>
      </c>
      <c r="E483" s="22" t="s">
        <v>340</v>
      </c>
      <c r="F483" s="22">
        <v>691</v>
      </c>
      <c r="G483" s="22"/>
      <c r="H483" s="22">
        <f>+IFERROR(INDEX('18.02.23'!$N$9:$N$746,MATCH('Bảng kê Q1'!$F483,'18.02.23'!$N$9:$N$746,0)),"")</f>
        <v>691</v>
      </c>
      <c r="I483" s="22"/>
      <c r="J483" s="22"/>
      <c r="K483" s="22"/>
      <c r="L483" s="5">
        <v>734310</v>
      </c>
      <c r="M483" s="9" t="s">
        <v>3015</v>
      </c>
      <c r="N483" s="5">
        <v>73431</v>
      </c>
      <c r="O483" s="5">
        <v>807741</v>
      </c>
      <c r="P483" s="5">
        <f t="shared" si="14"/>
        <v>84812.804999999993</v>
      </c>
      <c r="Q483" s="5">
        <f t="shared" si="15"/>
        <v>722928.19500000007</v>
      </c>
      <c r="R483" s="5">
        <f>+IFERROR(INDEX('18.02.23'!$F$9:$F$748,MATCH('Bảng kê Q1'!$F483,'18.02.23'!$N$9:$N$746,0)),"")</f>
        <v>807741</v>
      </c>
      <c r="S483" s="15" t="s">
        <v>1882</v>
      </c>
      <c r="T483" s="8" t="s">
        <v>3014</v>
      </c>
      <c r="U483" t="e">
        <f>INDEX('Hàng tra'!$E$3:$E$519,MATCH('Bảng kê Q1'!$F483,'Hàng tra'!$E$3:$E$519,0))</f>
        <v>#N/A</v>
      </c>
    </row>
    <row r="484" spans="1:21" outlineLevel="1" x14ac:dyDescent="0.25">
      <c r="A484" s="4">
        <v>44932</v>
      </c>
      <c r="B484" s="8" t="s">
        <v>81</v>
      </c>
      <c r="C484" s="8" t="s">
        <v>3013</v>
      </c>
      <c r="D484" s="22" t="s">
        <v>1639</v>
      </c>
      <c r="E484" s="22" t="s">
        <v>1639</v>
      </c>
      <c r="F484" s="22">
        <v>692</v>
      </c>
      <c r="G484" s="22"/>
      <c r="H484" s="22">
        <f>+IFERROR(INDEX('18.02.23'!$N$9:$N$746,MATCH('Bảng kê Q1'!$F484,'18.02.23'!$N$9:$N$746,0)),"")</f>
        <v>692</v>
      </c>
      <c r="I484" s="22"/>
      <c r="J484" s="22"/>
      <c r="K484" s="22"/>
      <c r="L484" s="5">
        <v>734310</v>
      </c>
      <c r="M484" s="9" t="s">
        <v>3015</v>
      </c>
      <c r="N484" s="5">
        <v>73431</v>
      </c>
      <c r="O484" s="5">
        <v>807741</v>
      </c>
      <c r="P484" s="5">
        <f t="shared" si="14"/>
        <v>84812.804999999993</v>
      </c>
      <c r="Q484" s="5">
        <f t="shared" si="15"/>
        <v>722928.19500000007</v>
      </c>
      <c r="R484" s="5">
        <f>+IFERROR(INDEX('18.02.23'!$F$9:$F$748,MATCH('Bảng kê Q1'!$F484,'18.02.23'!$N$9:$N$746,0)),"")</f>
        <v>807741</v>
      </c>
      <c r="S484" s="15" t="s">
        <v>1882</v>
      </c>
      <c r="T484" s="8" t="s">
        <v>3014</v>
      </c>
      <c r="U484" t="e">
        <f>INDEX('Hàng tra'!$E$3:$E$519,MATCH('Bảng kê Q1'!$F484,'Hàng tra'!$E$3:$E$519,0))</f>
        <v>#N/A</v>
      </c>
    </row>
    <row r="485" spans="1:21" outlineLevel="1" x14ac:dyDescent="0.25">
      <c r="A485" s="4">
        <v>44932</v>
      </c>
      <c r="B485" s="8" t="s">
        <v>267</v>
      </c>
      <c r="C485" s="8" t="s">
        <v>3013</v>
      </c>
      <c r="D485" s="22" t="s">
        <v>1777</v>
      </c>
      <c r="E485" s="22" t="s">
        <v>1777</v>
      </c>
      <c r="F485" s="22">
        <v>693</v>
      </c>
      <c r="G485" s="22"/>
      <c r="H485" s="22">
        <f>+IFERROR(INDEX('18.02.23'!$N$9:$N$746,MATCH('Bảng kê Q1'!$F485,'18.02.23'!$N$9:$N$746,0)),"")</f>
        <v>693</v>
      </c>
      <c r="I485" s="22"/>
      <c r="J485" s="22"/>
      <c r="K485" s="22"/>
      <c r="L485" s="5">
        <v>734310</v>
      </c>
      <c r="M485" s="9" t="s">
        <v>3015</v>
      </c>
      <c r="N485" s="5">
        <v>73431</v>
      </c>
      <c r="O485" s="5">
        <v>807741</v>
      </c>
      <c r="P485" s="5">
        <f t="shared" si="14"/>
        <v>84812.804999999993</v>
      </c>
      <c r="Q485" s="5">
        <f t="shared" si="15"/>
        <v>722928.19500000007</v>
      </c>
      <c r="R485" s="5">
        <f>+IFERROR(INDEX('18.02.23'!$F$9:$F$748,MATCH('Bảng kê Q1'!$F485,'18.02.23'!$N$9:$N$746,0)),"")</f>
        <v>807741</v>
      </c>
      <c r="S485" s="15" t="s">
        <v>1882</v>
      </c>
      <c r="T485" s="8" t="s">
        <v>3014</v>
      </c>
      <c r="U485" t="e">
        <f>INDEX('Hàng tra'!$E$3:$E$519,MATCH('Bảng kê Q1'!$F485,'Hàng tra'!$E$3:$E$519,0))</f>
        <v>#N/A</v>
      </c>
    </row>
    <row r="486" spans="1:21" outlineLevel="1" x14ac:dyDescent="0.25">
      <c r="A486" s="4">
        <v>44932</v>
      </c>
      <c r="B486" s="8" t="s">
        <v>1859</v>
      </c>
      <c r="C486" s="8" t="s">
        <v>3013</v>
      </c>
      <c r="D486" s="22" t="s">
        <v>2707</v>
      </c>
      <c r="E486" s="22" t="s">
        <v>2707</v>
      </c>
      <c r="F486" s="22">
        <v>694</v>
      </c>
      <c r="G486" s="22"/>
      <c r="H486" s="22">
        <f>+IFERROR(INDEX('18.02.23'!$N$9:$N$746,MATCH('Bảng kê Q1'!$F486,'18.02.23'!$N$9:$N$746,0)),"")</f>
        <v>694</v>
      </c>
      <c r="I486" s="22"/>
      <c r="J486" s="22"/>
      <c r="K486" s="22"/>
      <c r="L486" s="5">
        <v>734310</v>
      </c>
      <c r="M486" s="9" t="s">
        <v>3015</v>
      </c>
      <c r="N486" s="5">
        <v>73431</v>
      </c>
      <c r="O486" s="5">
        <v>807741</v>
      </c>
      <c r="P486" s="5">
        <f t="shared" si="14"/>
        <v>84812.804999999993</v>
      </c>
      <c r="Q486" s="5">
        <f t="shared" si="15"/>
        <v>722928.19500000007</v>
      </c>
      <c r="R486" s="5">
        <f>+IFERROR(INDEX('18.02.23'!$F$9:$F$748,MATCH('Bảng kê Q1'!$F486,'18.02.23'!$N$9:$N$746,0)),"")</f>
        <v>807741</v>
      </c>
      <c r="S486" s="15" t="s">
        <v>1882</v>
      </c>
      <c r="T486" s="8" t="s">
        <v>3014</v>
      </c>
      <c r="U486" t="e">
        <f>INDEX('Hàng tra'!$E$3:$E$519,MATCH('Bảng kê Q1'!$F486,'Hàng tra'!$E$3:$E$519,0))</f>
        <v>#N/A</v>
      </c>
    </row>
    <row r="487" spans="1:21" outlineLevel="1" x14ac:dyDescent="0.25">
      <c r="A487" s="4">
        <v>44932</v>
      </c>
      <c r="B487" s="8" t="s">
        <v>157</v>
      </c>
      <c r="C487" s="8" t="s">
        <v>3013</v>
      </c>
      <c r="D487" s="22" t="s">
        <v>2549</v>
      </c>
      <c r="E487" s="22" t="s">
        <v>2549</v>
      </c>
      <c r="F487" s="22">
        <v>695</v>
      </c>
      <c r="G487" s="22"/>
      <c r="H487" s="22">
        <f>+IFERROR(INDEX('18.02.23'!$N$9:$N$746,MATCH('Bảng kê Q1'!$F487,'18.02.23'!$N$9:$N$746,0)),"")</f>
        <v>695</v>
      </c>
      <c r="I487" s="22"/>
      <c r="J487" s="22"/>
      <c r="K487" s="22"/>
      <c r="L487" s="5">
        <v>1189648</v>
      </c>
      <c r="M487" s="9" t="s">
        <v>3015</v>
      </c>
      <c r="N487" s="5">
        <v>118965</v>
      </c>
      <c r="O487" s="5">
        <v>1308613</v>
      </c>
      <c r="P487" s="5">
        <f t="shared" si="14"/>
        <v>137404.36499999999</v>
      </c>
      <c r="Q487" s="5">
        <f t="shared" si="15"/>
        <v>1171208.635</v>
      </c>
      <c r="R487" s="5">
        <f>+IFERROR(INDEX('18.02.23'!$F$9:$F$748,MATCH('Bảng kê Q1'!$F487,'18.02.23'!$N$9:$N$746,0)),"")</f>
        <v>1308613</v>
      </c>
      <c r="S487" s="15" t="s">
        <v>1882</v>
      </c>
      <c r="T487" s="8" t="s">
        <v>3014</v>
      </c>
      <c r="U487" t="e">
        <f>INDEX('Hàng tra'!$E$3:$E$519,MATCH('Bảng kê Q1'!$F487,'Hàng tra'!$E$3:$E$519,0))</f>
        <v>#N/A</v>
      </c>
    </row>
    <row r="488" spans="1:21" outlineLevel="1" x14ac:dyDescent="0.25">
      <c r="A488" s="4">
        <v>44932</v>
      </c>
      <c r="B488" s="8" t="s">
        <v>460</v>
      </c>
      <c r="C488" s="8" t="s">
        <v>3013</v>
      </c>
      <c r="D488" s="22" t="s">
        <v>2549</v>
      </c>
      <c r="E488" s="22" t="s">
        <v>2549</v>
      </c>
      <c r="F488" s="22">
        <v>696</v>
      </c>
      <c r="G488" s="22"/>
      <c r="H488" s="22">
        <f>+IFERROR(INDEX('18.02.23'!$N$9:$N$746,MATCH('Bảng kê Q1'!$F488,'18.02.23'!$N$9:$N$746,0)),"")</f>
        <v>696</v>
      </c>
      <c r="I488" s="22"/>
      <c r="J488" s="22"/>
      <c r="K488" s="22"/>
      <c r="L488" s="5">
        <v>1213395</v>
      </c>
      <c r="M488" s="9" t="s">
        <v>3015</v>
      </c>
      <c r="N488" s="5">
        <v>121340</v>
      </c>
      <c r="O488" s="5">
        <v>1334735</v>
      </c>
      <c r="P488" s="5">
        <f t="shared" si="14"/>
        <v>140147.17499999999</v>
      </c>
      <c r="Q488" s="5">
        <f t="shared" si="15"/>
        <v>1194587.825</v>
      </c>
      <c r="R488" s="5">
        <f>+IFERROR(INDEX('18.02.23'!$F$9:$F$748,MATCH('Bảng kê Q1'!$F488,'18.02.23'!$N$9:$N$746,0)),"")</f>
        <v>1334735</v>
      </c>
      <c r="S488" s="15" t="s">
        <v>1882</v>
      </c>
      <c r="T488" s="8" t="s">
        <v>3014</v>
      </c>
      <c r="U488" t="e">
        <f>INDEX('Hàng tra'!$E$3:$E$519,MATCH('Bảng kê Q1'!$F488,'Hàng tra'!$E$3:$E$519,0))</f>
        <v>#N/A</v>
      </c>
    </row>
    <row r="489" spans="1:21" hidden="1" outlineLevel="1" x14ac:dyDescent="0.25">
      <c r="A489" s="4">
        <v>44932</v>
      </c>
      <c r="B489" s="8" t="s">
        <v>2964</v>
      </c>
      <c r="C489" s="8" t="s">
        <v>3013</v>
      </c>
      <c r="D489" s="22" t="s">
        <v>4220</v>
      </c>
      <c r="E489" s="22" t="s">
        <v>4220</v>
      </c>
      <c r="F489" s="22">
        <v>697</v>
      </c>
      <c r="G489" s="22"/>
      <c r="H489" s="22" t="str">
        <f>+IFERROR(INDEX('18.02.23'!$N$9:$N$746,MATCH('Bảng kê Q1'!$F489,'18.02.23'!$N$9:$N$746,0)),"")</f>
        <v/>
      </c>
      <c r="I489" s="22"/>
      <c r="J489" s="22"/>
      <c r="K489" s="22"/>
      <c r="L489" s="5">
        <v>1189648</v>
      </c>
      <c r="M489" s="9" t="s">
        <v>3015</v>
      </c>
      <c r="N489" s="5">
        <v>118965</v>
      </c>
      <c r="O489" s="5">
        <v>1308613</v>
      </c>
      <c r="P489" s="5">
        <f t="shared" si="14"/>
        <v>137404.36499999999</v>
      </c>
      <c r="Q489" s="5">
        <f t="shared" si="15"/>
        <v>1171208.635</v>
      </c>
      <c r="R489" s="5" t="str">
        <f>+IFERROR(INDEX('18.02.23'!$F$9:$F$748,MATCH('Bảng kê Q1'!$F489,'18.02.23'!$N$9:$N$746,0)),"")</f>
        <v/>
      </c>
      <c r="S489" s="15" t="s">
        <v>1882</v>
      </c>
      <c r="T489" s="8" t="s">
        <v>3014</v>
      </c>
      <c r="U489" t="e">
        <f>INDEX('Hàng tra'!$E$3:$E$519,MATCH('Bảng kê Q1'!$F489,'Hàng tra'!$E$3:$E$519,0))</f>
        <v>#N/A</v>
      </c>
    </row>
    <row r="490" spans="1:21" outlineLevel="1" x14ac:dyDescent="0.25">
      <c r="A490" s="4">
        <v>44932</v>
      </c>
      <c r="B490" s="8" t="s">
        <v>1938</v>
      </c>
      <c r="C490" s="8" t="s">
        <v>3013</v>
      </c>
      <c r="D490" s="22" t="s">
        <v>1292</v>
      </c>
      <c r="E490" s="22" t="s">
        <v>1292</v>
      </c>
      <c r="F490" s="22">
        <v>698</v>
      </c>
      <c r="G490" s="22"/>
      <c r="H490" s="22">
        <f>+IFERROR(INDEX('18.02.23'!$N$9:$N$746,MATCH('Bảng kê Q1'!$F490,'18.02.23'!$N$9:$N$746,0)),"")</f>
        <v>698</v>
      </c>
      <c r="I490" s="22"/>
      <c r="J490" s="22"/>
      <c r="K490" s="22"/>
      <c r="L490" s="5">
        <v>1189648</v>
      </c>
      <c r="M490" s="9" t="s">
        <v>3015</v>
      </c>
      <c r="N490" s="5">
        <v>118965</v>
      </c>
      <c r="O490" s="5">
        <v>1308613</v>
      </c>
      <c r="P490" s="5">
        <f t="shared" si="14"/>
        <v>137404.36499999999</v>
      </c>
      <c r="Q490" s="5">
        <f t="shared" si="15"/>
        <v>1171208.635</v>
      </c>
      <c r="R490" s="5">
        <f>+IFERROR(INDEX('18.02.23'!$F$9:$F$748,MATCH('Bảng kê Q1'!$F490,'18.02.23'!$N$9:$N$746,0)),"")</f>
        <v>1308613</v>
      </c>
      <c r="S490" s="15" t="s">
        <v>1882</v>
      </c>
      <c r="T490" s="8" t="s">
        <v>3014</v>
      </c>
      <c r="U490" t="e">
        <f>INDEX('Hàng tra'!$E$3:$E$519,MATCH('Bảng kê Q1'!$F490,'Hàng tra'!$E$3:$E$519,0))</f>
        <v>#N/A</v>
      </c>
    </row>
    <row r="491" spans="1:21" outlineLevel="1" x14ac:dyDescent="0.25">
      <c r="A491" s="4">
        <v>44932</v>
      </c>
      <c r="B491" s="8" t="s">
        <v>487</v>
      </c>
      <c r="C491" s="8" t="s">
        <v>3013</v>
      </c>
      <c r="D491" s="22" t="s">
        <v>1137</v>
      </c>
      <c r="E491" s="22" t="s">
        <v>1137</v>
      </c>
      <c r="F491" s="22">
        <v>699</v>
      </c>
      <c r="G491" s="22"/>
      <c r="H491" s="22">
        <f>+IFERROR(INDEX('18.02.23'!$N$9:$N$746,MATCH('Bảng kê Q1'!$F491,'18.02.23'!$N$9:$N$746,0)),"")</f>
        <v>699</v>
      </c>
      <c r="I491" s="22"/>
      <c r="J491" s="22"/>
      <c r="K491" s="22"/>
      <c r="L491" s="5">
        <v>734310</v>
      </c>
      <c r="M491" s="9" t="s">
        <v>3015</v>
      </c>
      <c r="N491" s="5">
        <v>73431</v>
      </c>
      <c r="O491" s="5">
        <v>807741</v>
      </c>
      <c r="P491" s="5">
        <f t="shared" si="14"/>
        <v>84812.804999999993</v>
      </c>
      <c r="Q491" s="5">
        <f t="shared" si="15"/>
        <v>722928.19500000007</v>
      </c>
      <c r="R491" s="5">
        <f>+IFERROR(INDEX('18.02.23'!$F$9:$F$748,MATCH('Bảng kê Q1'!$F491,'18.02.23'!$N$9:$N$746,0)),"")</f>
        <v>807741</v>
      </c>
      <c r="S491" s="15" t="s">
        <v>1882</v>
      </c>
      <c r="T491" s="8" t="s">
        <v>3014</v>
      </c>
      <c r="U491" t="e">
        <f>INDEX('Hàng tra'!$E$3:$E$519,MATCH('Bảng kê Q1'!$F491,'Hàng tra'!$E$3:$E$519,0))</f>
        <v>#N/A</v>
      </c>
    </row>
    <row r="492" spans="1:21" outlineLevel="1" x14ac:dyDescent="0.25">
      <c r="A492" s="4">
        <v>44932</v>
      </c>
      <c r="B492" s="8" t="s">
        <v>5</v>
      </c>
      <c r="C492" s="8" t="s">
        <v>3013</v>
      </c>
      <c r="D492" s="22" t="s">
        <v>333</v>
      </c>
      <c r="E492" s="22" t="s">
        <v>333</v>
      </c>
      <c r="F492" s="22">
        <v>700</v>
      </c>
      <c r="G492" s="22"/>
      <c r="H492" s="22">
        <f>+IFERROR(INDEX('18.02.23'!$N$9:$N$746,MATCH('Bảng kê Q1'!$F492,'18.02.23'!$N$9:$N$746,0)),"")</f>
        <v>700</v>
      </c>
      <c r="I492" s="22"/>
      <c r="J492" s="22"/>
      <c r="K492" s="22"/>
      <c r="L492" s="5">
        <v>1189648</v>
      </c>
      <c r="M492" s="9" t="s">
        <v>3015</v>
      </c>
      <c r="N492" s="5">
        <v>118965</v>
      </c>
      <c r="O492" s="5">
        <v>1308613</v>
      </c>
      <c r="P492" s="5">
        <f t="shared" si="14"/>
        <v>137404.36499999999</v>
      </c>
      <c r="Q492" s="5">
        <f t="shared" si="15"/>
        <v>1171208.635</v>
      </c>
      <c r="R492" s="5">
        <f>+IFERROR(INDEX('18.02.23'!$F$9:$F$748,MATCH('Bảng kê Q1'!$F492,'18.02.23'!$N$9:$N$746,0)),"")</f>
        <v>1308613</v>
      </c>
      <c r="S492" s="15" t="s">
        <v>1882</v>
      </c>
      <c r="T492" s="8" t="s">
        <v>3014</v>
      </c>
      <c r="U492" t="e">
        <f>INDEX('Hàng tra'!$E$3:$E$519,MATCH('Bảng kê Q1'!$F492,'Hàng tra'!$E$3:$E$519,0))</f>
        <v>#N/A</v>
      </c>
    </row>
    <row r="493" spans="1:21" hidden="1" outlineLevel="1" x14ac:dyDescent="0.25">
      <c r="A493" s="4">
        <v>44932</v>
      </c>
      <c r="B493" s="8" t="s">
        <v>2488</v>
      </c>
      <c r="C493" s="8" t="s">
        <v>3013</v>
      </c>
      <c r="D493" s="22" t="s">
        <v>3245</v>
      </c>
      <c r="E493" s="22" t="s">
        <v>3245</v>
      </c>
      <c r="F493" s="22">
        <v>701</v>
      </c>
      <c r="G493" s="22"/>
      <c r="H493" s="22" t="str">
        <f>+IFERROR(INDEX('18.02.23'!$N$9:$N$746,MATCH('Bảng kê Q1'!$F493,'18.02.23'!$N$9:$N$746,0)),"")</f>
        <v/>
      </c>
      <c r="I493" s="22"/>
      <c r="J493" s="22"/>
      <c r="K493" s="22"/>
      <c r="L493" s="5">
        <v>734310</v>
      </c>
      <c r="M493" s="9" t="s">
        <v>3015</v>
      </c>
      <c r="N493" s="5">
        <v>73431</v>
      </c>
      <c r="O493" s="5">
        <v>807741</v>
      </c>
      <c r="P493" s="5">
        <f t="shared" si="14"/>
        <v>84812.804999999993</v>
      </c>
      <c r="Q493" s="5">
        <f t="shared" si="15"/>
        <v>722928.19500000007</v>
      </c>
      <c r="R493" s="5" t="str">
        <f>+IFERROR(INDEX('18.02.23'!$F$9:$F$748,MATCH('Bảng kê Q1'!$F493,'18.02.23'!$N$9:$N$746,0)),"")</f>
        <v/>
      </c>
      <c r="S493" s="15" t="s">
        <v>1882</v>
      </c>
      <c r="T493" s="8" t="s">
        <v>3014</v>
      </c>
      <c r="U493" t="e">
        <f>INDEX('Hàng tra'!$E$3:$E$519,MATCH('Bảng kê Q1'!$F493,'Hàng tra'!$E$3:$E$519,0))</f>
        <v>#N/A</v>
      </c>
    </row>
    <row r="494" spans="1:21" hidden="1" outlineLevel="1" x14ac:dyDescent="0.25">
      <c r="A494" s="4">
        <v>44932</v>
      </c>
      <c r="B494" s="8" t="s">
        <v>2437</v>
      </c>
      <c r="C494" s="8" t="s">
        <v>3013</v>
      </c>
      <c r="D494" s="22" t="s">
        <v>2224</v>
      </c>
      <c r="E494" s="22" t="s">
        <v>2224</v>
      </c>
      <c r="F494" s="22">
        <v>702</v>
      </c>
      <c r="G494" s="22"/>
      <c r="H494" s="22" t="str">
        <f>+IFERROR(INDEX('18.02.23'!$N$9:$N$746,MATCH('Bảng kê Q1'!$F494,'18.02.23'!$N$9:$N$746,0)),"")</f>
        <v/>
      </c>
      <c r="I494" s="22"/>
      <c r="J494" s="22"/>
      <c r="K494" s="22"/>
      <c r="L494" s="5">
        <v>734310</v>
      </c>
      <c r="M494" s="9" t="s">
        <v>3015</v>
      </c>
      <c r="N494" s="5">
        <v>73431</v>
      </c>
      <c r="O494" s="5">
        <v>807741</v>
      </c>
      <c r="P494" s="5">
        <f t="shared" si="14"/>
        <v>84812.804999999993</v>
      </c>
      <c r="Q494" s="5">
        <f t="shared" si="15"/>
        <v>722928.19500000007</v>
      </c>
      <c r="R494" s="5" t="str">
        <f>+IFERROR(INDEX('18.02.23'!$F$9:$F$748,MATCH('Bảng kê Q1'!$F494,'18.02.23'!$N$9:$N$746,0)),"")</f>
        <v/>
      </c>
      <c r="S494" s="15" t="s">
        <v>1882</v>
      </c>
      <c r="T494" s="8" t="s">
        <v>3014</v>
      </c>
      <c r="U494" t="e">
        <f>INDEX('Hàng tra'!$E$3:$E$519,MATCH('Bảng kê Q1'!$F494,'Hàng tra'!$E$3:$E$519,0))</f>
        <v>#N/A</v>
      </c>
    </row>
    <row r="495" spans="1:21" outlineLevel="1" x14ac:dyDescent="0.25">
      <c r="A495" s="4">
        <v>44932</v>
      </c>
      <c r="B495" s="8" t="s">
        <v>2004</v>
      </c>
      <c r="C495" s="8" t="s">
        <v>3013</v>
      </c>
      <c r="D495" s="22" t="s">
        <v>360</v>
      </c>
      <c r="E495" s="22" t="s">
        <v>360</v>
      </c>
      <c r="F495" s="22">
        <v>703</v>
      </c>
      <c r="G495" s="22"/>
      <c r="H495" s="22">
        <f>+IFERROR(INDEX('18.02.23'!$N$9:$N$746,MATCH('Bảng kê Q1'!$F495,'18.02.23'!$N$9:$N$746,0)),"")</f>
        <v>703</v>
      </c>
      <c r="I495" s="22"/>
      <c r="J495" s="22"/>
      <c r="K495" s="22"/>
      <c r="L495" s="5">
        <v>734310</v>
      </c>
      <c r="M495" s="9" t="s">
        <v>3015</v>
      </c>
      <c r="N495" s="5">
        <v>73431</v>
      </c>
      <c r="O495" s="5">
        <v>807741</v>
      </c>
      <c r="P495" s="5">
        <f t="shared" si="14"/>
        <v>84812.804999999993</v>
      </c>
      <c r="Q495" s="5">
        <f t="shared" si="15"/>
        <v>722928.19500000007</v>
      </c>
      <c r="R495" s="5">
        <f>+IFERROR(INDEX('18.02.23'!$F$9:$F$748,MATCH('Bảng kê Q1'!$F495,'18.02.23'!$N$9:$N$746,0)),"")</f>
        <v>807741</v>
      </c>
      <c r="S495" s="15" t="s">
        <v>1882</v>
      </c>
      <c r="T495" s="8" t="s">
        <v>3014</v>
      </c>
      <c r="U495" t="e">
        <f>INDEX('Hàng tra'!$E$3:$E$519,MATCH('Bảng kê Q1'!$F495,'Hàng tra'!$E$3:$E$519,0))</f>
        <v>#N/A</v>
      </c>
    </row>
    <row r="496" spans="1:21" hidden="1" outlineLevel="1" x14ac:dyDescent="0.25">
      <c r="A496" s="4">
        <v>44932</v>
      </c>
      <c r="B496" s="8" t="s">
        <v>1287</v>
      </c>
      <c r="C496" s="8" t="s">
        <v>3013</v>
      </c>
      <c r="D496" s="22" t="s">
        <v>575</v>
      </c>
      <c r="E496" s="22" t="s">
        <v>575</v>
      </c>
      <c r="F496" s="22">
        <v>704</v>
      </c>
      <c r="G496" s="22"/>
      <c r="H496" s="22" t="str">
        <f>+IFERROR(INDEX('18.02.23'!$N$9:$N$746,MATCH('Bảng kê Q1'!$F496,'18.02.23'!$N$9:$N$746,0)),"")</f>
        <v/>
      </c>
      <c r="I496" s="22"/>
      <c r="J496" s="22"/>
      <c r="K496" s="22"/>
      <c r="L496" s="5">
        <v>734310</v>
      </c>
      <c r="M496" s="9" t="s">
        <v>3015</v>
      </c>
      <c r="N496" s="5">
        <v>73431</v>
      </c>
      <c r="O496" s="5">
        <v>807741</v>
      </c>
      <c r="P496" s="5">
        <f t="shared" si="14"/>
        <v>84812.804999999993</v>
      </c>
      <c r="Q496" s="5">
        <f t="shared" si="15"/>
        <v>722928.19500000007</v>
      </c>
      <c r="R496" s="5" t="str">
        <f>+IFERROR(INDEX('18.02.23'!$F$9:$F$748,MATCH('Bảng kê Q1'!$F496,'18.02.23'!$N$9:$N$746,0)),"")</f>
        <v/>
      </c>
      <c r="S496" s="15" t="s">
        <v>1882</v>
      </c>
      <c r="T496" s="8" t="s">
        <v>3014</v>
      </c>
      <c r="U496" t="e">
        <f>INDEX('Hàng tra'!$E$3:$E$519,MATCH('Bảng kê Q1'!$F496,'Hàng tra'!$E$3:$E$519,0))</f>
        <v>#N/A</v>
      </c>
    </row>
    <row r="497" spans="1:21" outlineLevel="1" x14ac:dyDescent="0.25">
      <c r="A497" s="4">
        <v>44932</v>
      </c>
      <c r="B497" s="8" t="s">
        <v>1854</v>
      </c>
      <c r="C497" s="8" t="s">
        <v>3013</v>
      </c>
      <c r="D497" s="22" t="s">
        <v>1921</v>
      </c>
      <c r="E497" s="22" t="s">
        <v>1921</v>
      </c>
      <c r="F497" s="22">
        <v>705</v>
      </c>
      <c r="G497" s="22"/>
      <c r="H497" s="22">
        <f>+IFERROR(INDEX('18.02.23'!$N$9:$N$746,MATCH('Bảng kê Q1'!$F497,'18.02.23'!$N$9:$N$746,0)),"")</f>
        <v>705</v>
      </c>
      <c r="I497" s="22"/>
      <c r="J497" s="22"/>
      <c r="K497" s="22"/>
      <c r="L497" s="5">
        <v>1189648</v>
      </c>
      <c r="M497" s="9" t="s">
        <v>3015</v>
      </c>
      <c r="N497" s="5">
        <v>118965</v>
      </c>
      <c r="O497" s="5">
        <v>1308613</v>
      </c>
      <c r="P497" s="5">
        <f t="shared" si="14"/>
        <v>137404.36499999999</v>
      </c>
      <c r="Q497" s="5">
        <f t="shared" si="15"/>
        <v>1171208.635</v>
      </c>
      <c r="R497" s="5">
        <f>+IFERROR(INDEX('18.02.23'!$F$9:$F$748,MATCH('Bảng kê Q1'!$F497,'18.02.23'!$N$9:$N$746,0)),"")</f>
        <v>1308613</v>
      </c>
      <c r="S497" s="15" t="s">
        <v>1882</v>
      </c>
      <c r="T497" s="8" t="s">
        <v>3014</v>
      </c>
      <c r="U497" t="e">
        <f>INDEX('Hàng tra'!$E$3:$E$519,MATCH('Bảng kê Q1'!$F497,'Hàng tra'!$E$3:$E$519,0))</f>
        <v>#N/A</v>
      </c>
    </row>
    <row r="498" spans="1:21" hidden="1" outlineLevel="1" x14ac:dyDescent="0.25">
      <c r="A498" s="4">
        <v>44932</v>
      </c>
      <c r="B498" s="8" t="s">
        <v>2895</v>
      </c>
      <c r="C498" s="8" t="s">
        <v>3013</v>
      </c>
      <c r="D498" s="22" t="s">
        <v>1864</v>
      </c>
      <c r="E498" s="22" t="s">
        <v>1864</v>
      </c>
      <c r="F498" s="22">
        <v>706</v>
      </c>
      <c r="G498" s="22"/>
      <c r="H498" s="22" t="str">
        <f>+IFERROR(INDEX('18.02.23'!$N$9:$N$746,MATCH('Bảng kê Q1'!$F498,'18.02.23'!$N$9:$N$746,0)),"")</f>
        <v/>
      </c>
      <c r="I498" s="22"/>
      <c r="J498" s="22"/>
      <c r="K498" s="22"/>
      <c r="L498" s="5">
        <v>1189648</v>
      </c>
      <c r="M498" s="9" t="s">
        <v>3015</v>
      </c>
      <c r="N498" s="5">
        <v>118965</v>
      </c>
      <c r="O498" s="5">
        <v>1308613</v>
      </c>
      <c r="P498" s="5">
        <f t="shared" si="14"/>
        <v>137404.36499999999</v>
      </c>
      <c r="Q498" s="5">
        <f t="shared" si="15"/>
        <v>1171208.635</v>
      </c>
      <c r="R498" s="5" t="str">
        <f>+IFERROR(INDEX('18.02.23'!$F$9:$F$748,MATCH('Bảng kê Q1'!$F498,'18.02.23'!$N$9:$N$746,0)),"")</f>
        <v/>
      </c>
      <c r="S498" s="15" t="s">
        <v>1882</v>
      </c>
      <c r="T498" s="8" t="s">
        <v>3014</v>
      </c>
      <c r="U498" t="e">
        <f>INDEX('Hàng tra'!$E$3:$E$519,MATCH('Bảng kê Q1'!$F498,'Hàng tra'!$E$3:$E$519,0))</f>
        <v>#N/A</v>
      </c>
    </row>
    <row r="499" spans="1:21" outlineLevel="1" x14ac:dyDescent="0.25">
      <c r="A499" s="4">
        <v>44932</v>
      </c>
      <c r="B499" s="8" t="s">
        <v>2935</v>
      </c>
      <c r="C499" s="8" t="s">
        <v>3013</v>
      </c>
      <c r="D499" s="22" t="s">
        <v>1305</v>
      </c>
      <c r="E499" s="22" t="s">
        <v>1305</v>
      </c>
      <c r="F499" s="22">
        <v>707</v>
      </c>
      <c r="G499" s="22"/>
      <c r="H499" s="22">
        <f>+IFERROR(INDEX('18.02.23'!$N$9:$N$746,MATCH('Bảng kê Q1'!$F499,'18.02.23'!$N$9:$N$746,0)),"")</f>
        <v>707</v>
      </c>
      <c r="I499" s="22"/>
      <c r="J499" s="22"/>
      <c r="K499" s="22"/>
      <c r="L499" s="5">
        <v>1189648</v>
      </c>
      <c r="M499" s="9" t="s">
        <v>3015</v>
      </c>
      <c r="N499" s="5">
        <v>118965</v>
      </c>
      <c r="O499" s="5">
        <v>1308613</v>
      </c>
      <c r="P499" s="5">
        <f t="shared" si="14"/>
        <v>137404.36499999999</v>
      </c>
      <c r="Q499" s="5">
        <f t="shared" si="15"/>
        <v>1171208.635</v>
      </c>
      <c r="R499" s="5">
        <f>+IFERROR(INDEX('18.02.23'!$F$9:$F$748,MATCH('Bảng kê Q1'!$F499,'18.02.23'!$N$9:$N$746,0)),"")</f>
        <v>1308613</v>
      </c>
      <c r="S499" s="15" t="s">
        <v>1882</v>
      </c>
      <c r="T499" s="8" t="s">
        <v>3014</v>
      </c>
      <c r="U499" t="e">
        <f>INDEX('Hàng tra'!$E$3:$E$519,MATCH('Bảng kê Q1'!$F499,'Hàng tra'!$E$3:$E$519,0))</f>
        <v>#N/A</v>
      </c>
    </row>
    <row r="500" spans="1:21" outlineLevel="1" x14ac:dyDescent="0.25">
      <c r="A500" s="4">
        <v>44932</v>
      </c>
      <c r="B500" s="8" t="s">
        <v>346</v>
      </c>
      <c r="C500" s="8" t="s">
        <v>3013</v>
      </c>
      <c r="D500" s="22" t="s">
        <v>2917</v>
      </c>
      <c r="E500" s="22" t="s">
        <v>2917</v>
      </c>
      <c r="F500" s="22">
        <v>709</v>
      </c>
      <c r="G500" s="22"/>
      <c r="H500" s="22">
        <f>+IFERROR(INDEX('18.02.23'!$N$9:$N$746,MATCH('Bảng kê Q1'!$F500,'18.02.23'!$N$9:$N$746,0)),"")</f>
        <v>709</v>
      </c>
      <c r="I500" s="22"/>
      <c r="J500" s="22"/>
      <c r="K500" s="22"/>
      <c r="L500" s="5">
        <v>734310</v>
      </c>
      <c r="M500" s="9" t="s">
        <v>3015</v>
      </c>
      <c r="N500" s="5">
        <v>73431</v>
      </c>
      <c r="O500" s="5">
        <v>807741</v>
      </c>
      <c r="P500" s="5">
        <f t="shared" si="14"/>
        <v>84812.804999999993</v>
      </c>
      <c r="Q500" s="5">
        <f t="shared" si="15"/>
        <v>722928.19500000007</v>
      </c>
      <c r="R500" s="5">
        <f>+IFERROR(INDEX('18.02.23'!$F$9:$F$748,MATCH('Bảng kê Q1'!$F500,'18.02.23'!$N$9:$N$746,0)),"")</f>
        <v>807741</v>
      </c>
      <c r="S500" s="15" t="s">
        <v>1882</v>
      </c>
      <c r="T500" s="8" t="s">
        <v>3014</v>
      </c>
      <c r="U500" t="e">
        <f>INDEX('Hàng tra'!$E$3:$E$519,MATCH('Bảng kê Q1'!$F500,'Hàng tra'!$E$3:$E$519,0))</f>
        <v>#N/A</v>
      </c>
    </row>
    <row r="501" spans="1:21" outlineLevel="1" x14ac:dyDescent="0.25">
      <c r="A501" s="4">
        <v>44932</v>
      </c>
      <c r="B501" s="8" t="s">
        <v>2209</v>
      </c>
      <c r="C501" s="8" t="s">
        <v>3013</v>
      </c>
      <c r="D501" s="22" t="s">
        <v>1593</v>
      </c>
      <c r="E501" s="22" t="s">
        <v>1593</v>
      </c>
      <c r="F501" s="22">
        <v>710</v>
      </c>
      <c r="G501" s="22"/>
      <c r="H501" s="22">
        <f>+IFERROR(INDEX('18.02.23'!$N$9:$N$746,MATCH('Bảng kê Q1'!$F501,'18.02.23'!$N$9:$N$746,0)),"")</f>
        <v>710</v>
      </c>
      <c r="I501" s="22"/>
      <c r="J501" s="22"/>
      <c r="K501" s="22"/>
      <c r="L501" s="5">
        <v>1189648</v>
      </c>
      <c r="M501" s="9" t="s">
        <v>3015</v>
      </c>
      <c r="N501" s="5">
        <v>118965</v>
      </c>
      <c r="O501" s="5">
        <v>1308613</v>
      </c>
      <c r="P501" s="5">
        <f t="shared" si="14"/>
        <v>137404.36499999999</v>
      </c>
      <c r="Q501" s="5">
        <f t="shared" si="15"/>
        <v>1171208.635</v>
      </c>
      <c r="R501" s="5">
        <f>+IFERROR(INDEX('18.02.23'!$F$9:$F$748,MATCH('Bảng kê Q1'!$F501,'18.02.23'!$N$9:$N$746,0)),"")</f>
        <v>1308613</v>
      </c>
      <c r="S501" s="15" t="s">
        <v>1882</v>
      </c>
      <c r="T501" s="8" t="s">
        <v>3014</v>
      </c>
      <c r="U501" t="e">
        <f>INDEX('Hàng tra'!$E$3:$E$519,MATCH('Bảng kê Q1'!$F501,'Hàng tra'!$E$3:$E$519,0))</f>
        <v>#N/A</v>
      </c>
    </row>
    <row r="502" spans="1:21" ht="21" hidden="1" outlineLevel="1" x14ac:dyDescent="0.25">
      <c r="A502" s="4">
        <v>44932</v>
      </c>
      <c r="B502" s="8" t="s">
        <v>222</v>
      </c>
      <c r="C502" s="8" t="s">
        <v>3013</v>
      </c>
      <c r="D502" s="22" t="s">
        <v>820</v>
      </c>
      <c r="E502" s="22" t="s">
        <v>820</v>
      </c>
      <c r="F502" s="22">
        <v>712</v>
      </c>
      <c r="G502" s="22"/>
      <c r="H502" s="22" t="str">
        <f>+IFERROR(INDEX('18.02.23'!$N$9:$N$746,MATCH('Bảng kê Q1'!$F502,'18.02.23'!$N$9:$N$746,0)),"")</f>
        <v/>
      </c>
      <c r="I502" s="22"/>
      <c r="J502" s="22"/>
      <c r="K502" s="22"/>
      <c r="L502" s="5">
        <v>1580550</v>
      </c>
      <c r="M502" s="9" t="s">
        <v>3015</v>
      </c>
      <c r="N502" s="5">
        <v>158055</v>
      </c>
      <c r="O502" s="5">
        <v>1738605</v>
      </c>
      <c r="P502" s="5">
        <f t="shared" si="14"/>
        <v>182553.52499999999</v>
      </c>
      <c r="Q502" s="5">
        <f t="shared" si="15"/>
        <v>1556051.4750000001</v>
      </c>
      <c r="R502" s="5" t="str">
        <f>+IFERROR(INDEX('18.02.23'!$F$9:$F$748,MATCH('Bảng kê Q1'!$F502,'18.02.23'!$N$9:$N$746,0)),"")</f>
        <v/>
      </c>
      <c r="S502" s="15" t="s">
        <v>349</v>
      </c>
      <c r="T502" s="8" t="s">
        <v>3030</v>
      </c>
      <c r="U502" t="e">
        <f>INDEX('Hàng tra'!$E$3:$E$519,MATCH('Bảng kê Q1'!$F502,'Hàng tra'!$E$3:$E$519,0))</f>
        <v>#N/A</v>
      </c>
    </row>
    <row r="503" spans="1:21" ht="21" outlineLevel="1" x14ac:dyDescent="0.25">
      <c r="A503" s="4">
        <v>44932</v>
      </c>
      <c r="B503" s="8" t="s">
        <v>1476</v>
      </c>
      <c r="C503" s="8" t="s">
        <v>3013</v>
      </c>
      <c r="D503" s="22" t="s">
        <v>1888</v>
      </c>
      <c r="E503" s="22" t="s">
        <v>1888</v>
      </c>
      <c r="F503" s="22">
        <v>718</v>
      </c>
      <c r="G503" s="22"/>
      <c r="H503" s="22">
        <f>+IFERROR(INDEX('18.02.23'!$N$9:$N$746,MATCH('Bảng kê Q1'!$F503,'18.02.23'!$N$9:$N$746,0)),"")</f>
        <v>718</v>
      </c>
      <c r="I503" s="22"/>
      <c r="J503" s="22"/>
      <c r="K503" s="22"/>
      <c r="L503" s="5">
        <v>3849940</v>
      </c>
      <c r="M503" s="9" t="s">
        <v>3015</v>
      </c>
      <c r="N503" s="5">
        <v>384994</v>
      </c>
      <c r="O503" s="5">
        <v>4234934</v>
      </c>
      <c r="P503" s="5">
        <f t="shared" si="14"/>
        <v>444668.07</v>
      </c>
      <c r="Q503" s="5">
        <f t="shared" si="15"/>
        <v>3790265.93</v>
      </c>
      <c r="R503" s="5">
        <f>+IFERROR(INDEX('18.02.23'!$F$9:$F$748,MATCH('Bảng kê Q1'!$F503,'18.02.23'!$N$9:$N$746,0)),"")</f>
        <v>4234934</v>
      </c>
      <c r="S503" s="15" t="s">
        <v>1888</v>
      </c>
      <c r="T503" s="8" t="s">
        <v>3055</v>
      </c>
      <c r="U503" t="e">
        <f>INDEX('Hàng tra'!$E$3:$E$519,MATCH('Bảng kê Q1'!$F503,'Hàng tra'!$E$3:$E$519,0))</f>
        <v>#N/A</v>
      </c>
    </row>
    <row r="504" spans="1:21" ht="21" hidden="1" outlineLevel="1" x14ac:dyDescent="0.25">
      <c r="A504" s="4">
        <v>44932</v>
      </c>
      <c r="B504" s="8" t="s">
        <v>1700</v>
      </c>
      <c r="C504" s="8" t="s">
        <v>3013</v>
      </c>
      <c r="D504" s="22" t="s">
        <v>2781</v>
      </c>
      <c r="E504" s="22" t="s">
        <v>2781</v>
      </c>
      <c r="F504" s="22">
        <v>719</v>
      </c>
      <c r="G504" s="22"/>
      <c r="H504" s="22" t="str">
        <f>+IFERROR(INDEX('18.02.23'!$N$9:$N$746,MATCH('Bảng kê Q1'!$F504,'18.02.23'!$N$9:$N$746,0)),"")</f>
        <v/>
      </c>
      <c r="I504" s="22"/>
      <c r="J504" s="22"/>
      <c r="K504" s="22"/>
      <c r="L504" s="5">
        <v>8652000</v>
      </c>
      <c r="M504" s="9" t="s">
        <v>3015</v>
      </c>
      <c r="N504" s="5">
        <v>865200</v>
      </c>
      <c r="O504" s="5">
        <v>9517200</v>
      </c>
      <c r="P504" s="5">
        <f t="shared" si="14"/>
        <v>999306</v>
      </c>
      <c r="Q504" s="5">
        <f t="shared" si="15"/>
        <v>8517894</v>
      </c>
      <c r="R504" s="5" t="str">
        <f>+IFERROR(INDEX('18.02.23'!$F$9:$F$748,MATCH('Bảng kê Q1'!$F504,'18.02.23'!$N$9:$N$746,0)),"")</f>
        <v/>
      </c>
      <c r="S504" s="15" t="s">
        <v>2781</v>
      </c>
      <c r="T504" s="8" t="s">
        <v>3075</v>
      </c>
      <c r="U504" t="e">
        <f>INDEX('Hàng tra'!$E$3:$E$519,MATCH('Bảng kê Q1'!$F504,'Hàng tra'!$E$3:$E$519,0))</f>
        <v>#N/A</v>
      </c>
    </row>
    <row r="505" spans="1:21" ht="21" outlineLevel="1" x14ac:dyDescent="0.25">
      <c r="A505" s="4">
        <v>44932</v>
      </c>
      <c r="B505" s="8" t="s">
        <v>2137</v>
      </c>
      <c r="C505" s="8" t="s">
        <v>3013</v>
      </c>
      <c r="D505" s="22" t="s">
        <v>2781</v>
      </c>
      <c r="E505" s="22" t="s">
        <v>2781</v>
      </c>
      <c r="F505" s="22">
        <v>720</v>
      </c>
      <c r="G505" s="22"/>
      <c r="H505" s="22">
        <f>+IFERROR(INDEX('18.02.23'!$N$9:$N$746,MATCH('Bảng kê Q1'!$F505,'18.02.23'!$N$9:$N$746,0)),"")</f>
        <v>720</v>
      </c>
      <c r="I505" s="22"/>
      <c r="J505" s="22"/>
      <c r="K505" s="22"/>
      <c r="L505" s="5">
        <v>14344815</v>
      </c>
      <c r="M505" s="9" t="s">
        <v>3015</v>
      </c>
      <c r="N505" s="5">
        <v>1434482</v>
      </c>
      <c r="O505" s="5">
        <v>15779297</v>
      </c>
      <c r="P505" s="5">
        <f t="shared" si="14"/>
        <v>1656826.1849999998</v>
      </c>
      <c r="Q505" s="5">
        <f t="shared" si="15"/>
        <v>14122470.814999999</v>
      </c>
      <c r="R505" s="5">
        <f>+IFERROR(INDEX('18.02.23'!$F$9:$F$748,MATCH('Bảng kê Q1'!$F505,'18.02.23'!$N$9:$N$746,0)),"")</f>
        <v>15779297</v>
      </c>
      <c r="S505" s="15" t="s">
        <v>2781</v>
      </c>
      <c r="T505" s="8" t="s">
        <v>3075</v>
      </c>
      <c r="U505" t="e">
        <f>INDEX('Hàng tra'!$E$3:$E$519,MATCH('Bảng kê Q1'!$F505,'Hàng tra'!$E$3:$E$519,0))</f>
        <v>#N/A</v>
      </c>
    </row>
    <row r="506" spans="1:21" ht="21" hidden="1" outlineLevel="1" x14ac:dyDescent="0.25">
      <c r="A506" s="4">
        <v>44932</v>
      </c>
      <c r="B506" s="8" t="s">
        <v>1041</v>
      </c>
      <c r="C506" s="8" t="s">
        <v>3013</v>
      </c>
      <c r="D506" s="22" t="s">
        <v>2912</v>
      </c>
      <c r="E506" s="22" t="s">
        <v>2912</v>
      </c>
      <c r="F506" s="22">
        <v>721</v>
      </c>
      <c r="G506" s="22"/>
      <c r="H506" s="22" t="str">
        <f>+IFERROR(INDEX('18.02.23'!$N$9:$N$746,MATCH('Bảng kê Q1'!$F506,'18.02.23'!$N$9:$N$746,0)),"")</f>
        <v/>
      </c>
      <c r="I506" s="22"/>
      <c r="J506" s="22"/>
      <c r="K506" s="22"/>
      <c r="L506" s="5">
        <v>3624645</v>
      </c>
      <c r="M506" s="9" t="s">
        <v>3015</v>
      </c>
      <c r="N506" s="5">
        <v>362465</v>
      </c>
      <c r="O506" s="5">
        <v>3987110</v>
      </c>
      <c r="P506" s="5">
        <f t="shared" si="14"/>
        <v>418646.55</v>
      </c>
      <c r="Q506" s="5">
        <f t="shared" si="15"/>
        <v>3568463.45</v>
      </c>
      <c r="R506" s="5" t="str">
        <f>+IFERROR(INDEX('18.02.23'!$F$9:$F$748,MATCH('Bảng kê Q1'!$F506,'18.02.23'!$N$9:$N$746,0)),"")</f>
        <v/>
      </c>
      <c r="S506" s="15" t="s">
        <v>2912</v>
      </c>
      <c r="T506" s="8" t="s">
        <v>3049</v>
      </c>
      <c r="U506" t="e">
        <f>INDEX('Hàng tra'!$E$3:$E$519,MATCH('Bảng kê Q1'!$F506,'Hàng tra'!$E$3:$E$519,0))</f>
        <v>#N/A</v>
      </c>
    </row>
    <row r="507" spans="1:21" outlineLevel="1" x14ac:dyDescent="0.25">
      <c r="A507" s="4">
        <v>44932</v>
      </c>
      <c r="B507" s="8" t="s">
        <v>2559</v>
      </c>
      <c r="C507" s="8" t="s">
        <v>3013</v>
      </c>
      <c r="D507" s="22" t="s">
        <v>773</v>
      </c>
      <c r="E507" s="22" t="s">
        <v>773</v>
      </c>
      <c r="F507" s="22">
        <v>722</v>
      </c>
      <c r="G507" s="22"/>
      <c r="H507" s="22">
        <f>+IFERROR(INDEX('18.02.23'!$N$9:$N$746,MATCH('Bảng kê Q1'!$F507,'18.02.23'!$N$9:$N$746,0)),"")</f>
        <v>722</v>
      </c>
      <c r="I507" s="22"/>
      <c r="J507" s="22"/>
      <c r="K507" s="22"/>
      <c r="L507" s="5">
        <v>3356606</v>
      </c>
      <c r="M507" s="9" t="s">
        <v>3015</v>
      </c>
      <c r="N507" s="5">
        <v>335661</v>
      </c>
      <c r="O507" s="5">
        <v>3692267</v>
      </c>
      <c r="P507" s="5">
        <f t="shared" si="14"/>
        <v>387688.03499999997</v>
      </c>
      <c r="Q507" s="5">
        <f t="shared" si="15"/>
        <v>3304578.9649999999</v>
      </c>
      <c r="R507" s="5">
        <f>+IFERROR(INDEX('18.02.23'!$F$9:$F$748,MATCH('Bảng kê Q1'!$F507,'18.02.23'!$N$9:$N$746,0)),"")</f>
        <v>3692267</v>
      </c>
      <c r="S507" s="15" t="s">
        <v>773</v>
      </c>
      <c r="T507" s="8" t="s">
        <v>3052</v>
      </c>
      <c r="U507" t="e">
        <f>INDEX('Hàng tra'!$E$3:$E$519,MATCH('Bảng kê Q1'!$F507,'Hàng tra'!$E$3:$E$519,0))</f>
        <v>#N/A</v>
      </c>
    </row>
    <row r="508" spans="1:21" ht="21" outlineLevel="1" x14ac:dyDescent="0.25">
      <c r="A508" s="4">
        <v>44932</v>
      </c>
      <c r="B508" s="8" t="s">
        <v>193</v>
      </c>
      <c r="C508" s="8" t="s">
        <v>3013</v>
      </c>
      <c r="D508" s="22" t="s">
        <v>4221</v>
      </c>
      <c r="E508" s="22" t="s">
        <v>4221</v>
      </c>
      <c r="F508" s="22">
        <v>723</v>
      </c>
      <c r="G508" s="22"/>
      <c r="H508" s="22">
        <f>+IFERROR(INDEX('18.02.23'!$N$9:$N$746,MATCH('Bảng kê Q1'!$F508,'18.02.23'!$N$9:$N$746,0)),"")</f>
        <v>723</v>
      </c>
      <c r="I508" s="22"/>
      <c r="J508" s="22"/>
      <c r="K508" s="22"/>
      <c r="L508" s="5">
        <v>734310</v>
      </c>
      <c r="M508" s="9" t="s">
        <v>3015</v>
      </c>
      <c r="N508" s="5">
        <v>73431</v>
      </c>
      <c r="O508" s="5">
        <v>807741</v>
      </c>
      <c r="P508" s="5">
        <f t="shared" si="14"/>
        <v>84812.804999999993</v>
      </c>
      <c r="Q508" s="5">
        <f t="shared" si="15"/>
        <v>722928.19500000007</v>
      </c>
      <c r="R508" s="5">
        <f>+IFERROR(INDEX('18.02.23'!$F$9:$F$748,MATCH('Bảng kê Q1'!$F508,'18.02.23'!$N$9:$N$746,0)),"")</f>
        <v>807741</v>
      </c>
      <c r="S508" s="15" t="s">
        <v>2529</v>
      </c>
      <c r="T508" s="8" t="s">
        <v>3063</v>
      </c>
      <c r="U508" t="e">
        <f>INDEX('Hàng tra'!$E$3:$E$519,MATCH('Bảng kê Q1'!$F508,'Hàng tra'!$E$3:$E$519,0))</f>
        <v>#N/A</v>
      </c>
    </row>
    <row r="509" spans="1:21" outlineLevel="1" x14ac:dyDescent="0.25">
      <c r="A509" s="4">
        <v>44932</v>
      </c>
      <c r="B509" s="8" t="s">
        <v>1563</v>
      </c>
      <c r="C509" s="8" t="s">
        <v>3013</v>
      </c>
      <c r="D509" s="22" t="s">
        <v>1769</v>
      </c>
      <c r="E509" s="22" t="s">
        <v>1769</v>
      </c>
      <c r="F509" s="22">
        <v>724</v>
      </c>
      <c r="G509" s="22"/>
      <c r="H509" s="22">
        <f>+IFERROR(INDEX('18.02.23'!$N$9:$N$746,MATCH('Bảng kê Q1'!$F509,'18.02.23'!$N$9:$N$746,0)),"")</f>
        <v>724</v>
      </c>
      <c r="I509" s="22"/>
      <c r="J509" s="22"/>
      <c r="K509" s="22"/>
      <c r="L509" s="5">
        <v>734310</v>
      </c>
      <c r="M509" s="9" t="s">
        <v>3015</v>
      </c>
      <c r="N509" s="5">
        <v>73431</v>
      </c>
      <c r="O509" s="5">
        <v>807741</v>
      </c>
      <c r="P509" s="5">
        <f t="shared" si="14"/>
        <v>84812.804999999993</v>
      </c>
      <c r="Q509" s="5">
        <f t="shared" si="15"/>
        <v>722928.19500000007</v>
      </c>
      <c r="R509" s="5">
        <f>+IFERROR(INDEX('18.02.23'!$F$9:$F$748,MATCH('Bảng kê Q1'!$F509,'18.02.23'!$N$9:$N$746,0)),"")</f>
        <v>807741</v>
      </c>
      <c r="S509" s="15" t="s">
        <v>1882</v>
      </c>
      <c r="T509" s="8" t="s">
        <v>3014</v>
      </c>
      <c r="U509" t="e">
        <f>INDEX('Hàng tra'!$E$3:$E$519,MATCH('Bảng kê Q1'!$F509,'Hàng tra'!$E$3:$E$519,0))</f>
        <v>#N/A</v>
      </c>
    </row>
    <row r="510" spans="1:21" outlineLevel="1" x14ac:dyDescent="0.25">
      <c r="A510" s="4">
        <v>44932</v>
      </c>
      <c r="B510" s="8" t="s">
        <v>579</v>
      </c>
      <c r="C510" s="8" t="s">
        <v>3013</v>
      </c>
      <c r="D510" s="22" t="s">
        <v>1769</v>
      </c>
      <c r="E510" s="22" t="s">
        <v>1769</v>
      </c>
      <c r="F510" s="22">
        <v>725</v>
      </c>
      <c r="G510" s="22"/>
      <c r="H510" s="22">
        <f>+IFERROR(INDEX('18.02.23'!$N$9:$N$746,MATCH('Bảng kê Q1'!$F510,'18.02.23'!$N$9:$N$746,0)),"")</f>
        <v>725</v>
      </c>
      <c r="I510" s="22"/>
      <c r="J510" s="22"/>
      <c r="K510" s="22"/>
      <c r="L510" s="5">
        <v>361845</v>
      </c>
      <c r="M510" s="9" t="s">
        <v>3015</v>
      </c>
      <c r="N510" s="5">
        <v>36185</v>
      </c>
      <c r="O510" s="5">
        <v>398030</v>
      </c>
      <c r="P510" s="5">
        <f t="shared" si="14"/>
        <v>41793.15</v>
      </c>
      <c r="Q510" s="5">
        <f t="shared" si="15"/>
        <v>356236.85</v>
      </c>
      <c r="R510" s="5">
        <f>+IFERROR(INDEX('18.02.23'!$F$9:$F$748,MATCH('Bảng kê Q1'!$F510,'18.02.23'!$N$9:$N$746,0)),"")</f>
        <v>398030</v>
      </c>
      <c r="S510" s="15" t="s">
        <v>1882</v>
      </c>
      <c r="T510" s="8" t="s">
        <v>3014</v>
      </c>
      <c r="U510" t="e">
        <f>INDEX('Hàng tra'!$E$3:$E$519,MATCH('Bảng kê Q1'!$F510,'Hàng tra'!$E$3:$E$519,0))</f>
        <v>#N/A</v>
      </c>
    </row>
    <row r="511" spans="1:21" outlineLevel="1" x14ac:dyDescent="0.25">
      <c r="A511" s="4">
        <v>44932</v>
      </c>
      <c r="B511" s="8" t="s">
        <v>1555</v>
      </c>
      <c r="C511" s="8" t="s">
        <v>3013</v>
      </c>
      <c r="D511" s="22" t="s">
        <v>1498</v>
      </c>
      <c r="E511" s="22" t="s">
        <v>1498</v>
      </c>
      <c r="F511" s="22">
        <v>742</v>
      </c>
      <c r="G511" s="22"/>
      <c r="H511" s="22">
        <f>+IFERROR(INDEX('18.02.23'!$N$9:$N$746,MATCH('Bảng kê Q1'!$F511,'18.02.23'!$N$9:$N$746,0)),"")</f>
        <v>742</v>
      </c>
      <c r="I511" s="22"/>
      <c r="J511" s="22"/>
      <c r="K511" s="22"/>
      <c r="L511" s="5">
        <v>1189648</v>
      </c>
      <c r="M511" s="9" t="s">
        <v>3015</v>
      </c>
      <c r="N511" s="5">
        <v>118965</v>
      </c>
      <c r="O511" s="5">
        <v>1308613</v>
      </c>
      <c r="P511" s="5">
        <f t="shared" si="14"/>
        <v>137404.36499999999</v>
      </c>
      <c r="Q511" s="5">
        <f t="shared" si="15"/>
        <v>1171208.635</v>
      </c>
      <c r="R511" s="5">
        <f>+IFERROR(INDEX('18.02.23'!$F$9:$F$748,MATCH('Bảng kê Q1'!$F511,'18.02.23'!$N$9:$N$746,0)),"")</f>
        <v>1308613</v>
      </c>
      <c r="S511" s="15" t="s">
        <v>1882</v>
      </c>
      <c r="T511" s="8" t="s">
        <v>3014</v>
      </c>
      <c r="U511">
        <f>INDEX('Hàng tra'!$E$3:$E$519,MATCH('Bảng kê Q1'!$F511,'Hàng tra'!$E$3:$E$519,0))</f>
        <v>742</v>
      </c>
    </row>
    <row r="512" spans="1:21" outlineLevel="1" x14ac:dyDescent="0.25">
      <c r="A512" s="4">
        <v>44932</v>
      </c>
      <c r="B512" s="8" t="s">
        <v>30</v>
      </c>
      <c r="C512" s="8" t="s">
        <v>3013</v>
      </c>
      <c r="D512" s="22" t="s">
        <v>1652</v>
      </c>
      <c r="E512" s="22" t="s">
        <v>1652</v>
      </c>
      <c r="F512" s="22">
        <v>743</v>
      </c>
      <c r="G512" s="22"/>
      <c r="H512" s="22">
        <f>+IFERROR(INDEX('18.02.23'!$N$9:$N$746,MATCH('Bảng kê Q1'!$F512,'18.02.23'!$N$9:$N$746,0)),"")</f>
        <v>743</v>
      </c>
      <c r="I512" s="22"/>
      <c r="J512" s="22"/>
      <c r="K512" s="22"/>
      <c r="L512" s="5">
        <v>1189648</v>
      </c>
      <c r="M512" s="9" t="s">
        <v>3015</v>
      </c>
      <c r="N512" s="5">
        <v>118965</v>
      </c>
      <c r="O512" s="5">
        <v>1308613</v>
      </c>
      <c r="P512" s="5">
        <f t="shared" si="14"/>
        <v>137404.36499999999</v>
      </c>
      <c r="Q512" s="5">
        <f t="shared" si="15"/>
        <v>1171208.635</v>
      </c>
      <c r="R512" s="5">
        <f>+IFERROR(INDEX('18.02.23'!$F$9:$F$748,MATCH('Bảng kê Q1'!$F512,'18.02.23'!$N$9:$N$746,0)),"")</f>
        <v>1308613</v>
      </c>
      <c r="S512" s="15" t="s">
        <v>1882</v>
      </c>
      <c r="T512" s="8" t="s">
        <v>3014</v>
      </c>
      <c r="U512" t="e">
        <f>INDEX('Hàng tra'!$E$3:$E$519,MATCH('Bảng kê Q1'!$F512,'Hàng tra'!$E$3:$E$519,0))</f>
        <v>#N/A</v>
      </c>
    </row>
    <row r="513" spans="1:21" outlineLevel="1" x14ac:dyDescent="0.25">
      <c r="A513" s="4">
        <v>44932</v>
      </c>
      <c r="B513" s="8" t="s">
        <v>2554</v>
      </c>
      <c r="C513" s="8" t="s">
        <v>3013</v>
      </c>
      <c r="D513" s="22" t="s">
        <v>2347</v>
      </c>
      <c r="E513" s="22" t="s">
        <v>2347</v>
      </c>
      <c r="F513" s="22">
        <v>744</v>
      </c>
      <c r="G513" s="22"/>
      <c r="H513" s="22">
        <f>+IFERROR(INDEX('18.02.23'!$N$9:$N$746,MATCH('Bảng kê Q1'!$F513,'18.02.23'!$N$9:$N$746,0)),"")</f>
        <v>744</v>
      </c>
      <c r="I513" s="22"/>
      <c r="J513" s="22"/>
      <c r="K513" s="22"/>
      <c r="L513" s="5">
        <v>1236130</v>
      </c>
      <c r="M513" s="9" t="s">
        <v>3015</v>
      </c>
      <c r="N513" s="5">
        <v>123613</v>
      </c>
      <c r="O513" s="5">
        <v>1359743</v>
      </c>
      <c r="P513" s="5">
        <f t="shared" si="14"/>
        <v>142773.01499999998</v>
      </c>
      <c r="Q513" s="5">
        <f t="shared" si="15"/>
        <v>1216969.9850000001</v>
      </c>
      <c r="R513" s="5">
        <f>+IFERROR(INDEX('18.02.23'!$F$9:$F$748,MATCH('Bảng kê Q1'!$F513,'18.02.23'!$N$9:$N$746,0)),"")</f>
        <v>1359743</v>
      </c>
      <c r="S513" s="15" t="s">
        <v>1882</v>
      </c>
      <c r="T513" s="8" t="s">
        <v>3014</v>
      </c>
      <c r="U513" t="e">
        <f>INDEX('Hàng tra'!$E$3:$E$519,MATCH('Bảng kê Q1'!$F513,'Hàng tra'!$E$3:$E$519,0))</f>
        <v>#N/A</v>
      </c>
    </row>
    <row r="514" spans="1:21" outlineLevel="1" x14ac:dyDescent="0.25">
      <c r="A514" s="4">
        <v>44932</v>
      </c>
      <c r="B514" s="8" t="s">
        <v>1080</v>
      </c>
      <c r="C514" s="8" t="s">
        <v>3013</v>
      </c>
      <c r="D514" s="22" t="s">
        <v>2659</v>
      </c>
      <c r="E514" s="22" t="s">
        <v>2659</v>
      </c>
      <c r="F514" s="22">
        <v>745</v>
      </c>
      <c r="G514" s="22"/>
      <c r="H514" s="22">
        <f>+IFERROR(INDEX('18.02.23'!$N$9:$N$746,MATCH('Bảng kê Q1'!$F514,'18.02.23'!$N$9:$N$746,0)),"")</f>
        <v>745</v>
      </c>
      <c r="I514" s="22"/>
      <c r="J514" s="22"/>
      <c r="K514" s="22"/>
      <c r="L514" s="5">
        <v>734310</v>
      </c>
      <c r="M514" s="9" t="s">
        <v>3015</v>
      </c>
      <c r="N514" s="5">
        <v>73431</v>
      </c>
      <c r="O514" s="5">
        <v>807741</v>
      </c>
      <c r="P514" s="5">
        <f t="shared" si="14"/>
        <v>84812.804999999993</v>
      </c>
      <c r="Q514" s="5">
        <f t="shared" si="15"/>
        <v>722928.19500000007</v>
      </c>
      <c r="R514" s="5">
        <f>+IFERROR(INDEX('18.02.23'!$F$9:$F$748,MATCH('Bảng kê Q1'!$F514,'18.02.23'!$N$9:$N$746,0)),"")</f>
        <v>807741</v>
      </c>
      <c r="S514" s="15" t="s">
        <v>1882</v>
      </c>
      <c r="T514" s="8" t="s">
        <v>3014</v>
      </c>
      <c r="U514" t="e">
        <f>INDEX('Hàng tra'!$E$3:$E$519,MATCH('Bảng kê Q1'!$F514,'Hàng tra'!$E$3:$E$519,0))</f>
        <v>#N/A</v>
      </c>
    </row>
    <row r="515" spans="1:21" outlineLevel="1" x14ac:dyDescent="0.25">
      <c r="A515" s="4">
        <v>44932</v>
      </c>
      <c r="B515" s="8" t="s">
        <v>78</v>
      </c>
      <c r="C515" s="8" t="s">
        <v>3013</v>
      </c>
      <c r="D515" s="22" t="s">
        <v>1153</v>
      </c>
      <c r="E515" s="22" t="s">
        <v>1153</v>
      </c>
      <c r="F515" s="22">
        <v>746</v>
      </c>
      <c r="G515" s="22"/>
      <c r="H515" s="22">
        <f>+IFERROR(INDEX('18.02.23'!$N$9:$N$746,MATCH('Bảng kê Q1'!$F515,'18.02.23'!$N$9:$N$746,0)),"")</f>
        <v>746</v>
      </c>
      <c r="I515" s="22"/>
      <c r="J515" s="22"/>
      <c r="K515" s="22"/>
      <c r="L515" s="5">
        <v>734310</v>
      </c>
      <c r="M515" s="9" t="s">
        <v>3015</v>
      </c>
      <c r="N515" s="5">
        <v>73431</v>
      </c>
      <c r="O515" s="5">
        <v>807741</v>
      </c>
      <c r="P515" s="5">
        <f t="shared" si="14"/>
        <v>84812.804999999993</v>
      </c>
      <c r="Q515" s="5">
        <f t="shared" si="15"/>
        <v>722928.19500000007</v>
      </c>
      <c r="R515" s="5">
        <f>+IFERROR(INDEX('18.02.23'!$F$9:$F$748,MATCH('Bảng kê Q1'!$F515,'18.02.23'!$N$9:$N$746,0)),"")</f>
        <v>807741</v>
      </c>
      <c r="S515" s="15" t="s">
        <v>1882</v>
      </c>
      <c r="T515" s="8" t="s">
        <v>3014</v>
      </c>
      <c r="U515" t="e">
        <f>INDEX('Hàng tra'!$E$3:$E$519,MATCH('Bảng kê Q1'!$F515,'Hàng tra'!$E$3:$E$519,0))</f>
        <v>#N/A</v>
      </c>
    </row>
    <row r="516" spans="1:21" outlineLevel="1" x14ac:dyDescent="0.25">
      <c r="A516" s="4">
        <v>44932</v>
      </c>
      <c r="B516" s="8" t="s">
        <v>851</v>
      </c>
      <c r="C516" s="8" t="s">
        <v>3013</v>
      </c>
      <c r="D516" s="22" t="s">
        <v>1019</v>
      </c>
      <c r="E516" s="22" t="s">
        <v>1019</v>
      </c>
      <c r="F516" s="22">
        <v>747</v>
      </c>
      <c r="G516" s="22"/>
      <c r="H516" s="22">
        <f>+IFERROR(INDEX('18.02.23'!$N$9:$N$746,MATCH('Bảng kê Q1'!$F516,'18.02.23'!$N$9:$N$746,0)),"")</f>
        <v>747</v>
      </c>
      <c r="I516" s="22"/>
      <c r="J516" s="22"/>
      <c r="K516" s="22"/>
      <c r="L516" s="5">
        <v>734310</v>
      </c>
      <c r="M516" s="9" t="s">
        <v>3015</v>
      </c>
      <c r="N516" s="5">
        <v>73431</v>
      </c>
      <c r="O516" s="5">
        <v>807741</v>
      </c>
      <c r="P516" s="5">
        <f t="shared" si="14"/>
        <v>84812.804999999993</v>
      </c>
      <c r="Q516" s="5">
        <f t="shared" si="15"/>
        <v>722928.19500000007</v>
      </c>
      <c r="R516" s="5">
        <f>+IFERROR(INDEX('18.02.23'!$F$9:$F$748,MATCH('Bảng kê Q1'!$F516,'18.02.23'!$N$9:$N$746,0)),"")</f>
        <v>807741</v>
      </c>
      <c r="S516" s="15" t="s">
        <v>1882</v>
      </c>
      <c r="T516" s="8" t="s">
        <v>3014</v>
      </c>
      <c r="U516">
        <f>INDEX('Hàng tra'!$E$3:$E$519,MATCH('Bảng kê Q1'!$F516,'Hàng tra'!$E$3:$E$519,0))</f>
        <v>747</v>
      </c>
    </row>
    <row r="517" spans="1:21" outlineLevel="1" x14ac:dyDescent="0.25">
      <c r="A517" s="4">
        <v>44932</v>
      </c>
      <c r="B517" s="8" t="s">
        <v>2541</v>
      </c>
      <c r="C517" s="8" t="s">
        <v>3013</v>
      </c>
      <c r="D517" s="22" t="s">
        <v>70</v>
      </c>
      <c r="E517" s="22" t="s">
        <v>70</v>
      </c>
      <c r="F517" s="22">
        <v>748</v>
      </c>
      <c r="G517" s="22"/>
      <c r="H517" s="22">
        <f>+IFERROR(INDEX('18.02.23'!$N$9:$N$746,MATCH('Bảng kê Q1'!$F517,'18.02.23'!$N$9:$N$746,0)),"")</f>
        <v>748</v>
      </c>
      <c r="I517" s="22"/>
      <c r="J517" s="22"/>
      <c r="K517" s="22"/>
      <c r="L517" s="5">
        <v>734310</v>
      </c>
      <c r="M517" s="9" t="s">
        <v>3015</v>
      </c>
      <c r="N517" s="5">
        <v>73431</v>
      </c>
      <c r="O517" s="5">
        <v>807741</v>
      </c>
      <c r="P517" s="5">
        <f t="shared" ref="P517:P580" si="16">O517*10.5%</f>
        <v>84812.804999999993</v>
      </c>
      <c r="Q517" s="5">
        <f t="shared" ref="Q517:Q580" si="17">+O517-P517</f>
        <v>722928.19500000007</v>
      </c>
      <c r="R517" s="5">
        <f>+IFERROR(INDEX('18.02.23'!$F$9:$F$748,MATCH('Bảng kê Q1'!$F517,'18.02.23'!$N$9:$N$746,0)),"")</f>
        <v>807741</v>
      </c>
      <c r="S517" s="15" t="s">
        <v>1882</v>
      </c>
      <c r="T517" s="8" t="s">
        <v>3014</v>
      </c>
      <c r="U517">
        <f>INDEX('Hàng tra'!$E$3:$E$519,MATCH('Bảng kê Q1'!$F517,'Hàng tra'!$E$3:$E$519,0))</f>
        <v>748</v>
      </c>
    </row>
    <row r="518" spans="1:21" ht="21" outlineLevel="1" x14ac:dyDescent="0.25">
      <c r="A518" s="4">
        <v>44932</v>
      </c>
      <c r="B518" s="8" t="s">
        <v>1855</v>
      </c>
      <c r="C518" s="8" t="s">
        <v>3013</v>
      </c>
      <c r="D518" s="22" t="s">
        <v>1715</v>
      </c>
      <c r="E518" s="22" t="s">
        <v>1715</v>
      </c>
      <c r="F518" s="22">
        <v>749</v>
      </c>
      <c r="G518" s="22"/>
      <c r="H518" s="22">
        <f>+IFERROR(INDEX('18.02.23'!$N$9:$N$746,MATCH('Bảng kê Q1'!$F518,'18.02.23'!$N$9:$N$746,0)),"")</f>
        <v>749</v>
      </c>
      <c r="I518" s="22"/>
      <c r="J518" s="22"/>
      <c r="K518" s="22"/>
      <c r="L518" s="5">
        <v>471996</v>
      </c>
      <c r="M518" s="9" t="s">
        <v>3015</v>
      </c>
      <c r="N518" s="5">
        <v>47200</v>
      </c>
      <c r="O518" s="5">
        <v>519196</v>
      </c>
      <c r="P518" s="5">
        <f t="shared" si="16"/>
        <v>54515.579999999994</v>
      </c>
      <c r="Q518" s="5">
        <f t="shared" si="17"/>
        <v>464680.42</v>
      </c>
      <c r="R518" s="5">
        <f>+IFERROR(INDEX('18.02.23'!$F$9:$F$748,MATCH('Bảng kê Q1'!$F518,'18.02.23'!$N$9:$N$746,0)),"")</f>
        <v>519196</v>
      </c>
      <c r="S518" s="15" t="s">
        <v>1715</v>
      </c>
      <c r="T518" s="8" t="s">
        <v>3094</v>
      </c>
      <c r="U518">
        <f>INDEX('Hàng tra'!$E$3:$E$519,MATCH('Bảng kê Q1'!$F518,'Hàng tra'!$E$3:$E$519,0))</f>
        <v>749</v>
      </c>
    </row>
    <row r="519" spans="1:21" outlineLevel="1" x14ac:dyDescent="0.25">
      <c r="A519" s="4">
        <v>44932</v>
      </c>
      <c r="B519" s="8" t="s">
        <v>2371</v>
      </c>
      <c r="C519" s="8" t="s">
        <v>3013</v>
      </c>
      <c r="D519" s="22" t="s">
        <v>1467</v>
      </c>
      <c r="E519" s="22" t="s">
        <v>1467</v>
      </c>
      <c r="F519" s="22">
        <v>750</v>
      </c>
      <c r="G519" s="22"/>
      <c r="H519" s="22">
        <f>+IFERROR(INDEX('18.02.23'!$N$9:$N$746,MATCH('Bảng kê Q1'!$F519,'18.02.23'!$N$9:$N$746,0)),"")</f>
        <v>750</v>
      </c>
      <c r="I519" s="22"/>
      <c r="J519" s="22"/>
      <c r="K519" s="22"/>
      <c r="L519" s="5">
        <v>734310</v>
      </c>
      <c r="M519" s="9" t="s">
        <v>3015</v>
      </c>
      <c r="N519" s="5">
        <v>73431</v>
      </c>
      <c r="O519" s="5">
        <v>807741</v>
      </c>
      <c r="P519" s="5">
        <f t="shared" si="16"/>
        <v>84812.804999999993</v>
      </c>
      <c r="Q519" s="5">
        <f t="shared" si="17"/>
        <v>722928.19500000007</v>
      </c>
      <c r="R519" s="5">
        <f>+IFERROR(INDEX('18.02.23'!$F$9:$F$748,MATCH('Bảng kê Q1'!$F519,'18.02.23'!$N$9:$N$746,0)),"")</f>
        <v>807741</v>
      </c>
      <c r="S519" s="15" t="s">
        <v>1882</v>
      </c>
      <c r="T519" s="8" t="s">
        <v>3014</v>
      </c>
      <c r="U519" t="e">
        <f>INDEX('Hàng tra'!$E$3:$E$519,MATCH('Bảng kê Q1'!$F519,'Hàng tra'!$E$3:$E$519,0))</f>
        <v>#N/A</v>
      </c>
    </row>
    <row r="520" spans="1:21" outlineLevel="1" x14ac:dyDescent="0.25">
      <c r="A520" s="4">
        <v>44932</v>
      </c>
      <c r="B520" s="8" t="s">
        <v>524</v>
      </c>
      <c r="C520" s="8" t="s">
        <v>3013</v>
      </c>
      <c r="D520" s="22" t="s">
        <v>1500</v>
      </c>
      <c r="E520" s="22" t="s">
        <v>1500</v>
      </c>
      <c r="F520" s="22">
        <v>751</v>
      </c>
      <c r="G520" s="22"/>
      <c r="H520" s="22">
        <f>+IFERROR(INDEX('18.02.23'!$N$9:$N$746,MATCH('Bảng kê Q1'!$F520,'18.02.23'!$N$9:$N$746,0)),"")</f>
        <v>751</v>
      </c>
      <c r="I520" s="22"/>
      <c r="J520" s="22"/>
      <c r="K520" s="22"/>
      <c r="L520" s="5">
        <v>367155</v>
      </c>
      <c r="M520" s="9" t="s">
        <v>3015</v>
      </c>
      <c r="N520" s="5">
        <v>36716</v>
      </c>
      <c r="O520" s="5">
        <v>403871</v>
      </c>
      <c r="P520" s="5">
        <f t="shared" si="16"/>
        <v>42406.455000000002</v>
      </c>
      <c r="Q520" s="5">
        <f t="shared" si="17"/>
        <v>361464.54499999998</v>
      </c>
      <c r="R520" s="5">
        <f>+IFERROR(INDEX('18.02.23'!$F$9:$F$748,MATCH('Bảng kê Q1'!$F520,'18.02.23'!$N$9:$N$746,0)),"")</f>
        <v>403871</v>
      </c>
      <c r="S520" s="15" t="s">
        <v>1882</v>
      </c>
      <c r="T520" s="8" t="s">
        <v>3014</v>
      </c>
      <c r="U520" t="e">
        <f>INDEX('Hàng tra'!$E$3:$E$519,MATCH('Bảng kê Q1'!$F520,'Hàng tra'!$E$3:$E$519,0))</f>
        <v>#N/A</v>
      </c>
    </row>
    <row r="521" spans="1:21" outlineLevel="1" x14ac:dyDescent="0.25">
      <c r="A521" s="4">
        <v>44932</v>
      </c>
      <c r="B521" s="8" t="s">
        <v>160</v>
      </c>
      <c r="C521" s="8" t="s">
        <v>3013</v>
      </c>
      <c r="D521" s="22" t="s">
        <v>2555</v>
      </c>
      <c r="E521" s="22" t="s">
        <v>2555</v>
      </c>
      <c r="F521" s="22">
        <v>752</v>
      </c>
      <c r="G521" s="22"/>
      <c r="H521" s="22">
        <f>+IFERROR(INDEX('18.02.23'!$N$9:$N$746,MATCH('Bảng kê Q1'!$F521,'18.02.23'!$N$9:$N$746,0)),"")</f>
        <v>752</v>
      </c>
      <c r="I521" s="22"/>
      <c r="J521" s="22"/>
      <c r="K521" s="22"/>
      <c r="L521" s="5">
        <v>1189648</v>
      </c>
      <c r="M521" s="9" t="s">
        <v>3015</v>
      </c>
      <c r="N521" s="5">
        <v>118965</v>
      </c>
      <c r="O521" s="5">
        <v>1308613</v>
      </c>
      <c r="P521" s="5">
        <f t="shared" si="16"/>
        <v>137404.36499999999</v>
      </c>
      <c r="Q521" s="5">
        <f t="shared" si="17"/>
        <v>1171208.635</v>
      </c>
      <c r="R521" s="5">
        <f>+IFERROR(INDEX('18.02.23'!$F$9:$F$748,MATCH('Bảng kê Q1'!$F521,'18.02.23'!$N$9:$N$746,0)),"")</f>
        <v>1308613</v>
      </c>
      <c r="S521" s="15" t="s">
        <v>1882</v>
      </c>
      <c r="T521" s="8" t="s">
        <v>3014</v>
      </c>
      <c r="U521" t="e">
        <f>INDEX('Hàng tra'!$E$3:$E$519,MATCH('Bảng kê Q1'!$F521,'Hàng tra'!$E$3:$E$519,0))</f>
        <v>#N/A</v>
      </c>
    </row>
    <row r="522" spans="1:21" hidden="1" outlineLevel="1" x14ac:dyDescent="0.25">
      <c r="A522" s="4">
        <v>44932</v>
      </c>
      <c r="B522" s="8" t="s">
        <v>2625</v>
      </c>
      <c r="C522" s="8" t="s">
        <v>3013</v>
      </c>
      <c r="D522" s="22" t="s">
        <v>1333</v>
      </c>
      <c r="E522" s="22" t="s">
        <v>1333</v>
      </c>
      <c r="F522" s="22">
        <v>753</v>
      </c>
      <c r="G522" s="22"/>
      <c r="H522" s="22" t="str">
        <f>+IFERROR(INDEX('18.02.23'!$N$9:$N$746,MATCH('Bảng kê Q1'!$F522,'18.02.23'!$N$9:$N$746,0)),"")</f>
        <v/>
      </c>
      <c r="I522" s="22"/>
      <c r="J522" s="22"/>
      <c r="K522" s="22"/>
      <c r="L522" s="5">
        <v>1189648</v>
      </c>
      <c r="M522" s="9" t="s">
        <v>3015</v>
      </c>
      <c r="N522" s="5">
        <v>118965</v>
      </c>
      <c r="O522" s="5">
        <v>1308613</v>
      </c>
      <c r="P522" s="5">
        <f t="shared" si="16"/>
        <v>137404.36499999999</v>
      </c>
      <c r="Q522" s="5">
        <f t="shared" si="17"/>
        <v>1171208.635</v>
      </c>
      <c r="R522" s="5" t="str">
        <f>+IFERROR(INDEX('18.02.23'!$F$9:$F$748,MATCH('Bảng kê Q1'!$F522,'18.02.23'!$N$9:$N$746,0)),"")</f>
        <v/>
      </c>
      <c r="S522" s="15" t="s">
        <v>1882</v>
      </c>
      <c r="T522" s="8" t="s">
        <v>3014</v>
      </c>
      <c r="U522" t="e">
        <f>INDEX('Hàng tra'!$E$3:$E$519,MATCH('Bảng kê Q1'!$F522,'Hàng tra'!$E$3:$E$519,0))</f>
        <v>#N/A</v>
      </c>
    </row>
    <row r="523" spans="1:21" outlineLevel="1" x14ac:dyDescent="0.25">
      <c r="A523" s="4">
        <v>44932</v>
      </c>
      <c r="B523" s="8" t="s">
        <v>2334</v>
      </c>
      <c r="C523" s="8" t="s">
        <v>3013</v>
      </c>
      <c r="D523" s="22" t="s">
        <v>2987</v>
      </c>
      <c r="E523" s="22" t="s">
        <v>2987</v>
      </c>
      <c r="F523" s="22">
        <v>754</v>
      </c>
      <c r="G523" s="22"/>
      <c r="H523" s="22">
        <f>+IFERROR(INDEX('18.02.23'!$N$9:$N$746,MATCH('Bảng kê Q1'!$F523,'18.02.23'!$N$9:$N$746,0)),"")</f>
        <v>754</v>
      </c>
      <c r="I523" s="22"/>
      <c r="J523" s="22"/>
      <c r="K523" s="22"/>
      <c r="L523" s="5">
        <v>734310</v>
      </c>
      <c r="M523" s="9" t="s">
        <v>3015</v>
      </c>
      <c r="N523" s="5">
        <v>73431</v>
      </c>
      <c r="O523" s="5">
        <v>807741</v>
      </c>
      <c r="P523" s="5">
        <f t="shared" si="16"/>
        <v>84812.804999999993</v>
      </c>
      <c r="Q523" s="5">
        <f t="shared" si="17"/>
        <v>722928.19500000007</v>
      </c>
      <c r="R523" s="5">
        <f>+IFERROR(INDEX('18.02.23'!$F$9:$F$748,MATCH('Bảng kê Q1'!$F523,'18.02.23'!$N$9:$N$746,0)),"")</f>
        <v>807741</v>
      </c>
      <c r="S523" s="15" t="s">
        <v>1882</v>
      </c>
      <c r="T523" s="8" t="s">
        <v>3014</v>
      </c>
      <c r="U523" t="e">
        <f>INDEX('Hàng tra'!$E$3:$E$519,MATCH('Bảng kê Q1'!$F523,'Hàng tra'!$E$3:$E$519,0))</f>
        <v>#N/A</v>
      </c>
    </row>
    <row r="524" spans="1:21" outlineLevel="1" x14ac:dyDescent="0.25">
      <c r="A524" s="4">
        <v>44932</v>
      </c>
      <c r="B524" s="8" t="s">
        <v>1713</v>
      </c>
      <c r="C524" s="8" t="s">
        <v>3013</v>
      </c>
      <c r="D524" s="22" t="s">
        <v>703</v>
      </c>
      <c r="E524" s="22" t="s">
        <v>703</v>
      </c>
      <c r="F524" s="22">
        <v>755</v>
      </c>
      <c r="G524" s="22"/>
      <c r="H524" s="22">
        <f>+IFERROR(INDEX('18.02.23'!$N$9:$N$746,MATCH('Bảng kê Q1'!$F524,'18.02.23'!$N$9:$N$746,0)),"")</f>
        <v>755</v>
      </c>
      <c r="I524" s="22"/>
      <c r="J524" s="22"/>
      <c r="K524" s="22"/>
      <c r="L524" s="5">
        <v>440586</v>
      </c>
      <c r="M524" s="9" t="s">
        <v>3015</v>
      </c>
      <c r="N524" s="5">
        <v>44059</v>
      </c>
      <c r="O524" s="5">
        <v>484645</v>
      </c>
      <c r="P524" s="5">
        <f t="shared" si="16"/>
        <v>50887.724999999999</v>
      </c>
      <c r="Q524" s="5">
        <f t="shared" si="17"/>
        <v>433757.27500000002</v>
      </c>
      <c r="R524" s="5">
        <f>+IFERROR(INDEX('18.02.23'!$F$9:$F$748,MATCH('Bảng kê Q1'!$F524,'18.02.23'!$N$9:$N$746,0)),"")</f>
        <v>484645</v>
      </c>
      <c r="S524" s="15" t="s">
        <v>1882</v>
      </c>
      <c r="T524" s="8" t="s">
        <v>3014</v>
      </c>
      <c r="U524" t="e">
        <f>INDEX('Hàng tra'!$E$3:$E$519,MATCH('Bảng kê Q1'!$F524,'Hàng tra'!$E$3:$E$519,0))</f>
        <v>#N/A</v>
      </c>
    </row>
    <row r="525" spans="1:21" ht="21" outlineLevel="1" x14ac:dyDescent="0.25">
      <c r="A525" s="4">
        <v>44932</v>
      </c>
      <c r="B525" s="8" t="s">
        <v>2024</v>
      </c>
      <c r="C525" s="8" t="s">
        <v>3013</v>
      </c>
      <c r="D525" s="22" t="s">
        <v>794</v>
      </c>
      <c r="E525" s="22" t="s">
        <v>794</v>
      </c>
      <c r="F525" s="22">
        <v>760</v>
      </c>
      <c r="G525" s="22"/>
      <c r="H525" s="22">
        <f>+IFERROR(INDEX('18.02.23'!$N$9:$N$746,MATCH('Bảng kê Q1'!$F525,'18.02.23'!$N$9:$N$746,0)),"")</f>
        <v>760</v>
      </c>
      <c r="I525" s="22"/>
      <c r="J525" s="22"/>
      <c r="K525" s="22"/>
      <c r="L525" s="5">
        <v>2376990</v>
      </c>
      <c r="M525" s="9" t="s">
        <v>3015</v>
      </c>
      <c r="N525" s="5">
        <v>237699</v>
      </c>
      <c r="O525" s="5">
        <v>2614689</v>
      </c>
      <c r="P525" s="5">
        <f t="shared" si="16"/>
        <v>274542.34499999997</v>
      </c>
      <c r="Q525" s="5">
        <f t="shared" si="17"/>
        <v>2340146.6550000003</v>
      </c>
      <c r="R525" s="5">
        <f>+IFERROR(INDEX('18.02.23'!$F$9:$F$748,MATCH('Bảng kê Q1'!$F525,'18.02.23'!$N$9:$N$746,0)),"")</f>
        <v>2614689</v>
      </c>
      <c r="S525" s="15" t="s">
        <v>349</v>
      </c>
      <c r="T525" s="8" t="s">
        <v>3030</v>
      </c>
      <c r="U525" t="e">
        <f>INDEX('Hàng tra'!$E$3:$E$519,MATCH('Bảng kê Q1'!$F525,'Hàng tra'!$E$3:$E$519,0))</f>
        <v>#N/A</v>
      </c>
    </row>
    <row r="526" spans="1:21" ht="21" outlineLevel="1" x14ac:dyDescent="0.25">
      <c r="A526" s="4">
        <v>44932</v>
      </c>
      <c r="B526" s="8" t="s">
        <v>2312</v>
      </c>
      <c r="C526" s="8" t="s">
        <v>3013</v>
      </c>
      <c r="D526" s="22" t="s">
        <v>4182</v>
      </c>
      <c r="E526" s="22" t="s">
        <v>4182</v>
      </c>
      <c r="F526" s="22">
        <v>761</v>
      </c>
      <c r="G526" s="22"/>
      <c r="H526" s="22">
        <f>+IFERROR(INDEX('18.02.23'!$N$9:$N$746,MATCH('Bảng kê Q1'!$F526,'18.02.23'!$N$9:$N$746,0)),"")</f>
        <v>761</v>
      </c>
      <c r="I526" s="22"/>
      <c r="J526" s="22"/>
      <c r="K526" s="22"/>
      <c r="L526" s="5">
        <v>4522368</v>
      </c>
      <c r="M526" s="9" t="s">
        <v>3015</v>
      </c>
      <c r="N526" s="5">
        <v>452237</v>
      </c>
      <c r="O526" s="5">
        <v>4974605</v>
      </c>
      <c r="P526" s="5">
        <f t="shared" si="16"/>
        <v>522333.52499999997</v>
      </c>
      <c r="Q526" s="5">
        <f t="shared" si="17"/>
        <v>4452271.4749999996</v>
      </c>
      <c r="R526" s="5">
        <f>+IFERROR(INDEX('18.02.23'!$F$9:$F$748,MATCH('Bảng kê Q1'!$F526,'18.02.23'!$N$9:$N$746,0)),"")</f>
        <v>4974605</v>
      </c>
      <c r="S526" s="15" t="s">
        <v>349</v>
      </c>
      <c r="T526" s="8" t="s">
        <v>3030</v>
      </c>
      <c r="U526" t="e">
        <f>INDEX('Hàng tra'!$E$3:$E$519,MATCH('Bảng kê Q1'!$F526,'Hàng tra'!$E$3:$E$519,0))</f>
        <v>#N/A</v>
      </c>
    </row>
    <row r="527" spans="1:21" ht="21" outlineLevel="1" x14ac:dyDescent="0.25">
      <c r="A527" s="4">
        <v>44932</v>
      </c>
      <c r="B527" s="8" t="s">
        <v>1968</v>
      </c>
      <c r="C527" s="8" t="s">
        <v>3013</v>
      </c>
      <c r="D527" s="22" t="s">
        <v>1252</v>
      </c>
      <c r="E527" s="22" t="s">
        <v>1252</v>
      </c>
      <c r="F527" s="22">
        <v>762</v>
      </c>
      <c r="G527" s="22"/>
      <c r="H527" s="22">
        <f>+IFERROR(INDEX('18.02.23'!$N$9:$N$746,MATCH('Bảng kê Q1'!$F527,'18.02.23'!$N$9:$N$746,0)),"")</f>
        <v>762</v>
      </c>
      <c r="I527" s="22"/>
      <c r="J527" s="22"/>
      <c r="K527" s="22"/>
      <c r="L527" s="5">
        <v>18026261</v>
      </c>
      <c r="M527" s="9" t="s">
        <v>3015</v>
      </c>
      <c r="N527" s="5">
        <v>1802626</v>
      </c>
      <c r="O527" s="5">
        <v>19828887</v>
      </c>
      <c r="P527" s="5">
        <f t="shared" si="16"/>
        <v>2082033.135</v>
      </c>
      <c r="Q527" s="5">
        <f t="shared" si="17"/>
        <v>17746853.864999998</v>
      </c>
      <c r="R527" s="5">
        <f>+IFERROR(INDEX('18.02.23'!$F$9:$F$748,MATCH('Bảng kê Q1'!$F527,'18.02.23'!$N$9:$N$746,0)),"")</f>
        <v>19828887</v>
      </c>
      <c r="S527" s="15" t="s">
        <v>1252</v>
      </c>
      <c r="T527" s="8" t="s">
        <v>3027</v>
      </c>
      <c r="U527" t="e">
        <f>INDEX('Hàng tra'!$E$3:$E$519,MATCH('Bảng kê Q1'!$F527,'Hàng tra'!$E$3:$E$519,0))</f>
        <v>#N/A</v>
      </c>
    </row>
    <row r="528" spans="1:21" ht="21" hidden="1" outlineLevel="1" x14ac:dyDescent="0.25">
      <c r="A528" s="4">
        <v>44932</v>
      </c>
      <c r="B528" s="8" t="s">
        <v>1893</v>
      </c>
      <c r="C528" s="8" t="s">
        <v>3013</v>
      </c>
      <c r="D528" s="22" t="s">
        <v>1252</v>
      </c>
      <c r="E528" s="22" t="s">
        <v>1252</v>
      </c>
      <c r="F528" s="22">
        <v>763</v>
      </c>
      <c r="G528" s="22"/>
      <c r="H528" s="22" t="str">
        <f>+IFERROR(INDEX('18.02.23'!$N$9:$N$746,MATCH('Bảng kê Q1'!$F528,'18.02.23'!$N$9:$N$746,0)),"")</f>
        <v/>
      </c>
      <c r="I528" s="22"/>
      <c r="J528" s="22"/>
      <c r="K528" s="22"/>
      <c r="L528" s="5">
        <v>848400</v>
      </c>
      <c r="M528" s="9" t="s">
        <v>3015</v>
      </c>
      <c r="N528" s="5">
        <v>84840</v>
      </c>
      <c r="O528" s="5">
        <v>933240</v>
      </c>
      <c r="P528" s="5">
        <f t="shared" si="16"/>
        <v>97990.2</v>
      </c>
      <c r="Q528" s="5">
        <f t="shared" si="17"/>
        <v>835249.8</v>
      </c>
      <c r="R528" s="5" t="str">
        <f>+IFERROR(INDEX('18.02.23'!$F$9:$F$748,MATCH('Bảng kê Q1'!$F528,'18.02.23'!$N$9:$N$746,0)),"")</f>
        <v/>
      </c>
      <c r="S528" s="15" t="s">
        <v>1252</v>
      </c>
      <c r="T528" s="8" t="s">
        <v>3027</v>
      </c>
      <c r="U528" t="e">
        <f>INDEX('Hàng tra'!$E$3:$E$519,MATCH('Bảng kê Q1'!$F528,'Hàng tra'!$E$3:$E$519,0))</f>
        <v>#N/A</v>
      </c>
    </row>
    <row r="529" spans="1:21" outlineLevel="1" x14ac:dyDescent="0.25">
      <c r="A529" s="4">
        <v>44932</v>
      </c>
      <c r="B529" s="8" t="s">
        <v>723</v>
      </c>
      <c r="C529" s="8" t="s">
        <v>3013</v>
      </c>
      <c r="D529" s="22" t="s">
        <v>1688</v>
      </c>
      <c r="E529" s="22" t="s">
        <v>1688</v>
      </c>
      <c r="F529" s="22">
        <v>765</v>
      </c>
      <c r="G529" s="22"/>
      <c r="H529" s="22">
        <f>+IFERROR(INDEX('18.02.23'!$N$9:$N$746,MATCH('Bảng kê Q1'!$F529,'18.02.23'!$N$9:$N$746,0)),"")</f>
        <v>765</v>
      </c>
      <c r="I529" s="22"/>
      <c r="J529" s="22"/>
      <c r="K529" s="22"/>
      <c r="L529" s="5">
        <v>2301590</v>
      </c>
      <c r="M529" s="9" t="s">
        <v>3015</v>
      </c>
      <c r="N529" s="5">
        <v>230159</v>
      </c>
      <c r="O529" s="5">
        <v>2531749</v>
      </c>
      <c r="P529" s="5">
        <f t="shared" si="16"/>
        <v>265833.64500000002</v>
      </c>
      <c r="Q529" s="5">
        <f t="shared" si="17"/>
        <v>2265915.355</v>
      </c>
      <c r="R529" s="5">
        <f>+IFERROR(INDEX('18.02.23'!$F$9:$F$748,MATCH('Bảng kê Q1'!$F529,'18.02.23'!$N$9:$N$746,0)),"")</f>
        <v>2531749</v>
      </c>
      <c r="S529" s="15" t="s">
        <v>1688</v>
      </c>
      <c r="T529" s="8" t="s">
        <v>3095</v>
      </c>
      <c r="U529" t="e">
        <f>INDEX('Hàng tra'!$E$3:$E$519,MATCH('Bảng kê Q1'!$F529,'Hàng tra'!$E$3:$E$519,0))</f>
        <v>#N/A</v>
      </c>
    </row>
    <row r="530" spans="1:21" outlineLevel="1" x14ac:dyDescent="0.25">
      <c r="A530" s="4">
        <v>44932</v>
      </c>
      <c r="B530" s="8" t="s">
        <v>727</v>
      </c>
      <c r="C530" s="8" t="s">
        <v>3013</v>
      </c>
      <c r="D530" s="22" t="s">
        <v>4222</v>
      </c>
      <c r="E530" s="22" t="s">
        <v>4222</v>
      </c>
      <c r="F530" s="22">
        <v>770</v>
      </c>
      <c r="G530" s="22"/>
      <c r="H530" s="22">
        <f>+IFERROR(INDEX('18.02.23'!$N$9:$N$746,MATCH('Bảng kê Q1'!$F530,'18.02.23'!$N$9:$N$746,0)),"")</f>
        <v>770</v>
      </c>
      <c r="I530" s="22"/>
      <c r="J530" s="22"/>
      <c r="K530" s="22"/>
      <c r="L530" s="5">
        <v>7619225</v>
      </c>
      <c r="M530" s="9" t="s">
        <v>3015</v>
      </c>
      <c r="N530" s="5">
        <v>761923</v>
      </c>
      <c r="O530" s="5">
        <v>8381148</v>
      </c>
      <c r="P530" s="5">
        <f t="shared" si="16"/>
        <v>880020.53999999992</v>
      </c>
      <c r="Q530" s="5">
        <f t="shared" si="17"/>
        <v>7501127.46</v>
      </c>
      <c r="R530" s="5">
        <f>+IFERROR(INDEX('18.02.23'!$F$9:$F$748,MATCH('Bảng kê Q1'!$F530,'18.02.23'!$N$9:$N$746,0)),"")</f>
        <v>8381148</v>
      </c>
      <c r="S530" s="15" t="s">
        <v>2803</v>
      </c>
      <c r="T530" s="8" t="s">
        <v>3035</v>
      </c>
      <c r="U530" t="e">
        <f>INDEX('Hàng tra'!$E$3:$E$519,MATCH('Bảng kê Q1'!$F530,'Hàng tra'!$E$3:$E$519,0))</f>
        <v>#N/A</v>
      </c>
    </row>
    <row r="531" spans="1:21" hidden="1" outlineLevel="1" x14ac:dyDescent="0.25">
      <c r="A531" s="4">
        <v>44932</v>
      </c>
      <c r="B531" s="8" t="s">
        <v>754</v>
      </c>
      <c r="C531" s="8" t="s">
        <v>3013</v>
      </c>
      <c r="D531" s="22" t="s">
        <v>280</v>
      </c>
      <c r="E531" s="22" t="s">
        <v>280</v>
      </c>
      <c r="F531" s="22">
        <v>771</v>
      </c>
      <c r="G531" s="22"/>
      <c r="H531" s="22" t="str">
        <f>+IFERROR(INDEX('18.02.23'!$N$9:$N$746,MATCH('Bảng kê Q1'!$F531,'18.02.23'!$N$9:$N$746,0)),"")</f>
        <v/>
      </c>
      <c r="I531" s="22"/>
      <c r="J531" s="22"/>
      <c r="K531" s="22"/>
      <c r="L531" s="5">
        <v>1730400</v>
      </c>
      <c r="M531" s="9" t="s">
        <v>3015</v>
      </c>
      <c r="N531" s="5">
        <v>173040</v>
      </c>
      <c r="O531" s="5">
        <v>1903440</v>
      </c>
      <c r="P531" s="5">
        <f t="shared" si="16"/>
        <v>199861.19999999998</v>
      </c>
      <c r="Q531" s="5">
        <f t="shared" si="17"/>
        <v>1703578.8</v>
      </c>
      <c r="R531" s="5" t="str">
        <f>+IFERROR(INDEX('18.02.23'!$F$9:$F$748,MATCH('Bảng kê Q1'!$F531,'18.02.23'!$N$9:$N$746,0)),"")</f>
        <v/>
      </c>
      <c r="S531" s="15" t="s">
        <v>280</v>
      </c>
      <c r="T531" s="8" t="s">
        <v>3037</v>
      </c>
      <c r="U531" t="e">
        <f>INDEX('Hàng tra'!$E$3:$E$519,MATCH('Bảng kê Q1'!$F531,'Hàng tra'!$E$3:$E$519,0))</f>
        <v>#N/A</v>
      </c>
    </row>
    <row r="532" spans="1:21" outlineLevel="1" x14ac:dyDescent="0.25">
      <c r="A532" s="4">
        <v>44932</v>
      </c>
      <c r="B532" s="8" t="s">
        <v>1913</v>
      </c>
      <c r="C532" s="8" t="s">
        <v>3013</v>
      </c>
      <c r="D532" s="22" t="s">
        <v>594</v>
      </c>
      <c r="E532" s="22" t="s">
        <v>594</v>
      </c>
      <c r="F532" s="22">
        <v>772</v>
      </c>
      <c r="G532" s="22"/>
      <c r="H532" s="22">
        <f>+IFERROR(INDEX('18.02.23'!$N$9:$N$746,MATCH('Bảng kê Q1'!$F532,'18.02.23'!$N$9:$N$746,0)),"")</f>
        <v>772</v>
      </c>
      <c r="I532" s="22"/>
      <c r="J532" s="22"/>
      <c r="K532" s="22"/>
      <c r="L532" s="5">
        <v>2188313</v>
      </c>
      <c r="M532" s="9" t="s">
        <v>3015</v>
      </c>
      <c r="N532" s="5">
        <v>218831</v>
      </c>
      <c r="O532" s="5">
        <v>2407144</v>
      </c>
      <c r="P532" s="5">
        <f t="shared" si="16"/>
        <v>252750.12</v>
      </c>
      <c r="Q532" s="5">
        <f t="shared" si="17"/>
        <v>2154393.88</v>
      </c>
      <c r="R532" s="5">
        <f>+IFERROR(INDEX('18.02.23'!$F$9:$F$748,MATCH('Bảng kê Q1'!$F532,'18.02.23'!$N$9:$N$746,0)),"")</f>
        <v>2407144</v>
      </c>
      <c r="S532" s="15" t="s">
        <v>594</v>
      </c>
      <c r="T532" s="8" t="s">
        <v>3040</v>
      </c>
      <c r="U532" t="e">
        <f>INDEX('Hàng tra'!$E$3:$E$519,MATCH('Bảng kê Q1'!$F532,'Hàng tra'!$E$3:$E$519,0))</f>
        <v>#N/A</v>
      </c>
    </row>
    <row r="533" spans="1:21" outlineLevel="1" x14ac:dyDescent="0.25">
      <c r="A533" s="4">
        <v>44932</v>
      </c>
      <c r="B533" s="8" t="s">
        <v>2490</v>
      </c>
      <c r="C533" s="8" t="s">
        <v>3013</v>
      </c>
      <c r="D533" s="22" t="s">
        <v>1160</v>
      </c>
      <c r="E533" s="22" t="s">
        <v>1160</v>
      </c>
      <c r="F533" s="22">
        <v>773</v>
      </c>
      <c r="G533" s="22"/>
      <c r="H533" s="22">
        <f>+IFERROR(INDEX('18.02.23'!$N$9:$N$746,MATCH('Bảng kê Q1'!$F533,'18.02.23'!$N$9:$N$746,0)),"")</f>
        <v>773</v>
      </c>
      <c r="I533" s="22"/>
      <c r="J533" s="22"/>
      <c r="K533" s="22"/>
      <c r="L533" s="5">
        <v>6741566</v>
      </c>
      <c r="M533" s="9" t="s">
        <v>3015</v>
      </c>
      <c r="N533" s="5">
        <v>674157</v>
      </c>
      <c r="O533" s="5">
        <v>7415723</v>
      </c>
      <c r="P533" s="5">
        <f t="shared" si="16"/>
        <v>778650.91499999992</v>
      </c>
      <c r="Q533" s="5">
        <f t="shared" si="17"/>
        <v>6637072.085</v>
      </c>
      <c r="R533" s="5">
        <f>+IFERROR(INDEX('18.02.23'!$F$9:$F$748,MATCH('Bảng kê Q1'!$F533,'18.02.23'!$N$9:$N$746,0)),"")</f>
        <v>7415723</v>
      </c>
      <c r="S533" s="15" t="s">
        <v>1160</v>
      </c>
      <c r="T533" s="8" t="s">
        <v>3087</v>
      </c>
      <c r="U533" t="e">
        <f>INDEX('Hàng tra'!$E$3:$E$519,MATCH('Bảng kê Q1'!$F533,'Hàng tra'!$E$3:$E$519,0))</f>
        <v>#N/A</v>
      </c>
    </row>
    <row r="534" spans="1:21" outlineLevel="1" x14ac:dyDescent="0.25">
      <c r="A534" s="4">
        <v>44932</v>
      </c>
      <c r="B534" s="8" t="s">
        <v>225</v>
      </c>
      <c r="C534" s="8" t="s">
        <v>3013</v>
      </c>
      <c r="D534" s="22" t="s">
        <v>1030</v>
      </c>
      <c r="E534" s="22" t="s">
        <v>1030</v>
      </c>
      <c r="F534" s="22">
        <v>774</v>
      </c>
      <c r="G534" s="22"/>
      <c r="H534" s="22">
        <f>+IFERROR(INDEX('18.02.23'!$N$9:$N$746,MATCH('Bảng kê Q1'!$F534,'18.02.23'!$N$9:$N$746,0)),"")</f>
        <v>774</v>
      </c>
      <c r="I534" s="22"/>
      <c r="J534" s="22"/>
      <c r="K534" s="22"/>
      <c r="L534" s="5">
        <v>734310</v>
      </c>
      <c r="M534" s="9" t="s">
        <v>3015</v>
      </c>
      <c r="N534" s="5">
        <v>73431</v>
      </c>
      <c r="O534" s="5">
        <v>807741</v>
      </c>
      <c r="P534" s="5">
        <f t="shared" si="16"/>
        <v>84812.804999999993</v>
      </c>
      <c r="Q534" s="5">
        <f t="shared" si="17"/>
        <v>722928.19500000007</v>
      </c>
      <c r="R534" s="5">
        <f>+IFERROR(INDEX('18.02.23'!$F$9:$F$748,MATCH('Bảng kê Q1'!$F534,'18.02.23'!$N$9:$N$746,0)),"")</f>
        <v>807741</v>
      </c>
      <c r="S534" s="15" t="s">
        <v>1882</v>
      </c>
      <c r="T534" s="8" t="s">
        <v>3014</v>
      </c>
      <c r="U534" t="e">
        <f>INDEX('Hàng tra'!$E$3:$E$519,MATCH('Bảng kê Q1'!$F534,'Hàng tra'!$E$3:$E$519,0))</f>
        <v>#N/A</v>
      </c>
    </row>
    <row r="535" spans="1:21" outlineLevel="1" x14ac:dyDescent="0.25">
      <c r="A535" s="4">
        <v>44932</v>
      </c>
      <c r="B535" s="8" t="s">
        <v>2095</v>
      </c>
      <c r="C535" s="8" t="s">
        <v>3013</v>
      </c>
      <c r="D535" s="22" t="s">
        <v>517</v>
      </c>
      <c r="E535" s="22" t="s">
        <v>517</v>
      </c>
      <c r="F535" s="22">
        <v>775</v>
      </c>
      <c r="G535" s="22"/>
      <c r="H535" s="22">
        <f>+IFERROR(INDEX('18.02.23'!$N$9:$N$746,MATCH('Bảng kê Q1'!$F535,'18.02.23'!$N$9:$N$746,0)),"")</f>
        <v>775</v>
      </c>
      <c r="I535" s="22"/>
      <c r="J535" s="22"/>
      <c r="K535" s="22"/>
      <c r="L535" s="5">
        <v>1108230</v>
      </c>
      <c r="M535" s="9" t="s">
        <v>3015</v>
      </c>
      <c r="N535" s="5">
        <v>110823</v>
      </c>
      <c r="O535" s="5">
        <v>1219053</v>
      </c>
      <c r="P535" s="5">
        <f t="shared" si="16"/>
        <v>128000.565</v>
      </c>
      <c r="Q535" s="5">
        <f t="shared" si="17"/>
        <v>1091052.4350000001</v>
      </c>
      <c r="R535" s="5">
        <f>+IFERROR(INDEX('18.02.23'!$F$9:$F$748,MATCH('Bảng kê Q1'!$F535,'18.02.23'!$N$9:$N$746,0)),"")</f>
        <v>1219053</v>
      </c>
      <c r="S535" s="15" t="s">
        <v>1882</v>
      </c>
      <c r="T535" s="8" t="s">
        <v>3014</v>
      </c>
      <c r="U535" t="e">
        <f>INDEX('Hàng tra'!$E$3:$E$519,MATCH('Bảng kê Q1'!$F535,'Hàng tra'!$E$3:$E$519,0))</f>
        <v>#N/A</v>
      </c>
    </row>
    <row r="536" spans="1:21" outlineLevel="1" x14ac:dyDescent="0.25">
      <c r="A536" s="4">
        <v>44932</v>
      </c>
      <c r="B536" s="8" t="s">
        <v>2367</v>
      </c>
      <c r="C536" s="8" t="s">
        <v>3013</v>
      </c>
      <c r="D536" s="22" t="s">
        <v>54</v>
      </c>
      <c r="E536" s="22" t="s">
        <v>54</v>
      </c>
      <c r="F536" s="22">
        <v>776</v>
      </c>
      <c r="G536" s="22"/>
      <c r="H536" s="22">
        <f>+IFERROR(INDEX('18.02.23'!$N$9:$N$746,MATCH('Bảng kê Q1'!$F536,'18.02.23'!$N$9:$N$746,0)),"")</f>
        <v>776</v>
      </c>
      <c r="I536" s="22"/>
      <c r="J536" s="22"/>
      <c r="K536" s="22"/>
      <c r="L536" s="5">
        <v>1357669</v>
      </c>
      <c r="M536" s="9" t="s">
        <v>3015</v>
      </c>
      <c r="N536" s="5">
        <v>135767</v>
      </c>
      <c r="O536" s="5">
        <v>1493436</v>
      </c>
      <c r="P536" s="5">
        <f t="shared" si="16"/>
        <v>156810.78</v>
      </c>
      <c r="Q536" s="5">
        <f t="shared" si="17"/>
        <v>1336625.22</v>
      </c>
      <c r="R536" s="5">
        <f>+IFERROR(INDEX('18.02.23'!$F$9:$F$748,MATCH('Bảng kê Q1'!$F536,'18.02.23'!$N$9:$N$746,0)),"")</f>
        <v>1493436</v>
      </c>
      <c r="S536" s="15" t="s">
        <v>1882</v>
      </c>
      <c r="T536" s="8" t="s">
        <v>3014</v>
      </c>
      <c r="U536" t="e">
        <f>INDEX('Hàng tra'!$E$3:$E$519,MATCH('Bảng kê Q1'!$F536,'Hàng tra'!$E$3:$E$519,0))</f>
        <v>#N/A</v>
      </c>
    </row>
    <row r="537" spans="1:21" outlineLevel="1" x14ac:dyDescent="0.25">
      <c r="A537" s="4">
        <v>44932</v>
      </c>
      <c r="B537" s="8" t="s">
        <v>2458</v>
      </c>
      <c r="C537" s="8" t="s">
        <v>3013</v>
      </c>
      <c r="D537" s="22" t="s">
        <v>2948</v>
      </c>
      <c r="E537" s="22" t="s">
        <v>2948</v>
      </c>
      <c r="F537" s="22">
        <v>777</v>
      </c>
      <c r="G537" s="22"/>
      <c r="H537" s="22">
        <f>+IFERROR(INDEX('18.02.23'!$N$9:$N$746,MATCH('Bảng kê Q1'!$F537,'18.02.23'!$N$9:$N$746,0)),"")</f>
        <v>777</v>
      </c>
      <c r="I537" s="22"/>
      <c r="J537" s="22"/>
      <c r="K537" s="22"/>
      <c r="L537" s="5">
        <v>409288</v>
      </c>
      <c r="M537" s="9" t="s">
        <v>3015</v>
      </c>
      <c r="N537" s="5">
        <v>40929</v>
      </c>
      <c r="O537" s="5">
        <v>450217</v>
      </c>
      <c r="P537" s="5">
        <f t="shared" si="16"/>
        <v>47272.784999999996</v>
      </c>
      <c r="Q537" s="5">
        <f t="shared" si="17"/>
        <v>402944.21500000003</v>
      </c>
      <c r="R537" s="5">
        <f>+IFERROR(INDEX('18.02.23'!$F$9:$F$748,MATCH('Bảng kê Q1'!$F537,'18.02.23'!$N$9:$N$746,0)),"")</f>
        <v>450217</v>
      </c>
      <c r="S537" s="15" t="s">
        <v>1882</v>
      </c>
      <c r="T537" s="8" t="s">
        <v>3014</v>
      </c>
      <c r="U537" t="e">
        <f>INDEX('Hàng tra'!$E$3:$E$519,MATCH('Bảng kê Q1'!$F537,'Hàng tra'!$E$3:$E$519,0))</f>
        <v>#N/A</v>
      </c>
    </row>
    <row r="538" spans="1:21" hidden="1" outlineLevel="1" x14ac:dyDescent="0.25">
      <c r="A538" s="4">
        <v>44932</v>
      </c>
      <c r="B538" s="8" t="s">
        <v>2667</v>
      </c>
      <c r="C538" s="8" t="s">
        <v>3013</v>
      </c>
      <c r="D538" s="22" t="s">
        <v>336</v>
      </c>
      <c r="E538" s="22" t="s">
        <v>336</v>
      </c>
      <c r="F538" s="22">
        <v>778</v>
      </c>
      <c r="G538" s="22"/>
      <c r="H538" s="22" t="str">
        <f>+IFERROR(INDEX('18.02.23'!$N$9:$N$746,MATCH('Bảng kê Q1'!$F538,'18.02.23'!$N$9:$N$746,0)),"")</f>
        <v/>
      </c>
      <c r="I538" s="22"/>
      <c r="J538" s="22"/>
      <c r="K538" s="22"/>
      <c r="L538" s="5">
        <v>1556803</v>
      </c>
      <c r="M538" s="9" t="s">
        <v>3015</v>
      </c>
      <c r="N538" s="5">
        <v>155680</v>
      </c>
      <c r="O538" s="5">
        <v>1712483</v>
      </c>
      <c r="P538" s="5">
        <f t="shared" si="16"/>
        <v>179810.715</v>
      </c>
      <c r="Q538" s="5">
        <f t="shared" si="17"/>
        <v>1532672.2849999999</v>
      </c>
      <c r="R538" s="5" t="str">
        <f>+IFERROR(INDEX('18.02.23'!$F$9:$F$748,MATCH('Bảng kê Q1'!$F538,'18.02.23'!$N$9:$N$746,0)),"")</f>
        <v/>
      </c>
      <c r="S538" s="15" t="s">
        <v>1882</v>
      </c>
      <c r="T538" s="8" t="s">
        <v>3014</v>
      </c>
      <c r="U538" t="e">
        <f>INDEX('Hàng tra'!$E$3:$E$519,MATCH('Bảng kê Q1'!$F538,'Hàng tra'!$E$3:$E$519,0))</f>
        <v>#N/A</v>
      </c>
    </row>
    <row r="539" spans="1:21" hidden="1" outlineLevel="1" x14ac:dyDescent="0.25">
      <c r="A539" s="4">
        <v>44932</v>
      </c>
      <c r="B539" s="8" t="s">
        <v>2891</v>
      </c>
      <c r="C539" s="8" t="s">
        <v>3013</v>
      </c>
      <c r="D539" s="22" t="s">
        <v>4135</v>
      </c>
      <c r="E539" s="22" t="s">
        <v>4135</v>
      </c>
      <c r="F539" s="22">
        <v>779</v>
      </c>
      <c r="G539" s="22"/>
      <c r="H539" s="22" t="str">
        <f>+IFERROR(INDEX('18.02.23'!$N$9:$N$746,MATCH('Bảng kê Q1'!$F539,'18.02.23'!$N$9:$N$746,0)),"")</f>
        <v/>
      </c>
      <c r="I539" s="22"/>
      <c r="J539" s="22"/>
      <c r="K539" s="22"/>
      <c r="L539" s="5">
        <v>734310</v>
      </c>
      <c r="M539" s="9" t="s">
        <v>3015</v>
      </c>
      <c r="N539" s="5">
        <v>73431</v>
      </c>
      <c r="O539" s="5">
        <v>807741</v>
      </c>
      <c r="P539" s="5">
        <f t="shared" si="16"/>
        <v>84812.804999999993</v>
      </c>
      <c r="Q539" s="5">
        <f t="shared" si="17"/>
        <v>722928.19500000007</v>
      </c>
      <c r="R539" s="5" t="str">
        <f>+IFERROR(INDEX('18.02.23'!$F$9:$F$748,MATCH('Bảng kê Q1'!$F539,'18.02.23'!$N$9:$N$746,0)),"")</f>
        <v/>
      </c>
      <c r="S539" s="15" t="s">
        <v>1882</v>
      </c>
      <c r="T539" s="8" t="s">
        <v>3014</v>
      </c>
      <c r="U539" t="e">
        <f>INDEX('Hàng tra'!$E$3:$E$519,MATCH('Bảng kê Q1'!$F539,'Hàng tra'!$E$3:$E$519,0))</f>
        <v>#N/A</v>
      </c>
    </row>
    <row r="540" spans="1:21" outlineLevel="1" x14ac:dyDescent="0.25">
      <c r="A540" s="4">
        <v>44932</v>
      </c>
      <c r="B540" s="8" t="s">
        <v>202</v>
      </c>
      <c r="C540" s="8" t="s">
        <v>3013</v>
      </c>
      <c r="D540" s="22" t="s">
        <v>657</v>
      </c>
      <c r="E540" s="22" t="s">
        <v>657</v>
      </c>
      <c r="F540" s="22">
        <v>780</v>
      </c>
      <c r="G540" s="22"/>
      <c r="H540" s="22">
        <f>+IFERROR(INDEX('18.02.23'!$N$9:$N$746,MATCH('Bảng kê Q1'!$F540,'18.02.23'!$N$9:$N$746,0)),"")</f>
        <v>780</v>
      </c>
      <c r="I540" s="22"/>
      <c r="J540" s="22"/>
      <c r="K540" s="22"/>
      <c r="L540" s="5">
        <v>734310</v>
      </c>
      <c r="M540" s="9" t="s">
        <v>3015</v>
      </c>
      <c r="N540" s="5">
        <v>73431</v>
      </c>
      <c r="O540" s="5">
        <v>807741</v>
      </c>
      <c r="P540" s="5">
        <f t="shared" si="16"/>
        <v>84812.804999999993</v>
      </c>
      <c r="Q540" s="5">
        <f t="shared" si="17"/>
        <v>722928.19500000007</v>
      </c>
      <c r="R540" s="5">
        <f>+IFERROR(INDEX('18.02.23'!$F$9:$F$748,MATCH('Bảng kê Q1'!$F540,'18.02.23'!$N$9:$N$746,0)),"")</f>
        <v>807741</v>
      </c>
      <c r="S540" s="15" t="s">
        <v>1882</v>
      </c>
      <c r="T540" s="8" t="s">
        <v>3014</v>
      </c>
      <c r="U540" t="e">
        <f>INDEX('Hàng tra'!$E$3:$E$519,MATCH('Bảng kê Q1'!$F540,'Hàng tra'!$E$3:$E$519,0))</f>
        <v>#N/A</v>
      </c>
    </row>
    <row r="541" spans="1:21" outlineLevel="1" x14ac:dyDescent="0.25">
      <c r="A541" s="4">
        <v>44932</v>
      </c>
      <c r="B541" s="8" t="s">
        <v>191</v>
      </c>
      <c r="C541" s="8" t="s">
        <v>3013</v>
      </c>
      <c r="D541" s="22" t="s">
        <v>288</v>
      </c>
      <c r="E541" s="22" t="s">
        <v>288</v>
      </c>
      <c r="F541" s="22">
        <v>781</v>
      </c>
      <c r="G541" s="22"/>
      <c r="H541" s="22">
        <f>+IFERROR(INDEX('18.02.23'!$N$9:$N$746,MATCH('Bảng kê Q1'!$F541,'18.02.23'!$N$9:$N$746,0)),"")</f>
        <v>781</v>
      </c>
      <c r="I541" s="22"/>
      <c r="J541" s="22"/>
      <c r="K541" s="22"/>
      <c r="L541" s="5">
        <v>734310</v>
      </c>
      <c r="M541" s="9" t="s">
        <v>3015</v>
      </c>
      <c r="N541" s="5">
        <v>73431</v>
      </c>
      <c r="O541" s="5">
        <v>807741</v>
      </c>
      <c r="P541" s="5">
        <f t="shared" si="16"/>
        <v>84812.804999999993</v>
      </c>
      <c r="Q541" s="5">
        <f t="shared" si="17"/>
        <v>722928.19500000007</v>
      </c>
      <c r="R541" s="5">
        <f>+IFERROR(INDEX('18.02.23'!$F$9:$F$748,MATCH('Bảng kê Q1'!$F541,'18.02.23'!$N$9:$N$746,0)),"")</f>
        <v>807741</v>
      </c>
      <c r="S541" s="15" t="s">
        <v>1882</v>
      </c>
      <c r="T541" s="8" t="s">
        <v>3014</v>
      </c>
      <c r="U541" t="e">
        <f>INDEX('Hàng tra'!$E$3:$E$519,MATCH('Bảng kê Q1'!$F541,'Hàng tra'!$E$3:$E$519,0))</f>
        <v>#N/A</v>
      </c>
    </row>
    <row r="542" spans="1:21" outlineLevel="1" x14ac:dyDescent="0.25">
      <c r="A542" s="4">
        <v>44932</v>
      </c>
      <c r="B542" s="8" t="s">
        <v>2653</v>
      </c>
      <c r="C542" s="8" t="s">
        <v>3013</v>
      </c>
      <c r="D542" s="22" t="s">
        <v>1267</v>
      </c>
      <c r="E542" s="22" t="s">
        <v>1267</v>
      </c>
      <c r="F542" s="22">
        <v>782</v>
      </c>
      <c r="G542" s="22"/>
      <c r="H542" s="22">
        <f>+IFERROR(INDEX('18.02.23'!$N$9:$N$746,MATCH('Bảng kê Q1'!$F542,'18.02.23'!$N$9:$N$746,0)),"")</f>
        <v>782</v>
      </c>
      <c r="I542" s="22"/>
      <c r="J542" s="22"/>
      <c r="K542" s="22"/>
      <c r="L542" s="5">
        <v>455338</v>
      </c>
      <c r="M542" s="9" t="s">
        <v>3015</v>
      </c>
      <c r="N542" s="5">
        <v>45534</v>
      </c>
      <c r="O542" s="5">
        <v>500872</v>
      </c>
      <c r="P542" s="5">
        <f t="shared" si="16"/>
        <v>52591.56</v>
      </c>
      <c r="Q542" s="5">
        <f t="shared" si="17"/>
        <v>448280.44</v>
      </c>
      <c r="R542" s="5">
        <f>+IFERROR(INDEX('18.02.23'!$F$9:$F$748,MATCH('Bảng kê Q1'!$F542,'18.02.23'!$N$9:$N$746,0)),"")</f>
        <v>500872</v>
      </c>
      <c r="S542" s="15" t="s">
        <v>1882</v>
      </c>
      <c r="T542" s="8" t="s">
        <v>3014</v>
      </c>
      <c r="U542" t="e">
        <f>INDEX('Hàng tra'!$E$3:$E$519,MATCH('Bảng kê Q1'!$F542,'Hàng tra'!$E$3:$E$519,0))</f>
        <v>#N/A</v>
      </c>
    </row>
    <row r="543" spans="1:21" outlineLevel="1" x14ac:dyDescent="0.25">
      <c r="A543" s="4">
        <v>44932</v>
      </c>
      <c r="B543" s="8" t="s">
        <v>318</v>
      </c>
      <c r="C543" s="8" t="s">
        <v>3013</v>
      </c>
      <c r="D543" s="22" t="s">
        <v>2314</v>
      </c>
      <c r="E543" s="22" t="s">
        <v>2314</v>
      </c>
      <c r="F543" s="22">
        <v>783</v>
      </c>
      <c r="G543" s="22"/>
      <c r="H543" s="22">
        <f>+IFERROR(INDEX('18.02.23'!$N$9:$N$746,MATCH('Bảng kê Q1'!$F543,'18.02.23'!$N$9:$N$746,0)),"")</f>
        <v>783</v>
      </c>
      <c r="I543" s="22"/>
      <c r="J543" s="22"/>
      <c r="K543" s="22"/>
      <c r="L543" s="5">
        <v>734310</v>
      </c>
      <c r="M543" s="9" t="s">
        <v>3015</v>
      </c>
      <c r="N543" s="5">
        <v>73431</v>
      </c>
      <c r="O543" s="5">
        <v>807741</v>
      </c>
      <c r="P543" s="5">
        <f t="shared" si="16"/>
        <v>84812.804999999993</v>
      </c>
      <c r="Q543" s="5">
        <f t="shared" si="17"/>
        <v>722928.19500000007</v>
      </c>
      <c r="R543" s="5">
        <f>+IFERROR(INDEX('18.02.23'!$F$9:$F$748,MATCH('Bảng kê Q1'!$F543,'18.02.23'!$N$9:$N$746,0)),"")</f>
        <v>807741</v>
      </c>
      <c r="S543" s="15" t="s">
        <v>1882</v>
      </c>
      <c r="T543" s="8" t="s">
        <v>3014</v>
      </c>
      <c r="U543" t="e">
        <f>INDEX('Hàng tra'!$E$3:$E$519,MATCH('Bảng kê Q1'!$F543,'Hàng tra'!$E$3:$E$519,0))</f>
        <v>#N/A</v>
      </c>
    </row>
    <row r="544" spans="1:21" outlineLevel="1" x14ac:dyDescent="0.25">
      <c r="A544" s="4">
        <v>44932</v>
      </c>
      <c r="B544" s="8" t="s">
        <v>345</v>
      </c>
      <c r="C544" s="8" t="s">
        <v>3013</v>
      </c>
      <c r="D544" s="22" t="s">
        <v>1049</v>
      </c>
      <c r="E544" s="22" t="s">
        <v>1049</v>
      </c>
      <c r="F544" s="22">
        <v>784</v>
      </c>
      <c r="G544" s="22"/>
      <c r="H544" s="22">
        <f>+IFERROR(INDEX('18.02.23'!$N$9:$N$746,MATCH('Bảng kê Q1'!$F544,'18.02.23'!$N$9:$N$746,0)),"")</f>
        <v>784</v>
      </c>
      <c r="I544" s="22"/>
      <c r="J544" s="22"/>
      <c r="K544" s="22"/>
      <c r="L544" s="5">
        <v>1189648</v>
      </c>
      <c r="M544" s="9" t="s">
        <v>3015</v>
      </c>
      <c r="N544" s="5">
        <v>118965</v>
      </c>
      <c r="O544" s="5">
        <v>1308613</v>
      </c>
      <c r="P544" s="5">
        <f t="shared" si="16"/>
        <v>137404.36499999999</v>
      </c>
      <c r="Q544" s="5">
        <f t="shared" si="17"/>
        <v>1171208.635</v>
      </c>
      <c r="R544" s="5">
        <f>+IFERROR(INDEX('18.02.23'!$F$9:$F$748,MATCH('Bảng kê Q1'!$F544,'18.02.23'!$N$9:$N$746,0)),"")</f>
        <v>1308613</v>
      </c>
      <c r="S544" s="15" t="s">
        <v>1882</v>
      </c>
      <c r="T544" s="8" t="s">
        <v>3014</v>
      </c>
      <c r="U544" t="e">
        <f>INDEX('Hàng tra'!$E$3:$E$519,MATCH('Bảng kê Q1'!$F544,'Hàng tra'!$E$3:$E$519,0))</f>
        <v>#N/A</v>
      </c>
    </row>
    <row r="545" spans="1:21" outlineLevel="1" x14ac:dyDescent="0.25">
      <c r="A545" s="4">
        <v>44932</v>
      </c>
      <c r="B545" s="8" t="s">
        <v>319</v>
      </c>
      <c r="C545" s="8" t="s">
        <v>3013</v>
      </c>
      <c r="D545" s="22" t="s">
        <v>2438</v>
      </c>
      <c r="E545" s="22" t="s">
        <v>2438</v>
      </c>
      <c r="F545" s="22">
        <v>785</v>
      </c>
      <c r="G545" s="22"/>
      <c r="H545" s="22">
        <f>+IFERROR(INDEX('18.02.23'!$N$9:$N$746,MATCH('Bảng kê Q1'!$F545,'18.02.23'!$N$9:$N$746,0)),"")</f>
        <v>785</v>
      </c>
      <c r="I545" s="22"/>
      <c r="J545" s="22"/>
      <c r="K545" s="22"/>
      <c r="L545" s="5">
        <v>1189648</v>
      </c>
      <c r="M545" s="9" t="s">
        <v>3015</v>
      </c>
      <c r="N545" s="5">
        <v>118965</v>
      </c>
      <c r="O545" s="5">
        <v>1308613</v>
      </c>
      <c r="P545" s="5">
        <f t="shared" si="16"/>
        <v>137404.36499999999</v>
      </c>
      <c r="Q545" s="5">
        <f t="shared" si="17"/>
        <v>1171208.635</v>
      </c>
      <c r="R545" s="5">
        <f>+IFERROR(INDEX('18.02.23'!$F$9:$F$748,MATCH('Bảng kê Q1'!$F545,'18.02.23'!$N$9:$N$746,0)),"")</f>
        <v>1308613</v>
      </c>
      <c r="S545" s="15" t="s">
        <v>1882</v>
      </c>
      <c r="T545" s="8" t="s">
        <v>3014</v>
      </c>
      <c r="U545" t="e">
        <f>INDEX('Hàng tra'!$E$3:$E$519,MATCH('Bảng kê Q1'!$F545,'Hàng tra'!$E$3:$E$519,0))</f>
        <v>#N/A</v>
      </c>
    </row>
    <row r="546" spans="1:21" outlineLevel="1" x14ac:dyDescent="0.25">
      <c r="A546" s="4">
        <v>44932</v>
      </c>
      <c r="B546" s="8" t="s">
        <v>1646</v>
      </c>
      <c r="C546" s="8" t="s">
        <v>3013</v>
      </c>
      <c r="D546" s="22" t="s">
        <v>4223</v>
      </c>
      <c r="E546" s="22" t="s">
        <v>4223</v>
      </c>
      <c r="F546" s="22">
        <v>786</v>
      </c>
      <c r="G546" s="22"/>
      <c r="H546" s="22">
        <f>+IFERROR(INDEX('18.02.23'!$N$9:$N$746,MATCH('Bảng kê Q1'!$F546,'18.02.23'!$N$9:$N$746,0)),"")</f>
        <v>786</v>
      </c>
      <c r="I546" s="22"/>
      <c r="J546" s="22"/>
      <c r="K546" s="22"/>
      <c r="L546" s="5">
        <v>734310</v>
      </c>
      <c r="M546" s="9" t="s">
        <v>3015</v>
      </c>
      <c r="N546" s="5">
        <v>73431</v>
      </c>
      <c r="O546" s="5">
        <v>807741</v>
      </c>
      <c r="P546" s="5">
        <f t="shared" si="16"/>
        <v>84812.804999999993</v>
      </c>
      <c r="Q546" s="5">
        <f t="shared" si="17"/>
        <v>722928.19500000007</v>
      </c>
      <c r="R546" s="5">
        <f>+IFERROR(INDEX('18.02.23'!$F$9:$F$748,MATCH('Bảng kê Q1'!$F546,'18.02.23'!$N$9:$N$746,0)),"")</f>
        <v>807741</v>
      </c>
      <c r="S546" s="15" t="s">
        <v>1882</v>
      </c>
      <c r="T546" s="8" t="s">
        <v>3014</v>
      </c>
      <c r="U546" t="e">
        <f>INDEX('Hàng tra'!$E$3:$E$519,MATCH('Bảng kê Q1'!$F546,'Hàng tra'!$E$3:$E$519,0))</f>
        <v>#N/A</v>
      </c>
    </row>
    <row r="547" spans="1:21" outlineLevel="1" x14ac:dyDescent="0.25">
      <c r="A547" s="4">
        <v>44932</v>
      </c>
      <c r="B547" s="8" t="s">
        <v>2332</v>
      </c>
      <c r="C547" s="8" t="s">
        <v>3013</v>
      </c>
      <c r="D547" s="22" t="s">
        <v>4224</v>
      </c>
      <c r="E547" s="22" t="s">
        <v>4224</v>
      </c>
      <c r="F547" s="22">
        <v>787</v>
      </c>
      <c r="G547" s="22"/>
      <c r="H547" s="22">
        <f>+IFERROR(INDEX('18.02.23'!$N$9:$N$746,MATCH('Bảng kê Q1'!$F547,'18.02.23'!$N$9:$N$746,0)),"")</f>
        <v>787</v>
      </c>
      <c r="I547" s="22"/>
      <c r="J547" s="22"/>
      <c r="K547" s="22"/>
      <c r="L547" s="5">
        <v>734310</v>
      </c>
      <c r="M547" s="9" t="s">
        <v>3015</v>
      </c>
      <c r="N547" s="5">
        <v>73431</v>
      </c>
      <c r="O547" s="5">
        <v>807741</v>
      </c>
      <c r="P547" s="5">
        <f t="shared" si="16"/>
        <v>84812.804999999993</v>
      </c>
      <c r="Q547" s="5">
        <f t="shared" si="17"/>
        <v>722928.19500000007</v>
      </c>
      <c r="R547" s="5">
        <f>+IFERROR(INDEX('18.02.23'!$F$9:$F$748,MATCH('Bảng kê Q1'!$F547,'18.02.23'!$N$9:$N$746,0)),"")</f>
        <v>807741</v>
      </c>
      <c r="S547" s="15" t="s">
        <v>1882</v>
      </c>
      <c r="T547" s="8" t="s">
        <v>3014</v>
      </c>
      <c r="U547" t="e">
        <f>INDEX('Hàng tra'!$E$3:$E$519,MATCH('Bảng kê Q1'!$F547,'Hàng tra'!$E$3:$E$519,0))</f>
        <v>#N/A</v>
      </c>
    </row>
    <row r="548" spans="1:21" outlineLevel="1" x14ac:dyDescent="0.25">
      <c r="A548" s="4">
        <v>44932</v>
      </c>
      <c r="B548" s="8" t="s">
        <v>2229</v>
      </c>
      <c r="C548" s="8" t="s">
        <v>3013</v>
      </c>
      <c r="D548" s="22" t="s">
        <v>2354</v>
      </c>
      <c r="E548" s="22" t="s">
        <v>2354</v>
      </c>
      <c r="F548" s="22">
        <v>788</v>
      </c>
      <c r="G548" s="22"/>
      <c r="H548" s="22">
        <f>+IFERROR(INDEX('18.02.23'!$N$9:$N$746,MATCH('Bảng kê Q1'!$F548,'18.02.23'!$N$9:$N$746,0)),"")</f>
        <v>788</v>
      </c>
      <c r="I548" s="22"/>
      <c r="J548" s="22"/>
      <c r="K548" s="22"/>
      <c r="L548" s="5">
        <v>734310</v>
      </c>
      <c r="M548" s="9" t="s">
        <v>3015</v>
      </c>
      <c r="N548" s="5">
        <v>73431</v>
      </c>
      <c r="O548" s="5">
        <v>807741</v>
      </c>
      <c r="P548" s="5">
        <f t="shared" si="16"/>
        <v>84812.804999999993</v>
      </c>
      <c r="Q548" s="5">
        <f t="shared" si="17"/>
        <v>722928.19500000007</v>
      </c>
      <c r="R548" s="5">
        <f>+IFERROR(INDEX('18.02.23'!$F$9:$F$748,MATCH('Bảng kê Q1'!$F548,'18.02.23'!$N$9:$N$746,0)),"")</f>
        <v>807741</v>
      </c>
      <c r="S548" s="15" t="s">
        <v>1882</v>
      </c>
      <c r="T548" s="8" t="s">
        <v>3014</v>
      </c>
      <c r="U548" t="e">
        <f>INDEX('Hàng tra'!$E$3:$E$519,MATCH('Bảng kê Q1'!$F548,'Hàng tra'!$E$3:$E$519,0))</f>
        <v>#N/A</v>
      </c>
    </row>
    <row r="549" spans="1:21" outlineLevel="1" x14ac:dyDescent="0.25">
      <c r="A549" s="4">
        <v>44932</v>
      </c>
      <c r="B549" s="8" t="s">
        <v>1996</v>
      </c>
      <c r="C549" s="8" t="s">
        <v>3013</v>
      </c>
      <c r="D549" s="22" t="s">
        <v>1681</v>
      </c>
      <c r="E549" s="22" t="s">
        <v>1681</v>
      </c>
      <c r="F549" s="22">
        <v>789</v>
      </c>
      <c r="G549" s="22"/>
      <c r="H549" s="22">
        <f>+IFERROR(INDEX('18.02.23'!$N$9:$N$746,MATCH('Bảng kê Q1'!$F549,'18.02.23'!$N$9:$N$746,0)),"")</f>
        <v>789</v>
      </c>
      <c r="I549" s="22"/>
      <c r="J549" s="22"/>
      <c r="K549" s="22"/>
      <c r="L549" s="5">
        <v>1189648</v>
      </c>
      <c r="M549" s="9" t="s">
        <v>3015</v>
      </c>
      <c r="N549" s="5">
        <v>118965</v>
      </c>
      <c r="O549" s="5">
        <v>1308613</v>
      </c>
      <c r="P549" s="5">
        <f t="shared" si="16"/>
        <v>137404.36499999999</v>
      </c>
      <c r="Q549" s="5">
        <f t="shared" si="17"/>
        <v>1171208.635</v>
      </c>
      <c r="R549" s="5">
        <f>+IFERROR(INDEX('18.02.23'!$F$9:$F$748,MATCH('Bảng kê Q1'!$F549,'18.02.23'!$N$9:$N$746,0)),"")</f>
        <v>1308613</v>
      </c>
      <c r="S549" s="15" t="s">
        <v>1882</v>
      </c>
      <c r="T549" s="8" t="s">
        <v>3014</v>
      </c>
      <c r="U549" t="e">
        <f>INDEX('Hàng tra'!$E$3:$E$519,MATCH('Bảng kê Q1'!$F549,'Hàng tra'!$E$3:$E$519,0))</f>
        <v>#N/A</v>
      </c>
    </row>
    <row r="550" spans="1:21" outlineLevel="1" x14ac:dyDescent="0.25">
      <c r="A550" s="4">
        <v>44932</v>
      </c>
      <c r="B550" s="8" t="s">
        <v>410</v>
      </c>
      <c r="C550" s="8" t="s">
        <v>3013</v>
      </c>
      <c r="D550" s="22" t="s">
        <v>1293</v>
      </c>
      <c r="E550" s="22" t="s">
        <v>1293</v>
      </c>
      <c r="F550" s="22">
        <v>790</v>
      </c>
      <c r="G550" s="22"/>
      <c r="H550" s="22">
        <f>+IFERROR(INDEX('18.02.23'!$N$9:$N$746,MATCH('Bảng kê Q1'!$F550,'18.02.23'!$N$9:$N$746,0)),"")</f>
        <v>790</v>
      </c>
      <c r="I550" s="22"/>
      <c r="J550" s="22"/>
      <c r="K550" s="22"/>
      <c r="L550" s="5">
        <v>734310</v>
      </c>
      <c r="M550" s="9" t="s">
        <v>3015</v>
      </c>
      <c r="N550" s="5">
        <v>73431</v>
      </c>
      <c r="O550" s="5">
        <v>807741</v>
      </c>
      <c r="P550" s="5">
        <f t="shared" si="16"/>
        <v>84812.804999999993</v>
      </c>
      <c r="Q550" s="5">
        <f t="shared" si="17"/>
        <v>722928.19500000007</v>
      </c>
      <c r="R550" s="5">
        <f>+IFERROR(INDEX('18.02.23'!$F$9:$F$748,MATCH('Bảng kê Q1'!$F550,'18.02.23'!$N$9:$N$746,0)),"")</f>
        <v>807741</v>
      </c>
      <c r="S550" s="15" t="s">
        <v>1882</v>
      </c>
      <c r="T550" s="8" t="s">
        <v>3014</v>
      </c>
      <c r="U550" t="e">
        <f>INDEX('Hàng tra'!$E$3:$E$519,MATCH('Bảng kê Q1'!$F550,'Hàng tra'!$E$3:$E$519,0))</f>
        <v>#N/A</v>
      </c>
    </row>
    <row r="551" spans="1:21" outlineLevel="1" x14ac:dyDescent="0.25">
      <c r="A551" s="4">
        <v>44932</v>
      </c>
      <c r="B551" s="8" t="s">
        <v>1470</v>
      </c>
      <c r="C551" s="8" t="s">
        <v>3013</v>
      </c>
      <c r="D551" s="22" t="s">
        <v>964</v>
      </c>
      <c r="E551" s="22" t="s">
        <v>964</v>
      </c>
      <c r="F551" s="22">
        <v>791</v>
      </c>
      <c r="G551" s="22"/>
      <c r="H551" s="22">
        <f>+IFERROR(INDEX('18.02.23'!$N$9:$N$746,MATCH('Bảng kê Q1'!$F551,'18.02.23'!$N$9:$N$746,0)),"")</f>
        <v>791</v>
      </c>
      <c r="I551" s="22"/>
      <c r="J551" s="22"/>
      <c r="K551" s="22"/>
      <c r="L551" s="5">
        <v>734310</v>
      </c>
      <c r="M551" s="9" t="s">
        <v>3015</v>
      </c>
      <c r="N551" s="5">
        <v>73431</v>
      </c>
      <c r="O551" s="5">
        <v>807741</v>
      </c>
      <c r="P551" s="5">
        <f t="shared" si="16"/>
        <v>84812.804999999993</v>
      </c>
      <c r="Q551" s="5">
        <f t="shared" si="17"/>
        <v>722928.19500000007</v>
      </c>
      <c r="R551" s="5">
        <f>+IFERROR(INDEX('18.02.23'!$F$9:$F$748,MATCH('Bảng kê Q1'!$F551,'18.02.23'!$N$9:$N$746,0)),"")</f>
        <v>807741</v>
      </c>
      <c r="S551" s="15" t="s">
        <v>1882</v>
      </c>
      <c r="T551" s="8" t="s">
        <v>3014</v>
      </c>
      <c r="U551">
        <f>INDEX('Hàng tra'!$E$3:$E$519,MATCH('Bảng kê Q1'!$F551,'Hàng tra'!$E$3:$E$519,0))</f>
        <v>791</v>
      </c>
    </row>
    <row r="552" spans="1:21" outlineLevel="1" x14ac:dyDescent="0.25">
      <c r="A552" s="4">
        <v>44932</v>
      </c>
      <c r="B552" s="8" t="s">
        <v>2844</v>
      </c>
      <c r="C552" s="8" t="s">
        <v>3013</v>
      </c>
      <c r="D552" s="22" t="s">
        <v>474</v>
      </c>
      <c r="E552" s="22" t="s">
        <v>474</v>
      </c>
      <c r="F552" s="22">
        <v>792</v>
      </c>
      <c r="G552" s="22"/>
      <c r="H552" s="22">
        <f>+IFERROR(INDEX('18.02.23'!$N$9:$N$746,MATCH('Bảng kê Q1'!$F552,'18.02.23'!$N$9:$N$746,0)),"")</f>
        <v>792</v>
      </c>
      <c r="I552" s="22"/>
      <c r="J552" s="22"/>
      <c r="K552" s="22"/>
      <c r="L552" s="5">
        <v>734310</v>
      </c>
      <c r="M552" s="9" t="s">
        <v>3015</v>
      </c>
      <c r="N552" s="5">
        <v>73431</v>
      </c>
      <c r="O552" s="5">
        <v>807741</v>
      </c>
      <c r="P552" s="5">
        <f t="shared" si="16"/>
        <v>84812.804999999993</v>
      </c>
      <c r="Q552" s="5">
        <f t="shared" si="17"/>
        <v>722928.19500000007</v>
      </c>
      <c r="R552" s="5">
        <f>+IFERROR(INDEX('18.02.23'!$F$9:$F$748,MATCH('Bảng kê Q1'!$F552,'18.02.23'!$N$9:$N$746,0)),"")</f>
        <v>807741</v>
      </c>
      <c r="S552" s="15" t="s">
        <v>1882</v>
      </c>
      <c r="T552" s="8" t="s">
        <v>3014</v>
      </c>
      <c r="U552" t="e">
        <f>INDEX('Hàng tra'!$E$3:$E$519,MATCH('Bảng kê Q1'!$F552,'Hàng tra'!$E$3:$E$519,0))</f>
        <v>#N/A</v>
      </c>
    </row>
    <row r="553" spans="1:21" outlineLevel="1" x14ac:dyDescent="0.25">
      <c r="A553" s="4">
        <v>44932</v>
      </c>
      <c r="B553" s="8" t="s">
        <v>2271</v>
      </c>
      <c r="C553" s="8" t="s">
        <v>3013</v>
      </c>
      <c r="D553" s="22" t="s">
        <v>2321</v>
      </c>
      <c r="E553" s="22" t="s">
        <v>2321</v>
      </c>
      <c r="F553" s="22">
        <v>793</v>
      </c>
      <c r="G553" s="22"/>
      <c r="H553" s="22">
        <f>+IFERROR(INDEX('18.02.23'!$N$9:$N$746,MATCH('Bảng kê Q1'!$F553,'18.02.23'!$N$9:$N$746,0)),"")</f>
        <v>793</v>
      </c>
      <c r="I553" s="22"/>
      <c r="J553" s="22"/>
      <c r="K553" s="22"/>
      <c r="L553" s="5">
        <v>1189648</v>
      </c>
      <c r="M553" s="9" t="s">
        <v>3015</v>
      </c>
      <c r="N553" s="5">
        <v>118965</v>
      </c>
      <c r="O553" s="5">
        <v>1308613</v>
      </c>
      <c r="P553" s="5">
        <f t="shared" si="16"/>
        <v>137404.36499999999</v>
      </c>
      <c r="Q553" s="5">
        <f t="shared" si="17"/>
        <v>1171208.635</v>
      </c>
      <c r="R553" s="5">
        <f>+IFERROR(INDEX('18.02.23'!$F$9:$F$748,MATCH('Bảng kê Q1'!$F553,'18.02.23'!$N$9:$N$746,0)),"")</f>
        <v>1308613</v>
      </c>
      <c r="S553" s="15" t="s">
        <v>1882</v>
      </c>
      <c r="T553" s="8" t="s">
        <v>3014</v>
      </c>
      <c r="U553" t="e">
        <f>INDEX('Hàng tra'!$E$3:$E$519,MATCH('Bảng kê Q1'!$F553,'Hàng tra'!$E$3:$E$519,0))</f>
        <v>#N/A</v>
      </c>
    </row>
    <row r="554" spans="1:21" outlineLevel="1" x14ac:dyDescent="0.25">
      <c r="A554" s="4">
        <v>44932</v>
      </c>
      <c r="B554" s="8" t="s">
        <v>1678</v>
      </c>
      <c r="C554" s="8" t="s">
        <v>3013</v>
      </c>
      <c r="D554" s="22" t="s">
        <v>1398</v>
      </c>
      <c r="E554" s="22" t="s">
        <v>1398</v>
      </c>
      <c r="F554" s="22">
        <v>794</v>
      </c>
      <c r="G554" s="22"/>
      <c r="H554" s="22">
        <f>+IFERROR(INDEX('18.02.23'!$N$9:$N$746,MATCH('Bảng kê Q1'!$F554,'18.02.23'!$N$9:$N$746,0)),"")</f>
        <v>794</v>
      </c>
      <c r="I554" s="22"/>
      <c r="J554" s="22"/>
      <c r="K554" s="22"/>
      <c r="L554" s="5">
        <v>734310</v>
      </c>
      <c r="M554" s="9" t="s">
        <v>3015</v>
      </c>
      <c r="N554" s="5">
        <v>73431</v>
      </c>
      <c r="O554" s="5">
        <v>807741</v>
      </c>
      <c r="P554" s="5">
        <f t="shared" si="16"/>
        <v>84812.804999999993</v>
      </c>
      <c r="Q554" s="5">
        <f t="shared" si="17"/>
        <v>722928.19500000007</v>
      </c>
      <c r="R554" s="5">
        <f>+IFERROR(INDEX('18.02.23'!$F$9:$F$748,MATCH('Bảng kê Q1'!$F554,'18.02.23'!$N$9:$N$746,0)),"")</f>
        <v>807741</v>
      </c>
      <c r="S554" s="15" t="s">
        <v>1882</v>
      </c>
      <c r="T554" s="8" t="s">
        <v>3014</v>
      </c>
      <c r="U554" t="e">
        <f>INDEX('Hàng tra'!$E$3:$E$519,MATCH('Bảng kê Q1'!$F554,'Hàng tra'!$E$3:$E$519,0))</f>
        <v>#N/A</v>
      </c>
    </row>
    <row r="555" spans="1:21" outlineLevel="1" x14ac:dyDescent="0.25">
      <c r="A555" s="4">
        <v>44932</v>
      </c>
      <c r="B555" s="8" t="s">
        <v>1174</v>
      </c>
      <c r="C555" s="8" t="s">
        <v>3013</v>
      </c>
      <c r="D555" s="22" t="s">
        <v>1712</v>
      </c>
      <c r="E555" s="22" t="s">
        <v>1712</v>
      </c>
      <c r="F555" s="22">
        <v>795</v>
      </c>
      <c r="G555" s="22"/>
      <c r="H555" s="22">
        <f>+IFERROR(INDEX('18.02.23'!$N$9:$N$746,MATCH('Bảng kê Q1'!$F555,'18.02.23'!$N$9:$N$746,0)),"")</f>
        <v>795</v>
      </c>
      <c r="I555" s="22"/>
      <c r="J555" s="22"/>
      <c r="K555" s="22"/>
      <c r="L555" s="5">
        <v>734310</v>
      </c>
      <c r="M555" s="9" t="s">
        <v>3015</v>
      </c>
      <c r="N555" s="5">
        <v>73431</v>
      </c>
      <c r="O555" s="5">
        <v>807741</v>
      </c>
      <c r="P555" s="5">
        <f t="shared" si="16"/>
        <v>84812.804999999993</v>
      </c>
      <c r="Q555" s="5">
        <f t="shared" si="17"/>
        <v>722928.19500000007</v>
      </c>
      <c r="R555" s="5">
        <f>+IFERROR(INDEX('18.02.23'!$F$9:$F$748,MATCH('Bảng kê Q1'!$F555,'18.02.23'!$N$9:$N$746,0)),"")</f>
        <v>807741</v>
      </c>
      <c r="S555" s="15" t="s">
        <v>1882</v>
      </c>
      <c r="T555" s="8" t="s">
        <v>3014</v>
      </c>
      <c r="U555" t="e">
        <f>INDEX('Hàng tra'!$E$3:$E$519,MATCH('Bảng kê Q1'!$F555,'Hàng tra'!$E$3:$E$519,0))</f>
        <v>#N/A</v>
      </c>
    </row>
    <row r="556" spans="1:21" outlineLevel="1" x14ac:dyDescent="0.25">
      <c r="A556" s="4">
        <v>44932</v>
      </c>
      <c r="B556" s="8" t="s">
        <v>2926</v>
      </c>
      <c r="C556" s="8" t="s">
        <v>3013</v>
      </c>
      <c r="D556" s="22" t="s">
        <v>804</v>
      </c>
      <c r="E556" s="22" t="s">
        <v>804</v>
      </c>
      <c r="F556" s="22">
        <v>796</v>
      </c>
      <c r="G556" s="22"/>
      <c r="H556" s="22">
        <f>+IFERROR(INDEX('18.02.23'!$N$9:$N$746,MATCH('Bảng kê Q1'!$F556,'18.02.23'!$N$9:$N$746,0)),"")</f>
        <v>796</v>
      </c>
      <c r="I556" s="22"/>
      <c r="J556" s="22"/>
      <c r="K556" s="22"/>
      <c r="L556" s="5">
        <v>734310</v>
      </c>
      <c r="M556" s="9" t="s">
        <v>3015</v>
      </c>
      <c r="N556" s="5">
        <v>73431</v>
      </c>
      <c r="O556" s="5">
        <v>807741</v>
      </c>
      <c r="P556" s="5">
        <f t="shared" si="16"/>
        <v>84812.804999999993</v>
      </c>
      <c r="Q556" s="5">
        <f t="shared" si="17"/>
        <v>722928.19500000007</v>
      </c>
      <c r="R556" s="5">
        <f>+IFERROR(INDEX('18.02.23'!$F$9:$F$748,MATCH('Bảng kê Q1'!$F556,'18.02.23'!$N$9:$N$746,0)),"")</f>
        <v>807741</v>
      </c>
      <c r="S556" s="15" t="s">
        <v>1882</v>
      </c>
      <c r="T556" s="8" t="s">
        <v>3014</v>
      </c>
      <c r="U556" t="e">
        <f>INDEX('Hàng tra'!$E$3:$E$519,MATCH('Bảng kê Q1'!$F556,'Hàng tra'!$E$3:$E$519,0))</f>
        <v>#N/A</v>
      </c>
    </row>
    <row r="557" spans="1:21" outlineLevel="1" x14ac:dyDescent="0.25">
      <c r="A557" s="4">
        <v>44932</v>
      </c>
      <c r="B557" s="8" t="s">
        <v>394</v>
      </c>
      <c r="C557" s="8" t="s">
        <v>3013</v>
      </c>
      <c r="D557" s="22" t="s">
        <v>995</v>
      </c>
      <c r="E557" s="22" t="s">
        <v>995</v>
      </c>
      <c r="F557" s="22">
        <v>797</v>
      </c>
      <c r="G557" s="22"/>
      <c r="H557" s="22">
        <f>+IFERROR(INDEX('18.02.23'!$N$9:$N$746,MATCH('Bảng kê Q1'!$F557,'18.02.23'!$N$9:$N$746,0)),"")</f>
        <v>797</v>
      </c>
      <c r="I557" s="22"/>
      <c r="J557" s="22"/>
      <c r="K557" s="22"/>
      <c r="L557" s="5">
        <v>734310</v>
      </c>
      <c r="M557" s="9" t="s">
        <v>3015</v>
      </c>
      <c r="N557" s="5">
        <v>73431</v>
      </c>
      <c r="O557" s="5">
        <v>807741</v>
      </c>
      <c r="P557" s="5">
        <f t="shared" si="16"/>
        <v>84812.804999999993</v>
      </c>
      <c r="Q557" s="5">
        <f t="shared" si="17"/>
        <v>722928.19500000007</v>
      </c>
      <c r="R557" s="5">
        <f>+IFERROR(INDEX('18.02.23'!$F$9:$F$748,MATCH('Bảng kê Q1'!$F557,'18.02.23'!$N$9:$N$746,0)),"")</f>
        <v>807741</v>
      </c>
      <c r="S557" s="15" t="s">
        <v>1882</v>
      </c>
      <c r="T557" s="8" t="s">
        <v>3014</v>
      </c>
      <c r="U557" t="e">
        <f>INDEX('Hàng tra'!$E$3:$E$519,MATCH('Bảng kê Q1'!$F557,'Hàng tra'!$E$3:$E$519,0))</f>
        <v>#N/A</v>
      </c>
    </row>
    <row r="558" spans="1:21" outlineLevel="1" x14ac:dyDescent="0.25">
      <c r="A558" s="4">
        <v>44932</v>
      </c>
      <c r="B558" s="8" t="s">
        <v>1394</v>
      </c>
      <c r="C558" s="8" t="s">
        <v>3013</v>
      </c>
      <c r="D558" s="22" t="s">
        <v>1026</v>
      </c>
      <c r="E558" s="22" t="s">
        <v>1026</v>
      </c>
      <c r="F558" s="22">
        <v>798</v>
      </c>
      <c r="G558" s="22"/>
      <c r="H558" s="22">
        <f>+IFERROR(INDEX('18.02.23'!$N$9:$N$746,MATCH('Bảng kê Q1'!$F558,'18.02.23'!$N$9:$N$746,0)),"")</f>
        <v>798</v>
      </c>
      <c r="I558" s="22"/>
      <c r="J558" s="22"/>
      <c r="K558" s="22"/>
      <c r="L558" s="5">
        <v>1189648</v>
      </c>
      <c r="M558" s="9" t="s">
        <v>3015</v>
      </c>
      <c r="N558" s="5">
        <v>118965</v>
      </c>
      <c r="O558" s="5">
        <v>1308613</v>
      </c>
      <c r="P558" s="5">
        <f t="shared" si="16"/>
        <v>137404.36499999999</v>
      </c>
      <c r="Q558" s="5">
        <f t="shared" si="17"/>
        <v>1171208.635</v>
      </c>
      <c r="R558" s="5">
        <f>+IFERROR(INDEX('18.02.23'!$F$9:$F$748,MATCH('Bảng kê Q1'!$F558,'18.02.23'!$N$9:$N$746,0)),"")</f>
        <v>1308613</v>
      </c>
      <c r="S558" s="15" t="s">
        <v>1882</v>
      </c>
      <c r="T558" s="8" t="s">
        <v>3014</v>
      </c>
      <c r="U558" t="e">
        <f>INDEX('Hàng tra'!$E$3:$E$519,MATCH('Bảng kê Q1'!$F558,'Hàng tra'!$E$3:$E$519,0))</f>
        <v>#N/A</v>
      </c>
    </row>
    <row r="559" spans="1:21" outlineLevel="1" x14ac:dyDescent="0.25">
      <c r="A559" s="4">
        <v>44932</v>
      </c>
      <c r="B559" s="8" t="s">
        <v>684</v>
      </c>
      <c r="C559" s="8" t="s">
        <v>3013</v>
      </c>
      <c r="D559" s="22" t="s">
        <v>54</v>
      </c>
      <c r="E559" s="22" t="s">
        <v>54</v>
      </c>
      <c r="F559" s="22">
        <v>799</v>
      </c>
      <c r="G559" s="22"/>
      <c r="H559" s="22">
        <f>+IFERROR(INDEX('18.02.23'!$N$9:$N$746,MATCH('Bảng kê Q1'!$F559,'18.02.23'!$N$9:$N$746,0)),"")</f>
        <v>799</v>
      </c>
      <c r="I559" s="22"/>
      <c r="J559" s="22"/>
      <c r="K559" s="22"/>
      <c r="L559" s="5">
        <v>734310</v>
      </c>
      <c r="M559" s="9" t="s">
        <v>3015</v>
      </c>
      <c r="N559" s="5">
        <v>73431</v>
      </c>
      <c r="O559" s="5">
        <v>807741</v>
      </c>
      <c r="P559" s="5">
        <f t="shared" si="16"/>
        <v>84812.804999999993</v>
      </c>
      <c r="Q559" s="5">
        <f t="shared" si="17"/>
        <v>722928.19500000007</v>
      </c>
      <c r="R559" s="5">
        <f>+IFERROR(INDEX('18.02.23'!$F$9:$F$748,MATCH('Bảng kê Q1'!$F559,'18.02.23'!$N$9:$N$746,0)),"")</f>
        <v>807741</v>
      </c>
      <c r="S559" s="15" t="s">
        <v>1882</v>
      </c>
      <c r="T559" s="8" t="s">
        <v>3014</v>
      </c>
      <c r="U559" t="e">
        <f>INDEX('Hàng tra'!$E$3:$E$519,MATCH('Bảng kê Q1'!$F559,'Hàng tra'!$E$3:$E$519,0))</f>
        <v>#N/A</v>
      </c>
    </row>
    <row r="560" spans="1:21" outlineLevel="1" x14ac:dyDescent="0.25">
      <c r="A560" s="4">
        <v>44932</v>
      </c>
      <c r="B560" s="8" t="s">
        <v>461</v>
      </c>
      <c r="C560" s="8" t="s">
        <v>3013</v>
      </c>
      <c r="D560" s="22" t="s">
        <v>843</v>
      </c>
      <c r="E560" s="22" t="s">
        <v>843</v>
      </c>
      <c r="F560" s="22">
        <v>800</v>
      </c>
      <c r="G560" s="22"/>
      <c r="H560" s="22">
        <f>+IFERROR(INDEX('18.02.23'!$N$9:$N$746,MATCH('Bảng kê Q1'!$F560,'18.02.23'!$N$9:$N$746,0)),"")</f>
        <v>800</v>
      </c>
      <c r="I560" s="22"/>
      <c r="J560" s="22"/>
      <c r="K560" s="22"/>
      <c r="L560" s="5">
        <v>734310</v>
      </c>
      <c r="M560" s="9" t="s">
        <v>3015</v>
      </c>
      <c r="N560" s="5">
        <v>73431</v>
      </c>
      <c r="O560" s="5">
        <v>807741</v>
      </c>
      <c r="P560" s="5">
        <f t="shared" si="16"/>
        <v>84812.804999999993</v>
      </c>
      <c r="Q560" s="5">
        <f t="shared" si="17"/>
        <v>722928.19500000007</v>
      </c>
      <c r="R560" s="5">
        <f>+IFERROR(INDEX('18.02.23'!$F$9:$F$748,MATCH('Bảng kê Q1'!$F560,'18.02.23'!$N$9:$N$746,0)),"")</f>
        <v>807741</v>
      </c>
      <c r="S560" s="15" t="s">
        <v>1882</v>
      </c>
      <c r="T560" s="8" t="s">
        <v>3014</v>
      </c>
      <c r="U560" t="e">
        <f>INDEX('Hàng tra'!$E$3:$E$519,MATCH('Bảng kê Q1'!$F560,'Hàng tra'!$E$3:$E$519,0))</f>
        <v>#N/A</v>
      </c>
    </row>
    <row r="561" spans="1:21" ht="21" outlineLevel="1" x14ac:dyDescent="0.25">
      <c r="A561" s="4">
        <v>44933</v>
      </c>
      <c r="B561" s="8" t="s">
        <v>73</v>
      </c>
      <c r="C561" s="8" t="s">
        <v>3013</v>
      </c>
      <c r="D561" s="22" t="s">
        <v>1872</v>
      </c>
      <c r="E561" s="22" t="s">
        <v>1872</v>
      </c>
      <c r="F561" s="22">
        <v>805</v>
      </c>
      <c r="G561" s="22"/>
      <c r="H561" s="22">
        <f>+IFERROR(INDEX('18.02.23'!$N$9:$N$746,MATCH('Bảng kê Q1'!$F561,'18.02.23'!$N$9:$N$746,0)),"")</f>
        <v>805</v>
      </c>
      <c r="I561" s="22"/>
      <c r="J561" s="22"/>
      <c r="K561" s="22"/>
      <c r="L561" s="5">
        <v>910676</v>
      </c>
      <c r="M561" s="9" t="s">
        <v>3015</v>
      </c>
      <c r="N561" s="5">
        <v>91068</v>
      </c>
      <c r="O561" s="5">
        <v>1001744</v>
      </c>
      <c r="P561" s="5">
        <f t="shared" si="16"/>
        <v>105183.12</v>
      </c>
      <c r="Q561" s="5">
        <f t="shared" si="17"/>
        <v>896560.88</v>
      </c>
      <c r="R561" s="5">
        <f>+IFERROR(INDEX('18.02.23'!$F$9:$F$748,MATCH('Bảng kê Q1'!$F561,'18.02.23'!$N$9:$N$746,0)),"")</f>
        <v>1001744</v>
      </c>
      <c r="S561" s="15" t="s">
        <v>349</v>
      </c>
      <c r="T561" s="8" t="s">
        <v>3030</v>
      </c>
      <c r="U561" t="e">
        <f>INDEX('Hàng tra'!$E$3:$E$519,MATCH('Bảng kê Q1'!$F561,'Hàng tra'!$E$3:$E$519,0))</f>
        <v>#N/A</v>
      </c>
    </row>
    <row r="562" spans="1:21" outlineLevel="1" x14ac:dyDescent="0.25">
      <c r="A562" s="4">
        <v>44933</v>
      </c>
      <c r="B562" s="8" t="s">
        <v>2580</v>
      </c>
      <c r="C562" s="8" t="s">
        <v>3013</v>
      </c>
      <c r="D562" s="22" t="s">
        <v>1594</v>
      </c>
      <c r="E562" s="22" t="s">
        <v>1594</v>
      </c>
      <c r="F562" s="22">
        <v>826</v>
      </c>
      <c r="G562" s="22"/>
      <c r="H562" s="22">
        <f>+IFERROR(INDEX('18.02.23'!$N$9:$N$746,MATCH('Bảng kê Q1'!$F562,'18.02.23'!$N$9:$N$746,0)),"")</f>
        <v>826</v>
      </c>
      <c r="I562" s="22"/>
      <c r="J562" s="22"/>
      <c r="K562" s="22"/>
      <c r="L562" s="5">
        <v>5268256</v>
      </c>
      <c r="M562" s="9" t="s">
        <v>3015</v>
      </c>
      <c r="N562" s="5">
        <v>526826</v>
      </c>
      <c r="O562" s="5">
        <v>5795082</v>
      </c>
      <c r="P562" s="5">
        <f t="shared" si="16"/>
        <v>608483.61</v>
      </c>
      <c r="Q562" s="5">
        <f t="shared" si="17"/>
        <v>5186598.3899999997</v>
      </c>
      <c r="R562" s="5">
        <f>+IFERROR(INDEX('18.02.23'!$F$9:$F$748,MATCH('Bảng kê Q1'!$F562,'18.02.23'!$N$9:$N$746,0)),"")</f>
        <v>5795082</v>
      </c>
      <c r="S562" s="15" t="s">
        <v>1594</v>
      </c>
      <c r="T562" s="8" t="s">
        <v>3041</v>
      </c>
      <c r="U562">
        <f>INDEX('Hàng tra'!$E$3:$E$519,MATCH('Bảng kê Q1'!$F562,'Hàng tra'!$E$3:$E$519,0))</f>
        <v>826</v>
      </c>
    </row>
    <row r="563" spans="1:21" hidden="1" outlineLevel="1" x14ac:dyDescent="0.25">
      <c r="A563" s="4">
        <v>44933</v>
      </c>
      <c r="B563" s="8" t="s">
        <v>326</v>
      </c>
      <c r="C563" s="8" t="s">
        <v>3013</v>
      </c>
      <c r="D563" s="22" t="s">
        <v>4225</v>
      </c>
      <c r="E563" s="22" t="s">
        <v>4225</v>
      </c>
      <c r="F563" s="22">
        <v>827</v>
      </c>
      <c r="G563" s="22"/>
      <c r="H563" s="22" t="str">
        <f>+IFERROR(INDEX('18.02.23'!$N$9:$N$746,MATCH('Bảng kê Q1'!$F563,'18.02.23'!$N$9:$N$746,0)),"")</f>
        <v/>
      </c>
      <c r="I563" s="22"/>
      <c r="J563" s="22"/>
      <c r="K563" s="22"/>
      <c r="L563" s="5">
        <v>882000</v>
      </c>
      <c r="M563" s="9" t="s">
        <v>3015</v>
      </c>
      <c r="N563" s="5">
        <v>88200</v>
      </c>
      <c r="O563" s="5">
        <v>970200</v>
      </c>
      <c r="P563" s="5">
        <f t="shared" si="16"/>
        <v>101871</v>
      </c>
      <c r="Q563" s="5">
        <f t="shared" si="17"/>
        <v>868329</v>
      </c>
      <c r="R563" s="5" t="str">
        <f>+IFERROR(INDEX('18.02.23'!$F$9:$F$748,MATCH('Bảng kê Q1'!$F563,'18.02.23'!$N$9:$N$746,0)),"")</f>
        <v/>
      </c>
      <c r="S563" s="15" t="s">
        <v>2803</v>
      </c>
      <c r="T563" s="8" t="s">
        <v>3035</v>
      </c>
      <c r="U563" t="e">
        <f>INDEX('Hàng tra'!$E$3:$E$519,MATCH('Bảng kê Q1'!$F563,'Hàng tra'!$E$3:$E$519,0))</f>
        <v>#N/A</v>
      </c>
    </row>
    <row r="564" spans="1:21" outlineLevel="1" x14ac:dyDescent="0.25">
      <c r="A564" s="4">
        <v>44933</v>
      </c>
      <c r="B564" s="8" t="s">
        <v>1902</v>
      </c>
      <c r="C564" s="8" t="s">
        <v>3013</v>
      </c>
      <c r="D564" s="22" t="s">
        <v>4225</v>
      </c>
      <c r="E564" s="22" t="s">
        <v>4225</v>
      </c>
      <c r="F564" s="22">
        <v>828</v>
      </c>
      <c r="G564" s="22"/>
      <c r="H564" s="22">
        <f>+IFERROR(INDEX('18.02.23'!$N$9:$N$746,MATCH('Bảng kê Q1'!$F564,'18.02.23'!$N$9:$N$746,0)),"")</f>
        <v>828</v>
      </c>
      <c r="I564" s="22"/>
      <c r="J564" s="22"/>
      <c r="K564" s="22"/>
      <c r="L564" s="5">
        <v>4029544</v>
      </c>
      <c r="M564" s="9" t="s">
        <v>3015</v>
      </c>
      <c r="N564" s="5">
        <v>402954</v>
      </c>
      <c r="O564" s="5">
        <v>4432498</v>
      </c>
      <c r="P564" s="5">
        <f t="shared" si="16"/>
        <v>465412.29</v>
      </c>
      <c r="Q564" s="5">
        <f t="shared" si="17"/>
        <v>3967085.71</v>
      </c>
      <c r="R564" s="5">
        <f>+IFERROR(INDEX('18.02.23'!$F$9:$F$748,MATCH('Bảng kê Q1'!$F564,'18.02.23'!$N$9:$N$746,0)),"")</f>
        <v>4432498</v>
      </c>
      <c r="S564" s="15" t="s">
        <v>2803</v>
      </c>
      <c r="T564" s="8" t="s">
        <v>3035</v>
      </c>
      <c r="U564" t="e">
        <f>INDEX('Hàng tra'!$E$3:$E$519,MATCH('Bảng kê Q1'!$F564,'Hàng tra'!$E$3:$E$519,0))</f>
        <v>#N/A</v>
      </c>
    </row>
    <row r="565" spans="1:21" ht="21" outlineLevel="1" x14ac:dyDescent="0.25">
      <c r="A565" s="4">
        <v>44933</v>
      </c>
      <c r="B565" s="8" t="s">
        <v>490</v>
      </c>
      <c r="C565" s="8" t="s">
        <v>3013</v>
      </c>
      <c r="D565" s="22" t="s">
        <v>4200</v>
      </c>
      <c r="E565" s="22" t="s">
        <v>4200</v>
      </c>
      <c r="F565" s="22">
        <v>838</v>
      </c>
      <c r="G565" s="22"/>
      <c r="H565" s="22">
        <f>+IFERROR(INDEX('18.02.23'!$N$9:$N$746,MATCH('Bảng kê Q1'!$F565,'18.02.23'!$N$9:$N$746,0)),"")</f>
        <v>838</v>
      </c>
      <c r="I565" s="22"/>
      <c r="J565" s="22"/>
      <c r="K565" s="22"/>
      <c r="L565" s="5">
        <v>1467498</v>
      </c>
      <c r="M565" s="9" t="s">
        <v>3015</v>
      </c>
      <c r="N565" s="5">
        <v>146750</v>
      </c>
      <c r="O565" s="5">
        <v>1614248</v>
      </c>
      <c r="P565" s="5">
        <f t="shared" si="16"/>
        <v>169496.04</v>
      </c>
      <c r="Q565" s="5">
        <f t="shared" si="17"/>
        <v>1444751.96</v>
      </c>
      <c r="R565" s="5">
        <f>+IFERROR(INDEX('18.02.23'!$F$9:$F$748,MATCH('Bảng kê Q1'!$F565,'18.02.23'!$N$9:$N$746,0)),"")</f>
        <v>1614248</v>
      </c>
      <c r="S565" s="15" t="s">
        <v>1332</v>
      </c>
      <c r="T565" s="8" t="s">
        <v>3033</v>
      </c>
      <c r="U565">
        <f>INDEX('Hàng tra'!$E$3:$E$519,MATCH('Bảng kê Q1'!$F565,'Hàng tra'!$E$3:$E$519,0))</f>
        <v>838</v>
      </c>
    </row>
    <row r="566" spans="1:21" ht="21" outlineLevel="1" x14ac:dyDescent="0.25">
      <c r="A566" s="4">
        <v>44933</v>
      </c>
      <c r="B566" s="8" t="s">
        <v>2648</v>
      </c>
      <c r="C566" s="8" t="s">
        <v>3013</v>
      </c>
      <c r="D566" s="22" t="s">
        <v>4202</v>
      </c>
      <c r="E566" s="22" t="s">
        <v>4202</v>
      </c>
      <c r="F566" s="22">
        <v>848</v>
      </c>
      <c r="G566" s="22"/>
      <c r="H566" s="22">
        <f>+IFERROR(INDEX('18.02.23'!$N$9:$N$746,MATCH('Bảng kê Q1'!$F566,'18.02.23'!$N$9:$N$746,0)),"")</f>
        <v>848</v>
      </c>
      <c r="I566" s="22"/>
      <c r="J566" s="22"/>
      <c r="K566" s="22"/>
      <c r="L566" s="5">
        <v>1434696</v>
      </c>
      <c r="M566" s="9" t="s">
        <v>3015</v>
      </c>
      <c r="N566" s="5">
        <v>143470</v>
      </c>
      <c r="O566" s="5">
        <v>1578166</v>
      </c>
      <c r="P566" s="5">
        <f t="shared" si="16"/>
        <v>165707.43</v>
      </c>
      <c r="Q566" s="5">
        <f t="shared" si="17"/>
        <v>1412458.57</v>
      </c>
      <c r="R566" s="5">
        <f>+IFERROR(INDEX('18.02.23'!$F$9:$F$748,MATCH('Bảng kê Q1'!$F566,'18.02.23'!$N$9:$N$746,0)),"")</f>
        <v>1578166</v>
      </c>
      <c r="S566" s="15" t="s">
        <v>1332</v>
      </c>
      <c r="T566" s="8" t="s">
        <v>3033</v>
      </c>
      <c r="U566">
        <f>INDEX('Hàng tra'!$E$3:$E$519,MATCH('Bảng kê Q1'!$F566,'Hàng tra'!$E$3:$E$519,0))</f>
        <v>848</v>
      </c>
    </row>
    <row r="567" spans="1:21" ht="21" hidden="1" outlineLevel="1" x14ac:dyDescent="0.25">
      <c r="A567" s="4">
        <v>44933</v>
      </c>
      <c r="B567" s="8" t="s">
        <v>918</v>
      </c>
      <c r="C567" s="8" t="s">
        <v>3013</v>
      </c>
      <c r="D567" s="22" t="s">
        <v>4146</v>
      </c>
      <c r="E567" s="22" t="s">
        <v>4146</v>
      </c>
      <c r="F567" s="22">
        <v>850</v>
      </c>
      <c r="G567" s="22"/>
      <c r="H567" s="22" t="str">
        <f>+IFERROR(INDEX('18.02.23'!$N$9:$N$746,MATCH('Bảng kê Q1'!$F567,'18.02.23'!$N$9:$N$746,0)),"")</f>
        <v/>
      </c>
      <c r="I567" s="22"/>
      <c r="J567" s="22"/>
      <c r="K567" s="22"/>
      <c r="L567" s="5">
        <v>1189648</v>
      </c>
      <c r="M567" s="9" t="s">
        <v>3015</v>
      </c>
      <c r="N567" s="5">
        <v>118965</v>
      </c>
      <c r="O567" s="5">
        <v>1308613</v>
      </c>
      <c r="P567" s="5">
        <f t="shared" si="16"/>
        <v>137404.36499999999</v>
      </c>
      <c r="Q567" s="5">
        <f t="shared" si="17"/>
        <v>1171208.635</v>
      </c>
      <c r="R567" s="5" t="str">
        <f>+IFERROR(INDEX('18.02.23'!$F$9:$F$748,MATCH('Bảng kê Q1'!$F567,'18.02.23'!$N$9:$N$746,0)),"")</f>
        <v/>
      </c>
      <c r="S567" s="15" t="s">
        <v>1332</v>
      </c>
      <c r="T567" s="8" t="s">
        <v>3033</v>
      </c>
      <c r="U567" t="e">
        <f>INDEX('Hàng tra'!$E$3:$E$519,MATCH('Bảng kê Q1'!$F567,'Hàng tra'!$E$3:$E$519,0))</f>
        <v>#N/A</v>
      </c>
    </row>
    <row r="568" spans="1:21" ht="21" outlineLevel="1" x14ac:dyDescent="0.25">
      <c r="A568" s="4">
        <v>44933</v>
      </c>
      <c r="B568" s="8" t="s">
        <v>623</v>
      </c>
      <c r="C568" s="8" t="s">
        <v>3013</v>
      </c>
      <c r="D568" s="22" t="s">
        <v>2236</v>
      </c>
      <c r="E568" s="22" t="s">
        <v>2236</v>
      </c>
      <c r="F568" s="22">
        <v>852</v>
      </c>
      <c r="G568" s="22"/>
      <c r="H568" s="22">
        <f>+IFERROR(INDEX('18.02.23'!$N$9:$N$746,MATCH('Bảng kê Q1'!$F568,'18.02.23'!$N$9:$N$746,0)),"")</f>
        <v>852</v>
      </c>
      <c r="I568" s="22"/>
      <c r="J568" s="22"/>
      <c r="K568" s="22"/>
      <c r="L568" s="5">
        <v>3880793</v>
      </c>
      <c r="M568" s="9" t="s">
        <v>3015</v>
      </c>
      <c r="N568" s="5">
        <v>388079</v>
      </c>
      <c r="O568" s="5">
        <v>4268872</v>
      </c>
      <c r="P568" s="5">
        <f t="shared" si="16"/>
        <v>448231.56</v>
      </c>
      <c r="Q568" s="5">
        <f t="shared" si="17"/>
        <v>3820640.44</v>
      </c>
      <c r="R568" s="5">
        <f>+IFERROR(INDEX('18.02.23'!$F$9:$F$748,MATCH('Bảng kê Q1'!$F568,'18.02.23'!$N$9:$N$746,0)),"")</f>
        <v>4268872</v>
      </c>
      <c r="S568" s="15" t="s">
        <v>2236</v>
      </c>
      <c r="T568" s="8" t="s">
        <v>3091</v>
      </c>
      <c r="U568" t="e">
        <f>INDEX('Hàng tra'!$E$3:$E$519,MATCH('Bảng kê Q1'!$F568,'Hàng tra'!$E$3:$E$519,0))</f>
        <v>#N/A</v>
      </c>
    </row>
    <row r="569" spans="1:21" outlineLevel="1" x14ac:dyDescent="0.25">
      <c r="A569" s="4">
        <v>44933</v>
      </c>
      <c r="B569" s="8" t="s">
        <v>39</v>
      </c>
      <c r="C569" s="8" t="s">
        <v>3013</v>
      </c>
      <c r="D569" s="22" t="s">
        <v>922</v>
      </c>
      <c r="E569" s="22" t="s">
        <v>922</v>
      </c>
      <c r="F569" s="22">
        <v>854</v>
      </c>
      <c r="G569" s="22"/>
      <c r="H569" s="22">
        <f>+IFERROR(INDEX('18.02.23'!$N$9:$N$746,MATCH('Bảng kê Q1'!$F569,'18.02.23'!$N$9:$N$746,0)),"")</f>
        <v>854</v>
      </c>
      <c r="I569" s="22"/>
      <c r="J569" s="22"/>
      <c r="K569" s="22"/>
      <c r="L569" s="5">
        <v>26394743</v>
      </c>
      <c r="M569" s="9" t="s">
        <v>3015</v>
      </c>
      <c r="N569" s="5">
        <v>2639474</v>
      </c>
      <c r="O569" s="5">
        <v>29034217</v>
      </c>
      <c r="P569" s="5">
        <f t="shared" si="16"/>
        <v>3048592.7849999997</v>
      </c>
      <c r="Q569" s="5">
        <f t="shared" si="17"/>
        <v>25985624.215</v>
      </c>
      <c r="R569" s="5">
        <f>+IFERROR(INDEX('18.02.23'!$F$9:$F$748,MATCH('Bảng kê Q1'!$F569,'18.02.23'!$N$9:$N$746,0)),"")</f>
        <v>29034217</v>
      </c>
      <c r="S569" s="15" t="s">
        <v>922</v>
      </c>
      <c r="T569" s="8" t="s">
        <v>3034</v>
      </c>
      <c r="U569" t="e">
        <f>INDEX('Hàng tra'!$E$3:$E$519,MATCH('Bảng kê Q1'!$F569,'Hàng tra'!$E$3:$E$519,0))</f>
        <v>#N/A</v>
      </c>
    </row>
    <row r="570" spans="1:21" hidden="1" outlineLevel="1" x14ac:dyDescent="0.25">
      <c r="A570" s="4">
        <v>44933</v>
      </c>
      <c r="B570" s="8" t="s">
        <v>2967</v>
      </c>
      <c r="C570" s="8" t="s">
        <v>3013</v>
      </c>
      <c r="D570" s="22" t="s">
        <v>4226</v>
      </c>
      <c r="E570" s="22" t="s">
        <v>4226</v>
      </c>
      <c r="F570" s="22">
        <v>856</v>
      </c>
      <c r="G570" s="22"/>
      <c r="H570" s="22" t="str">
        <f>+IFERROR(INDEX('18.02.23'!$N$9:$N$746,MATCH('Bảng kê Q1'!$F570,'18.02.23'!$N$9:$N$746,0)),"")</f>
        <v/>
      </c>
      <c r="I570" s="22"/>
      <c r="J570" s="22"/>
      <c r="K570" s="22"/>
      <c r="L570" s="5">
        <v>719882</v>
      </c>
      <c r="M570" s="9" t="s">
        <v>3015</v>
      </c>
      <c r="N570" s="5">
        <v>71988</v>
      </c>
      <c r="O570" s="5">
        <v>791870</v>
      </c>
      <c r="P570" s="5">
        <f t="shared" si="16"/>
        <v>83146.349999999991</v>
      </c>
      <c r="Q570" s="5">
        <f t="shared" si="17"/>
        <v>708723.65</v>
      </c>
      <c r="R570" s="5" t="str">
        <f>+IFERROR(INDEX('18.02.23'!$F$9:$F$748,MATCH('Bảng kê Q1'!$F570,'18.02.23'!$N$9:$N$746,0)),"")</f>
        <v/>
      </c>
      <c r="S570" s="15" t="s">
        <v>1882</v>
      </c>
      <c r="T570" s="8" t="s">
        <v>3014</v>
      </c>
      <c r="U570" t="e">
        <f>INDEX('Hàng tra'!$E$3:$E$519,MATCH('Bảng kê Q1'!$F570,'Hàng tra'!$E$3:$E$519,0))</f>
        <v>#N/A</v>
      </c>
    </row>
    <row r="571" spans="1:21" hidden="1" outlineLevel="1" x14ac:dyDescent="0.25">
      <c r="A571" s="4">
        <v>44933</v>
      </c>
      <c r="B571" s="8" t="s">
        <v>2498</v>
      </c>
      <c r="C571" s="8" t="s">
        <v>3013</v>
      </c>
      <c r="D571" s="22" t="s">
        <v>4226</v>
      </c>
      <c r="E571" s="22" t="s">
        <v>4226</v>
      </c>
      <c r="F571" s="22">
        <v>857</v>
      </c>
      <c r="G571" s="22"/>
      <c r="H571" s="22" t="str">
        <f>+IFERROR(INDEX('18.02.23'!$N$9:$N$746,MATCH('Bảng kê Q1'!$F571,'18.02.23'!$N$9:$N$746,0)),"")</f>
        <v/>
      </c>
      <c r="I571" s="22"/>
      <c r="J571" s="22"/>
      <c r="K571" s="22"/>
      <c r="L571" s="5">
        <v>865200</v>
      </c>
      <c r="M571" s="9" t="s">
        <v>3015</v>
      </c>
      <c r="N571" s="5">
        <v>86520</v>
      </c>
      <c r="O571" s="5">
        <v>951720</v>
      </c>
      <c r="P571" s="5">
        <f t="shared" si="16"/>
        <v>99930.599999999991</v>
      </c>
      <c r="Q571" s="5">
        <f t="shared" si="17"/>
        <v>851789.4</v>
      </c>
      <c r="R571" s="5" t="str">
        <f>+IFERROR(INDEX('18.02.23'!$F$9:$F$748,MATCH('Bảng kê Q1'!$F571,'18.02.23'!$N$9:$N$746,0)),"")</f>
        <v/>
      </c>
      <c r="S571" s="15" t="s">
        <v>1882</v>
      </c>
      <c r="T571" s="8" t="s">
        <v>3014</v>
      </c>
      <c r="U571" t="e">
        <f>INDEX('Hàng tra'!$E$3:$E$519,MATCH('Bảng kê Q1'!$F571,'Hàng tra'!$E$3:$E$519,0))</f>
        <v>#N/A</v>
      </c>
    </row>
    <row r="572" spans="1:21" hidden="1" outlineLevel="1" x14ac:dyDescent="0.25">
      <c r="A572" s="4">
        <v>44933</v>
      </c>
      <c r="B572" s="8" t="s">
        <v>1335</v>
      </c>
      <c r="C572" s="8" t="s">
        <v>3013</v>
      </c>
      <c r="D572" s="22" t="s">
        <v>1211</v>
      </c>
      <c r="E572" s="22" t="s">
        <v>1211</v>
      </c>
      <c r="F572" s="22">
        <v>858</v>
      </c>
      <c r="G572" s="22"/>
      <c r="H572" s="22" t="str">
        <f>+IFERROR(INDEX('18.02.23'!$N$9:$N$746,MATCH('Bảng kê Q1'!$F572,'18.02.23'!$N$9:$N$746,0)),"")</f>
        <v/>
      </c>
      <c r="I572" s="22"/>
      <c r="J572" s="22"/>
      <c r="K572" s="22"/>
      <c r="L572" s="5">
        <v>1730400</v>
      </c>
      <c r="M572" s="9" t="s">
        <v>3015</v>
      </c>
      <c r="N572" s="5">
        <v>173040</v>
      </c>
      <c r="O572" s="5">
        <v>1903440</v>
      </c>
      <c r="P572" s="5">
        <f t="shared" si="16"/>
        <v>199861.19999999998</v>
      </c>
      <c r="Q572" s="5">
        <f t="shared" si="17"/>
        <v>1703578.8</v>
      </c>
      <c r="R572" s="5" t="str">
        <f>+IFERROR(INDEX('18.02.23'!$F$9:$F$748,MATCH('Bảng kê Q1'!$F572,'18.02.23'!$N$9:$N$746,0)),"")</f>
        <v/>
      </c>
      <c r="S572" s="15" t="s">
        <v>1211</v>
      </c>
      <c r="T572" s="8" t="s">
        <v>3096</v>
      </c>
      <c r="U572">
        <f>INDEX('Hàng tra'!$E$3:$E$519,MATCH('Bảng kê Q1'!$F572,'Hàng tra'!$E$3:$E$519,0))</f>
        <v>858</v>
      </c>
    </row>
    <row r="573" spans="1:21" outlineLevel="1" x14ac:dyDescent="0.25">
      <c r="A573" s="4">
        <v>44933</v>
      </c>
      <c r="B573" s="8" t="s">
        <v>2161</v>
      </c>
      <c r="C573" s="8" t="s">
        <v>3013</v>
      </c>
      <c r="D573" s="22" t="s">
        <v>1211</v>
      </c>
      <c r="E573" s="22" t="s">
        <v>1211</v>
      </c>
      <c r="F573" s="22">
        <v>859</v>
      </c>
      <c r="G573" s="22"/>
      <c r="H573" s="22">
        <f>+IFERROR(INDEX('18.02.23'!$N$9:$N$746,MATCH('Bảng kê Q1'!$F573,'18.02.23'!$N$9:$N$746,0)),"")</f>
        <v>859</v>
      </c>
      <c r="I573" s="22"/>
      <c r="J573" s="22"/>
      <c r="K573" s="22"/>
      <c r="L573" s="5">
        <v>5142596</v>
      </c>
      <c r="M573" s="9" t="s">
        <v>3015</v>
      </c>
      <c r="N573" s="5">
        <v>514260</v>
      </c>
      <c r="O573" s="5">
        <v>5656856</v>
      </c>
      <c r="P573" s="5">
        <f t="shared" si="16"/>
        <v>593969.88</v>
      </c>
      <c r="Q573" s="5">
        <f t="shared" si="17"/>
        <v>5062886.12</v>
      </c>
      <c r="R573" s="5">
        <f>+IFERROR(INDEX('18.02.23'!$F$9:$F$748,MATCH('Bảng kê Q1'!$F573,'18.02.23'!$N$9:$N$746,0)),"")</f>
        <v>5656856</v>
      </c>
      <c r="S573" s="15" t="s">
        <v>1211</v>
      </c>
      <c r="T573" s="8" t="s">
        <v>3096</v>
      </c>
      <c r="U573" t="e">
        <f>INDEX('Hàng tra'!$E$3:$E$519,MATCH('Bảng kê Q1'!$F573,'Hàng tra'!$E$3:$E$519,0))</f>
        <v>#N/A</v>
      </c>
    </row>
    <row r="574" spans="1:21" ht="21" outlineLevel="1" x14ac:dyDescent="0.25">
      <c r="A574" s="4">
        <v>44933</v>
      </c>
      <c r="B574" s="8" t="s">
        <v>2977</v>
      </c>
      <c r="C574" s="8" t="s">
        <v>3013</v>
      </c>
      <c r="D574" s="22" t="s">
        <v>2953</v>
      </c>
      <c r="E574" s="22" t="s">
        <v>2953</v>
      </c>
      <c r="F574" s="22">
        <v>860</v>
      </c>
      <c r="G574" s="22"/>
      <c r="H574" s="22">
        <f>+IFERROR(INDEX('18.02.23'!$N$9:$N$746,MATCH('Bảng kê Q1'!$F574,'18.02.23'!$N$9:$N$746,0)),"")</f>
        <v>860</v>
      </c>
      <c r="I574" s="22"/>
      <c r="J574" s="22"/>
      <c r="K574" s="22"/>
      <c r="L574" s="5">
        <v>1924970</v>
      </c>
      <c r="M574" s="9" t="s">
        <v>3015</v>
      </c>
      <c r="N574" s="5">
        <v>192497</v>
      </c>
      <c r="O574" s="5">
        <v>2117467</v>
      </c>
      <c r="P574" s="5">
        <f t="shared" si="16"/>
        <v>222334.035</v>
      </c>
      <c r="Q574" s="5">
        <f t="shared" si="17"/>
        <v>1895132.9650000001</v>
      </c>
      <c r="R574" s="5">
        <f>+IFERROR(INDEX('18.02.23'!$F$9:$F$748,MATCH('Bảng kê Q1'!$F574,'18.02.23'!$N$9:$N$746,0)),"")</f>
        <v>2117467</v>
      </c>
      <c r="S574" s="15" t="s">
        <v>2953</v>
      </c>
      <c r="T574" s="8" t="s">
        <v>3074</v>
      </c>
      <c r="U574" t="e">
        <f>INDEX('Hàng tra'!$E$3:$E$519,MATCH('Bảng kê Q1'!$F574,'Hàng tra'!$E$3:$E$519,0))</f>
        <v>#N/A</v>
      </c>
    </row>
    <row r="575" spans="1:21" ht="21" outlineLevel="1" x14ac:dyDescent="0.25">
      <c r="A575" s="4">
        <v>44933</v>
      </c>
      <c r="B575" s="8" t="s">
        <v>1116</v>
      </c>
      <c r="C575" s="8" t="s">
        <v>3013</v>
      </c>
      <c r="D575" s="22" t="s">
        <v>1471</v>
      </c>
      <c r="E575" s="22" t="s">
        <v>1471</v>
      </c>
      <c r="F575" s="22">
        <v>861</v>
      </c>
      <c r="G575" s="22"/>
      <c r="H575" s="22">
        <f>+IFERROR(INDEX('18.02.23'!$N$9:$N$746,MATCH('Bảng kê Q1'!$F575,'18.02.23'!$N$9:$N$746,0)),"")</f>
        <v>861</v>
      </c>
      <c r="I575" s="22"/>
      <c r="J575" s="22"/>
      <c r="K575" s="22"/>
      <c r="L575" s="5">
        <v>2957996</v>
      </c>
      <c r="M575" s="9" t="s">
        <v>3015</v>
      </c>
      <c r="N575" s="5">
        <v>295800</v>
      </c>
      <c r="O575" s="5">
        <v>3253796</v>
      </c>
      <c r="P575" s="5">
        <f t="shared" si="16"/>
        <v>341648.58</v>
      </c>
      <c r="Q575" s="5">
        <f t="shared" si="17"/>
        <v>2912147.42</v>
      </c>
      <c r="R575" s="5">
        <f>+IFERROR(INDEX('18.02.23'!$F$9:$F$748,MATCH('Bảng kê Q1'!$F575,'18.02.23'!$N$9:$N$746,0)),"")</f>
        <v>3253796</v>
      </c>
      <c r="S575" s="15" t="s">
        <v>1471</v>
      </c>
      <c r="T575" s="8" t="s">
        <v>3031</v>
      </c>
      <c r="U575" t="e">
        <f>INDEX('Hàng tra'!$E$3:$E$519,MATCH('Bảng kê Q1'!$F575,'Hàng tra'!$E$3:$E$519,0))</f>
        <v>#N/A</v>
      </c>
    </row>
    <row r="576" spans="1:21" ht="21" outlineLevel="1" x14ac:dyDescent="0.25">
      <c r="A576" s="4">
        <v>44933</v>
      </c>
      <c r="B576" s="8" t="s">
        <v>2812</v>
      </c>
      <c r="C576" s="8" t="s">
        <v>3013</v>
      </c>
      <c r="D576" s="22" t="s">
        <v>439</v>
      </c>
      <c r="E576" s="22" t="s">
        <v>439</v>
      </c>
      <c r="F576" s="22">
        <v>862</v>
      </c>
      <c r="G576" s="22"/>
      <c r="H576" s="22">
        <f>+IFERROR(INDEX('18.02.23'!$N$9:$N$746,MATCH('Bảng kê Q1'!$F576,'18.02.23'!$N$9:$N$746,0)),"")</f>
        <v>862</v>
      </c>
      <c r="I576" s="22"/>
      <c r="J576" s="22"/>
      <c r="K576" s="22"/>
      <c r="L576" s="5">
        <v>11427736</v>
      </c>
      <c r="M576" s="9" t="s">
        <v>3015</v>
      </c>
      <c r="N576" s="5">
        <v>1142774</v>
      </c>
      <c r="O576" s="5">
        <v>12570510</v>
      </c>
      <c r="P576" s="5">
        <f t="shared" si="16"/>
        <v>1319903.55</v>
      </c>
      <c r="Q576" s="5">
        <f t="shared" si="17"/>
        <v>11250606.449999999</v>
      </c>
      <c r="R576" s="5">
        <f>+IFERROR(INDEX('18.02.23'!$F$9:$F$748,MATCH('Bảng kê Q1'!$F576,'18.02.23'!$N$9:$N$746,0)),"")</f>
        <v>12570510</v>
      </c>
      <c r="S576" s="15" t="s">
        <v>439</v>
      </c>
      <c r="T576" s="8" t="s">
        <v>3077</v>
      </c>
      <c r="U576" t="e">
        <f>INDEX('Hàng tra'!$E$3:$E$519,MATCH('Bảng kê Q1'!$F576,'Hàng tra'!$E$3:$E$519,0))</f>
        <v>#N/A</v>
      </c>
    </row>
    <row r="577" spans="1:21" ht="21" outlineLevel="1" x14ac:dyDescent="0.25">
      <c r="A577" s="4">
        <v>44933</v>
      </c>
      <c r="B577" s="8" t="s">
        <v>395</v>
      </c>
      <c r="C577" s="8" t="s">
        <v>3013</v>
      </c>
      <c r="D577" s="22" t="s">
        <v>1405</v>
      </c>
      <c r="E577" s="22" t="s">
        <v>1405</v>
      </c>
      <c r="F577" s="22">
        <v>863</v>
      </c>
      <c r="G577" s="22"/>
      <c r="H577" s="22">
        <f>+IFERROR(INDEX('18.02.23'!$N$9:$N$746,MATCH('Bảng kê Q1'!$F577,'18.02.23'!$N$9:$N$746,0)),"")</f>
        <v>863</v>
      </c>
      <c r="I577" s="22"/>
      <c r="J577" s="22"/>
      <c r="K577" s="22"/>
      <c r="L577" s="5">
        <v>3865586</v>
      </c>
      <c r="M577" s="9" t="s">
        <v>3015</v>
      </c>
      <c r="N577" s="5">
        <v>386559</v>
      </c>
      <c r="O577" s="5">
        <v>4252145</v>
      </c>
      <c r="P577" s="5">
        <f t="shared" si="16"/>
        <v>446475.22499999998</v>
      </c>
      <c r="Q577" s="5">
        <f t="shared" si="17"/>
        <v>3805669.7749999999</v>
      </c>
      <c r="R577" s="5">
        <f>+IFERROR(INDEX('18.02.23'!$F$9:$F$748,MATCH('Bảng kê Q1'!$F577,'18.02.23'!$N$9:$N$746,0)),"")</f>
        <v>4252145</v>
      </c>
      <c r="S577" s="15" t="s">
        <v>1405</v>
      </c>
      <c r="T577" s="8" t="s">
        <v>3097</v>
      </c>
      <c r="U577" t="e">
        <f>INDEX('Hàng tra'!$E$3:$E$519,MATCH('Bảng kê Q1'!$F577,'Hàng tra'!$E$3:$E$519,0))</f>
        <v>#N/A</v>
      </c>
    </row>
    <row r="578" spans="1:21" ht="21" outlineLevel="1" x14ac:dyDescent="0.25">
      <c r="A578" s="4">
        <v>44933</v>
      </c>
      <c r="B578" s="8" t="s">
        <v>2809</v>
      </c>
      <c r="C578" s="8" t="s">
        <v>3013</v>
      </c>
      <c r="D578" s="22" t="s">
        <v>4227</v>
      </c>
      <c r="E578" s="22" t="s">
        <v>4227</v>
      </c>
      <c r="F578" s="22">
        <v>864</v>
      </c>
      <c r="G578" s="22"/>
      <c r="H578" s="22">
        <f>+IFERROR(INDEX('18.02.23'!$N$9:$N$746,MATCH('Bảng kê Q1'!$F578,'18.02.23'!$N$9:$N$746,0)),"")</f>
        <v>864</v>
      </c>
      <c r="I578" s="22"/>
      <c r="J578" s="22"/>
      <c r="K578" s="22"/>
      <c r="L578" s="5">
        <v>7662896</v>
      </c>
      <c r="M578" s="9" t="s">
        <v>3015</v>
      </c>
      <c r="N578" s="5">
        <v>766290</v>
      </c>
      <c r="O578" s="5">
        <v>8429186</v>
      </c>
      <c r="P578" s="5">
        <f t="shared" si="16"/>
        <v>885064.52999999991</v>
      </c>
      <c r="Q578" s="5">
        <f t="shared" si="17"/>
        <v>7544121.4699999997</v>
      </c>
      <c r="R578" s="5">
        <f>+IFERROR(INDEX('18.02.23'!$F$9:$F$748,MATCH('Bảng kê Q1'!$F578,'18.02.23'!$N$9:$N$746,0)),"")</f>
        <v>8429186</v>
      </c>
      <c r="S578" s="15" t="s">
        <v>2706</v>
      </c>
      <c r="T578" s="8" t="s">
        <v>3098</v>
      </c>
      <c r="U578" t="e">
        <f>INDEX('Hàng tra'!$E$3:$E$519,MATCH('Bảng kê Q1'!$F578,'Hàng tra'!$E$3:$E$519,0))</f>
        <v>#N/A</v>
      </c>
    </row>
    <row r="579" spans="1:21" outlineLevel="1" x14ac:dyDescent="0.25">
      <c r="A579" s="4">
        <v>44933</v>
      </c>
      <c r="B579" s="8" t="s">
        <v>1680</v>
      </c>
      <c r="C579" s="8" t="s">
        <v>3013</v>
      </c>
      <c r="D579" s="22" t="s">
        <v>887</v>
      </c>
      <c r="E579" s="22" t="s">
        <v>887</v>
      </c>
      <c r="F579" s="22">
        <v>865</v>
      </c>
      <c r="G579" s="22"/>
      <c r="H579" s="22">
        <f>+IFERROR(INDEX('18.02.23'!$N$9:$N$746,MATCH('Bảng kê Q1'!$F579,'18.02.23'!$N$9:$N$746,0)),"")</f>
        <v>865</v>
      </c>
      <c r="I579" s="22"/>
      <c r="J579" s="22"/>
      <c r="K579" s="22"/>
      <c r="L579" s="5">
        <v>2881596</v>
      </c>
      <c r="M579" s="9" t="s">
        <v>3015</v>
      </c>
      <c r="N579" s="5">
        <v>288160</v>
      </c>
      <c r="O579" s="5">
        <v>3169756</v>
      </c>
      <c r="P579" s="5">
        <f t="shared" si="16"/>
        <v>332824.38</v>
      </c>
      <c r="Q579" s="5">
        <f t="shared" si="17"/>
        <v>2836931.62</v>
      </c>
      <c r="R579" s="5">
        <f>+IFERROR(INDEX('18.02.23'!$F$9:$F$748,MATCH('Bảng kê Q1'!$F579,'18.02.23'!$N$9:$N$746,0)),"")</f>
        <v>3169756</v>
      </c>
      <c r="S579" s="15" t="s">
        <v>887</v>
      </c>
      <c r="T579" s="8" t="s">
        <v>3079</v>
      </c>
      <c r="U579" t="e">
        <f>INDEX('Hàng tra'!$E$3:$E$519,MATCH('Bảng kê Q1'!$F579,'Hàng tra'!$E$3:$E$519,0))</f>
        <v>#N/A</v>
      </c>
    </row>
    <row r="580" spans="1:21" ht="21" hidden="1" outlineLevel="1" x14ac:dyDescent="0.25">
      <c r="A580" s="4">
        <v>44933</v>
      </c>
      <c r="B580" s="8" t="s">
        <v>2198</v>
      </c>
      <c r="C580" s="8" t="s">
        <v>3013</v>
      </c>
      <c r="D580" s="22" t="s">
        <v>2433</v>
      </c>
      <c r="E580" s="22" t="s">
        <v>2433</v>
      </c>
      <c r="F580" s="22">
        <v>866</v>
      </c>
      <c r="G580" s="22"/>
      <c r="H580" s="22" t="str">
        <f>+IFERROR(INDEX('18.02.23'!$N$9:$N$746,MATCH('Bảng kê Q1'!$F580,'18.02.23'!$N$9:$N$746,0)),"")</f>
        <v/>
      </c>
      <c r="I580" s="22"/>
      <c r="J580" s="22"/>
      <c r="K580" s="22"/>
      <c r="L580" s="5">
        <v>865200</v>
      </c>
      <c r="M580" s="9" t="s">
        <v>3015</v>
      </c>
      <c r="N580" s="5">
        <v>86520</v>
      </c>
      <c r="O580" s="5">
        <v>951720</v>
      </c>
      <c r="P580" s="5">
        <f t="shared" si="16"/>
        <v>99930.599999999991</v>
      </c>
      <c r="Q580" s="5">
        <f t="shared" si="17"/>
        <v>851789.4</v>
      </c>
      <c r="R580" s="5" t="str">
        <f>+IFERROR(INDEX('18.02.23'!$F$9:$F$748,MATCH('Bảng kê Q1'!$F580,'18.02.23'!$N$9:$N$746,0)),"")</f>
        <v/>
      </c>
      <c r="S580" s="15" t="s">
        <v>2433</v>
      </c>
      <c r="T580" s="8" t="s">
        <v>3099</v>
      </c>
      <c r="U580" t="e">
        <f>INDEX('Hàng tra'!$E$3:$E$519,MATCH('Bảng kê Q1'!$F580,'Hàng tra'!$E$3:$E$519,0))</f>
        <v>#N/A</v>
      </c>
    </row>
    <row r="581" spans="1:21" ht="21" outlineLevel="1" x14ac:dyDescent="0.25">
      <c r="A581" s="4">
        <v>44933</v>
      </c>
      <c r="B581" s="8" t="s">
        <v>2924</v>
      </c>
      <c r="C581" s="8" t="s">
        <v>3013</v>
      </c>
      <c r="D581" s="22" t="s">
        <v>2666</v>
      </c>
      <c r="E581" s="22" t="s">
        <v>2666</v>
      </c>
      <c r="F581" s="22">
        <v>868</v>
      </c>
      <c r="G581" s="22"/>
      <c r="H581" s="22">
        <f>+IFERROR(INDEX('18.02.23'!$N$9:$N$746,MATCH('Bảng kê Q1'!$F581,'18.02.23'!$N$9:$N$746,0)),"")</f>
        <v>868</v>
      </c>
      <c r="I581" s="22"/>
      <c r="J581" s="22"/>
      <c r="K581" s="22"/>
      <c r="L581" s="5">
        <v>3849940</v>
      </c>
      <c r="M581" s="9" t="s">
        <v>3015</v>
      </c>
      <c r="N581" s="5">
        <v>384994</v>
      </c>
      <c r="O581" s="5">
        <v>4234934</v>
      </c>
      <c r="P581" s="5">
        <f t="shared" ref="P581:P644" si="18">O581*10.5%</f>
        <v>444668.07</v>
      </c>
      <c r="Q581" s="5">
        <f t="shared" ref="Q581:Q644" si="19">+O581-P581</f>
        <v>3790265.93</v>
      </c>
      <c r="R581" s="5">
        <f>+IFERROR(INDEX('18.02.23'!$F$9:$F$748,MATCH('Bảng kê Q1'!$F581,'18.02.23'!$N$9:$N$746,0)),"")</f>
        <v>4234934</v>
      </c>
      <c r="S581" s="15" t="s">
        <v>1252</v>
      </c>
      <c r="T581" s="8" t="s">
        <v>3027</v>
      </c>
      <c r="U581" t="e">
        <f>INDEX('Hàng tra'!$E$3:$E$519,MATCH('Bảng kê Q1'!$F581,'Hàng tra'!$E$3:$E$519,0))</f>
        <v>#N/A</v>
      </c>
    </row>
    <row r="582" spans="1:21" outlineLevel="1" x14ac:dyDescent="0.25">
      <c r="A582" s="4">
        <v>44933</v>
      </c>
      <c r="B582" s="8" t="s">
        <v>904</v>
      </c>
      <c r="C582" s="8" t="s">
        <v>3013</v>
      </c>
      <c r="D582" s="22" t="s">
        <v>3123</v>
      </c>
      <c r="E582" s="22" t="s">
        <v>3123</v>
      </c>
      <c r="F582" s="22">
        <v>871</v>
      </c>
      <c r="G582" s="22"/>
      <c r="H582" s="22">
        <f>+IFERROR(INDEX('18.02.23'!$N$9:$N$746,MATCH('Bảng kê Q1'!$F582,'18.02.23'!$N$9:$N$746,0)),"")</f>
        <v>871</v>
      </c>
      <c r="I582" s="22"/>
      <c r="J582" s="22"/>
      <c r="K582" s="22"/>
      <c r="L582" s="5">
        <v>734310</v>
      </c>
      <c r="M582" s="9" t="s">
        <v>3015</v>
      </c>
      <c r="N582" s="5">
        <v>73431</v>
      </c>
      <c r="O582" s="5">
        <v>807741</v>
      </c>
      <c r="P582" s="5">
        <f t="shared" si="18"/>
        <v>84812.804999999993</v>
      </c>
      <c r="Q582" s="5">
        <f t="shared" si="19"/>
        <v>722928.19500000007</v>
      </c>
      <c r="R582" s="5">
        <f>+IFERROR(INDEX('18.02.23'!$F$9:$F$748,MATCH('Bảng kê Q1'!$F582,'18.02.23'!$N$9:$N$746,0)),"")</f>
        <v>807741</v>
      </c>
      <c r="S582" s="15" t="s">
        <v>1882</v>
      </c>
      <c r="T582" s="8" t="s">
        <v>3014</v>
      </c>
      <c r="U582" t="e">
        <f>INDEX('Hàng tra'!$E$3:$E$519,MATCH('Bảng kê Q1'!$F582,'Hàng tra'!$E$3:$E$519,0))</f>
        <v>#N/A</v>
      </c>
    </row>
    <row r="583" spans="1:21" outlineLevel="1" x14ac:dyDescent="0.25">
      <c r="A583" s="4">
        <v>44933</v>
      </c>
      <c r="B583" s="8" t="s">
        <v>2146</v>
      </c>
      <c r="C583" s="8" t="s">
        <v>3013</v>
      </c>
      <c r="D583" s="22" t="s">
        <v>799</v>
      </c>
      <c r="E583" s="22" t="s">
        <v>799</v>
      </c>
      <c r="F583" s="22">
        <v>872</v>
      </c>
      <c r="G583" s="22"/>
      <c r="H583" s="22">
        <f>+IFERROR(INDEX('18.02.23'!$N$9:$N$746,MATCH('Bảng kê Q1'!$F583,'18.02.23'!$N$9:$N$746,0)),"")</f>
        <v>872</v>
      </c>
      <c r="I583" s="22"/>
      <c r="J583" s="22"/>
      <c r="K583" s="22"/>
      <c r="L583" s="5">
        <v>6826948</v>
      </c>
      <c r="M583" s="9" t="s">
        <v>3015</v>
      </c>
      <c r="N583" s="5">
        <v>682695</v>
      </c>
      <c r="O583" s="5">
        <v>7509643</v>
      </c>
      <c r="P583" s="5">
        <f t="shared" si="18"/>
        <v>788512.51500000001</v>
      </c>
      <c r="Q583" s="5">
        <f t="shared" si="19"/>
        <v>6721130.4850000003</v>
      </c>
      <c r="R583" s="5">
        <f>+IFERROR(INDEX('18.02.23'!$F$9:$F$748,MATCH('Bảng kê Q1'!$F583,'18.02.23'!$N$9:$N$746,0)),"")</f>
        <v>7509643</v>
      </c>
      <c r="S583" s="15" t="s">
        <v>799</v>
      </c>
      <c r="T583" s="8" t="s">
        <v>3086</v>
      </c>
      <c r="U583" t="e">
        <f>INDEX('Hàng tra'!$E$3:$E$519,MATCH('Bảng kê Q1'!$F583,'Hàng tra'!$E$3:$E$519,0))</f>
        <v>#N/A</v>
      </c>
    </row>
    <row r="584" spans="1:21" hidden="1" outlineLevel="1" x14ac:dyDescent="0.25">
      <c r="A584" s="4">
        <v>44933</v>
      </c>
      <c r="B584" s="8" t="s">
        <v>606</v>
      </c>
      <c r="C584" s="8" t="s">
        <v>3013</v>
      </c>
      <c r="D584" s="22" t="s">
        <v>4228</v>
      </c>
      <c r="E584" s="22" t="s">
        <v>4228</v>
      </c>
      <c r="F584" s="22">
        <v>873</v>
      </c>
      <c r="G584" s="22"/>
      <c r="H584" s="22" t="str">
        <f>+IFERROR(INDEX('18.02.23'!$N$9:$N$746,MATCH('Bảng kê Q1'!$F584,'18.02.23'!$N$9:$N$746,0)),"")</f>
        <v/>
      </c>
      <c r="I584" s="22"/>
      <c r="J584" s="22"/>
      <c r="K584" s="22"/>
      <c r="L584" s="5">
        <v>2068426</v>
      </c>
      <c r="M584" s="9" t="s">
        <v>3015</v>
      </c>
      <c r="N584" s="5">
        <v>206843</v>
      </c>
      <c r="O584" s="5">
        <v>2275269</v>
      </c>
      <c r="P584" s="5">
        <f t="shared" si="18"/>
        <v>238903.245</v>
      </c>
      <c r="Q584" s="5">
        <f t="shared" si="19"/>
        <v>2036365.7549999999</v>
      </c>
      <c r="R584" s="5" t="str">
        <f>+IFERROR(INDEX('18.02.23'!$F$9:$F$748,MATCH('Bảng kê Q1'!$F584,'18.02.23'!$N$9:$N$746,0)),"")</f>
        <v/>
      </c>
      <c r="S584" s="15" t="s">
        <v>1882</v>
      </c>
      <c r="T584" s="8" t="s">
        <v>3014</v>
      </c>
      <c r="U584" t="e">
        <f>INDEX('Hàng tra'!$E$3:$E$519,MATCH('Bảng kê Q1'!$F584,'Hàng tra'!$E$3:$E$519,0))</f>
        <v>#N/A</v>
      </c>
    </row>
    <row r="585" spans="1:21" outlineLevel="1" x14ac:dyDescent="0.25">
      <c r="A585" s="4">
        <v>44933</v>
      </c>
      <c r="B585" s="8" t="s">
        <v>2104</v>
      </c>
      <c r="C585" s="8" t="s">
        <v>3013</v>
      </c>
      <c r="D585" s="22" t="s">
        <v>1656</v>
      </c>
      <c r="E585" s="22" t="s">
        <v>1656</v>
      </c>
      <c r="F585" s="22">
        <v>875</v>
      </c>
      <c r="G585" s="22"/>
      <c r="H585" s="22">
        <f>+IFERROR(INDEX('18.02.23'!$N$9:$N$746,MATCH('Bảng kê Q1'!$F585,'18.02.23'!$N$9:$N$746,0)),"")</f>
        <v>875</v>
      </c>
      <c r="I585" s="22"/>
      <c r="J585" s="22"/>
      <c r="K585" s="22"/>
      <c r="L585" s="5">
        <v>6988233</v>
      </c>
      <c r="M585" s="9" t="s">
        <v>3015</v>
      </c>
      <c r="N585" s="5">
        <v>698823</v>
      </c>
      <c r="O585" s="5">
        <v>7687056</v>
      </c>
      <c r="P585" s="5">
        <f t="shared" si="18"/>
        <v>807140.88</v>
      </c>
      <c r="Q585" s="5">
        <f t="shared" si="19"/>
        <v>6879915.1200000001</v>
      </c>
      <c r="R585" s="5">
        <f>+IFERROR(INDEX('18.02.23'!$F$9:$F$748,MATCH('Bảng kê Q1'!$F585,'18.02.23'!$N$9:$N$746,0)),"")</f>
        <v>7687056</v>
      </c>
      <c r="S585" s="15" t="s">
        <v>1656</v>
      </c>
      <c r="T585" s="8" t="s">
        <v>3100</v>
      </c>
      <c r="U585" t="e">
        <f>INDEX('Hàng tra'!$E$3:$E$519,MATCH('Bảng kê Q1'!$F585,'Hàng tra'!$E$3:$E$519,0))</f>
        <v>#N/A</v>
      </c>
    </row>
    <row r="586" spans="1:21" outlineLevel="1" x14ac:dyDescent="0.25">
      <c r="A586" s="4">
        <v>44933</v>
      </c>
      <c r="B586" s="8" t="s">
        <v>2521</v>
      </c>
      <c r="C586" s="8" t="s">
        <v>3013</v>
      </c>
      <c r="D586" s="22" t="s">
        <v>4192</v>
      </c>
      <c r="E586" s="22" t="s">
        <v>4192</v>
      </c>
      <c r="F586" s="22">
        <v>876</v>
      </c>
      <c r="G586" s="22"/>
      <c r="H586" s="22">
        <f>+IFERROR(INDEX('18.02.23'!$N$9:$N$746,MATCH('Bảng kê Q1'!$F586,'18.02.23'!$N$9:$N$746,0)),"")</f>
        <v>876</v>
      </c>
      <c r="I586" s="22"/>
      <c r="J586" s="22"/>
      <c r="K586" s="22"/>
      <c r="L586" s="5">
        <v>15967910</v>
      </c>
      <c r="M586" s="9" t="s">
        <v>3015</v>
      </c>
      <c r="N586" s="5">
        <v>1596791</v>
      </c>
      <c r="O586" s="5">
        <v>17564701</v>
      </c>
      <c r="P586" s="5">
        <f t="shared" si="18"/>
        <v>1844293.605</v>
      </c>
      <c r="Q586" s="5">
        <f t="shared" si="19"/>
        <v>15720407.395</v>
      </c>
      <c r="R586" s="5">
        <f>+IFERROR(INDEX('18.02.23'!$F$9:$F$748,MATCH('Bảng kê Q1'!$F586,'18.02.23'!$N$9:$N$746,0)),"")</f>
        <v>17564701</v>
      </c>
      <c r="S586" s="15" t="s">
        <v>2803</v>
      </c>
      <c r="T586" s="8" t="s">
        <v>3035</v>
      </c>
      <c r="U586" t="e">
        <f>INDEX('Hàng tra'!$E$3:$E$519,MATCH('Bảng kê Q1'!$F586,'Hàng tra'!$E$3:$E$519,0))</f>
        <v>#N/A</v>
      </c>
    </row>
    <row r="587" spans="1:21" outlineLevel="1" x14ac:dyDescent="0.25">
      <c r="A587" s="4">
        <v>44935</v>
      </c>
      <c r="B587" s="8" t="s">
        <v>2735</v>
      </c>
      <c r="C587" s="8" t="s">
        <v>3013</v>
      </c>
      <c r="D587" s="22" t="s">
        <v>1279</v>
      </c>
      <c r="E587" s="22" t="s">
        <v>1279</v>
      </c>
      <c r="F587" s="22">
        <v>881</v>
      </c>
      <c r="G587" s="22"/>
      <c r="H587" s="22">
        <f>+IFERROR(INDEX('18.02.23'!$N$9:$N$746,MATCH('Bảng kê Q1'!$F587,'18.02.23'!$N$9:$N$746,0)),"")</f>
        <v>881</v>
      </c>
      <c r="I587" s="22"/>
      <c r="J587" s="22"/>
      <c r="K587" s="22"/>
      <c r="L587" s="5">
        <v>367155</v>
      </c>
      <c r="M587" s="9" t="s">
        <v>3015</v>
      </c>
      <c r="N587" s="5">
        <v>36716</v>
      </c>
      <c r="O587" s="5">
        <v>403871</v>
      </c>
      <c r="P587" s="5">
        <f t="shared" si="18"/>
        <v>42406.455000000002</v>
      </c>
      <c r="Q587" s="5">
        <f t="shared" si="19"/>
        <v>361464.54499999998</v>
      </c>
      <c r="R587" s="5">
        <f>+IFERROR(INDEX('18.02.23'!$F$9:$F$748,MATCH('Bảng kê Q1'!$F587,'18.02.23'!$N$9:$N$746,0)),"")</f>
        <v>403871</v>
      </c>
      <c r="S587" s="15" t="s">
        <v>1882</v>
      </c>
      <c r="T587" s="8" t="s">
        <v>3014</v>
      </c>
      <c r="U587" t="e">
        <f>INDEX('Hàng tra'!$E$3:$E$519,MATCH('Bảng kê Q1'!$F587,'Hàng tra'!$E$3:$E$519,0))</f>
        <v>#N/A</v>
      </c>
    </row>
    <row r="588" spans="1:21" outlineLevel="1" x14ac:dyDescent="0.25">
      <c r="A588" s="4">
        <v>44935</v>
      </c>
      <c r="B588" s="8" t="s">
        <v>1375</v>
      </c>
      <c r="C588" s="8" t="s">
        <v>3013</v>
      </c>
      <c r="D588" s="22" t="s">
        <v>2511</v>
      </c>
      <c r="E588" s="22" t="s">
        <v>2511</v>
      </c>
      <c r="F588" s="22">
        <v>882</v>
      </c>
      <c r="G588" s="22"/>
      <c r="H588" s="22">
        <f>+IFERROR(INDEX('18.02.23'!$N$9:$N$746,MATCH('Bảng kê Q1'!$F588,'18.02.23'!$N$9:$N$746,0)),"")</f>
        <v>882</v>
      </c>
      <c r="I588" s="22"/>
      <c r="J588" s="22"/>
      <c r="K588" s="22"/>
      <c r="L588" s="5">
        <v>734310</v>
      </c>
      <c r="M588" s="9" t="s">
        <v>3015</v>
      </c>
      <c r="N588" s="5">
        <v>73431</v>
      </c>
      <c r="O588" s="5">
        <v>807741</v>
      </c>
      <c r="P588" s="5">
        <f t="shared" si="18"/>
        <v>84812.804999999993</v>
      </c>
      <c r="Q588" s="5">
        <f t="shared" si="19"/>
        <v>722928.19500000007</v>
      </c>
      <c r="R588" s="5">
        <f>+IFERROR(INDEX('18.02.23'!$F$9:$F$748,MATCH('Bảng kê Q1'!$F588,'18.02.23'!$N$9:$N$746,0)),"")</f>
        <v>807741</v>
      </c>
      <c r="S588" s="15" t="s">
        <v>1882</v>
      </c>
      <c r="T588" s="8" t="s">
        <v>3014</v>
      </c>
      <c r="U588" t="e">
        <f>INDEX('Hàng tra'!$E$3:$E$519,MATCH('Bảng kê Q1'!$F588,'Hàng tra'!$E$3:$E$519,0))</f>
        <v>#N/A</v>
      </c>
    </row>
    <row r="589" spans="1:21" outlineLevel="1" x14ac:dyDescent="0.25">
      <c r="A589" s="4">
        <v>44935</v>
      </c>
      <c r="B589" s="8" t="s">
        <v>1142</v>
      </c>
      <c r="C589" s="8" t="s">
        <v>3013</v>
      </c>
      <c r="D589" s="22" t="s">
        <v>2446</v>
      </c>
      <c r="E589" s="22" t="s">
        <v>2446</v>
      </c>
      <c r="F589" s="22">
        <v>885</v>
      </c>
      <c r="G589" s="22"/>
      <c r="H589" s="22">
        <f>+IFERROR(INDEX('18.02.23'!$N$9:$N$746,MATCH('Bảng kê Q1'!$F589,'18.02.23'!$N$9:$N$746,0)),"")</f>
        <v>885</v>
      </c>
      <c r="I589" s="22"/>
      <c r="J589" s="22"/>
      <c r="K589" s="22"/>
      <c r="L589" s="5">
        <v>1189648</v>
      </c>
      <c r="M589" s="9" t="s">
        <v>3015</v>
      </c>
      <c r="N589" s="5">
        <v>118965</v>
      </c>
      <c r="O589" s="5">
        <v>1308613</v>
      </c>
      <c r="P589" s="5">
        <f t="shared" si="18"/>
        <v>137404.36499999999</v>
      </c>
      <c r="Q589" s="5">
        <f t="shared" si="19"/>
        <v>1171208.635</v>
      </c>
      <c r="R589" s="5">
        <f>+IFERROR(INDEX('18.02.23'!$F$9:$F$748,MATCH('Bảng kê Q1'!$F589,'18.02.23'!$N$9:$N$746,0)),"")</f>
        <v>1308613</v>
      </c>
      <c r="S589" s="15" t="s">
        <v>1882</v>
      </c>
      <c r="T589" s="8" t="s">
        <v>3014</v>
      </c>
      <c r="U589" t="e">
        <f>INDEX('Hàng tra'!$E$3:$E$519,MATCH('Bảng kê Q1'!$F589,'Hàng tra'!$E$3:$E$519,0))</f>
        <v>#N/A</v>
      </c>
    </row>
    <row r="590" spans="1:21" outlineLevel="1" x14ac:dyDescent="0.25">
      <c r="A590" s="4">
        <v>44935</v>
      </c>
      <c r="B590" s="8" t="s">
        <v>2870</v>
      </c>
      <c r="C590" s="8" t="s">
        <v>3013</v>
      </c>
      <c r="D590" s="22" t="s">
        <v>1538</v>
      </c>
      <c r="E590" s="22" t="s">
        <v>1538</v>
      </c>
      <c r="F590" s="22">
        <v>887</v>
      </c>
      <c r="G590" s="22"/>
      <c r="H590" s="22">
        <f>+IFERROR(INDEX('18.02.23'!$N$9:$N$746,MATCH('Bảng kê Q1'!$F590,'18.02.23'!$N$9:$N$746,0)),"")</f>
        <v>887</v>
      </c>
      <c r="I590" s="22"/>
      <c r="J590" s="22"/>
      <c r="K590" s="22"/>
      <c r="L590" s="5">
        <v>367155</v>
      </c>
      <c r="M590" s="9" t="s">
        <v>3015</v>
      </c>
      <c r="N590" s="5">
        <v>36716</v>
      </c>
      <c r="O590" s="5">
        <v>403871</v>
      </c>
      <c r="P590" s="5">
        <f t="shared" si="18"/>
        <v>42406.455000000002</v>
      </c>
      <c r="Q590" s="5">
        <f t="shared" si="19"/>
        <v>361464.54499999998</v>
      </c>
      <c r="R590" s="5">
        <f>+IFERROR(INDEX('18.02.23'!$F$9:$F$748,MATCH('Bảng kê Q1'!$F590,'18.02.23'!$N$9:$N$746,0)),"")</f>
        <v>403871</v>
      </c>
      <c r="S590" s="15" t="s">
        <v>1882</v>
      </c>
      <c r="T590" s="8" t="s">
        <v>3014</v>
      </c>
      <c r="U590">
        <f>INDEX('Hàng tra'!$E$3:$E$519,MATCH('Bảng kê Q1'!$F590,'Hàng tra'!$E$3:$E$519,0))</f>
        <v>887</v>
      </c>
    </row>
    <row r="591" spans="1:21" outlineLevel="1" x14ac:dyDescent="0.25">
      <c r="A591" s="4">
        <v>44935</v>
      </c>
      <c r="B591" s="8" t="s">
        <v>420</v>
      </c>
      <c r="C591" s="8" t="s">
        <v>3013</v>
      </c>
      <c r="D591" s="22" t="s">
        <v>45</v>
      </c>
      <c r="E591" s="22" t="s">
        <v>45</v>
      </c>
      <c r="F591" s="22">
        <v>888</v>
      </c>
      <c r="G591" s="22"/>
      <c r="H591" s="22">
        <f>+IFERROR(INDEX('18.02.23'!$N$9:$N$746,MATCH('Bảng kê Q1'!$F591,'18.02.23'!$N$9:$N$746,0)),"")</f>
        <v>888</v>
      </c>
      <c r="I591" s="22"/>
      <c r="J591" s="22"/>
      <c r="K591" s="22"/>
      <c r="L591" s="5">
        <v>1522867</v>
      </c>
      <c r="M591" s="9" t="s">
        <v>3015</v>
      </c>
      <c r="N591" s="5">
        <v>152287</v>
      </c>
      <c r="O591" s="5">
        <v>1675154</v>
      </c>
      <c r="P591" s="5">
        <f t="shared" si="18"/>
        <v>175891.16999999998</v>
      </c>
      <c r="Q591" s="5">
        <f t="shared" si="19"/>
        <v>1499262.83</v>
      </c>
      <c r="R591" s="5">
        <f>+IFERROR(INDEX('18.02.23'!$F$9:$F$748,MATCH('Bảng kê Q1'!$F591,'18.02.23'!$N$9:$N$746,0)),"")</f>
        <v>1675154</v>
      </c>
      <c r="S591" s="15" t="s">
        <v>1882</v>
      </c>
      <c r="T591" s="8" t="s">
        <v>3014</v>
      </c>
      <c r="U591" t="e">
        <f>INDEX('Hàng tra'!$E$3:$E$519,MATCH('Bảng kê Q1'!$F591,'Hàng tra'!$E$3:$E$519,0))</f>
        <v>#N/A</v>
      </c>
    </row>
    <row r="592" spans="1:21" outlineLevel="1" x14ac:dyDescent="0.25">
      <c r="A592" s="4">
        <v>44935</v>
      </c>
      <c r="B592" s="8" t="s">
        <v>1307</v>
      </c>
      <c r="C592" s="8" t="s">
        <v>3013</v>
      </c>
      <c r="D592" s="22" t="s">
        <v>45</v>
      </c>
      <c r="E592" s="22" t="s">
        <v>45</v>
      </c>
      <c r="F592" s="22">
        <v>889</v>
      </c>
      <c r="G592" s="22"/>
      <c r="H592" s="22">
        <f>+IFERROR(INDEX('18.02.23'!$N$9:$N$746,MATCH('Bảng kê Q1'!$F592,'18.02.23'!$N$9:$N$746,0)),"")</f>
        <v>889</v>
      </c>
      <c r="I592" s="22"/>
      <c r="J592" s="22"/>
      <c r="K592" s="22"/>
      <c r="L592" s="5">
        <v>734310</v>
      </c>
      <c r="M592" s="9" t="s">
        <v>3015</v>
      </c>
      <c r="N592" s="5">
        <v>73431</v>
      </c>
      <c r="O592" s="5">
        <v>807741</v>
      </c>
      <c r="P592" s="5">
        <f t="shared" si="18"/>
        <v>84812.804999999993</v>
      </c>
      <c r="Q592" s="5">
        <f t="shared" si="19"/>
        <v>722928.19500000007</v>
      </c>
      <c r="R592" s="5">
        <f>+IFERROR(INDEX('18.02.23'!$F$9:$F$748,MATCH('Bảng kê Q1'!$F592,'18.02.23'!$N$9:$N$746,0)),"")</f>
        <v>807741</v>
      </c>
      <c r="S592" s="15" t="s">
        <v>1882</v>
      </c>
      <c r="T592" s="8" t="s">
        <v>3014</v>
      </c>
      <c r="U592">
        <f>INDEX('Hàng tra'!$E$3:$E$519,MATCH('Bảng kê Q1'!$F592,'Hàng tra'!$E$3:$E$519,0))</f>
        <v>889</v>
      </c>
    </row>
    <row r="593" spans="1:21" outlineLevel="1" x14ac:dyDescent="0.25">
      <c r="A593" s="4">
        <v>44935</v>
      </c>
      <c r="B593" s="8" t="s">
        <v>2584</v>
      </c>
      <c r="C593" s="8" t="s">
        <v>3013</v>
      </c>
      <c r="D593" s="22" t="s">
        <v>2060</v>
      </c>
      <c r="E593" s="22" t="s">
        <v>2060</v>
      </c>
      <c r="F593" s="22">
        <v>890</v>
      </c>
      <c r="G593" s="22"/>
      <c r="H593" s="22">
        <f>+IFERROR(INDEX('18.02.23'!$N$9:$N$746,MATCH('Bảng kê Q1'!$F593,'18.02.23'!$N$9:$N$746,0)),"")</f>
        <v>890</v>
      </c>
      <c r="I593" s="22"/>
      <c r="J593" s="22"/>
      <c r="K593" s="22"/>
      <c r="L593" s="5">
        <v>822493</v>
      </c>
      <c r="M593" s="9" t="s">
        <v>3015</v>
      </c>
      <c r="N593" s="5">
        <v>82249</v>
      </c>
      <c r="O593" s="5">
        <v>904742</v>
      </c>
      <c r="P593" s="5">
        <f t="shared" si="18"/>
        <v>94997.91</v>
      </c>
      <c r="Q593" s="5">
        <f t="shared" si="19"/>
        <v>809744.09</v>
      </c>
      <c r="R593" s="5">
        <f>+IFERROR(INDEX('18.02.23'!$F$9:$F$748,MATCH('Bảng kê Q1'!$F593,'18.02.23'!$N$9:$N$746,0)),"")</f>
        <v>904742</v>
      </c>
      <c r="S593" s="15" t="s">
        <v>1882</v>
      </c>
      <c r="T593" s="8" t="s">
        <v>3014</v>
      </c>
      <c r="U593">
        <f>INDEX('Hàng tra'!$E$3:$E$519,MATCH('Bảng kê Q1'!$F593,'Hàng tra'!$E$3:$E$519,0))</f>
        <v>890</v>
      </c>
    </row>
    <row r="594" spans="1:21" outlineLevel="1" x14ac:dyDescent="0.25">
      <c r="A594" s="4">
        <v>44935</v>
      </c>
      <c r="B594" s="8" t="s">
        <v>953</v>
      </c>
      <c r="C594" s="8" t="s">
        <v>3013</v>
      </c>
      <c r="D594" s="22" t="s">
        <v>570</v>
      </c>
      <c r="E594" s="22" t="s">
        <v>570</v>
      </c>
      <c r="F594" s="22">
        <v>891</v>
      </c>
      <c r="G594" s="22"/>
      <c r="H594" s="22">
        <f>+IFERROR(INDEX('18.02.23'!$N$9:$N$746,MATCH('Bảng kê Q1'!$F594,'18.02.23'!$N$9:$N$746,0)),"")</f>
        <v>891</v>
      </c>
      <c r="I594" s="22"/>
      <c r="J594" s="22"/>
      <c r="K594" s="22"/>
      <c r="L594" s="5">
        <v>734310</v>
      </c>
      <c r="M594" s="9" t="s">
        <v>3015</v>
      </c>
      <c r="N594" s="5">
        <v>73431</v>
      </c>
      <c r="O594" s="5">
        <v>807741</v>
      </c>
      <c r="P594" s="5">
        <f t="shared" si="18"/>
        <v>84812.804999999993</v>
      </c>
      <c r="Q594" s="5">
        <f t="shared" si="19"/>
        <v>722928.19500000007</v>
      </c>
      <c r="R594" s="5">
        <f>+IFERROR(INDEX('18.02.23'!$F$9:$F$748,MATCH('Bảng kê Q1'!$F594,'18.02.23'!$N$9:$N$746,0)),"")</f>
        <v>807741</v>
      </c>
      <c r="S594" s="15" t="s">
        <v>1882</v>
      </c>
      <c r="T594" s="8" t="s">
        <v>3014</v>
      </c>
      <c r="U594" t="e">
        <f>INDEX('Hàng tra'!$E$3:$E$519,MATCH('Bảng kê Q1'!$F594,'Hàng tra'!$E$3:$E$519,0))</f>
        <v>#N/A</v>
      </c>
    </row>
    <row r="595" spans="1:21" outlineLevel="1" x14ac:dyDescent="0.25">
      <c r="A595" s="4">
        <v>44935</v>
      </c>
      <c r="B595" s="8" t="s">
        <v>2606</v>
      </c>
      <c r="C595" s="8" t="s">
        <v>3013</v>
      </c>
      <c r="D595" s="22" t="s">
        <v>1618</v>
      </c>
      <c r="E595" s="22" t="s">
        <v>1618</v>
      </c>
      <c r="F595" s="22">
        <v>892</v>
      </c>
      <c r="G595" s="22"/>
      <c r="H595" s="22">
        <f>+IFERROR(INDEX('18.02.23'!$N$9:$N$746,MATCH('Bảng kê Q1'!$F595,'18.02.23'!$N$9:$N$746,0)),"")</f>
        <v>892</v>
      </c>
      <c r="I595" s="22"/>
      <c r="J595" s="22"/>
      <c r="K595" s="22"/>
      <c r="L595" s="5">
        <v>1301578</v>
      </c>
      <c r="M595" s="9" t="s">
        <v>3015</v>
      </c>
      <c r="N595" s="5">
        <v>130158</v>
      </c>
      <c r="O595" s="5">
        <v>1431736</v>
      </c>
      <c r="P595" s="5">
        <f t="shared" si="18"/>
        <v>150332.28</v>
      </c>
      <c r="Q595" s="5">
        <f t="shared" si="19"/>
        <v>1281403.72</v>
      </c>
      <c r="R595" s="5">
        <f>+IFERROR(INDEX('18.02.23'!$F$9:$F$748,MATCH('Bảng kê Q1'!$F595,'18.02.23'!$N$9:$N$746,0)),"")</f>
        <v>1431736</v>
      </c>
      <c r="S595" s="15" t="s">
        <v>1882</v>
      </c>
      <c r="T595" s="8" t="s">
        <v>3014</v>
      </c>
      <c r="U595" t="e">
        <f>INDEX('Hàng tra'!$E$3:$E$519,MATCH('Bảng kê Q1'!$F595,'Hàng tra'!$E$3:$E$519,0))</f>
        <v>#N/A</v>
      </c>
    </row>
    <row r="596" spans="1:21" outlineLevel="1" x14ac:dyDescent="0.25">
      <c r="A596" s="4">
        <v>44935</v>
      </c>
      <c r="B596" s="8" t="s">
        <v>2676</v>
      </c>
      <c r="C596" s="8" t="s">
        <v>3013</v>
      </c>
      <c r="D596" s="22" t="s">
        <v>2936</v>
      </c>
      <c r="E596" s="22" t="s">
        <v>2936</v>
      </c>
      <c r="F596" s="22">
        <v>893</v>
      </c>
      <c r="G596" s="22"/>
      <c r="H596" s="22">
        <f>+IFERROR(INDEX('18.02.23'!$N$9:$N$746,MATCH('Bảng kê Q1'!$F596,'18.02.23'!$N$9:$N$746,0)),"")</f>
        <v>893</v>
      </c>
      <c r="I596" s="22"/>
      <c r="J596" s="22"/>
      <c r="K596" s="22"/>
      <c r="L596" s="5">
        <v>1189648</v>
      </c>
      <c r="M596" s="9" t="s">
        <v>3015</v>
      </c>
      <c r="N596" s="5">
        <v>118965</v>
      </c>
      <c r="O596" s="5">
        <v>1308613</v>
      </c>
      <c r="P596" s="5">
        <f t="shared" si="18"/>
        <v>137404.36499999999</v>
      </c>
      <c r="Q596" s="5">
        <f t="shared" si="19"/>
        <v>1171208.635</v>
      </c>
      <c r="R596" s="5">
        <f>+IFERROR(INDEX('18.02.23'!$F$9:$F$748,MATCH('Bảng kê Q1'!$F596,'18.02.23'!$N$9:$N$746,0)),"")</f>
        <v>1308613</v>
      </c>
      <c r="S596" s="15" t="s">
        <v>1882</v>
      </c>
      <c r="T596" s="8" t="s">
        <v>3014</v>
      </c>
      <c r="U596" t="e">
        <f>INDEX('Hàng tra'!$E$3:$E$519,MATCH('Bảng kê Q1'!$F596,'Hàng tra'!$E$3:$E$519,0))</f>
        <v>#N/A</v>
      </c>
    </row>
    <row r="597" spans="1:21" outlineLevel="1" x14ac:dyDescent="0.25">
      <c r="A597" s="4">
        <v>44935</v>
      </c>
      <c r="B597" s="8" t="s">
        <v>965</v>
      </c>
      <c r="C597" s="8" t="s">
        <v>3013</v>
      </c>
      <c r="D597" s="22" t="s">
        <v>2671</v>
      </c>
      <c r="E597" s="22" t="s">
        <v>2671</v>
      </c>
      <c r="F597" s="22">
        <v>894</v>
      </c>
      <c r="G597" s="22"/>
      <c r="H597" s="22">
        <f>+IFERROR(INDEX('18.02.23'!$N$9:$N$746,MATCH('Bảng kê Q1'!$F597,'18.02.23'!$N$9:$N$746,0)),"")</f>
        <v>894</v>
      </c>
      <c r="I597" s="22"/>
      <c r="J597" s="22"/>
      <c r="K597" s="22"/>
      <c r="L597" s="5">
        <v>734310</v>
      </c>
      <c r="M597" s="9" t="s">
        <v>3015</v>
      </c>
      <c r="N597" s="5">
        <v>73431</v>
      </c>
      <c r="O597" s="5">
        <v>807741</v>
      </c>
      <c r="P597" s="5">
        <f t="shared" si="18"/>
        <v>84812.804999999993</v>
      </c>
      <c r="Q597" s="5">
        <f t="shared" si="19"/>
        <v>722928.19500000007</v>
      </c>
      <c r="R597" s="5">
        <f>+IFERROR(INDEX('18.02.23'!$F$9:$F$748,MATCH('Bảng kê Q1'!$F597,'18.02.23'!$N$9:$N$746,0)),"")</f>
        <v>807741</v>
      </c>
      <c r="S597" s="15" t="s">
        <v>1882</v>
      </c>
      <c r="T597" s="8" t="s">
        <v>3014</v>
      </c>
      <c r="U597" t="e">
        <f>INDEX('Hàng tra'!$E$3:$E$519,MATCH('Bảng kê Q1'!$F597,'Hàng tra'!$E$3:$E$519,0))</f>
        <v>#N/A</v>
      </c>
    </row>
    <row r="598" spans="1:21" outlineLevel="1" x14ac:dyDescent="0.25">
      <c r="A598" s="4">
        <v>44935</v>
      </c>
      <c r="B598" s="8" t="s">
        <v>183</v>
      </c>
      <c r="C598" s="8" t="s">
        <v>3013</v>
      </c>
      <c r="D598" s="22" t="s">
        <v>1681</v>
      </c>
      <c r="E598" s="22" t="s">
        <v>1681</v>
      </c>
      <c r="F598" s="22">
        <v>896</v>
      </c>
      <c r="G598" s="22"/>
      <c r="H598" s="22">
        <f>+IFERROR(INDEX('18.02.23'!$N$9:$N$746,MATCH('Bảng kê Q1'!$F598,'18.02.23'!$N$9:$N$746,0)),"")</f>
        <v>896</v>
      </c>
      <c r="I598" s="22"/>
      <c r="J598" s="22"/>
      <c r="K598" s="22"/>
      <c r="L598" s="5">
        <v>339345</v>
      </c>
      <c r="M598" s="9" t="s">
        <v>3015</v>
      </c>
      <c r="N598" s="5">
        <v>33935</v>
      </c>
      <c r="O598" s="5">
        <v>373280</v>
      </c>
      <c r="P598" s="5">
        <f t="shared" si="18"/>
        <v>39194.400000000001</v>
      </c>
      <c r="Q598" s="5">
        <f t="shared" si="19"/>
        <v>334085.59999999998</v>
      </c>
      <c r="R598" s="5">
        <f>+IFERROR(INDEX('18.02.23'!$F$9:$F$748,MATCH('Bảng kê Q1'!$F598,'18.02.23'!$N$9:$N$746,0)),"")</f>
        <v>373280</v>
      </c>
      <c r="S598" s="15" t="s">
        <v>1882</v>
      </c>
      <c r="T598" s="8" t="s">
        <v>3014</v>
      </c>
      <c r="U598" t="e">
        <f>INDEX('Hàng tra'!$E$3:$E$519,MATCH('Bảng kê Q1'!$F598,'Hàng tra'!$E$3:$E$519,0))</f>
        <v>#N/A</v>
      </c>
    </row>
    <row r="599" spans="1:21" hidden="1" outlineLevel="1" x14ac:dyDescent="0.25">
      <c r="A599" s="4">
        <v>44935</v>
      </c>
      <c r="B599" s="8" t="s">
        <v>1816</v>
      </c>
      <c r="C599" s="8" t="s">
        <v>3013</v>
      </c>
      <c r="D599" s="22" t="s">
        <v>2449</v>
      </c>
      <c r="E599" s="22" t="s">
        <v>2449</v>
      </c>
      <c r="F599" s="22">
        <v>897</v>
      </c>
      <c r="G599" s="22"/>
      <c r="H599" s="22" t="str">
        <f>+IFERROR(INDEX('18.02.23'!$N$9:$N$746,MATCH('Bảng kê Q1'!$F599,'18.02.23'!$N$9:$N$746,0)),"")</f>
        <v/>
      </c>
      <c r="I599" s="22"/>
      <c r="J599" s="22"/>
      <c r="K599" s="22"/>
      <c r="L599" s="5">
        <v>921963</v>
      </c>
      <c r="M599" s="9" t="s">
        <v>3015</v>
      </c>
      <c r="N599" s="5">
        <v>92196</v>
      </c>
      <c r="O599" s="5">
        <v>1014159</v>
      </c>
      <c r="P599" s="5">
        <f t="shared" si="18"/>
        <v>106486.69499999999</v>
      </c>
      <c r="Q599" s="5">
        <f t="shared" si="19"/>
        <v>907672.30500000005</v>
      </c>
      <c r="R599" s="5" t="str">
        <f>+IFERROR(INDEX('18.02.23'!$F$9:$F$748,MATCH('Bảng kê Q1'!$F599,'18.02.23'!$N$9:$N$746,0)),"")</f>
        <v/>
      </c>
      <c r="S599" s="15" t="s">
        <v>1882</v>
      </c>
      <c r="T599" s="8" t="s">
        <v>3014</v>
      </c>
      <c r="U599" t="e">
        <f>INDEX('Hàng tra'!$E$3:$E$519,MATCH('Bảng kê Q1'!$F599,'Hàng tra'!$E$3:$E$519,0))</f>
        <v>#N/A</v>
      </c>
    </row>
    <row r="600" spans="1:21" outlineLevel="1" x14ac:dyDescent="0.25">
      <c r="A600" s="4">
        <v>44935</v>
      </c>
      <c r="B600" s="8" t="s">
        <v>860</v>
      </c>
      <c r="C600" s="8" t="s">
        <v>3013</v>
      </c>
      <c r="D600" s="22" t="s">
        <v>2456</v>
      </c>
      <c r="E600" s="22" t="s">
        <v>2456</v>
      </c>
      <c r="F600" s="22">
        <v>898</v>
      </c>
      <c r="G600" s="22"/>
      <c r="H600" s="22">
        <f>+IFERROR(INDEX('18.02.23'!$N$9:$N$746,MATCH('Bảng kê Q1'!$F600,'18.02.23'!$N$9:$N$746,0)),"")</f>
        <v>898</v>
      </c>
      <c r="I600" s="22"/>
      <c r="J600" s="22"/>
      <c r="K600" s="22"/>
      <c r="L600" s="5">
        <v>1463598</v>
      </c>
      <c r="M600" s="9" t="s">
        <v>3015</v>
      </c>
      <c r="N600" s="5">
        <v>146360</v>
      </c>
      <c r="O600" s="5">
        <v>1609958</v>
      </c>
      <c r="P600" s="5">
        <f t="shared" si="18"/>
        <v>169045.59</v>
      </c>
      <c r="Q600" s="5">
        <f t="shared" si="19"/>
        <v>1440912.41</v>
      </c>
      <c r="R600" s="5">
        <f>+IFERROR(INDEX('18.02.23'!$F$9:$F$748,MATCH('Bảng kê Q1'!$F600,'18.02.23'!$N$9:$N$746,0)),"")</f>
        <v>1609958</v>
      </c>
      <c r="S600" s="15" t="s">
        <v>1882</v>
      </c>
      <c r="T600" s="8" t="s">
        <v>3014</v>
      </c>
      <c r="U600" t="e">
        <f>INDEX('Hàng tra'!$E$3:$E$519,MATCH('Bảng kê Q1'!$F600,'Hàng tra'!$E$3:$E$519,0))</f>
        <v>#N/A</v>
      </c>
    </row>
    <row r="601" spans="1:21" outlineLevel="1" x14ac:dyDescent="0.25">
      <c r="A601" s="4">
        <v>44935</v>
      </c>
      <c r="B601" s="8" t="s">
        <v>1193</v>
      </c>
      <c r="C601" s="8" t="s">
        <v>3013</v>
      </c>
      <c r="D601" s="22" t="s">
        <v>1030</v>
      </c>
      <c r="E601" s="22" t="s">
        <v>1030</v>
      </c>
      <c r="F601" s="22">
        <v>899</v>
      </c>
      <c r="G601" s="22"/>
      <c r="H601" s="22">
        <f>+IFERROR(INDEX('18.02.23'!$N$9:$N$746,MATCH('Bảng kê Q1'!$F601,'18.02.23'!$N$9:$N$746,0)),"")</f>
        <v>899</v>
      </c>
      <c r="I601" s="22"/>
      <c r="J601" s="22"/>
      <c r="K601" s="22"/>
      <c r="L601" s="5">
        <v>734310</v>
      </c>
      <c r="M601" s="9" t="s">
        <v>3015</v>
      </c>
      <c r="N601" s="5">
        <v>73431</v>
      </c>
      <c r="O601" s="5">
        <v>807741</v>
      </c>
      <c r="P601" s="5">
        <f t="shared" si="18"/>
        <v>84812.804999999993</v>
      </c>
      <c r="Q601" s="5">
        <f t="shared" si="19"/>
        <v>722928.19500000007</v>
      </c>
      <c r="R601" s="5">
        <f>+IFERROR(INDEX('18.02.23'!$F$9:$F$748,MATCH('Bảng kê Q1'!$F601,'18.02.23'!$N$9:$N$746,0)),"")</f>
        <v>807741</v>
      </c>
      <c r="S601" s="15" t="s">
        <v>1882</v>
      </c>
      <c r="T601" s="8" t="s">
        <v>3014</v>
      </c>
      <c r="U601" t="e">
        <f>INDEX('Hàng tra'!$E$3:$E$519,MATCH('Bảng kê Q1'!$F601,'Hàng tra'!$E$3:$E$519,0))</f>
        <v>#N/A</v>
      </c>
    </row>
    <row r="602" spans="1:21" outlineLevel="1" x14ac:dyDescent="0.25">
      <c r="A602" s="4">
        <v>44935</v>
      </c>
      <c r="B602" s="8" t="s">
        <v>2417</v>
      </c>
      <c r="C602" s="8" t="s">
        <v>3013</v>
      </c>
      <c r="D602" s="22" t="s">
        <v>1482</v>
      </c>
      <c r="E602" s="22" t="s">
        <v>1482</v>
      </c>
      <c r="F602" s="22">
        <v>909</v>
      </c>
      <c r="G602" s="22"/>
      <c r="H602" s="22">
        <f>+IFERROR(INDEX('18.02.23'!$N$9:$N$746,MATCH('Bảng kê Q1'!$F602,'18.02.23'!$N$9:$N$746,0)),"")</f>
        <v>909</v>
      </c>
      <c r="I602" s="22"/>
      <c r="J602" s="22"/>
      <c r="K602" s="22"/>
      <c r="L602" s="5">
        <v>6069250</v>
      </c>
      <c r="M602" s="9" t="s">
        <v>3015</v>
      </c>
      <c r="N602" s="5">
        <v>606925</v>
      </c>
      <c r="O602" s="5">
        <v>6676175</v>
      </c>
      <c r="P602" s="5">
        <f t="shared" si="18"/>
        <v>700998.375</v>
      </c>
      <c r="Q602" s="5">
        <f t="shared" si="19"/>
        <v>5975176.625</v>
      </c>
      <c r="R602" s="5">
        <f>+IFERROR(INDEX('18.02.23'!$F$9:$F$748,MATCH('Bảng kê Q1'!$F602,'18.02.23'!$N$9:$N$746,0)),"")</f>
        <v>6676175</v>
      </c>
      <c r="S602" s="15" t="s">
        <v>1482</v>
      </c>
      <c r="T602" s="8" t="s">
        <v>3065</v>
      </c>
      <c r="U602" t="e">
        <f>INDEX('Hàng tra'!$E$3:$E$519,MATCH('Bảng kê Q1'!$F602,'Hàng tra'!$E$3:$E$519,0))</f>
        <v>#N/A</v>
      </c>
    </row>
    <row r="603" spans="1:21" hidden="1" outlineLevel="1" x14ac:dyDescent="0.25">
      <c r="A603" s="4">
        <v>44935</v>
      </c>
      <c r="B603" s="8" t="s">
        <v>2454</v>
      </c>
      <c r="C603" s="8" t="s">
        <v>3013</v>
      </c>
      <c r="D603" s="22" t="s">
        <v>1482</v>
      </c>
      <c r="E603" s="22" t="s">
        <v>1482</v>
      </c>
      <c r="F603" s="22">
        <v>910</v>
      </c>
      <c r="G603" s="22"/>
      <c r="H603" s="22" t="str">
        <f>+IFERROR(INDEX('18.02.23'!$N$9:$N$746,MATCH('Bảng kê Q1'!$F603,'18.02.23'!$N$9:$N$746,0)),"")</f>
        <v/>
      </c>
      <c r="I603" s="22"/>
      <c r="J603" s="22"/>
      <c r="K603" s="22"/>
      <c r="L603" s="5">
        <v>1730400</v>
      </c>
      <c r="M603" s="9" t="s">
        <v>3015</v>
      </c>
      <c r="N603" s="5">
        <v>173040</v>
      </c>
      <c r="O603" s="5">
        <v>1903440</v>
      </c>
      <c r="P603" s="5">
        <f t="shared" si="18"/>
        <v>199861.19999999998</v>
      </c>
      <c r="Q603" s="5">
        <f t="shared" si="19"/>
        <v>1703578.8</v>
      </c>
      <c r="R603" s="5" t="str">
        <f>+IFERROR(INDEX('18.02.23'!$F$9:$F$748,MATCH('Bảng kê Q1'!$F603,'18.02.23'!$N$9:$N$746,0)),"")</f>
        <v/>
      </c>
      <c r="S603" s="15" t="s">
        <v>1482</v>
      </c>
      <c r="T603" s="8" t="s">
        <v>3065</v>
      </c>
      <c r="U603" t="e">
        <f>INDEX('Hàng tra'!$E$3:$E$519,MATCH('Bảng kê Q1'!$F603,'Hàng tra'!$E$3:$E$519,0))</f>
        <v>#N/A</v>
      </c>
    </row>
    <row r="604" spans="1:21" outlineLevel="1" x14ac:dyDescent="0.25">
      <c r="A604" s="4">
        <v>44935</v>
      </c>
      <c r="B604" s="8" t="s">
        <v>2160</v>
      </c>
      <c r="C604" s="8" t="s">
        <v>3013</v>
      </c>
      <c r="D604" s="22" t="s">
        <v>277</v>
      </c>
      <c r="E604" s="22" t="s">
        <v>277</v>
      </c>
      <c r="F604" s="22">
        <v>913</v>
      </c>
      <c r="G604" s="22"/>
      <c r="H604" s="22">
        <f>+IFERROR(INDEX('18.02.23'!$N$9:$N$746,MATCH('Bảng kê Q1'!$F604,'18.02.23'!$N$9:$N$746,0)),"")</f>
        <v>913</v>
      </c>
      <c r="I604" s="22"/>
      <c r="J604" s="22"/>
      <c r="K604" s="22"/>
      <c r="L604" s="5">
        <v>1887986</v>
      </c>
      <c r="M604" s="9" t="s">
        <v>3015</v>
      </c>
      <c r="N604" s="5">
        <v>188799</v>
      </c>
      <c r="O604" s="5">
        <v>2076785</v>
      </c>
      <c r="P604" s="5">
        <f t="shared" si="18"/>
        <v>218062.42499999999</v>
      </c>
      <c r="Q604" s="5">
        <f t="shared" si="19"/>
        <v>1858722.575</v>
      </c>
      <c r="R604" s="5">
        <f>+IFERROR(INDEX('18.02.23'!$F$9:$F$748,MATCH('Bảng kê Q1'!$F604,'18.02.23'!$N$9:$N$746,0)),"")</f>
        <v>2076785</v>
      </c>
      <c r="S604" s="15" t="s">
        <v>277</v>
      </c>
      <c r="T604" s="8" t="s">
        <v>3101</v>
      </c>
      <c r="U604" t="e">
        <f>INDEX('Hàng tra'!$E$3:$E$519,MATCH('Bảng kê Q1'!$F604,'Hàng tra'!$E$3:$E$519,0))</f>
        <v>#N/A</v>
      </c>
    </row>
    <row r="605" spans="1:21" outlineLevel="1" x14ac:dyDescent="0.25">
      <c r="A605" s="4">
        <v>44935</v>
      </c>
      <c r="B605" s="8" t="s">
        <v>813</v>
      </c>
      <c r="C605" s="8" t="s">
        <v>3013</v>
      </c>
      <c r="D605" s="22" t="s">
        <v>2067</v>
      </c>
      <c r="E605" s="22" t="s">
        <v>2067</v>
      </c>
      <c r="F605" s="22">
        <v>914</v>
      </c>
      <c r="G605" s="22"/>
      <c r="H605" s="22">
        <f>+IFERROR(INDEX('18.02.23'!$N$9:$N$746,MATCH('Bảng kê Q1'!$F605,'18.02.23'!$N$9:$N$746,0)),"")</f>
        <v>914</v>
      </c>
      <c r="I605" s="22"/>
      <c r="J605" s="22"/>
      <c r="K605" s="22"/>
      <c r="L605" s="5">
        <v>728540</v>
      </c>
      <c r="M605" s="9" t="s">
        <v>3015</v>
      </c>
      <c r="N605" s="5">
        <v>72854</v>
      </c>
      <c r="O605" s="5">
        <v>801394</v>
      </c>
      <c r="P605" s="5">
        <f t="shared" si="18"/>
        <v>84146.37</v>
      </c>
      <c r="Q605" s="5">
        <f t="shared" si="19"/>
        <v>717247.63</v>
      </c>
      <c r="R605" s="5">
        <f>+IFERROR(INDEX('18.02.23'!$F$9:$F$748,MATCH('Bảng kê Q1'!$F605,'18.02.23'!$N$9:$N$746,0)),"")</f>
        <v>801394</v>
      </c>
      <c r="S605" s="15" t="s">
        <v>1882</v>
      </c>
      <c r="T605" s="8" t="s">
        <v>3014</v>
      </c>
      <c r="U605" t="e">
        <f>INDEX('Hàng tra'!$E$3:$E$519,MATCH('Bảng kê Q1'!$F605,'Hàng tra'!$E$3:$E$519,0))</f>
        <v>#N/A</v>
      </c>
    </row>
    <row r="606" spans="1:21" outlineLevel="1" x14ac:dyDescent="0.25">
      <c r="A606" s="4">
        <v>44935</v>
      </c>
      <c r="B606" s="8" t="s">
        <v>189</v>
      </c>
      <c r="C606" s="8" t="s">
        <v>3013</v>
      </c>
      <c r="D606" s="22" t="s">
        <v>2917</v>
      </c>
      <c r="E606" s="22" t="s">
        <v>2917</v>
      </c>
      <c r="F606" s="22">
        <v>915</v>
      </c>
      <c r="G606" s="22"/>
      <c r="H606" s="22">
        <f>+IFERROR(INDEX('18.02.23'!$N$9:$N$746,MATCH('Bảng kê Q1'!$F606,'18.02.23'!$N$9:$N$746,0)),"")</f>
        <v>915</v>
      </c>
      <c r="I606" s="22"/>
      <c r="J606" s="22"/>
      <c r="K606" s="22"/>
      <c r="L606" s="5">
        <v>734310</v>
      </c>
      <c r="M606" s="9" t="s">
        <v>3015</v>
      </c>
      <c r="N606" s="5">
        <v>73431</v>
      </c>
      <c r="O606" s="5">
        <v>807741</v>
      </c>
      <c r="P606" s="5">
        <f t="shared" si="18"/>
        <v>84812.804999999993</v>
      </c>
      <c r="Q606" s="5">
        <f t="shared" si="19"/>
        <v>722928.19500000007</v>
      </c>
      <c r="R606" s="5">
        <f>+IFERROR(INDEX('18.02.23'!$F$9:$F$748,MATCH('Bảng kê Q1'!$F606,'18.02.23'!$N$9:$N$746,0)),"")</f>
        <v>807741</v>
      </c>
      <c r="S606" s="15" t="s">
        <v>1882</v>
      </c>
      <c r="T606" s="8" t="s">
        <v>3014</v>
      </c>
      <c r="U606" t="e">
        <f>INDEX('Hàng tra'!$E$3:$E$519,MATCH('Bảng kê Q1'!$F606,'Hàng tra'!$E$3:$E$519,0))</f>
        <v>#N/A</v>
      </c>
    </row>
    <row r="607" spans="1:21" outlineLevel="1" x14ac:dyDescent="0.25">
      <c r="A607" s="4">
        <v>44935</v>
      </c>
      <c r="B607" s="8" t="s">
        <v>1560</v>
      </c>
      <c r="C607" s="8" t="s">
        <v>3013</v>
      </c>
      <c r="D607" s="22" t="s">
        <v>207</v>
      </c>
      <c r="E607" s="22" t="s">
        <v>207</v>
      </c>
      <c r="F607" s="22">
        <v>916</v>
      </c>
      <c r="G607" s="22"/>
      <c r="H607" s="22">
        <f>+IFERROR(INDEX('18.02.23'!$N$9:$N$746,MATCH('Bảng kê Q1'!$F607,'18.02.23'!$N$9:$N$746,0)),"")</f>
        <v>916</v>
      </c>
      <c r="I607" s="22"/>
      <c r="J607" s="22"/>
      <c r="K607" s="22"/>
      <c r="L607" s="5">
        <v>718429</v>
      </c>
      <c r="M607" s="9" t="s">
        <v>3015</v>
      </c>
      <c r="N607" s="5">
        <v>71843</v>
      </c>
      <c r="O607" s="5">
        <v>790272</v>
      </c>
      <c r="P607" s="5">
        <f t="shared" si="18"/>
        <v>82978.559999999998</v>
      </c>
      <c r="Q607" s="5">
        <f t="shared" si="19"/>
        <v>707293.44</v>
      </c>
      <c r="R607" s="5">
        <f>+IFERROR(INDEX('18.02.23'!$F$9:$F$748,MATCH('Bảng kê Q1'!$F607,'18.02.23'!$N$9:$N$746,0)),"")</f>
        <v>790272</v>
      </c>
      <c r="S607" s="15" t="s">
        <v>1882</v>
      </c>
      <c r="T607" s="8" t="s">
        <v>3014</v>
      </c>
      <c r="U607" t="e">
        <f>INDEX('Hàng tra'!$E$3:$E$519,MATCH('Bảng kê Q1'!$F607,'Hàng tra'!$E$3:$E$519,0))</f>
        <v>#N/A</v>
      </c>
    </row>
    <row r="608" spans="1:21" outlineLevel="1" x14ac:dyDescent="0.25">
      <c r="A608" s="4">
        <v>44935</v>
      </c>
      <c r="B608" s="8" t="s">
        <v>951</v>
      </c>
      <c r="C608" s="8" t="s">
        <v>3013</v>
      </c>
      <c r="D608" s="22" t="s">
        <v>1344</v>
      </c>
      <c r="E608" s="22" t="s">
        <v>1344</v>
      </c>
      <c r="F608" s="22">
        <v>917</v>
      </c>
      <c r="G608" s="22"/>
      <c r="H608" s="22">
        <f>+IFERROR(INDEX('18.02.23'!$N$9:$N$746,MATCH('Bảng kê Q1'!$F608,'18.02.23'!$N$9:$N$746,0)),"")</f>
        <v>917</v>
      </c>
      <c r="I608" s="22"/>
      <c r="J608" s="22"/>
      <c r="K608" s="22"/>
      <c r="L608" s="5">
        <v>301092</v>
      </c>
      <c r="M608" s="9" t="s">
        <v>3015</v>
      </c>
      <c r="N608" s="5">
        <v>30109</v>
      </c>
      <c r="O608" s="5">
        <v>331201</v>
      </c>
      <c r="P608" s="5">
        <f t="shared" si="18"/>
        <v>34776.104999999996</v>
      </c>
      <c r="Q608" s="5">
        <f t="shared" si="19"/>
        <v>296424.89500000002</v>
      </c>
      <c r="R608" s="5">
        <f>+IFERROR(INDEX('18.02.23'!$F$9:$F$748,MATCH('Bảng kê Q1'!$F608,'18.02.23'!$N$9:$N$746,0)),"")</f>
        <v>331201</v>
      </c>
      <c r="S608" s="15" t="s">
        <v>1882</v>
      </c>
      <c r="T608" s="8" t="s">
        <v>3014</v>
      </c>
      <c r="U608" t="e">
        <f>INDEX('Hàng tra'!$E$3:$E$519,MATCH('Bảng kê Q1'!$F608,'Hàng tra'!$E$3:$E$519,0))</f>
        <v>#N/A</v>
      </c>
    </row>
    <row r="609" spans="1:21" outlineLevel="1" x14ac:dyDescent="0.25">
      <c r="A609" s="4">
        <v>44935</v>
      </c>
      <c r="B609" s="8" t="s">
        <v>313</v>
      </c>
      <c r="C609" s="8" t="s">
        <v>3013</v>
      </c>
      <c r="D609" s="22" t="s">
        <v>1089</v>
      </c>
      <c r="E609" s="22" t="s">
        <v>1089</v>
      </c>
      <c r="F609" s="22">
        <v>920</v>
      </c>
      <c r="G609" s="22"/>
      <c r="H609" s="22">
        <f>+IFERROR(INDEX('18.02.23'!$N$9:$N$746,MATCH('Bảng kê Q1'!$F609,'18.02.23'!$N$9:$N$746,0)),"")</f>
        <v>920</v>
      </c>
      <c r="I609" s="22"/>
      <c r="J609" s="22"/>
      <c r="K609" s="22"/>
      <c r="L609" s="5">
        <v>964699</v>
      </c>
      <c r="M609" s="9" t="s">
        <v>3015</v>
      </c>
      <c r="N609" s="5">
        <v>96470</v>
      </c>
      <c r="O609" s="5">
        <v>1061169</v>
      </c>
      <c r="P609" s="5">
        <f t="shared" si="18"/>
        <v>111422.745</v>
      </c>
      <c r="Q609" s="5">
        <f t="shared" si="19"/>
        <v>949746.255</v>
      </c>
      <c r="R609" s="5">
        <f>+IFERROR(INDEX('18.02.23'!$F$9:$F$748,MATCH('Bảng kê Q1'!$F609,'18.02.23'!$N$9:$N$746,0)),"")</f>
        <v>1061169</v>
      </c>
      <c r="S609" s="15" t="s">
        <v>1882</v>
      </c>
      <c r="T609" s="8" t="s">
        <v>3014</v>
      </c>
      <c r="U609" t="e">
        <f>INDEX('Hàng tra'!$E$3:$E$519,MATCH('Bảng kê Q1'!$F609,'Hàng tra'!$E$3:$E$519,0))</f>
        <v>#N/A</v>
      </c>
    </row>
    <row r="610" spans="1:21" ht="21" outlineLevel="1" x14ac:dyDescent="0.25">
      <c r="A610" s="4">
        <v>44935</v>
      </c>
      <c r="B610" s="8" t="s">
        <v>1074</v>
      </c>
      <c r="C610" s="8" t="s">
        <v>3013</v>
      </c>
      <c r="D610" s="22" t="s">
        <v>4172</v>
      </c>
      <c r="E610" s="22" t="s">
        <v>4172</v>
      </c>
      <c r="F610" s="22">
        <v>928</v>
      </c>
      <c r="G610" s="22"/>
      <c r="H610" s="22">
        <f>+IFERROR(INDEX('18.02.23'!$N$9:$N$746,MATCH('Bảng kê Q1'!$F610,'18.02.23'!$N$9:$N$746,0)),"")</f>
        <v>928</v>
      </c>
      <c r="I610" s="22"/>
      <c r="J610" s="22"/>
      <c r="K610" s="22"/>
      <c r="L610" s="5">
        <v>2418936</v>
      </c>
      <c r="M610" s="9" t="s">
        <v>3015</v>
      </c>
      <c r="N610" s="5">
        <v>241894</v>
      </c>
      <c r="O610" s="5">
        <v>2660830</v>
      </c>
      <c r="P610" s="5">
        <f t="shared" si="18"/>
        <v>279387.14999999997</v>
      </c>
      <c r="Q610" s="5">
        <f t="shared" si="19"/>
        <v>2381442.85</v>
      </c>
      <c r="R610" s="5">
        <f>+IFERROR(INDEX('18.02.23'!$F$9:$F$748,MATCH('Bảng kê Q1'!$F610,'18.02.23'!$N$9:$N$746,0)),"")</f>
        <v>2660830</v>
      </c>
      <c r="S610" s="15" t="s">
        <v>349</v>
      </c>
      <c r="T610" s="8" t="s">
        <v>3030</v>
      </c>
      <c r="U610" t="e">
        <f>INDEX('Hàng tra'!$E$3:$E$519,MATCH('Bảng kê Q1'!$F610,'Hàng tra'!$E$3:$E$519,0))</f>
        <v>#N/A</v>
      </c>
    </row>
    <row r="611" spans="1:21" outlineLevel="1" x14ac:dyDescent="0.25">
      <c r="A611" s="4">
        <v>44935</v>
      </c>
      <c r="B611" s="8" t="s">
        <v>1027</v>
      </c>
      <c r="C611" s="8" t="s">
        <v>3013</v>
      </c>
      <c r="D611" s="22" t="s">
        <v>877</v>
      </c>
      <c r="E611" s="22" t="s">
        <v>877</v>
      </c>
      <c r="F611" s="22">
        <v>929</v>
      </c>
      <c r="G611" s="22"/>
      <c r="H611" s="22">
        <f>+IFERROR(INDEX('18.02.23'!$N$9:$N$746,MATCH('Bảng kê Q1'!$F611,'18.02.23'!$N$9:$N$746,0)),"")</f>
        <v>929</v>
      </c>
      <c r="I611" s="22"/>
      <c r="J611" s="22"/>
      <c r="K611" s="22"/>
      <c r="L611" s="5">
        <v>8119246</v>
      </c>
      <c r="M611" s="9" t="s">
        <v>3015</v>
      </c>
      <c r="N611" s="5">
        <v>811925</v>
      </c>
      <c r="O611" s="5">
        <v>8931171</v>
      </c>
      <c r="P611" s="5">
        <f t="shared" si="18"/>
        <v>937772.95499999996</v>
      </c>
      <c r="Q611" s="5">
        <f t="shared" si="19"/>
        <v>7993398.0449999999</v>
      </c>
      <c r="R611" s="5">
        <f>+IFERROR(INDEX('18.02.23'!$F$9:$F$748,MATCH('Bảng kê Q1'!$F611,'18.02.23'!$N$9:$N$746,0)),"")</f>
        <v>8931171</v>
      </c>
      <c r="S611" s="15" t="s">
        <v>877</v>
      </c>
      <c r="T611" s="8" t="s">
        <v>3028</v>
      </c>
      <c r="U611" t="e">
        <f>INDEX('Hàng tra'!$E$3:$E$519,MATCH('Bảng kê Q1'!$F611,'Hàng tra'!$E$3:$E$519,0))</f>
        <v>#N/A</v>
      </c>
    </row>
    <row r="612" spans="1:21" ht="21" hidden="1" outlineLevel="1" x14ac:dyDescent="0.25">
      <c r="A612" s="4">
        <v>44935</v>
      </c>
      <c r="B612" s="8" t="s">
        <v>468</v>
      </c>
      <c r="C612" s="8" t="s">
        <v>3013</v>
      </c>
      <c r="D612" s="22" t="s">
        <v>4229</v>
      </c>
      <c r="E612" s="22" t="s">
        <v>4229</v>
      </c>
      <c r="F612" s="22">
        <v>930</v>
      </c>
      <c r="G612" s="22"/>
      <c r="H612" s="22" t="str">
        <f>+IFERROR(INDEX('18.02.23'!$N$9:$N$746,MATCH('Bảng kê Q1'!$F612,'18.02.23'!$N$9:$N$746,0)),"")</f>
        <v/>
      </c>
      <c r="I612" s="22"/>
      <c r="J612" s="22"/>
      <c r="K612" s="22"/>
      <c r="L612" s="5">
        <v>777000</v>
      </c>
      <c r="M612" s="9" t="s">
        <v>3015</v>
      </c>
      <c r="N612" s="5">
        <v>77700</v>
      </c>
      <c r="O612" s="5">
        <v>854700</v>
      </c>
      <c r="P612" s="5">
        <f t="shared" si="18"/>
        <v>89743.5</v>
      </c>
      <c r="Q612" s="5">
        <f t="shared" si="19"/>
        <v>764956.5</v>
      </c>
      <c r="R612" s="5" t="str">
        <f>+IFERROR(INDEX('18.02.23'!$F$9:$F$748,MATCH('Bảng kê Q1'!$F612,'18.02.23'!$N$9:$N$746,0)),"")</f>
        <v/>
      </c>
      <c r="S612" s="15" t="s">
        <v>2998</v>
      </c>
      <c r="T612" s="8" t="s">
        <v>3089</v>
      </c>
      <c r="U612" t="e">
        <f>INDEX('Hàng tra'!$E$3:$E$519,MATCH('Bảng kê Q1'!$F612,'Hàng tra'!$E$3:$E$519,0))</f>
        <v>#N/A</v>
      </c>
    </row>
    <row r="613" spans="1:21" ht="21" outlineLevel="1" x14ac:dyDescent="0.25">
      <c r="A613" s="4">
        <v>44935</v>
      </c>
      <c r="B613" s="8" t="s">
        <v>1506</v>
      </c>
      <c r="C613" s="8" t="s">
        <v>3013</v>
      </c>
      <c r="D613" s="22" t="s">
        <v>2998</v>
      </c>
      <c r="E613" s="22" t="s">
        <v>2998</v>
      </c>
      <c r="F613" s="22">
        <v>931</v>
      </c>
      <c r="G613" s="22"/>
      <c r="H613" s="22">
        <f>+IFERROR(INDEX('18.02.23'!$N$9:$N$746,MATCH('Bảng kê Q1'!$F613,'18.02.23'!$N$9:$N$746,0)),"")</f>
        <v>931</v>
      </c>
      <c r="I613" s="22"/>
      <c r="J613" s="22"/>
      <c r="K613" s="22"/>
      <c r="L613" s="5">
        <v>3452067</v>
      </c>
      <c r="M613" s="9" t="s">
        <v>3015</v>
      </c>
      <c r="N613" s="5">
        <v>345207</v>
      </c>
      <c r="O613" s="5">
        <v>3797274</v>
      </c>
      <c r="P613" s="5">
        <f t="shared" si="18"/>
        <v>398713.76999999996</v>
      </c>
      <c r="Q613" s="5">
        <f t="shared" si="19"/>
        <v>3398560.23</v>
      </c>
      <c r="R613" s="5">
        <f>+IFERROR(INDEX('18.02.23'!$F$9:$F$748,MATCH('Bảng kê Q1'!$F613,'18.02.23'!$N$9:$N$746,0)),"")</f>
        <v>3797274</v>
      </c>
      <c r="S613" s="15" t="s">
        <v>2998</v>
      </c>
      <c r="T613" s="8" t="s">
        <v>3089</v>
      </c>
      <c r="U613" t="e">
        <f>INDEX('Hàng tra'!$E$3:$E$519,MATCH('Bảng kê Q1'!$F613,'Hàng tra'!$E$3:$E$519,0))</f>
        <v>#N/A</v>
      </c>
    </row>
    <row r="614" spans="1:21" outlineLevel="1" x14ac:dyDescent="0.25">
      <c r="A614" s="4">
        <v>44935</v>
      </c>
      <c r="B614" s="8" t="s">
        <v>2960</v>
      </c>
      <c r="C614" s="8" t="s">
        <v>3013</v>
      </c>
      <c r="D614" s="22" t="s">
        <v>1162</v>
      </c>
      <c r="E614" s="22" t="s">
        <v>1162</v>
      </c>
      <c r="F614" s="22">
        <v>932</v>
      </c>
      <c r="G614" s="22"/>
      <c r="H614" s="22">
        <f>+IFERROR(INDEX('18.02.23'!$N$9:$N$746,MATCH('Bảng kê Q1'!$F614,'18.02.23'!$N$9:$N$746,0)),"")</f>
        <v>932</v>
      </c>
      <c r="I614" s="22"/>
      <c r="J614" s="22"/>
      <c r="K614" s="22"/>
      <c r="L614" s="5">
        <v>2989451</v>
      </c>
      <c r="M614" s="9" t="s">
        <v>3015</v>
      </c>
      <c r="N614" s="5">
        <v>298945</v>
      </c>
      <c r="O614" s="5">
        <v>3288396</v>
      </c>
      <c r="P614" s="5">
        <f t="shared" si="18"/>
        <v>345281.58</v>
      </c>
      <c r="Q614" s="5">
        <f t="shared" si="19"/>
        <v>2943114.42</v>
      </c>
      <c r="R614" s="5">
        <f>+IFERROR(INDEX('18.02.23'!$F$9:$F$748,MATCH('Bảng kê Q1'!$F614,'18.02.23'!$N$9:$N$746,0)),"")</f>
        <v>3288396</v>
      </c>
      <c r="S614" s="15" t="s">
        <v>1162</v>
      </c>
      <c r="T614" s="8" t="s">
        <v>3102</v>
      </c>
      <c r="U614" t="e">
        <f>INDEX('Hàng tra'!$E$3:$E$519,MATCH('Bảng kê Q1'!$F614,'Hàng tra'!$E$3:$E$519,0))</f>
        <v>#N/A</v>
      </c>
    </row>
    <row r="615" spans="1:21" ht="21" outlineLevel="1" x14ac:dyDescent="0.25">
      <c r="A615" s="4">
        <v>44935</v>
      </c>
      <c r="B615" s="8" t="s">
        <v>1343</v>
      </c>
      <c r="C615" s="8" t="s">
        <v>3013</v>
      </c>
      <c r="D615" s="22" t="s">
        <v>1158</v>
      </c>
      <c r="E615" s="22" t="s">
        <v>1158</v>
      </c>
      <c r="F615" s="22">
        <v>933</v>
      </c>
      <c r="G615" s="22"/>
      <c r="H615" s="22">
        <f>+IFERROR(INDEX('18.02.23'!$N$9:$N$746,MATCH('Bảng kê Q1'!$F615,'18.02.23'!$N$9:$N$746,0)),"")</f>
        <v>933</v>
      </c>
      <c r="I615" s="22"/>
      <c r="J615" s="22"/>
      <c r="K615" s="22"/>
      <c r="L615" s="5">
        <v>839151</v>
      </c>
      <c r="M615" s="9" t="s">
        <v>3015</v>
      </c>
      <c r="N615" s="5">
        <v>83915</v>
      </c>
      <c r="O615" s="5">
        <v>923066</v>
      </c>
      <c r="P615" s="5">
        <f t="shared" si="18"/>
        <v>96921.93</v>
      </c>
      <c r="Q615" s="5">
        <f t="shared" si="19"/>
        <v>826144.07000000007</v>
      </c>
      <c r="R615" s="5">
        <f>+IFERROR(INDEX('18.02.23'!$F$9:$F$748,MATCH('Bảng kê Q1'!$F615,'18.02.23'!$N$9:$N$746,0)),"")</f>
        <v>923066</v>
      </c>
      <c r="S615" s="15" t="s">
        <v>1158</v>
      </c>
      <c r="T615" s="8" t="s">
        <v>3017</v>
      </c>
      <c r="U615" t="e">
        <f>INDEX('Hàng tra'!$E$3:$E$519,MATCH('Bảng kê Q1'!$F615,'Hàng tra'!$E$3:$E$519,0))</f>
        <v>#N/A</v>
      </c>
    </row>
    <row r="616" spans="1:21" ht="21" outlineLevel="1" x14ac:dyDescent="0.25">
      <c r="A616" s="4">
        <v>44935</v>
      </c>
      <c r="B616" s="8" t="s">
        <v>2187</v>
      </c>
      <c r="C616" s="8" t="s">
        <v>3013</v>
      </c>
      <c r="D616" s="22" t="s">
        <v>4230</v>
      </c>
      <c r="E616" s="22" t="s">
        <v>4230</v>
      </c>
      <c r="F616" s="22">
        <v>934</v>
      </c>
      <c r="G616" s="22"/>
      <c r="H616" s="22">
        <f>+IFERROR(INDEX('18.02.23'!$N$9:$N$746,MATCH('Bảng kê Q1'!$F616,'18.02.23'!$N$9:$N$746,0)),"")</f>
        <v>934</v>
      </c>
      <c r="I616" s="22"/>
      <c r="J616" s="22"/>
      <c r="K616" s="22"/>
      <c r="L616" s="5">
        <v>1240358</v>
      </c>
      <c r="M616" s="9" t="s">
        <v>3015</v>
      </c>
      <c r="N616" s="5">
        <v>124036</v>
      </c>
      <c r="O616" s="5">
        <v>1364394</v>
      </c>
      <c r="P616" s="5">
        <f t="shared" si="18"/>
        <v>143261.37</v>
      </c>
      <c r="Q616" s="5">
        <f t="shared" si="19"/>
        <v>1221132.6299999999</v>
      </c>
      <c r="R616" s="5">
        <f>+IFERROR(INDEX('18.02.23'!$F$9:$F$748,MATCH('Bảng kê Q1'!$F616,'18.02.23'!$N$9:$N$746,0)),"")</f>
        <v>1364394</v>
      </c>
      <c r="S616" s="15" t="s">
        <v>1976</v>
      </c>
      <c r="T616" s="8" t="s">
        <v>3018</v>
      </c>
      <c r="U616" t="e">
        <f>INDEX('Hàng tra'!$E$3:$E$519,MATCH('Bảng kê Q1'!$F616,'Hàng tra'!$E$3:$E$519,0))</f>
        <v>#N/A</v>
      </c>
    </row>
    <row r="617" spans="1:21" ht="21" outlineLevel="1" x14ac:dyDescent="0.25">
      <c r="A617" s="4">
        <v>44935</v>
      </c>
      <c r="B617" s="8" t="s">
        <v>2403</v>
      </c>
      <c r="C617" s="8" t="s">
        <v>3013</v>
      </c>
      <c r="D617" s="22" t="s">
        <v>4230</v>
      </c>
      <c r="E617" s="22" t="s">
        <v>4230</v>
      </c>
      <c r="F617" s="22">
        <v>935</v>
      </c>
      <c r="G617" s="22"/>
      <c r="H617" s="22">
        <f>+IFERROR(INDEX('18.02.23'!$N$9:$N$746,MATCH('Bảng kê Q1'!$F617,'18.02.23'!$N$9:$N$746,0)),"")</f>
        <v>935</v>
      </c>
      <c r="I617" s="22"/>
      <c r="J617" s="22"/>
      <c r="K617" s="22"/>
      <c r="L617" s="5">
        <v>1189648</v>
      </c>
      <c r="M617" s="9" t="s">
        <v>3015</v>
      </c>
      <c r="N617" s="5">
        <v>118965</v>
      </c>
      <c r="O617" s="5">
        <v>1308613</v>
      </c>
      <c r="P617" s="5">
        <f t="shared" si="18"/>
        <v>137404.36499999999</v>
      </c>
      <c r="Q617" s="5">
        <f t="shared" si="19"/>
        <v>1171208.635</v>
      </c>
      <c r="R617" s="5">
        <f>+IFERROR(INDEX('18.02.23'!$F$9:$F$748,MATCH('Bảng kê Q1'!$F617,'18.02.23'!$N$9:$N$746,0)),"")</f>
        <v>1308613</v>
      </c>
      <c r="S617" s="15" t="s">
        <v>1976</v>
      </c>
      <c r="T617" s="8" t="s">
        <v>3018</v>
      </c>
      <c r="U617" t="e">
        <f>INDEX('Hàng tra'!$E$3:$E$519,MATCH('Bảng kê Q1'!$F617,'Hàng tra'!$E$3:$E$519,0))</f>
        <v>#N/A</v>
      </c>
    </row>
    <row r="618" spans="1:21" ht="21" outlineLevel="1" x14ac:dyDescent="0.25">
      <c r="A618" s="4">
        <v>44935</v>
      </c>
      <c r="B618" s="8" t="s">
        <v>1012</v>
      </c>
      <c r="C618" s="8" t="s">
        <v>3013</v>
      </c>
      <c r="D618" s="22" t="s">
        <v>4231</v>
      </c>
      <c r="E618" s="22" t="s">
        <v>4231</v>
      </c>
      <c r="F618" s="22">
        <v>936</v>
      </c>
      <c r="G618" s="22"/>
      <c r="H618" s="22">
        <f>+IFERROR(INDEX('18.02.23'!$N$9:$N$746,MATCH('Bảng kê Q1'!$F618,'18.02.23'!$N$9:$N$746,0)),"")</f>
        <v>936</v>
      </c>
      <c r="I618" s="22"/>
      <c r="J618" s="22"/>
      <c r="K618" s="22"/>
      <c r="L618" s="5">
        <v>734310</v>
      </c>
      <c r="M618" s="9" t="s">
        <v>3015</v>
      </c>
      <c r="N618" s="5">
        <v>73431</v>
      </c>
      <c r="O618" s="5">
        <v>807741</v>
      </c>
      <c r="P618" s="5">
        <f t="shared" si="18"/>
        <v>84812.804999999993</v>
      </c>
      <c r="Q618" s="5">
        <f t="shared" si="19"/>
        <v>722928.19500000007</v>
      </c>
      <c r="R618" s="5">
        <f>+IFERROR(INDEX('18.02.23'!$F$9:$F$748,MATCH('Bảng kê Q1'!$F618,'18.02.23'!$N$9:$N$746,0)),"")</f>
        <v>807741</v>
      </c>
      <c r="S618" s="15" t="s">
        <v>1976</v>
      </c>
      <c r="T618" s="8" t="s">
        <v>3018</v>
      </c>
      <c r="U618" t="e">
        <f>INDEX('Hàng tra'!$E$3:$E$519,MATCH('Bảng kê Q1'!$F618,'Hàng tra'!$E$3:$E$519,0))</f>
        <v>#N/A</v>
      </c>
    </row>
    <row r="619" spans="1:21" ht="21" outlineLevel="1" x14ac:dyDescent="0.25">
      <c r="A619" s="4">
        <v>44935</v>
      </c>
      <c r="B619" s="8" t="s">
        <v>1832</v>
      </c>
      <c r="C619" s="8" t="s">
        <v>3013</v>
      </c>
      <c r="D619" s="22" t="s">
        <v>4232</v>
      </c>
      <c r="E619" s="22" t="s">
        <v>4232</v>
      </c>
      <c r="F619" s="22">
        <v>937</v>
      </c>
      <c r="G619" s="22"/>
      <c r="H619" s="22">
        <f>+IFERROR(INDEX('18.02.23'!$N$9:$N$746,MATCH('Bảng kê Q1'!$F619,'18.02.23'!$N$9:$N$746,0)),"")</f>
        <v>937</v>
      </c>
      <c r="I619" s="22"/>
      <c r="J619" s="22"/>
      <c r="K619" s="22"/>
      <c r="L619" s="5">
        <v>1189648</v>
      </c>
      <c r="M619" s="9" t="s">
        <v>3015</v>
      </c>
      <c r="N619" s="5">
        <v>118965</v>
      </c>
      <c r="O619" s="5">
        <v>1308613</v>
      </c>
      <c r="P619" s="5">
        <f t="shared" si="18"/>
        <v>137404.36499999999</v>
      </c>
      <c r="Q619" s="5">
        <f t="shared" si="19"/>
        <v>1171208.635</v>
      </c>
      <c r="R619" s="5">
        <f>+IFERROR(INDEX('18.02.23'!$F$9:$F$748,MATCH('Bảng kê Q1'!$F619,'18.02.23'!$N$9:$N$746,0)),"")</f>
        <v>1308613</v>
      </c>
      <c r="S619" s="15" t="s">
        <v>1976</v>
      </c>
      <c r="T619" s="8" t="s">
        <v>3018</v>
      </c>
      <c r="U619" t="e">
        <f>INDEX('Hàng tra'!$E$3:$E$519,MATCH('Bảng kê Q1'!$F619,'Hàng tra'!$E$3:$E$519,0))</f>
        <v>#N/A</v>
      </c>
    </row>
    <row r="620" spans="1:21" ht="21" outlineLevel="1" x14ac:dyDescent="0.25">
      <c r="A620" s="4">
        <v>44935</v>
      </c>
      <c r="B620" s="8" t="s">
        <v>256</v>
      </c>
      <c r="C620" s="8" t="s">
        <v>3013</v>
      </c>
      <c r="D620" s="22" t="s">
        <v>4233</v>
      </c>
      <c r="E620" s="22" t="s">
        <v>4233</v>
      </c>
      <c r="F620" s="22">
        <v>938</v>
      </c>
      <c r="G620" s="22"/>
      <c r="H620" s="22">
        <f>+IFERROR(INDEX('18.02.23'!$N$9:$N$746,MATCH('Bảng kê Q1'!$F620,'18.02.23'!$N$9:$N$746,0)),"")</f>
        <v>938</v>
      </c>
      <c r="I620" s="22"/>
      <c r="J620" s="22"/>
      <c r="K620" s="22"/>
      <c r="L620" s="5">
        <v>1189648</v>
      </c>
      <c r="M620" s="9" t="s">
        <v>3015</v>
      </c>
      <c r="N620" s="5">
        <v>118965</v>
      </c>
      <c r="O620" s="5">
        <v>1308613</v>
      </c>
      <c r="P620" s="5">
        <f t="shared" si="18"/>
        <v>137404.36499999999</v>
      </c>
      <c r="Q620" s="5">
        <f t="shared" si="19"/>
        <v>1171208.635</v>
      </c>
      <c r="R620" s="5">
        <f>+IFERROR(INDEX('18.02.23'!$F$9:$F$748,MATCH('Bảng kê Q1'!$F620,'18.02.23'!$N$9:$N$746,0)),"")</f>
        <v>1308613</v>
      </c>
      <c r="S620" s="15" t="s">
        <v>1976</v>
      </c>
      <c r="T620" s="8" t="s">
        <v>3018</v>
      </c>
      <c r="U620" t="e">
        <f>INDEX('Hàng tra'!$E$3:$E$519,MATCH('Bảng kê Q1'!$F620,'Hàng tra'!$E$3:$E$519,0))</f>
        <v>#N/A</v>
      </c>
    </row>
    <row r="621" spans="1:21" ht="21" outlineLevel="1" x14ac:dyDescent="0.25">
      <c r="A621" s="4">
        <v>44935</v>
      </c>
      <c r="B621" s="8" t="s">
        <v>1463</v>
      </c>
      <c r="C621" s="8" t="s">
        <v>3013</v>
      </c>
      <c r="D621" s="22" t="s">
        <v>4234</v>
      </c>
      <c r="E621" s="22" t="s">
        <v>4234</v>
      </c>
      <c r="F621" s="22">
        <v>939</v>
      </c>
      <c r="G621" s="22"/>
      <c r="H621" s="22">
        <f>+IFERROR(INDEX('18.02.23'!$N$9:$N$746,MATCH('Bảng kê Q1'!$F621,'18.02.23'!$N$9:$N$746,0)),"")</f>
        <v>939</v>
      </c>
      <c r="I621" s="22"/>
      <c r="J621" s="22"/>
      <c r="K621" s="22"/>
      <c r="L621" s="5">
        <v>1189648</v>
      </c>
      <c r="M621" s="9" t="s">
        <v>3015</v>
      </c>
      <c r="N621" s="5">
        <v>118965</v>
      </c>
      <c r="O621" s="5">
        <v>1308613</v>
      </c>
      <c r="P621" s="5">
        <f t="shared" si="18"/>
        <v>137404.36499999999</v>
      </c>
      <c r="Q621" s="5">
        <f t="shared" si="19"/>
        <v>1171208.635</v>
      </c>
      <c r="R621" s="5">
        <f>+IFERROR(INDEX('18.02.23'!$F$9:$F$748,MATCH('Bảng kê Q1'!$F621,'18.02.23'!$N$9:$N$746,0)),"")</f>
        <v>1308613</v>
      </c>
      <c r="S621" s="15" t="s">
        <v>1976</v>
      </c>
      <c r="T621" s="8" t="s">
        <v>3018</v>
      </c>
      <c r="U621" t="e">
        <f>INDEX('Hàng tra'!$E$3:$E$519,MATCH('Bảng kê Q1'!$F621,'Hàng tra'!$E$3:$E$519,0))</f>
        <v>#N/A</v>
      </c>
    </row>
    <row r="622" spans="1:21" ht="21" outlineLevel="1" x14ac:dyDescent="0.25">
      <c r="A622" s="4">
        <v>44935</v>
      </c>
      <c r="B622" s="8" t="s">
        <v>2051</v>
      </c>
      <c r="C622" s="8" t="s">
        <v>3013</v>
      </c>
      <c r="D622" s="22" t="s">
        <v>4235</v>
      </c>
      <c r="E622" s="22" t="s">
        <v>4235</v>
      </c>
      <c r="F622" s="22">
        <v>940</v>
      </c>
      <c r="G622" s="22"/>
      <c r="H622" s="22">
        <f>+IFERROR(INDEX('18.02.23'!$N$9:$N$746,MATCH('Bảng kê Q1'!$F622,'18.02.23'!$N$9:$N$746,0)),"")</f>
        <v>940</v>
      </c>
      <c r="I622" s="22"/>
      <c r="J622" s="22"/>
      <c r="K622" s="22"/>
      <c r="L622" s="5">
        <v>455338</v>
      </c>
      <c r="M622" s="9" t="s">
        <v>3015</v>
      </c>
      <c r="N622" s="5">
        <v>45534</v>
      </c>
      <c r="O622" s="5">
        <v>500872</v>
      </c>
      <c r="P622" s="5">
        <f t="shared" si="18"/>
        <v>52591.56</v>
      </c>
      <c r="Q622" s="5">
        <f t="shared" si="19"/>
        <v>448280.44</v>
      </c>
      <c r="R622" s="5">
        <f>+IFERROR(INDEX('18.02.23'!$F$9:$F$748,MATCH('Bảng kê Q1'!$F622,'18.02.23'!$N$9:$N$746,0)),"")</f>
        <v>500872</v>
      </c>
      <c r="S622" s="15" t="s">
        <v>1976</v>
      </c>
      <c r="T622" s="8" t="s">
        <v>3018</v>
      </c>
      <c r="U622" t="e">
        <f>INDEX('Hàng tra'!$E$3:$E$519,MATCH('Bảng kê Q1'!$F622,'Hàng tra'!$E$3:$E$519,0))</f>
        <v>#N/A</v>
      </c>
    </row>
    <row r="623" spans="1:21" ht="21" outlineLevel="1" x14ac:dyDescent="0.25">
      <c r="A623" s="4">
        <v>44935</v>
      </c>
      <c r="B623" s="8" t="s">
        <v>2372</v>
      </c>
      <c r="C623" s="8" t="s">
        <v>3013</v>
      </c>
      <c r="D623" s="22" t="s">
        <v>4236</v>
      </c>
      <c r="E623" s="22" t="s">
        <v>4236</v>
      </c>
      <c r="F623" s="22">
        <v>941</v>
      </c>
      <c r="G623" s="22"/>
      <c r="H623" s="22">
        <f>+IFERROR(INDEX('18.02.23'!$N$9:$N$746,MATCH('Bảng kê Q1'!$F623,'18.02.23'!$N$9:$N$746,0)),"")</f>
        <v>941</v>
      </c>
      <c r="I623" s="22"/>
      <c r="J623" s="22"/>
      <c r="K623" s="22"/>
      <c r="L623" s="5">
        <v>1193743</v>
      </c>
      <c r="M623" s="9" t="s">
        <v>3015</v>
      </c>
      <c r="N623" s="5">
        <v>119374</v>
      </c>
      <c r="O623" s="5">
        <v>1313117</v>
      </c>
      <c r="P623" s="5">
        <f t="shared" si="18"/>
        <v>137877.285</v>
      </c>
      <c r="Q623" s="5">
        <f t="shared" si="19"/>
        <v>1175239.7150000001</v>
      </c>
      <c r="R623" s="5">
        <f>+IFERROR(INDEX('18.02.23'!$F$9:$F$748,MATCH('Bảng kê Q1'!$F623,'18.02.23'!$N$9:$N$746,0)),"")</f>
        <v>1313117</v>
      </c>
      <c r="S623" s="15" t="s">
        <v>1976</v>
      </c>
      <c r="T623" s="8" t="s">
        <v>3018</v>
      </c>
      <c r="U623" t="e">
        <f>INDEX('Hàng tra'!$E$3:$E$519,MATCH('Bảng kê Q1'!$F623,'Hàng tra'!$E$3:$E$519,0))</f>
        <v>#N/A</v>
      </c>
    </row>
    <row r="624" spans="1:21" ht="21" outlineLevel="1" x14ac:dyDescent="0.25">
      <c r="A624" s="4">
        <v>44935</v>
      </c>
      <c r="B624" s="8" t="s">
        <v>1002</v>
      </c>
      <c r="C624" s="8" t="s">
        <v>3013</v>
      </c>
      <c r="D624" s="22" t="s">
        <v>1118</v>
      </c>
      <c r="E624" s="22" t="s">
        <v>1118</v>
      </c>
      <c r="F624" s="22">
        <v>942</v>
      </c>
      <c r="G624" s="22"/>
      <c r="H624" s="22">
        <f>+IFERROR(INDEX('18.02.23'!$N$9:$N$746,MATCH('Bảng kê Q1'!$F624,'18.02.23'!$N$9:$N$746,0)),"")</f>
        <v>942</v>
      </c>
      <c r="I624" s="22"/>
      <c r="J624" s="22"/>
      <c r="K624" s="22"/>
      <c r="L624" s="5">
        <v>10075365</v>
      </c>
      <c r="M624" s="9" t="s">
        <v>3015</v>
      </c>
      <c r="N624" s="5">
        <v>1007537</v>
      </c>
      <c r="O624" s="5">
        <v>11082902</v>
      </c>
      <c r="P624" s="5">
        <f t="shared" si="18"/>
        <v>1163704.71</v>
      </c>
      <c r="Q624" s="5">
        <f t="shared" si="19"/>
        <v>9919197.2899999991</v>
      </c>
      <c r="R624" s="5">
        <f>+IFERROR(INDEX('18.02.23'!$F$9:$F$748,MATCH('Bảng kê Q1'!$F624,'18.02.23'!$N$9:$N$746,0)),"")</f>
        <v>11082902</v>
      </c>
      <c r="S624" s="15" t="s">
        <v>1118</v>
      </c>
      <c r="T624" s="8" t="s">
        <v>3016</v>
      </c>
      <c r="U624" t="e">
        <f>INDEX('Hàng tra'!$E$3:$E$519,MATCH('Bảng kê Q1'!$F624,'Hàng tra'!$E$3:$E$519,0))</f>
        <v>#N/A</v>
      </c>
    </row>
    <row r="625" spans="1:21" ht="21" hidden="1" outlineLevel="1" x14ac:dyDescent="0.25">
      <c r="A625" s="4">
        <v>44935</v>
      </c>
      <c r="B625" s="8" t="s">
        <v>2338</v>
      </c>
      <c r="C625" s="8" t="s">
        <v>3013</v>
      </c>
      <c r="D625" s="22" t="s">
        <v>1887</v>
      </c>
      <c r="E625" s="22" t="s">
        <v>1887</v>
      </c>
      <c r="F625" s="22">
        <v>943</v>
      </c>
      <c r="G625" s="22"/>
      <c r="H625" s="22" t="str">
        <f>+IFERROR(INDEX('18.02.23'!$N$9:$N$746,MATCH('Bảng kê Q1'!$F625,'18.02.23'!$N$9:$N$746,0)),"")</f>
        <v/>
      </c>
      <c r="I625" s="22"/>
      <c r="J625" s="22"/>
      <c r="K625" s="22"/>
      <c r="L625" s="5">
        <v>3036600</v>
      </c>
      <c r="M625" s="9" t="s">
        <v>3015</v>
      </c>
      <c r="N625" s="5">
        <v>303660</v>
      </c>
      <c r="O625" s="5">
        <v>3340260</v>
      </c>
      <c r="P625" s="5">
        <f t="shared" si="18"/>
        <v>350727.3</v>
      </c>
      <c r="Q625" s="5">
        <f t="shared" si="19"/>
        <v>2989532.7</v>
      </c>
      <c r="R625" s="5" t="str">
        <f>+IFERROR(INDEX('18.02.23'!$F$9:$F$748,MATCH('Bảng kê Q1'!$F625,'18.02.23'!$N$9:$N$746,0)),"")</f>
        <v/>
      </c>
      <c r="S625" s="15" t="s">
        <v>1887</v>
      </c>
      <c r="T625" s="8" t="s">
        <v>3062</v>
      </c>
      <c r="U625" t="e">
        <f>INDEX('Hàng tra'!$E$3:$E$519,MATCH('Bảng kê Q1'!$F625,'Hàng tra'!$E$3:$E$519,0))</f>
        <v>#N/A</v>
      </c>
    </row>
    <row r="626" spans="1:21" ht="21" outlineLevel="1" x14ac:dyDescent="0.25">
      <c r="A626" s="4">
        <v>44935</v>
      </c>
      <c r="B626" s="8" t="s">
        <v>1014</v>
      </c>
      <c r="C626" s="8" t="s">
        <v>3013</v>
      </c>
      <c r="D626" s="22" t="s">
        <v>4237</v>
      </c>
      <c r="E626" s="22" t="s">
        <v>4237</v>
      </c>
      <c r="F626" s="22">
        <v>967</v>
      </c>
      <c r="G626" s="22"/>
      <c r="H626" s="22">
        <f>+IFERROR(INDEX('18.02.23'!$N$9:$N$746,MATCH('Bảng kê Q1'!$F626,'18.02.23'!$N$9:$N$746,0)),"")</f>
        <v>967</v>
      </c>
      <c r="I626" s="22"/>
      <c r="J626" s="22"/>
      <c r="K626" s="22"/>
      <c r="L626" s="5">
        <v>3569956</v>
      </c>
      <c r="M626" s="9" t="s">
        <v>3015</v>
      </c>
      <c r="N626" s="5">
        <v>356996</v>
      </c>
      <c r="O626" s="5">
        <v>3926952</v>
      </c>
      <c r="P626" s="5">
        <f t="shared" si="18"/>
        <v>412329.95999999996</v>
      </c>
      <c r="Q626" s="5">
        <f t="shared" si="19"/>
        <v>3514622.04</v>
      </c>
      <c r="R626" s="5">
        <f>+IFERROR(INDEX('18.02.23'!$F$9:$F$748,MATCH('Bảng kê Q1'!$F626,'18.02.23'!$N$9:$N$746,0)),"")</f>
        <v>3926952</v>
      </c>
      <c r="S626" s="15" t="s">
        <v>349</v>
      </c>
      <c r="T626" s="8" t="s">
        <v>3030</v>
      </c>
      <c r="U626" t="e">
        <f>INDEX('Hàng tra'!$E$3:$E$519,MATCH('Bảng kê Q1'!$F626,'Hàng tra'!$E$3:$E$519,0))</f>
        <v>#N/A</v>
      </c>
    </row>
    <row r="627" spans="1:21" ht="21" outlineLevel="1" x14ac:dyDescent="0.25">
      <c r="A627" s="4">
        <v>44935</v>
      </c>
      <c r="B627" s="8" t="s">
        <v>1889</v>
      </c>
      <c r="C627" s="8" t="s">
        <v>3013</v>
      </c>
      <c r="D627" s="22" t="s">
        <v>4232</v>
      </c>
      <c r="E627" s="22" t="s">
        <v>4232</v>
      </c>
      <c r="F627" s="22">
        <v>969</v>
      </c>
      <c r="G627" s="22"/>
      <c r="H627" s="22">
        <f>+IFERROR(INDEX('18.02.23'!$N$9:$N$746,MATCH('Bảng kê Q1'!$F627,'18.02.23'!$N$9:$N$746,0)),"")</f>
        <v>969</v>
      </c>
      <c r="I627" s="22"/>
      <c r="J627" s="22"/>
      <c r="K627" s="22"/>
      <c r="L627" s="5">
        <v>826588</v>
      </c>
      <c r="M627" s="9" t="s">
        <v>3015</v>
      </c>
      <c r="N627" s="5">
        <v>82659</v>
      </c>
      <c r="O627" s="5">
        <v>909247</v>
      </c>
      <c r="P627" s="5">
        <f t="shared" si="18"/>
        <v>95470.934999999998</v>
      </c>
      <c r="Q627" s="5">
        <f t="shared" si="19"/>
        <v>813776.06499999994</v>
      </c>
      <c r="R627" s="5">
        <f>+IFERROR(INDEX('18.02.23'!$F$9:$F$748,MATCH('Bảng kê Q1'!$F627,'18.02.23'!$N$9:$N$746,0)),"")</f>
        <v>909247</v>
      </c>
      <c r="S627" s="15" t="s">
        <v>1976</v>
      </c>
      <c r="T627" s="8" t="s">
        <v>3018</v>
      </c>
      <c r="U627" t="e">
        <f>INDEX('Hàng tra'!$E$3:$E$519,MATCH('Bảng kê Q1'!$F627,'Hàng tra'!$E$3:$E$519,0))</f>
        <v>#N/A</v>
      </c>
    </row>
    <row r="628" spans="1:21" ht="21" hidden="1" outlineLevel="1" x14ac:dyDescent="0.25">
      <c r="A628" s="4">
        <v>44935</v>
      </c>
      <c r="B628" s="8" t="s">
        <v>1020</v>
      </c>
      <c r="C628" s="8" t="s">
        <v>3013</v>
      </c>
      <c r="D628" s="22" t="s">
        <v>1748</v>
      </c>
      <c r="E628" s="22" t="s">
        <v>1748</v>
      </c>
      <c r="F628" s="22">
        <v>971</v>
      </c>
      <c r="G628" s="22"/>
      <c r="H628" s="22" t="str">
        <f>+IFERROR(INDEX('18.02.23'!$N$9:$N$746,MATCH('Bảng kê Q1'!$F628,'18.02.23'!$N$9:$N$746,0)),"")</f>
        <v/>
      </c>
      <c r="I628" s="22"/>
      <c r="J628" s="22"/>
      <c r="K628" s="22"/>
      <c r="L628" s="5">
        <v>1038240</v>
      </c>
      <c r="M628" s="9" t="s">
        <v>3015</v>
      </c>
      <c r="N628" s="5">
        <v>103824</v>
      </c>
      <c r="O628" s="5">
        <v>1142064</v>
      </c>
      <c r="P628" s="5">
        <f t="shared" si="18"/>
        <v>119916.72</v>
      </c>
      <c r="Q628" s="5">
        <f t="shared" si="19"/>
        <v>1022147.28</v>
      </c>
      <c r="R628" s="5" t="str">
        <f>+IFERROR(INDEX('18.02.23'!$F$9:$F$748,MATCH('Bảng kê Q1'!$F628,'18.02.23'!$N$9:$N$746,0)),"")</f>
        <v/>
      </c>
      <c r="S628" s="15" t="s">
        <v>1748</v>
      </c>
      <c r="T628" s="8" t="s">
        <v>3103</v>
      </c>
      <c r="U628" t="e">
        <f>INDEX('Hàng tra'!$E$3:$E$519,MATCH('Bảng kê Q1'!$F628,'Hàng tra'!$E$3:$E$519,0))</f>
        <v>#N/A</v>
      </c>
    </row>
    <row r="629" spans="1:21" ht="21" outlineLevel="1" x14ac:dyDescent="0.25">
      <c r="A629" s="4">
        <v>44935</v>
      </c>
      <c r="B629" s="8" t="s">
        <v>212</v>
      </c>
      <c r="C629" s="8" t="s">
        <v>3013</v>
      </c>
      <c r="D629" s="22" t="s">
        <v>1748</v>
      </c>
      <c r="E629" s="22" t="s">
        <v>1748</v>
      </c>
      <c r="F629" s="22">
        <v>972</v>
      </c>
      <c r="G629" s="22"/>
      <c r="H629" s="22">
        <f>+IFERROR(INDEX('18.02.23'!$N$9:$N$746,MATCH('Bảng kê Q1'!$F629,'18.02.23'!$N$9:$N$746,0)),"")</f>
        <v>972</v>
      </c>
      <c r="I629" s="22"/>
      <c r="J629" s="22"/>
      <c r="K629" s="22"/>
      <c r="L629" s="5">
        <v>5317364</v>
      </c>
      <c r="M629" s="9" t="s">
        <v>3015</v>
      </c>
      <c r="N629" s="5">
        <v>531736</v>
      </c>
      <c r="O629" s="5">
        <v>5849100</v>
      </c>
      <c r="P629" s="5">
        <f t="shared" si="18"/>
        <v>614155.5</v>
      </c>
      <c r="Q629" s="5">
        <f t="shared" si="19"/>
        <v>5234944.5</v>
      </c>
      <c r="R629" s="5">
        <f>+IFERROR(INDEX('18.02.23'!$F$9:$F$748,MATCH('Bảng kê Q1'!$F629,'18.02.23'!$N$9:$N$746,0)),"")</f>
        <v>5849100</v>
      </c>
      <c r="S629" s="15" t="s">
        <v>1748</v>
      </c>
      <c r="T629" s="8" t="s">
        <v>3103</v>
      </c>
      <c r="U629" t="e">
        <f>INDEX('Hàng tra'!$E$3:$E$519,MATCH('Bảng kê Q1'!$F629,'Hàng tra'!$E$3:$E$519,0))</f>
        <v>#N/A</v>
      </c>
    </row>
    <row r="630" spans="1:21" hidden="1" outlineLevel="1" x14ac:dyDescent="0.25">
      <c r="A630" s="4">
        <v>44935</v>
      </c>
      <c r="B630" s="8" t="s">
        <v>988</v>
      </c>
      <c r="C630" s="8" t="s">
        <v>3013</v>
      </c>
      <c r="D630" s="22" t="s">
        <v>1548</v>
      </c>
      <c r="E630" s="22" t="s">
        <v>1548</v>
      </c>
      <c r="F630" s="22">
        <v>973</v>
      </c>
      <c r="G630" s="22"/>
      <c r="H630" s="22" t="str">
        <f>+IFERROR(INDEX('18.02.23'!$N$9:$N$746,MATCH('Bảng kê Q1'!$F630,'18.02.23'!$N$9:$N$746,0)),"")</f>
        <v/>
      </c>
      <c r="I630" s="22"/>
      <c r="J630" s="22"/>
      <c r="K630" s="22"/>
      <c r="L630" s="5">
        <v>41986030</v>
      </c>
      <c r="M630" s="9" t="s">
        <v>3015</v>
      </c>
      <c r="N630" s="5">
        <v>4198603</v>
      </c>
      <c r="O630" s="5">
        <v>46184633</v>
      </c>
      <c r="P630" s="5">
        <f t="shared" si="18"/>
        <v>4849386.4649999999</v>
      </c>
      <c r="Q630" s="5">
        <f t="shared" si="19"/>
        <v>41335246.534999996</v>
      </c>
      <c r="R630" s="5" t="str">
        <f>+IFERROR(INDEX('18.02.23'!$F$9:$F$748,MATCH('Bảng kê Q1'!$F630,'18.02.23'!$N$9:$N$746,0)),"")</f>
        <v/>
      </c>
      <c r="S630" s="15" t="s">
        <v>1548</v>
      </c>
      <c r="T630" s="8" t="s">
        <v>3104</v>
      </c>
      <c r="U630">
        <f>INDEX('Hàng tra'!$E$3:$E$519,MATCH('Bảng kê Q1'!$F630,'Hàng tra'!$E$3:$E$519,0))</f>
        <v>973</v>
      </c>
    </row>
    <row r="631" spans="1:21" outlineLevel="1" x14ac:dyDescent="0.25">
      <c r="A631" s="4">
        <v>44935</v>
      </c>
      <c r="B631" s="8" t="s">
        <v>1313</v>
      </c>
      <c r="C631" s="8" t="s">
        <v>3013</v>
      </c>
      <c r="D631" s="22" t="s">
        <v>280</v>
      </c>
      <c r="E631" s="22" t="s">
        <v>280</v>
      </c>
      <c r="F631" s="22">
        <v>975</v>
      </c>
      <c r="G631" s="22"/>
      <c r="H631" s="22">
        <f>+IFERROR(INDEX('18.02.23'!$N$9:$N$746,MATCH('Bảng kê Q1'!$F631,'18.02.23'!$N$9:$N$746,0)),"")</f>
        <v>975</v>
      </c>
      <c r="I631" s="22"/>
      <c r="J631" s="22"/>
      <c r="K631" s="22"/>
      <c r="L631" s="5">
        <v>3872603</v>
      </c>
      <c r="M631" s="9" t="s">
        <v>3015</v>
      </c>
      <c r="N631" s="5">
        <v>387260</v>
      </c>
      <c r="O631" s="5">
        <v>4259863</v>
      </c>
      <c r="P631" s="5">
        <f t="shared" si="18"/>
        <v>447285.61499999999</v>
      </c>
      <c r="Q631" s="5">
        <f t="shared" si="19"/>
        <v>3812577.3849999998</v>
      </c>
      <c r="R631" s="5">
        <f>+IFERROR(INDEX('18.02.23'!$F$9:$F$748,MATCH('Bảng kê Q1'!$F631,'18.02.23'!$N$9:$N$746,0)),"")</f>
        <v>-276010</v>
      </c>
      <c r="S631" s="15" t="s">
        <v>280</v>
      </c>
      <c r="T631" s="8" t="s">
        <v>3037</v>
      </c>
      <c r="U631">
        <f>INDEX('Hàng tra'!$E$3:$E$519,MATCH('Bảng kê Q1'!$F631,'Hàng tra'!$E$3:$E$519,0))</f>
        <v>975</v>
      </c>
    </row>
    <row r="632" spans="1:21" outlineLevel="1" x14ac:dyDescent="0.25">
      <c r="A632" s="4">
        <v>44936</v>
      </c>
      <c r="B632" s="8" t="s">
        <v>793</v>
      </c>
      <c r="C632" s="8" t="s">
        <v>3013</v>
      </c>
      <c r="D632" s="22" t="s">
        <v>1594</v>
      </c>
      <c r="E632" s="22" t="s">
        <v>1594</v>
      </c>
      <c r="F632" s="22">
        <v>980</v>
      </c>
      <c r="G632" s="22"/>
      <c r="H632" s="22">
        <f>+IFERROR(INDEX('18.02.23'!$N$9:$N$746,MATCH('Bảng kê Q1'!$F632,'18.02.23'!$N$9:$N$746,0)),"")</f>
        <v>980</v>
      </c>
      <c r="I632" s="22"/>
      <c r="J632" s="22"/>
      <c r="K632" s="22"/>
      <c r="L632" s="5">
        <v>12612980</v>
      </c>
      <c r="M632" s="9" t="s">
        <v>3015</v>
      </c>
      <c r="N632" s="5">
        <v>1261298</v>
      </c>
      <c r="O632" s="5">
        <v>13874278</v>
      </c>
      <c r="P632" s="5">
        <f t="shared" si="18"/>
        <v>1456799.19</v>
      </c>
      <c r="Q632" s="5">
        <f t="shared" si="19"/>
        <v>12417478.810000001</v>
      </c>
      <c r="R632" s="5">
        <f>+IFERROR(INDEX('18.02.23'!$F$9:$F$748,MATCH('Bảng kê Q1'!$F632,'18.02.23'!$N$9:$N$746,0)),"")</f>
        <v>13874278</v>
      </c>
      <c r="S632" s="15" t="s">
        <v>1594</v>
      </c>
      <c r="T632" s="8" t="s">
        <v>3041</v>
      </c>
      <c r="U632" t="e">
        <f>INDEX('Hàng tra'!$E$3:$E$519,MATCH('Bảng kê Q1'!$F632,'Hàng tra'!$E$3:$E$519,0))</f>
        <v>#N/A</v>
      </c>
    </row>
    <row r="633" spans="1:21" ht="21" outlineLevel="1" x14ac:dyDescent="0.25">
      <c r="A633" s="4">
        <v>44936</v>
      </c>
      <c r="B633" s="8" t="s">
        <v>1149</v>
      </c>
      <c r="C633" s="8" t="s">
        <v>3013</v>
      </c>
      <c r="D633" s="22" t="s">
        <v>1528</v>
      </c>
      <c r="E633" s="22" t="s">
        <v>1528</v>
      </c>
      <c r="F633" s="22">
        <v>991</v>
      </c>
      <c r="G633" s="22"/>
      <c r="H633" s="22">
        <f>+IFERROR(INDEX('18.02.23'!$N$9:$N$746,MATCH('Bảng kê Q1'!$F633,'18.02.23'!$N$9:$N$746,0)),"")</f>
        <v>991</v>
      </c>
      <c r="I633" s="22"/>
      <c r="J633" s="22"/>
      <c r="K633" s="22"/>
      <c r="L633" s="5">
        <v>4360246</v>
      </c>
      <c r="M633" s="9" t="s">
        <v>3015</v>
      </c>
      <c r="N633" s="5">
        <v>436025</v>
      </c>
      <c r="O633" s="5">
        <v>4796271</v>
      </c>
      <c r="P633" s="5">
        <f t="shared" si="18"/>
        <v>503608.45499999996</v>
      </c>
      <c r="Q633" s="5">
        <f t="shared" si="19"/>
        <v>4292662.5449999999</v>
      </c>
      <c r="R633" s="5">
        <f>+IFERROR(INDEX('18.02.23'!$F$9:$F$748,MATCH('Bảng kê Q1'!$F633,'18.02.23'!$N$9:$N$746,0)),"")</f>
        <v>4796271</v>
      </c>
      <c r="S633" s="15" t="s">
        <v>1528</v>
      </c>
      <c r="T633" s="8" t="s">
        <v>3043</v>
      </c>
      <c r="U633" t="e">
        <f>INDEX('Hàng tra'!$E$3:$E$519,MATCH('Bảng kê Q1'!$F633,'Hàng tra'!$E$3:$E$519,0))</f>
        <v>#N/A</v>
      </c>
    </row>
    <row r="634" spans="1:21" ht="21" outlineLevel="1" x14ac:dyDescent="0.25">
      <c r="A634" s="4">
        <v>44936</v>
      </c>
      <c r="B634" s="8" t="s">
        <v>253</v>
      </c>
      <c r="C634" s="8" t="s">
        <v>3013</v>
      </c>
      <c r="D634" s="22" t="s">
        <v>4203</v>
      </c>
      <c r="E634" s="22" t="s">
        <v>4203</v>
      </c>
      <c r="F634" s="22">
        <v>992</v>
      </c>
      <c r="G634" s="22"/>
      <c r="H634" s="22">
        <f>+IFERROR(INDEX('18.02.23'!$N$9:$N$746,MATCH('Bảng kê Q1'!$F634,'18.02.23'!$N$9:$N$746,0)),"")</f>
        <v>992</v>
      </c>
      <c r="I634" s="22"/>
      <c r="J634" s="22"/>
      <c r="K634" s="22"/>
      <c r="L634" s="5">
        <v>1638474</v>
      </c>
      <c r="M634" s="9" t="s">
        <v>3015</v>
      </c>
      <c r="N634" s="5">
        <v>163847</v>
      </c>
      <c r="O634" s="5">
        <v>1802321</v>
      </c>
      <c r="P634" s="5">
        <f t="shared" si="18"/>
        <v>189243.70499999999</v>
      </c>
      <c r="Q634" s="5">
        <f t="shared" si="19"/>
        <v>1613077.2949999999</v>
      </c>
      <c r="R634" s="5">
        <f>+IFERROR(INDEX('18.02.23'!$F$9:$F$748,MATCH('Bảng kê Q1'!$F634,'18.02.23'!$N$9:$N$746,0)),"")</f>
        <v>1802321</v>
      </c>
      <c r="S634" s="15" t="s">
        <v>1332</v>
      </c>
      <c r="T634" s="8" t="s">
        <v>3033</v>
      </c>
      <c r="U634" t="e">
        <f>INDEX('Hàng tra'!$E$3:$E$519,MATCH('Bảng kê Q1'!$F634,'Hàng tra'!$E$3:$E$519,0))</f>
        <v>#N/A</v>
      </c>
    </row>
    <row r="635" spans="1:21" hidden="1" outlineLevel="1" x14ac:dyDescent="0.25">
      <c r="A635" s="4">
        <v>44936</v>
      </c>
      <c r="B635" s="8" t="s">
        <v>26</v>
      </c>
      <c r="C635" s="8" t="s">
        <v>3013</v>
      </c>
      <c r="D635" s="22" t="s">
        <v>2989</v>
      </c>
      <c r="E635" s="22" t="s">
        <v>2989</v>
      </c>
      <c r="F635" s="22">
        <v>993</v>
      </c>
      <c r="G635" s="22"/>
      <c r="H635" s="22" t="str">
        <f>+IFERROR(INDEX('18.02.23'!$N$9:$N$746,MATCH('Bảng kê Q1'!$F635,'18.02.23'!$N$9:$N$746,0)),"")</f>
        <v/>
      </c>
      <c r="I635" s="22"/>
      <c r="J635" s="22"/>
      <c r="K635" s="22"/>
      <c r="L635" s="5">
        <v>2578800</v>
      </c>
      <c r="M635" s="9" t="s">
        <v>3015</v>
      </c>
      <c r="N635" s="5">
        <v>257880</v>
      </c>
      <c r="O635" s="5">
        <v>2836680</v>
      </c>
      <c r="P635" s="5">
        <f t="shared" si="18"/>
        <v>297851.39999999997</v>
      </c>
      <c r="Q635" s="5">
        <f t="shared" si="19"/>
        <v>2538828.6</v>
      </c>
      <c r="R635" s="5" t="str">
        <f>+IFERROR(INDEX('18.02.23'!$F$9:$F$748,MATCH('Bảng kê Q1'!$F635,'18.02.23'!$N$9:$N$746,0)),"")</f>
        <v/>
      </c>
      <c r="S635" s="15" t="s">
        <v>2989</v>
      </c>
      <c r="T635" s="8" t="s">
        <v>3038</v>
      </c>
      <c r="U635" t="e">
        <f>INDEX('Hàng tra'!$E$3:$E$519,MATCH('Bảng kê Q1'!$F635,'Hàng tra'!$E$3:$E$519,0))</f>
        <v>#N/A</v>
      </c>
    </row>
    <row r="636" spans="1:21" outlineLevel="1" x14ac:dyDescent="0.25">
      <c r="A636" s="4">
        <v>44936</v>
      </c>
      <c r="B636" s="8" t="s">
        <v>841</v>
      </c>
      <c r="C636" s="8" t="s">
        <v>3013</v>
      </c>
      <c r="D636" s="22" t="s">
        <v>2989</v>
      </c>
      <c r="E636" s="22" t="s">
        <v>2989</v>
      </c>
      <c r="F636" s="22">
        <v>994</v>
      </c>
      <c r="G636" s="22"/>
      <c r="H636" s="22">
        <f>+IFERROR(INDEX('18.02.23'!$N$9:$N$746,MATCH('Bảng kê Q1'!$F636,'18.02.23'!$N$9:$N$746,0)),"")</f>
        <v>994</v>
      </c>
      <c r="I636" s="22"/>
      <c r="J636" s="22"/>
      <c r="K636" s="22"/>
      <c r="L636" s="5">
        <v>9261499</v>
      </c>
      <c r="M636" s="9" t="s">
        <v>3015</v>
      </c>
      <c r="N636" s="5">
        <v>926150</v>
      </c>
      <c r="O636" s="5">
        <v>10187649</v>
      </c>
      <c r="P636" s="5">
        <f t="shared" si="18"/>
        <v>1069703.145</v>
      </c>
      <c r="Q636" s="5">
        <f t="shared" si="19"/>
        <v>9117945.8550000004</v>
      </c>
      <c r="R636" s="5">
        <f>+IFERROR(INDEX('18.02.23'!$F$9:$F$748,MATCH('Bảng kê Q1'!$F636,'18.02.23'!$N$9:$N$746,0)),"")</f>
        <v>10187649</v>
      </c>
      <c r="S636" s="15" t="s">
        <v>2989</v>
      </c>
      <c r="T636" s="8" t="s">
        <v>3038</v>
      </c>
      <c r="U636" t="e">
        <f>INDEX('Hàng tra'!$E$3:$E$519,MATCH('Bảng kê Q1'!$F636,'Hàng tra'!$E$3:$E$519,0))</f>
        <v>#N/A</v>
      </c>
    </row>
    <row r="637" spans="1:21" ht="21" outlineLevel="1" x14ac:dyDescent="0.25">
      <c r="A637" s="4">
        <v>44936</v>
      </c>
      <c r="B637" s="8" t="s">
        <v>2327</v>
      </c>
      <c r="C637" s="8" t="s">
        <v>3013</v>
      </c>
      <c r="D637" s="22" t="s">
        <v>4238</v>
      </c>
      <c r="E637" s="22" t="s">
        <v>4238</v>
      </c>
      <c r="F637" s="22">
        <v>998</v>
      </c>
      <c r="G637" s="22"/>
      <c r="H637" s="22">
        <f>+IFERROR(INDEX('18.02.23'!$N$9:$N$746,MATCH('Bảng kê Q1'!$F637,'18.02.23'!$N$9:$N$746,0)),"")</f>
        <v>998</v>
      </c>
      <c r="I637" s="22"/>
      <c r="J637" s="22"/>
      <c r="K637" s="22"/>
      <c r="L637" s="5">
        <v>2318541</v>
      </c>
      <c r="M637" s="9" t="s">
        <v>3015</v>
      </c>
      <c r="N637" s="5">
        <v>231854</v>
      </c>
      <c r="O637" s="5">
        <v>2550395</v>
      </c>
      <c r="P637" s="5">
        <f t="shared" si="18"/>
        <v>267791.47499999998</v>
      </c>
      <c r="Q637" s="5">
        <f t="shared" si="19"/>
        <v>2282603.5249999999</v>
      </c>
      <c r="R637" s="5">
        <f>+IFERROR(INDEX('18.02.23'!$F$9:$F$748,MATCH('Bảng kê Q1'!$F637,'18.02.23'!$N$9:$N$746,0)),"")</f>
        <v>2550395</v>
      </c>
      <c r="S637" s="15" t="s">
        <v>349</v>
      </c>
      <c r="T637" s="8" t="s">
        <v>3030</v>
      </c>
      <c r="U637" t="e">
        <f>INDEX('Hàng tra'!$E$3:$E$519,MATCH('Bảng kê Q1'!$F637,'Hàng tra'!$E$3:$E$519,0))</f>
        <v>#N/A</v>
      </c>
    </row>
    <row r="638" spans="1:21" outlineLevel="1" x14ac:dyDescent="0.25">
      <c r="A638" s="4">
        <v>44936</v>
      </c>
      <c r="B638" s="8" t="s">
        <v>1442</v>
      </c>
      <c r="C638" s="8" t="s">
        <v>3013</v>
      </c>
      <c r="D638" s="22" t="s">
        <v>4171</v>
      </c>
      <c r="E638" s="22" t="s">
        <v>4171</v>
      </c>
      <c r="F638" s="22">
        <v>999</v>
      </c>
      <c r="G638" s="22"/>
      <c r="H638" s="22">
        <f>+IFERROR(INDEX('18.02.23'!$N$9:$N$746,MATCH('Bảng kê Q1'!$F638,'18.02.23'!$N$9:$N$746,0)),"")</f>
        <v>999</v>
      </c>
      <c r="I638" s="22"/>
      <c r="J638" s="22"/>
      <c r="K638" s="22"/>
      <c r="L638" s="5">
        <v>2305530</v>
      </c>
      <c r="M638" s="9" t="s">
        <v>3015</v>
      </c>
      <c r="N638" s="5">
        <v>230553</v>
      </c>
      <c r="O638" s="5">
        <v>2536083</v>
      </c>
      <c r="P638" s="5">
        <f t="shared" si="18"/>
        <v>266288.71499999997</v>
      </c>
      <c r="Q638" s="5">
        <f t="shared" si="19"/>
        <v>2269794.2850000001</v>
      </c>
      <c r="R638" s="5">
        <f>+IFERROR(INDEX('18.02.23'!$F$9:$F$748,MATCH('Bảng kê Q1'!$F638,'18.02.23'!$N$9:$N$746,0)),"")</f>
        <v>2536083</v>
      </c>
      <c r="S638" s="15" t="s">
        <v>701</v>
      </c>
      <c r="T638" s="8" t="s">
        <v>3026</v>
      </c>
      <c r="U638" t="e">
        <f>INDEX('Hàng tra'!$E$3:$E$519,MATCH('Bảng kê Q1'!$F638,'Hàng tra'!$E$3:$E$519,0))</f>
        <v>#N/A</v>
      </c>
    </row>
    <row r="639" spans="1:21" outlineLevel="1" x14ac:dyDescent="0.25">
      <c r="A639" s="4">
        <v>44936</v>
      </c>
      <c r="B639" s="8" t="s">
        <v>1989</v>
      </c>
      <c r="C639" s="8" t="s">
        <v>3013</v>
      </c>
      <c r="D639" s="22" t="s">
        <v>277</v>
      </c>
      <c r="E639" s="22" t="s">
        <v>277</v>
      </c>
      <c r="F639" s="22">
        <v>1000</v>
      </c>
      <c r="G639" s="22"/>
      <c r="H639" s="22">
        <f>+IFERROR(INDEX('18.02.23'!$N$9:$N$746,MATCH('Bảng kê Q1'!$F639,'18.02.23'!$N$9:$N$746,0)),"")</f>
        <v>1000</v>
      </c>
      <c r="I639" s="22"/>
      <c r="J639" s="22"/>
      <c r="K639" s="22"/>
      <c r="L639" s="5">
        <v>3254610</v>
      </c>
      <c r="M639" s="9" t="s">
        <v>3015</v>
      </c>
      <c r="N639" s="5">
        <v>325461</v>
      </c>
      <c r="O639" s="5">
        <v>3580071</v>
      </c>
      <c r="P639" s="5">
        <f t="shared" si="18"/>
        <v>375907.45499999996</v>
      </c>
      <c r="Q639" s="5">
        <f t="shared" si="19"/>
        <v>3204163.5449999999</v>
      </c>
      <c r="R639" s="5">
        <f>+IFERROR(INDEX('18.02.23'!$F$9:$F$748,MATCH('Bảng kê Q1'!$F639,'18.02.23'!$N$9:$N$746,0)),"")</f>
        <v>3580071</v>
      </c>
      <c r="S639" s="15" t="s">
        <v>277</v>
      </c>
      <c r="T639" s="8" t="s">
        <v>3101</v>
      </c>
      <c r="U639" t="e">
        <f>INDEX('Hàng tra'!$E$3:$E$519,MATCH('Bảng kê Q1'!$F639,'Hàng tra'!$E$3:$E$519,0))</f>
        <v>#N/A</v>
      </c>
    </row>
    <row r="640" spans="1:21" outlineLevel="1" x14ac:dyDescent="0.25">
      <c r="A640" s="4">
        <v>44936</v>
      </c>
      <c r="B640" s="8" t="s">
        <v>2716</v>
      </c>
      <c r="C640" s="8" t="s">
        <v>3013</v>
      </c>
      <c r="D640" s="22" t="s">
        <v>4239</v>
      </c>
      <c r="E640" s="22" t="s">
        <v>4239</v>
      </c>
      <c r="F640" s="22">
        <v>1001</v>
      </c>
      <c r="G640" s="22"/>
      <c r="H640" s="22">
        <f>+IFERROR(INDEX('18.02.23'!$N$9:$N$746,MATCH('Bảng kê Q1'!$F640,'18.02.23'!$N$9:$N$746,0)),"")</f>
        <v>1001</v>
      </c>
      <c r="I640" s="22"/>
      <c r="J640" s="22"/>
      <c r="K640" s="22"/>
      <c r="L640" s="5">
        <v>273203</v>
      </c>
      <c r="M640" s="9" t="s">
        <v>3015</v>
      </c>
      <c r="N640" s="5">
        <v>27320</v>
      </c>
      <c r="O640" s="5">
        <v>300523</v>
      </c>
      <c r="P640" s="5">
        <f t="shared" si="18"/>
        <v>31554.914999999997</v>
      </c>
      <c r="Q640" s="5">
        <f t="shared" si="19"/>
        <v>268968.08500000002</v>
      </c>
      <c r="R640" s="5">
        <f>+IFERROR(INDEX('18.02.23'!$F$9:$F$748,MATCH('Bảng kê Q1'!$F640,'18.02.23'!$N$9:$N$746,0)),"")</f>
        <v>300523</v>
      </c>
      <c r="S640" s="15" t="s">
        <v>1882</v>
      </c>
      <c r="T640" s="8" t="s">
        <v>3014</v>
      </c>
      <c r="U640" t="e">
        <f>INDEX('Hàng tra'!$E$3:$E$519,MATCH('Bảng kê Q1'!$F640,'Hàng tra'!$E$3:$E$519,0))</f>
        <v>#N/A</v>
      </c>
    </row>
    <row r="641" spans="1:21" outlineLevel="1" x14ac:dyDescent="0.25">
      <c r="A641" s="4">
        <v>44936</v>
      </c>
      <c r="B641" s="8" t="s">
        <v>2565</v>
      </c>
      <c r="C641" s="8" t="s">
        <v>3013</v>
      </c>
      <c r="D641" s="22" t="s">
        <v>207</v>
      </c>
      <c r="E641" s="22" t="s">
        <v>207</v>
      </c>
      <c r="F641" s="22">
        <v>1003</v>
      </c>
      <c r="G641" s="22"/>
      <c r="H641" s="22">
        <f>+IFERROR(INDEX('18.02.23'!$N$9:$N$746,MATCH('Bảng kê Q1'!$F641,'18.02.23'!$N$9:$N$746,0)),"")</f>
        <v>1003</v>
      </c>
      <c r="I641" s="22"/>
      <c r="J641" s="22"/>
      <c r="K641" s="22"/>
      <c r="L641" s="5">
        <v>1412496</v>
      </c>
      <c r="M641" s="9" t="s">
        <v>3015</v>
      </c>
      <c r="N641" s="5">
        <v>141250</v>
      </c>
      <c r="O641" s="5">
        <v>1553746</v>
      </c>
      <c r="P641" s="5">
        <f t="shared" si="18"/>
        <v>163143.32999999999</v>
      </c>
      <c r="Q641" s="5">
        <f t="shared" si="19"/>
        <v>1390602.67</v>
      </c>
      <c r="R641" s="5">
        <f>+IFERROR(INDEX('18.02.23'!$F$9:$F$748,MATCH('Bảng kê Q1'!$F641,'18.02.23'!$N$9:$N$746,0)),"")</f>
        <v>1553746</v>
      </c>
      <c r="S641" s="15" t="s">
        <v>1882</v>
      </c>
      <c r="T641" s="8" t="s">
        <v>3014</v>
      </c>
      <c r="U641" t="e">
        <f>INDEX('Hàng tra'!$E$3:$E$519,MATCH('Bảng kê Q1'!$F641,'Hàng tra'!$E$3:$E$519,0))</f>
        <v>#N/A</v>
      </c>
    </row>
    <row r="642" spans="1:21" outlineLevel="1" x14ac:dyDescent="0.25">
      <c r="A642" s="4">
        <v>44936</v>
      </c>
      <c r="B642" s="8" t="s">
        <v>702</v>
      </c>
      <c r="C642" s="8" t="s">
        <v>3013</v>
      </c>
      <c r="D642" s="22" t="s">
        <v>942</v>
      </c>
      <c r="E642" s="22" t="s">
        <v>942</v>
      </c>
      <c r="F642" s="22">
        <v>1006</v>
      </c>
      <c r="G642" s="22"/>
      <c r="H642" s="22">
        <f>+IFERROR(INDEX('18.02.23'!$N$9:$N$746,MATCH('Bảng kê Q1'!$F642,'18.02.23'!$N$9:$N$746,0)),"")</f>
        <v>1006</v>
      </c>
      <c r="I642" s="22"/>
      <c r="J642" s="22"/>
      <c r="K642" s="22"/>
      <c r="L642" s="5">
        <v>1244320</v>
      </c>
      <c r="M642" s="9" t="s">
        <v>3015</v>
      </c>
      <c r="N642" s="5">
        <v>124432</v>
      </c>
      <c r="O642" s="5">
        <v>1368752</v>
      </c>
      <c r="P642" s="5">
        <f t="shared" si="18"/>
        <v>143718.96</v>
      </c>
      <c r="Q642" s="5">
        <f t="shared" si="19"/>
        <v>1225033.04</v>
      </c>
      <c r="R642" s="5">
        <f>+IFERROR(INDEX('18.02.23'!$F$9:$F$748,MATCH('Bảng kê Q1'!$F642,'18.02.23'!$N$9:$N$746,0)),"")</f>
        <v>1368752</v>
      </c>
      <c r="S642" s="15" t="s">
        <v>1882</v>
      </c>
      <c r="T642" s="8" t="s">
        <v>3014</v>
      </c>
      <c r="U642" t="e">
        <f>INDEX('Hàng tra'!$E$3:$E$519,MATCH('Bảng kê Q1'!$F642,'Hàng tra'!$E$3:$E$519,0))</f>
        <v>#N/A</v>
      </c>
    </row>
    <row r="643" spans="1:21" ht="21" outlineLevel="1" x14ac:dyDescent="0.25">
      <c r="A643" s="4">
        <v>44936</v>
      </c>
      <c r="B643" s="8" t="s">
        <v>1406</v>
      </c>
      <c r="C643" s="8" t="s">
        <v>3013</v>
      </c>
      <c r="D643" s="22" t="s">
        <v>4240</v>
      </c>
      <c r="E643" s="22" t="s">
        <v>4240</v>
      </c>
      <c r="F643" s="22">
        <v>1007</v>
      </c>
      <c r="G643" s="22"/>
      <c r="H643" s="22">
        <f>+IFERROR(INDEX('18.02.23'!$N$9:$N$746,MATCH('Bảng kê Q1'!$F643,'18.02.23'!$N$9:$N$746,0)),"")</f>
        <v>1007</v>
      </c>
      <c r="I643" s="22"/>
      <c r="J643" s="22"/>
      <c r="K643" s="22"/>
      <c r="L643" s="5">
        <v>2370004</v>
      </c>
      <c r="M643" s="9" t="s">
        <v>3015</v>
      </c>
      <c r="N643" s="5">
        <v>237000</v>
      </c>
      <c r="O643" s="5">
        <v>2607004</v>
      </c>
      <c r="P643" s="5">
        <f t="shared" si="18"/>
        <v>273735.42</v>
      </c>
      <c r="Q643" s="5">
        <f t="shared" si="19"/>
        <v>2333268.58</v>
      </c>
      <c r="R643" s="5">
        <f>+IFERROR(INDEX('18.02.23'!$F$9:$F$748,MATCH('Bảng kê Q1'!$F643,'18.02.23'!$N$9:$N$746,0)),"")</f>
        <v>2607004</v>
      </c>
      <c r="S643" s="15" t="s">
        <v>349</v>
      </c>
      <c r="T643" s="8" t="s">
        <v>3030</v>
      </c>
      <c r="U643" t="e">
        <f>INDEX('Hàng tra'!$E$3:$E$519,MATCH('Bảng kê Q1'!$F643,'Hàng tra'!$E$3:$E$519,0))</f>
        <v>#N/A</v>
      </c>
    </row>
    <row r="644" spans="1:21" ht="21" hidden="1" outlineLevel="1" x14ac:dyDescent="0.25">
      <c r="A644" s="4">
        <v>44936</v>
      </c>
      <c r="B644" s="8" t="s">
        <v>568</v>
      </c>
      <c r="C644" s="8" t="s">
        <v>3013</v>
      </c>
      <c r="D644" s="22" t="s">
        <v>4240</v>
      </c>
      <c r="E644" s="22" t="s">
        <v>4240</v>
      </c>
      <c r="F644" s="22">
        <v>1008</v>
      </c>
      <c r="G644" s="22"/>
      <c r="H644" s="22" t="str">
        <f>+IFERROR(INDEX('18.02.23'!$N$9:$N$746,MATCH('Bảng kê Q1'!$F644,'18.02.23'!$N$9:$N$746,0)),"")</f>
        <v/>
      </c>
      <c r="I644" s="22"/>
      <c r="J644" s="22"/>
      <c r="K644" s="22"/>
      <c r="L644" s="5">
        <v>678720</v>
      </c>
      <c r="M644" s="9" t="s">
        <v>3015</v>
      </c>
      <c r="N644" s="5">
        <v>67872</v>
      </c>
      <c r="O644" s="5">
        <v>746592</v>
      </c>
      <c r="P644" s="5">
        <f t="shared" si="18"/>
        <v>78392.160000000003</v>
      </c>
      <c r="Q644" s="5">
        <f t="shared" si="19"/>
        <v>668199.84</v>
      </c>
      <c r="R644" s="5" t="str">
        <f>+IFERROR(INDEX('18.02.23'!$F$9:$F$748,MATCH('Bảng kê Q1'!$F644,'18.02.23'!$N$9:$N$746,0)),"")</f>
        <v/>
      </c>
      <c r="S644" s="15" t="s">
        <v>349</v>
      </c>
      <c r="T644" s="8" t="s">
        <v>3030</v>
      </c>
      <c r="U644" t="e">
        <f>INDEX('Hàng tra'!$E$3:$E$519,MATCH('Bảng kê Q1'!$F644,'Hàng tra'!$E$3:$E$519,0))</f>
        <v>#N/A</v>
      </c>
    </row>
    <row r="645" spans="1:21" ht="21" outlineLevel="1" x14ac:dyDescent="0.25">
      <c r="A645" s="4">
        <v>44936</v>
      </c>
      <c r="B645" s="8" t="s">
        <v>1666</v>
      </c>
      <c r="C645" s="8" t="s">
        <v>3013</v>
      </c>
      <c r="D645" s="22" t="s">
        <v>4211</v>
      </c>
      <c r="E645" s="22" t="s">
        <v>4211</v>
      </c>
      <c r="F645" s="22">
        <v>1012</v>
      </c>
      <c r="G645" s="22"/>
      <c r="H645" s="22">
        <f>+IFERROR(INDEX('18.02.23'!$N$9:$N$746,MATCH('Bảng kê Q1'!$F645,'18.02.23'!$N$9:$N$746,0)),"")</f>
        <v>1012</v>
      </c>
      <c r="I645" s="22"/>
      <c r="J645" s="22"/>
      <c r="K645" s="22"/>
      <c r="L645" s="5">
        <v>910676</v>
      </c>
      <c r="M645" s="9" t="s">
        <v>3015</v>
      </c>
      <c r="N645" s="5">
        <v>91068</v>
      </c>
      <c r="O645" s="5">
        <v>1001744</v>
      </c>
      <c r="P645" s="5">
        <f t="shared" ref="P645:P708" si="20">O645*10.5%</f>
        <v>105183.12</v>
      </c>
      <c r="Q645" s="5">
        <f t="shared" ref="Q645:Q708" si="21">+O645-P645</f>
        <v>896560.88</v>
      </c>
      <c r="R645" s="5">
        <f>+IFERROR(INDEX('18.02.23'!$F$9:$F$748,MATCH('Bảng kê Q1'!$F645,'18.02.23'!$N$9:$N$746,0)),"")</f>
        <v>1001744</v>
      </c>
      <c r="S645" s="15" t="s">
        <v>1711</v>
      </c>
      <c r="T645" s="8" t="s">
        <v>3083</v>
      </c>
      <c r="U645" t="e">
        <f>INDEX('Hàng tra'!$E$3:$E$519,MATCH('Bảng kê Q1'!$F645,'Hàng tra'!$E$3:$E$519,0))</f>
        <v>#N/A</v>
      </c>
    </row>
    <row r="646" spans="1:21" ht="21" outlineLevel="1" x14ac:dyDescent="0.25">
      <c r="A646" s="4">
        <v>44936</v>
      </c>
      <c r="B646" s="8" t="s">
        <v>406</v>
      </c>
      <c r="C646" s="8" t="s">
        <v>3013</v>
      </c>
      <c r="D646" s="22" t="s">
        <v>4172</v>
      </c>
      <c r="E646" s="22" t="s">
        <v>4172</v>
      </c>
      <c r="F646" s="22">
        <v>1018</v>
      </c>
      <c r="G646" s="22"/>
      <c r="H646" s="22">
        <f>+IFERROR(INDEX('18.02.23'!$N$9:$N$746,MATCH('Bảng kê Q1'!$F646,'18.02.23'!$N$9:$N$746,0)),"")</f>
        <v>1018</v>
      </c>
      <c r="I646" s="22"/>
      <c r="J646" s="22"/>
      <c r="K646" s="22"/>
      <c r="L646" s="5">
        <v>1366013</v>
      </c>
      <c r="M646" s="9" t="s">
        <v>3015</v>
      </c>
      <c r="N646" s="5">
        <v>136601</v>
      </c>
      <c r="O646" s="5">
        <v>1502614</v>
      </c>
      <c r="P646" s="5">
        <f t="shared" si="20"/>
        <v>157774.47</v>
      </c>
      <c r="Q646" s="5">
        <f t="shared" si="21"/>
        <v>1344839.53</v>
      </c>
      <c r="R646" s="5">
        <f>+IFERROR(INDEX('18.02.23'!$F$9:$F$748,MATCH('Bảng kê Q1'!$F646,'18.02.23'!$N$9:$N$746,0)),"")</f>
        <v>1502614</v>
      </c>
      <c r="S646" s="15" t="s">
        <v>349</v>
      </c>
      <c r="T646" s="8" t="s">
        <v>3030</v>
      </c>
      <c r="U646" t="e">
        <f>INDEX('Hàng tra'!$E$3:$E$519,MATCH('Bảng kê Q1'!$F646,'Hàng tra'!$E$3:$E$519,0))</f>
        <v>#N/A</v>
      </c>
    </row>
    <row r="647" spans="1:21" ht="21" hidden="1" outlineLevel="1" x14ac:dyDescent="0.25">
      <c r="A647" s="4">
        <v>44936</v>
      </c>
      <c r="B647" s="8" t="s">
        <v>2440</v>
      </c>
      <c r="C647" s="8" t="s">
        <v>3013</v>
      </c>
      <c r="D647" s="22" t="s">
        <v>2620</v>
      </c>
      <c r="E647" s="22" t="s">
        <v>2620</v>
      </c>
      <c r="F647" s="22">
        <v>1019</v>
      </c>
      <c r="G647" s="22"/>
      <c r="H647" s="22" t="str">
        <f>+IFERROR(INDEX('18.02.23'!$N$9:$N$746,MATCH('Bảng kê Q1'!$F647,'18.02.23'!$N$9:$N$746,0)),"")</f>
        <v/>
      </c>
      <c r="I647" s="22"/>
      <c r="J647" s="22"/>
      <c r="K647" s="22"/>
      <c r="L647" s="5">
        <v>1730400</v>
      </c>
      <c r="M647" s="9" t="s">
        <v>3015</v>
      </c>
      <c r="N647" s="5">
        <v>173040</v>
      </c>
      <c r="O647" s="5">
        <v>1903440</v>
      </c>
      <c r="P647" s="5">
        <f t="shared" si="20"/>
        <v>199861.19999999998</v>
      </c>
      <c r="Q647" s="5">
        <f t="shared" si="21"/>
        <v>1703578.8</v>
      </c>
      <c r="R647" s="5" t="str">
        <f>+IFERROR(INDEX('18.02.23'!$F$9:$F$748,MATCH('Bảng kê Q1'!$F647,'18.02.23'!$N$9:$N$746,0)),"")</f>
        <v/>
      </c>
      <c r="S647" s="15" t="s">
        <v>2620</v>
      </c>
      <c r="T647" s="8" t="s">
        <v>3105</v>
      </c>
      <c r="U647" t="e">
        <f>INDEX('Hàng tra'!$E$3:$E$519,MATCH('Bảng kê Q1'!$F647,'Hàng tra'!$E$3:$E$519,0))</f>
        <v>#N/A</v>
      </c>
    </row>
    <row r="648" spans="1:21" ht="21" outlineLevel="1" x14ac:dyDescent="0.25">
      <c r="A648" s="4">
        <v>44936</v>
      </c>
      <c r="B648" s="8" t="s">
        <v>2001</v>
      </c>
      <c r="C648" s="8" t="s">
        <v>3013</v>
      </c>
      <c r="D648" s="22" t="s">
        <v>2620</v>
      </c>
      <c r="E648" s="22" t="s">
        <v>2620</v>
      </c>
      <c r="F648" s="22">
        <v>1020</v>
      </c>
      <c r="G648" s="22"/>
      <c r="H648" s="22">
        <f>+IFERROR(INDEX('18.02.23'!$N$9:$N$746,MATCH('Bảng kê Q1'!$F648,'18.02.23'!$N$9:$N$746,0)),"")</f>
        <v>1020</v>
      </c>
      <c r="I648" s="22"/>
      <c r="J648" s="22"/>
      <c r="K648" s="22"/>
      <c r="L648" s="5">
        <v>1569146</v>
      </c>
      <c r="M648" s="9" t="s">
        <v>3015</v>
      </c>
      <c r="N648" s="5">
        <v>156915</v>
      </c>
      <c r="O648" s="5">
        <v>1726061</v>
      </c>
      <c r="P648" s="5">
        <f t="shared" si="20"/>
        <v>181236.405</v>
      </c>
      <c r="Q648" s="5">
        <f t="shared" si="21"/>
        <v>1544824.595</v>
      </c>
      <c r="R648" s="5">
        <f>+IFERROR(INDEX('18.02.23'!$F$9:$F$748,MATCH('Bảng kê Q1'!$F648,'18.02.23'!$N$9:$N$746,0)),"")</f>
        <v>1726061</v>
      </c>
      <c r="S648" s="15" t="s">
        <v>2620</v>
      </c>
      <c r="T648" s="8" t="s">
        <v>3105</v>
      </c>
      <c r="U648" t="e">
        <f>INDEX('Hàng tra'!$E$3:$E$519,MATCH('Bảng kê Q1'!$F648,'Hàng tra'!$E$3:$E$519,0))</f>
        <v>#N/A</v>
      </c>
    </row>
    <row r="649" spans="1:21" outlineLevel="1" x14ac:dyDescent="0.25">
      <c r="A649" s="4">
        <v>44936</v>
      </c>
      <c r="B649" s="8" t="s">
        <v>993</v>
      </c>
      <c r="C649" s="8" t="s">
        <v>3013</v>
      </c>
      <c r="D649" s="22" t="s">
        <v>2253</v>
      </c>
      <c r="E649" s="22" t="s">
        <v>2253</v>
      </c>
      <c r="F649" s="22">
        <v>1021</v>
      </c>
      <c r="G649" s="22"/>
      <c r="H649" s="22">
        <f>+IFERROR(INDEX('18.02.23'!$N$9:$N$746,MATCH('Bảng kê Q1'!$F649,'18.02.23'!$N$9:$N$746,0)),"")</f>
        <v>1021</v>
      </c>
      <c r="I649" s="22"/>
      <c r="J649" s="22"/>
      <c r="K649" s="22"/>
      <c r="L649" s="5">
        <v>1906478</v>
      </c>
      <c r="M649" s="9" t="s">
        <v>3015</v>
      </c>
      <c r="N649" s="5">
        <v>190648</v>
      </c>
      <c r="O649" s="5">
        <v>2097126</v>
      </c>
      <c r="P649" s="5">
        <f t="shared" si="20"/>
        <v>220198.22999999998</v>
      </c>
      <c r="Q649" s="5">
        <f t="shared" si="21"/>
        <v>1876927.77</v>
      </c>
      <c r="R649" s="5">
        <f>+IFERROR(INDEX('18.02.23'!$F$9:$F$748,MATCH('Bảng kê Q1'!$F649,'18.02.23'!$N$9:$N$746,0)),"")</f>
        <v>2097126</v>
      </c>
      <c r="S649" s="15" t="s">
        <v>1048</v>
      </c>
      <c r="T649" s="8" t="s">
        <v>3045</v>
      </c>
      <c r="U649" t="e">
        <f>INDEX('Hàng tra'!$E$3:$E$519,MATCH('Bảng kê Q1'!$F649,'Hàng tra'!$E$3:$E$519,0))</f>
        <v>#N/A</v>
      </c>
    </row>
    <row r="650" spans="1:21" outlineLevel="1" x14ac:dyDescent="0.25">
      <c r="A650" s="4">
        <v>44936</v>
      </c>
      <c r="B650" s="8" t="s">
        <v>2821</v>
      </c>
      <c r="C650" s="8" t="s">
        <v>3013</v>
      </c>
      <c r="D650" s="22" t="s">
        <v>1048</v>
      </c>
      <c r="E650" s="22" t="s">
        <v>1048</v>
      </c>
      <c r="F650" s="22">
        <v>1022</v>
      </c>
      <c r="G650" s="22"/>
      <c r="H650" s="22">
        <f>+IFERROR(INDEX('18.02.23'!$N$9:$N$746,MATCH('Bảng kê Q1'!$F650,'18.02.23'!$N$9:$N$746,0)),"")</f>
        <v>1022</v>
      </c>
      <c r="I650" s="22"/>
      <c r="J650" s="22"/>
      <c r="K650" s="22"/>
      <c r="L650" s="5">
        <v>59801155</v>
      </c>
      <c r="M650" s="9" t="s">
        <v>3015</v>
      </c>
      <c r="N650" s="5">
        <v>5980116</v>
      </c>
      <c r="O650" s="5">
        <v>65781271</v>
      </c>
      <c r="P650" s="5">
        <f t="shared" si="20"/>
        <v>6907033.4550000001</v>
      </c>
      <c r="Q650" s="5">
        <f t="shared" si="21"/>
        <v>58874237.545000002</v>
      </c>
      <c r="R650" s="5">
        <f>+IFERROR(INDEX('18.02.23'!$F$9:$F$748,MATCH('Bảng kê Q1'!$F650,'18.02.23'!$N$9:$N$746,0)),"")</f>
        <v>65781271</v>
      </c>
      <c r="S650" s="15" t="s">
        <v>1048</v>
      </c>
      <c r="T650" s="8" t="s">
        <v>3045</v>
      </c>
      <c r="U650" t="e">
        <f>INDEX('Hàng tra'!$E$3:$E$519,MATCH('Bảng kê Q1'!$F650,'Hàng tra'!$E$3:$E$519,0))</f>
        <v>#N/A</v>
      </c>
    </row>
    <row r="651" spans="1:21" outlineLevel="1" x14ac:dyDescent="0.25">
      <c r="A651" s="4">
        <v>44936</v>
      </c>
      <c r="B651" s="8" t="s">
        <v>658</v>
      </c>
      <c r="C651" s="8" t="s">
        <v>3013</v>
      </c>
      <c r="D651" s="22" t="s">
        <v>795</v>
      </c>
      <c r="E651" s="22" t="s">
        <v>795</v>
      </c>
      <c r="F651" s="22">
        <v>1023</v>
      </c>
      <c r="G651" s="22"/>
      <c r="H651" s="22">
        <f>+IFERROR(INDEX('18.02.23'!$N$9:$N$746,MATCH('Bảng kê Q1'!$F651,'18.02.23'!$N$9:$N$746,0)),"")</f>
        <v>1023</v>
      </c>
      <c r="I651" s="22"/>
      <c r="J651" s="22"/>
      <c r="K651" s="22"/>
      <c r="L651" s="5">
        <v>734310</v>
      </c>
      <c r="M651" s="9" t="s">
        <v>3015</v>
      </c>
      <c r="N651" s="5">
        <v>73431</v>
      </c>
      <c r="O651" s="5">
        <v>807741</v>
      </c>
      <c r="P651" s="5">
        <f t="shared" si="20"/>
        <v>84812.804999999993</v>
      </c>
      <c r="Q651" s="5">
        <f t="shared" si="21"/>
        <v>722928.19500000007</v>
      </c>
      <c r="R651" s="5">
        <f>+IFERROR(INDEX('18.02.23'!$F$9:$F$748,MATCH('Bảng kê Q1'!$F651,'18.02.23'!$N$9:$N$746,0)),"")</f>
        <v>807741</v>
      </c>
      <c r="S651" s="15" t="s">
        <v>795</v>
      </c>
      <c r="T651" s="8" t="s">
        <v>3053</v>
      </c>
      <c r="U651" t="e">
        <f>INDEX('Hàng tra'!$E$3:$E$519,MATCH('Bảng kê Q1'!$F651,'Hàng tra'!$E$3:$E$519,0))</f>
        <v>#N/A</v>
      </c>
    </row>
    <row r="652" spans="1:21" outlineLevel="1" x14ac:dyDescent="0.25">
      <c r="A652" s="4">
        <v>44936</v>
      </c>
      <c r="B652" s="8" t="s">
        <v>1435</v>
      </c>
      <c r="C652" s="8" t="s">
        <v>3013</v>
      </c>
      <c r="D652" s="22" t="s">
        <v>1640</v>
      </c>
      <c r="E652" s="22" t="s">
        <v>1640</v>
      </c>
      <c r="F652" s="22">
        <v>1024</v>
      </c>
      <c r="G652" s="22"/>
      <c r="H652" s="22">
        <f>+IFERROR(INDEX('18.02.23'!$N$9:$N$746,MATCH('Bảng kê Q1'!$F652,'18.02.23'!$N$9:$N$746,0)),"")</f>
        <v>1024</v>
      </c>
      <c r="I652" s="22"/>
      <c r="J652" s="22"/>
      <c r="K652" s="22"/>
      <c r="L652" s="5">
        <v>8277074</v>
      </c>
      <c r="M652" s="9" t="s">
        <v>3015</v>
      </c>
      <c r="N652" s="5">
        <v>827707</v>
      </c>
      <c r="O652" s="5">
        <v>9104781</v>
      </c>
      <c r="P652" s="5">
        <f t="shared" si="20"/>
        <v>956002.005</v>
      </c>
      <c r="Q652" s="5">
        <f t="shared" si="21"/>
        <v>8148778.9950000001</v>
      </c>
      <c r="R652" s="5">
        <f>+IFERROR(INDEX('18.02.23'!$F$9:$F$748,MATCH('Bảng kê Q1'!$F652,'18.02.23'!$N$9:$N$746,0)),"")</f>
        <v>9104781</v>
      </c>
      <c r="S652" s="15" t="s">
        <v>1640</v>
      </c>
      <c r="T652" s="8" t="s">
        <v>3048</v>
      </c>
      <c r="U652" t="e">
        <f>INDEX('Hàng tra'!$E$3:$E$519,MATCH('Bảng kê Q1'!$F652,'Hàng tra'!$E$3:$E$519,0))</f>
        <v>#N/A</v>
      </c>
    </row>
    <row r="653" spans="1:21" ht="21" hidden="1" outlineLevel="1" x14ac:dyDescent="0.25">
      <c r="A653" s="4">
        <v>44936</v>
      </c>
      <c r="B653" s="8" t="s">
        <v>2185</v>
      </c>
      <c r="C653" s="8" t="s">
        <v>3013</v>
      </c>
      <c r="D653" s="22" t="s">
        <v>2912</v>
      </c>
      <c r="E653" s="22" t="s">
        <v>2912</v>
      </c>
      <c r="F653" s="22">
        <v>1025</v>
      </c>
      <c r="G653" s="22"/>
      <c r="H653" s="22" t="str">
        <f>+IFERROR(INDEX('18.02.23'!$N$9:$N$746,MATCH('Bảng kê Q1'!$F653,'18.02.23'!$N$9:$N$746,0)),"")</f>
        <v/>
      </c>
      <c r="I653" s="22"/>
      <c r="J653" s="22"/>
      <c r="K653" s="22"/>
      <c r="L653" s="5">
        <v>1272600</v>
      </c>
      <c r="M653" s="9" t="s">
        <v>3015</v>
      </c>
      <c r="N653" s="5">
        <v>127260</v>
      </c>
      <c r="O653" s="5">
        <v>1399860</v>
      </c>
      <c r="P653" s="5">
        <f t="shared" si="20"/>
        <v>146985.29999999999</v>
      </c>
      <c r="Q653" s="5">
        <f t="shared" si="21"/>
        <v>1252874.7</v>
      </c>
      <c r="R653" s="5" t="str">
        <f>+IFERROR(INDEX('18.02.23'!$F$9:$F$748,MATCH('Bảng kê Q1'!$F653,'18.02.23'!$N$9:$N$746,0)),"")</f>
        <v/>
      </c>
      <c r="S653" s="15" t="s">
        <v>2912</v>
      </c>
      <c r="T653" s="8" t="s">
        <v>3049</v>
      </c>
      <c r="U653" t="e">
        <f>INDEX('Hàng tra'!$E$3:$E$519,MATCH('Bảng kê Q1'!$F653,'Hàng tra'!$E$3:$E$519,0))</f>
        <v>#N/A</v>
      </c>
    </row>
    <row r="654" spans="1:21" ht="21" outlineLevel="1" x14ac:dyDescent="0.25">
      <c r="A654" s="4">
        <v>44936</v>
      </c>
      <c r="B654" s="8" t="s">
        <v>833</v>
      </c>
      <c r="C654" s="8" t="s">
        <v>3013</v>
      </c>
      <c r="D654" s="22" t="s">
        <v>2912</v>
      </c>
      <c r="E654" s="22" t="s">
        <v>2912</v>
      </c>
      <c r="F654" s="22">
        <v>1026</v>
      </c>
      <c r="G654" s="22"/>
      <c r="H654" s="22">
        <f>+IFERROR(INDEX('18.02.23'!$N$9:$N$746,MATCH('Bảng kê Q1'!$F654,'18.02.23'!$N$9:$N$746,0)),"")</f>
        <v>1026</v>
      </c>
      <c r="I654" s="22"/>
      <c r="J654" s="22"/>
      <c r="K654" s="22"/>
      <c r="L654" s="5">
        <v>6972439</v>
      </c>
      <c r="M654" s="9" t="s">
        <v>3015</v>
      </c>
      <c r="N654" s="5">
        <v>697244</v>
      </c>
      <c r="O654" s="5">
        <v>7669683</v>
      </c>
      <c r="P654" s="5">
        <f t="shared" si="20"/>
        <v>805316.71499999997</v>
      </c>
      <c r="Q654" s="5">
        <f t="shared" si="21"/>
        <v>6864366.2850000001</v>
      </c>
      <c r="R654" s="5">
        <f>+IFERROR(INDEX('18.02.23'!$F$9:$F$748,MATCH('Bảng kê Q1'!$F654,'18.02.23'!$N$9:$N$746,0)),"")</f>
        <v>7669683</v>
      </c>
      <c r="S654" s="15" t="s">
        <v>2912</v>
      </c>
      <c r="T654" s="8" t="s">
        <v>3049</v>
      </c>
      <c r="U654" t="e">
        <f>INDEX('Hàng tra'!$E$3:$E$519,MATCH('Bảng kê Q1'!$F654,'Hàng tra'!$E$3:$E$519,0))</f>
        <v>#N/A</v>
      </c>
    </row>
    <row r="655" spans="1:21" hidden="1" outlineLevel="1" x14ac:dyDescent="0.25">
      <c r="A655" s="4">
        <v>44936</v>
      </c>
      <c r="B655" s="8" t="s">
        <v>1410</v>
      </c>
      <c r="C655" s="8" t="s">
        <v>3013</v>
      </c>
      <c r="D655" s="22" t="s">
        <v>680</v>
      </c>
      <c r="E655" s="22" t="s">
        <v>680</v>
      </c>
      <c r="F655" s="22">
        <v>1027</v>
      </c>
      <c r="G655" s="22"/>
      <c r="H655" s="22" t="str">
        <f>+IFERROR(INDEX('18.02.23'!$N$9:$N$746,MATCH('Bảng kê Q1'!$F655,'18.02.23'!$N$9:$N$746,0)),"")</f>
        <v/>
      </c>
      <c r="I655" s="22"/>
      <c r="J655" s="22"/>
      <c r="K655" s="22"/>
      <c r="L655" s="5">
        <v>1696800</v>
      </c>
      <c r="M655" s="9" t="s">
        <v>3015</v>
      </c>
      <c r="N655" s="5">
        <v>169680</v>
      </c>
      <c r="O655" s="5">
        <v>1866480</v>
      </c>
      <c r="P655" s="5">
        <f t="shared" si="20"/>
        <v>195980.4</v>
      </c>
      <c r="Q655" s="5">
        <f t="shared" si="21"/>
        <v>1670499.6</v>
      </c>
      <c r="R655" s="5" t="str">
        <f>+IFERROR(INDEX('18.02.23'!$F$9:$F$748,MATCH('Bảng kê Q1'!$F655,'18.02.23'!$N$9:$N$746,0)),"")</f>
        <v/>
      </c>
      <c r="S655" s="15" t="s">
        <v>680</v>
      </c>
      <c r="T655" s="8" t="s">
        <v>3047</v>
      </c>
      <c r="U655" t="e">
        <f>INDEX('Hàng tra'!$E$3:$E$519,MATCH('Bảng kê Q1'!$F655,'Hàng tra'!$E$3:$E$519,0))</f>
        <v>#N/A</v>
      </c>
    </row>
    <row r="656" spans="1:21" ht="21" outlineLevel="1" x14ac:dyDescent="0.25">
      <c r="A656" s="4">
        <v>44936</v>
      </c>
      <c r="B656" s="8" t="s">
        <v>1362</v>
      </c>
      <c r="C656" s="8" t="s">
        <v>3013</v>
      </c>
      <c r="D656" s="22" t="s">
        <v>2611</v>
      </c>
      <c r="E656" s="22" t="s">
        <v>2611</v>
      </c>
      <c r="F656" s="22">
        <v>1028</v>
      </c>
      <c r="G656" s="22"/>
      <c r="H656" s="22">
        <f>+IFERROR(INDEX('18.02.23'!$N$9:$N$746,MATCH('Bảng kê Q1'!$F656,'18.02.23'!$N$9:$N$746,0)),"")</f>
        <v>1028</v>
      </c>
      <c r="I656" s="22"/>
      <c r="J656" s="22"/>
      <c r="K656" s="22"/>
      <c r="L656" s="5">
        <v>11325816</v>
      </c>
      <c r="M656" s="9" t="s">
        <v>3015</v>
      </c>
      <c r="N656" s="5">
        <v>1132582</v>
      </c>
      <c r="O656" s="5">
        <v>12458398</v>
      </c>
      <c r="P656" s="5">
        <f t="shared" si="20"/>
        <v>1308131.79</v>
      </c>
      <c r="Q656" s="5">
        <f t="shared" si="21"/>
        <v>11150266.210000001</v>
      </c>
      <c r="R656" s="5">
        <f>+IFERROR(INDEX('18.02.23'!$F$9:$F$748,MATCH('Bảng kê Q1'!$F656,'18.02.23'!$N$9:$N$746,0)),"")</f>
        <v>12458398</v>
      </c>
      <c r="S656" s="15" t="s">
        <v>2611</v>
      </c>
      <c r="T656" s="8" t="s">
        <v>3054</v>
      </c>
      <c r="U656" t="e">
        <f>INDEX('Hàng tra'!$E$3:$E$519,MATCH('Bảng kê Q1'!$F656,'Hàng tra'!$E$3:$E$519,0))</f>
        <v>#N/A</v>
      </c>
    </row>
    <row r="657" spans="1:21" outlineLevel="1" x14ac:dyDescent="0.25">
      <c r="A657" s="4">
        <v>44936</v>
      </c>
      <c r="B657" s="8" t="s">
        <v>1169</v>
      </c>
      <c r="C657" s="8" t="s">
        <v>3013</v>
      </c>
      <c r="D657" s="22" t="s">
        <v>1246</v>
      </c>
      <c r="E657" s="22" t="s">
        <v>1246</v>
      </c>
      <c r="F657" s="22">
        <v>1029</v>
      </c>
      <c r="G657" s="22"/>
      <c r="H657" s="22">
        <f>+IFERROR(INDEX('18.02.23'!$N$9:$N$746,MATCH('Bảng kê Q1'!$F657,'18.02.23'!$N$9:$N$746,0)),"")</f>
        <v>1029</v>
      </c>
      <c r="I657" s="22"/>
      <c r="J657" s="22"/>
      <c r="K657" s="22"/>
      <c r="L657" s="5">
        <v>6540369</v>
      </c>
      <c r="M657" s="9" t="s">
        <v>3015</v>
      </c>
      <c r="N657" s="5">
        <v>654037</v>
      </c>
      <c r="O657" s="5">
        <v>7194406</v>
      </c>
      <c r="P657" s="5">
        <f t="shared" si="20"/>
        <v>755412.63</v>
      </c>
      <c r="Q657" s="5">
        <f t="shared" si="21"/>
        <v>6438993.3700000001</v>
      </c>
      <c r="R657" s="5">
        <f>+IFERROR(INDEX('18.02.23'!$F$9:$F$748,MATCH('Bảng kê Q1'!$F657,'18.02.23'!$N$9:$N$746,0)),"")</f>
        <v>7194406</v>
      </c>
      <c r="S657" s="15" t="s">
        <v>1246</v>
      </c>
      <c r="T657" s="8" t="s">
        <v>3044</v>
      </c>
      <c r="U657" t="e">
        <f>INDEX('Hàng tra'!$E$3:$E$519,MATCH('Bảng kê Q1'!$F657,'Hàng tra'!$E$3:$E$519,0))</f>
        <v>#N/A</v>
      </c>
    </row>
    <row r="658" spans="1:21" ht="21" outlineLevel="1" x14ac:dyDescent="0.25">
      <c r="A658" s="4">
        <v>44936</v>
      </c>
      <c r="B658" s="8" t="s">
        <v>2694</v>
      </c>
      <c r="C658" s="8" t="s">
        <v>3013</v>
      </c>
      <c r="D658" s="22" t="s">
        <v>660</v>
      </c>
      <c r="E658" s="22" t="s">
        <v>660</v>
      </c>
      <c r="F658" s="22">
        <v>1030</v>
      </c>
      <c r="G658" s="22"/>
      <c r="H658" s="22">
        <f>+IFERROR(INDEX('18.02.23'!$N$9:$N$746,MATCH('Bảng kê Q1'!$F658,'18.02.23'!$N$9:$N$746,0)),"")</f>
        <v>1030</v>
      </c>
      <c r="I658" s="22"/>
      <c r="J658" s="22"/>
      <c r="K658" s="22"/>
      <c r="L658" s="5">
        <v>6089710</v>
      </c>
      <c r="M658" s="9" t="s">
        <v>3015</v>
      </c>
      <c r="N658" s="5">
        <v>608971</v>
      </c>
      <c r="O658" s="5">
        <v>6698681</v>
      </c>
      <c r="P658" s="5">
        <f t="shared" si="20"/>
        <v>703361.505</v>
      </c>
      <c r="Q658" s="5">
        <f t="shared" si="21"/>
        <v>5995319.4950000001</v>
      </c>
      <c r="R658" s="5">
        <f>+IFERROR(INDEX('18.02.23'!$F$9:$F$748,MATCH('Bảng kê Q1'!$F658,'18.02.23'!$N$9:$N$746,0)),"")</f>
        <v>6698681</v>
      </c>
      <c r="S658" s="15" t="s">
        <v>660</v>
      </c>
      <c r="T658" s="8" t="s">
        <v>3106</v>
      </c>
      <c r="U658" t="e">
        <f>INDEX('Hàng tra'!$E$3:$E$519,MATCH('Bảng kê Q1'!$F658,'Hàng tra'!$E$3:$E$519,0))</f>
        <v>#N/A</v>
      </c>
    </row>
    <row r="659" spans="1:21" ht="21" hidden="1" outlineLevel="1" x14ac:dyDescent="0.25">
      <c r="A659" s="4">
        <v>44936</v>
      </c>
      <c r="B659" s="8" t="s">
        <v>63</v>
      </c>
      <c r="C659" s="8" t="s">
        <v>3013</v>
      </c>
      <c r="D659" s="22" t="s">
        <v>660</v>
      </c>
      <c r="E659" s="22" t="s">
        <v>660</v>
      </c>
      <c r="F659" s="22">
        <v>1031</v>
      </c>
      <c r="G659" s="22"/>
      <c r="H659" s="22" t="str">
        <f>+IFERROR(INDEX('18.02.23'!$N$9:$N$746,MATCH('Bảng kê Q1'!$F659,'18.02.23'!$N$9:$N$746,0)),"")</f>
        <v/>
      </c>
      <c r="I659" s="22"/>
      <c r="J659" s="22"/>
      <c r="K659" s="22"/>
      <c r="L659" s="5">
        <v>2595600</v>
      </c>
      <c r="M659" s="9" t="s">
        <v>3015</v>
      </c>
      <c r="N659" s="5">
        <v>259560</v>
      </c>
      <c r="O659" s="5">
        <v>2855160</v>
      </c>
      <c r="P659" s="5">
        <f t="shared" si="20"/>
        <v>299791.8</v>
      </c>
      <c r="Q659" s="5">
        <f t="shared" si="21"/>
        <v>2555368.2000000002</v>
      </c>
      <c r="R659" s="5" t="str">
        <f>+IFERROR(INDEX('18.02.23'!$F$9:$F$748,MATCH('Bảng kê Q1'!$F659,'18.02.23'!$N$9:$N$746,0)),"")</f>
        <v/>
      </c>
      <c r="S659" s="15" t="s">
        <v>660</v>
      </c>
      <c r="T659" s="8" t="s">
        <v>3106</v>
      </c>
      <c r="U659" t="e">
        <f>INDEX('Hàng tra'!$E$3:$E$519,MATCH('Bảng kê Q1'!$F659,'Hàng tra'!$E$3:$E$519,0))</f>
        <v>#N/A</v>
      </c>
    </row>
    <row r="660" spans="1:21" ht="21" outlineLevel="1" x14ac:dyDescent="0.25">
      <c r="A660" s="4">
        <v>44936</v>
      </c>
      <c r="B660" s="8" t="s">
        <v>2645</v>
      </c>
      <c r="C660" s="8" t="s">
        <v>3013</v>
      </c>
      <c r="D660" s="22" t="s">
        <v>1090</v>
      </c>
      <c r="E660" s="22" t="s">
        <v>1090</v>
      </c>
      <c r="F660" s="22">
        <v>1032</v>
      </c>
      <c r="G660" s="22"/>
      <c r="H660" s="22">
        <f>+IFERROR(INDEX('18.02.23'!$N$9:$N$746,MATCH('Bảng kê Q1'!$F660,'18.02.23'!$N$9:$N$746,0)),"")</f>
        <v>1032</v>
      </c>
      <c r="I660" s="22"/>
      <c r="J660" s="22"/>
      <c r="K660" s="22"/>
      <c r="L660" s="5">
        <v>14344815</v>
      </c>
      <c r="M660" s="9" t="s">
        <v>3015</v>
      </c>
      <c r="N660" s="5">
        <v>1434482</v>
      </c>
      <c r="O660" s="5">
        <v>15779297</v>
      </c>
      <c r="P660" s="5">
        <f t="shared" si="20"/>
        <v>1656826.1849999998</v>
      </c>
      <c r="Q660" s="5">
        <f t="shared" si="21"/>
        <v>14122470.814999999</v>
      </c>
      <c r="R660" s="5">
        <f>+IFERROR(INDEX('18.02.23'!$F$9:$F$748,MATCH('Bảng kê Q1'!$F660,'18.02.23'!$N$9:$N$746,0)),"")</f>
        <v>15779297</v>
      </c>
      <c r="S660" s="15" t="s">
        <v>1090</v>
      </c>
      <c r="T660" s="8" t="s">
        <v>3051</v>
      </c>
      <c r="U660" t="e">
        <f>INDEX('Hàng tra'!$E$3:$E$519,MATCH('Bảng kê Q1'!$F660,'Hàng tra'!$E$3:$E$519,0))</f>
        <v>#N/A</v>
      </c>
    </row>
    <row r="661" spans="1:21" outlineLevel="1" x14ac:dyDescent="0.25">
      <c r="A661" s="4">
        <v>44936</v>
      </c>
      <c r="B661" s="8" t="s">
        <v>1288</v>
      </c>
      <c r="C661" s="8" t="s">
        <v>3013</v>
      </c>
      <c r="D661" s="22" t="s">
        <v>1299</v>
      </c>
      <c r="E661" s="22" t="s">
        <v>1299</v>
      </c>
      <c r="F661" s="22">
        <v>1033</v>
      </c>
      <c r="G661" s="22"/>
      <c r="H661" s="22">
        <f>+IFERROR(INDEX('18.02.23'!$N$9:$N$746,MATCH('Bảng kê Q1'!$F661,'18.02.23'!$N$9:$N$746,0)),"")</f>
        <v>1033</v>
      </c>
      <c r="I661" s="22"/>
      <c r="J661" s="22"/>
      <c r="K661" s="22"/>
      <c r="L661" s="5">
        <v>1505460</v>
      </c>
      <c r="M661" s="9" t="s">
        <v>3015</v>
      </c>
      <c r="N661" s="5">
        <v>150546</v>
      </c>
      <c r="O661" s="5">
        <v>1656006</v>
      </c>
      <c r="P661" s="5">
        <f t="shared" si="20"/>
        <v>173880.63</v>
      </c>
      <c r="Q661" s="5">
        <f t="shared" si="21"/>
        <v>1482125.37</v>
      </c>
      <c r="R661" s="5">
        <f>+IFERROR(INDEX('18.02.23'!$F$9:$F$748,MATCH('Bảng kê Q1'!$F661,'18.02.23'!$N$9:$N$746,0)),"")</f>
        <v>1656006</v>
      </c>
      <c r="S661" s="15" t="s">
        <v>1299</v>
      </c>
      <c r="T661" s="8" t="s">
        <v>3046</v>
      </c>
      <c r="U661" t="e">
        <f>INDEX('Hàng tra'!$E$3:$E$519,MATCH('Bảng kê Q1'!$F661,'Hàng tra'!$E$3:$E$519,0))</f>
        <v>#N/A</v>
      </c>
    </row>
    <row r="662" spans="1:21" ht="21" outlineLevel="1" x14ac:dyDescent="0.25">
      <c r="A662" s="4">
        <v>44936</v>
      </c>
      <c r="B662" s="8" t="s">
        <v>1997</v>
      </c>
      <c r="C662" s="8" t="s">
        <v>3013</v>
      </c>
      <c r="D662" s="22" t="s">
        <v>1833</v>
      </c>
      <c r="E662" s="22" t="s">
        <v>1833</v>
      </c>
      <c r="F662" s="22">
        <v>1034</v>
      </c>
      <c r="G662" s="22"/>
      <c r="H662" s="22">
        <f>+IFERROR(INDEX('18.02.23'!$N$9:$N$746,MATCH('Bảng kê Q1'!$F662,'18.02.23'!$N$9:$N$746,0)),"")</f>
        <v>1034</v>
      </c>
      <c r="I662" s="22"/>
      <c r="J662" s="22"/>
      <c r="K662" s="22"/>
      <c r="L662" s="5">
        <v>2134653</v>
      </c>
      <c r="M662" s="9" t="s">
        <v>3015</v>
      </c>
      <c r="N662" s="5">
        <v>213465</v>
      </c>
      <c r="O662" s="5">
        <v>2348118</v>
      </c>
      <c r="P662" s="5">
        <f t="shared" si="20"/>
        <v>246552.38999999998</v>
      </c>
      <c r="Q662" s="5">
        <f t="shared" si="21"/>
        <v>2101565.61</v>
      </c>
      <c r="R662" s="5">
        <f>+IFERROR(INDEX('18.02.23'!$F$9:$F$748,MATCH('Bảng kê Q1'!$F662,'18.02.23'!$N$9:$N$746,0)),"")</f>
        <v>2348118</v>
      </c>
      <c r="S662" s="15" t="s">
        <v>1833</v>
      </c>
      <c r="T662" s="8" t="s">
        <v>3057</v>
      </c>
      <c r="U662" t="e">
        <f>INDEX('Hàng tra'!$E$3:$E$519,MATCH('Bảng kê Q1'!$F662,'Hàng tra'!$E$3:$E$519,0))</f>
        <v>#N/A</v>
      </c>
    </row>
    <row r="663" spans="1:21" ht="21" outlineLevel="1" x14ac:dyDescent="0.25">
      <c r="A663" s="4">
        <v>44936</v>
      </c>
      <c r="B663" s="8" t="s">
        <v>2152</v>
      </c>
      <c r="C663" s="8" t="s">
        <v>3013</v>
      </c>
      <c r="D663" s="22" t="s">
        <v>1888</v>
      </c>
      <c r="E663" s="22" t="s">
        <v>1888</v>
      </c>
      <c r="F663" s="22">
        <v>1035</v>
      </c>
      <c r="G663" s="22"/>
      <c r="H663" s="22">
        <f>+IFERROR(INDEX('18.02.23'!$N$9:$N$746,MATCH('Bảng kê Q1'!$F663,'18.02.23'!$N$9:$N$746,0)),"")</f>
        <v>1035</v>
      </c>
      <c r="I663" s="22"/>
      <c r="J663" s="22"/>
      <c r="K663" s="22"/>
      <c r="L663" s="5">
        <v>4793933</v>
      </c>
      <c r="M663" s="9" t="s">
        <v>3015</v>
      </c>
      <c r="N663" s="5">
        <v>479393</v>
      </c>
      <c r="O663" s="5">
        <v>5273326</v>
      </c>
      <c r="P663" s="5">
        <f t="shared" si="20"/>
        <v>553699.23</v>
      </c>
      <c r="Q663" s="5">
        <f t="shared" si="21"/>
        <v>4719626.7699999996</v>
      </c>
      <c r="R663" s="5">
        <f>+IFERROR(INDEX('18.02.23'!$F$9:$F$748,MATCH('Bảng kê Q1'!$F663,'18.02.23'!$N$9:$N$746,0)),"")</f>
        <v>5273326</v>
      </c>
      <c r="S663" s="15" t="s">
        <v>1888</v>
      </c>
      <c r="T663" s="8" t="s">
        <v>3055</v>
      </c>
      <c r="U663" t="e">
        <f>INDEX('Hàng tra'!$E$3:$E$519,MATCH('Bảng kê Q1'!$F663,'Hàng tra'!$E$3:$E$519,0))</f>
        <v>#N/A</v>
      </c>
    </row>
    <row r="664" spans="1:21" ht="21" outlineLevel="1" x14ac:dyDescent="0.25">
      <c r="A664" s="4">
        <v>44936</v>
      </c>
      <c r="B664" s="8" t="s">
        <v>1912</v>
      </c>
      <c r="C664" s="8" t="s">
        <v>3013</v>
      </c>
      <c r="D664" s="22" t="s">
        <v>4241</v>
      </c>
      <c r="E664" s="22" t="s">
        <v>4241</v>
      </c>
      <c r="F664" s="22">
        <v>1036</v>
      </c>
      <c r="G664" s="22"/>
      <c r="H664" s="22">
        <f>+IFERROR(INDEX('18.02.23'!$N$9:$N$746,MATCH('Bảng kê Q1'!$F664,'18.02.23'!$N$9:$N$746,0)),"")</f>
        <v>1036</v>
      </c>
      <c r="I664" s="22"/>
      <c r="J664" s="22"/>
      <c r="K664" s="22"/>
      <c r="L664" s="5">
        <v>2042798</v>
      </c>
      <c r="M664" s="9" t="s">
        <v>3015</v>
      </c>
      <c r="N664" s="5">
        <v>204280</v>
      </c>
      <c r="O664" s="5">
        <v>2247078</v>
      </c>
      <c r="P664" s="5">
        <f t="shared" si="20"/>
        <v>235943.19</v>
      </c>
      <c r="Q664" s="5">
        <f t="shared" si="21"/>
        <v>2011134.81</v>
      </c>
      <c r="R664" s="5">
        <f>+IFERROR(INDEX('18.02.23'!$F$9:$F$748,MATCH('Bảng kê Q1'!$F664,'18.02.23'!$N$9:$N$746,0)),"")</f>
        <v>2247078</v>
      </c>
      <c r="S664" s="15" t="s">
        <v>349</v>
      </c>
      <c r="T664" s="8" t="s">
        <v>3030</v>
      </c>
      <c r="U664" t="e">
        <f>INDEX('Hàng tra'!$E$3:$E$519,MATCH('Bảng kê Q1'!$F664,'Hàng tra'!$E$3:$E$519,0))</f>
        <v>#N/A</v>
      </c>
    </row>
    <row r="665" spans="1:21" hidden="1" outlineLevel="1" x14ac:dyDescent="0.25">
      <c r="A665" s="4">
        <v>44937</v>
      </c>
      <c r="B665" s="8" t="s">
        <v>2986</v>
      </c>
      <c r="C665" s="8" t="s">
        <v>3013</v>
      </c>
      <c r="D665" s="22" t="s">
        <v>530</v>
      </c>
      <c r="E665" s="22" t="s">
        <v>530</v>
      </c>
      <c r="F665" s="22">
        <v>1042</v>
      </c>
      <c r="G665" s="22"/>
      <c r="H665" s="22" t="str">
        <f>+IFERROR(INDEX('18.02.23'!$N$9:$N$746,MATCH('Bảng kê Q1'!$F665,'18.02.23'!$N$9:$N$746,0)),"")</f>
        <v/>
      </c>
      <c r="I665" s="22"/>
      <c r="J665" s="22"/>
      <c r="K665" s="22"/>
      <c r="L665" s="5">
        <v>3460800</v>
      </c>
      <c r="M665" s="9" t="s">
        <v>3015</v>
      </c>
      <c r="N665" s="5">
        <v>346080</v>
      </c>
      <c r="O665" s="5">
        <v>3806880</v>
      </c>
      <c r="P665" s="5">
        <f t="shared" si="20"/>
        <v>399722.39999999997</v>
      </c>
      <c r="Q665" s="5">
        <f t="shared" si="21"/>
        <v>3407157.6</v>
      </c>
      <c r="R665" s="5" t="str">
        <f>+IFERROR(INDEX('18.02.23'!$F$9:$F$748,MATCH('Bảng kê Q1'!$F665,'18.02.23'!$N$9:$N$746,0)),"")</f>
        <v/>
      </c>
      <c r="S665" s="15" t="s">
        <v>530</v>
      </c>
      <c r="T665" s="8" t="s">
        <v>3025</v>
      </c>
      <c r="U665" t="e">
        <f>INDEX('Hàng tra'!$E$3:$E$519,MATCH('Bảng kê Q1'!$F665,'Hàng tra'!$E$3:$E$519,0))</f>
        <v>#N/A</v>
      </c>
    </row>
    <row r="666" spans="1:21" ht="21" outlineLevel="1" x14ac:dyDescent="0.25">
      <c r="A666" s="4">
        <v>44937</v>
      </c>
      <c r="B666" s="8" t="s">
        <v>2065</v>
      </c>
      <c r="C666" s="8" t="s">
        <v>3013</v>
      </c>
      <c r="D666" s="22" t="s">
        <v>4176</v>
      </c>
      <c r="E666" s="22" t="s">
        <v>4176</v>
      </c>
      <c r="F666" s="22">
        <v>1043</v>
      </c>
      <c r="G666" s="22"/>
      <c r="H666" s="22">
        <f>+IFERROR(INDEX('18.02.23'!$N$9:$N$746,MATCH('Bảng kê Q1'!$F666,'18.02.23'!$N$9:$N$746,0)),"")</f>
        <v>1043</v>
      </c>
      <c r="I666" s="22"/>
      <c r="J666" s="22"/>
      <c r="K666" s="22"/>
      <c r="L666" s="5">
        <v>3699863</v>
      </c>
      <c r="M666" s="9" t="s">
        <v>3015</v>
      </c>
      <c r="N666" s="5">
        <v>369986</v>
      </c>
      <c r="O666" s="5">
        <v>4069849</v>
      </c>
      <c r="P666" s="5">
        <f t="shared" si="20"/>
        <v>427334.14499999996</v>
      </c>
      <c r="Q666" s="5">
        <f t="shared" si="21"/>
        <v>3642514.855</v>
      </c>
      <c r="R666" s="5">
        <f>+IFERROR(INDEX('18.02.23'!$F$9:$F$748,MATCH('Bảng kê Q1'!$F666,'18.02.23'!$N$9:$N$746,0)),"")</f>
        <v>-216786</v>
      </c>
      <c r="S666" s="15" t="s">
        <v>349</v>
      </c>
      <c r="T666" s="8" t="s">
        <v>3030</v>
      </c>
      <c r="U666">
        <f>INDEX('Hàng tra'!$E$3:$E$519,MATCH('Bảng kê Q1'!$F666,'Hàng tra'!$E$3:$E$519,0))</f>
        <v>1043</v>
      </c>
    </row>
    <row r="667" spans="1:21" outlineLevel="1" x14ac:dyDescent="0.25">
      <c r="A667" s="4">
        <v>44937</v>
      </c>
      <c r="B667" s="8" t="s">
        <v>1355</v>
      </c>
      <c r="C667" s="8" t="s">
        <v>3013</v>
      </c>
      <c r="D667" s="22" t="s">
        <v>181</v>
      </c>
      <c r="E667" s="22" t="s">
        <v>181</v>
      </c>
      <c r="F667" s="22">
        <v>1045</v>
      </c>
      <c r="G667" s="22"/>
      <c r="H667" s="22">
        <f>+IFERROR(INDEX('18.02.23'!$N$9:$N$746,MATCH('Bảng kê Q1'!$F667,'18.02.23'!$N$9:$N$746,0)),"")</f>
        <v>1045</v>
      </c>
      <c r="I667" s="22"/>
      <c r="J667" s="22"/>
      <c r="K667" s="22"/>
      <c r="L667" s="5">
        <v>7243530</v>
      </c>
      <c r="M667" s="9" t="s">
        <v>3015</v>
      </c>
      <c r="N667" s="5">
        <v>724353</v>
      </c>
      <c r="O667" s="5">
        <v>7967883</v>
      </c>
      <c r="P667" s="5">
        <f t="shared" si="20"/>
        <v>836627.71499999997</v>
      </c>
      <c r="Q667" s="5">
        <f t="shared" si="21"/>
        <v>7131255.2850000001</v>
      </c>
      <c r="R667" s="5">
        <f>+IFERROR(INDEX('18.02.23'!$F$9:$F$748,MATCH('Bảng kê Q1'!$F667,'18.02.23'!$N$9:$N$746,0)),"")</f>
        <v>7967883</v>
      </c>
      <c r="S667" s="15" t="s">
        <v>181</v>
      </c>
      <c r="T667" s="8" t="s">
        <v>3068</v>
      </c>
      <c r="U667" t="e">
        <f>INDEX('Hàng tra'!$E$3:$E$519,MATCH('Bảng kê Q1'!$F667,'Hàng tra'!$E$3:$E$519,0))</f>
        <v>#N/A</v>
      </c>
    </row>
    <row r="668" spans="1:21" outlineLevel="1" x14ac:dyDescent="0.25">
      <c r="A668" s="4">
        <v>44937</v>
      </c>
      <c r="B668" s="8" t="s">
        <v>2121</v>
      </c>
      <c r="C668" s="8" t="s">
        <v>3013</v>
      </c>
      <c r="D668" s="22" t="s">
        <v>2875</v>
      </c>
      <c r="E668" s="22" t="s">
        <v>2875</v>
      </c>
      <c r="F668" s="22">
        <v>1046</v>
      </c>
      <c r="G668" s="22"/>
      <c r="H668" s="22">
        <f>+IFERROR(INDEX('18.02.23'!$N$9:$N$746,MATCH('Bảng kê Q1'!$F668,'18.02.23'!$N$9:$N$746,0)),"")</f>
        <v>1046</v>
      </c>
      <c r="I668" s="22"/>
      <c r="J668" s="22"/>
      <c r="K668" s="22"/>
      <c r="L668" s="5">
        <v>1412496</v>
      </c>
      <c r="M668" s="9" t="s">
        <v>3015</v>
      </c>
      <c r="N668" s="5">
        <v>141250</v>
      </c>
      <c r="O668" s="5">
        <v>1553746</v>
      </c>
      <c r="P668" s="5">
        <f t="shared" si="20"/>
        <v>163143.32999999999</v>
      </c>
      <c r="Q668" s="5">
        <f t="shared" si="21"/>
        <v>1390602.67</v>
      </c>
      <c r="R668" s="5">
        <f>+IFERROR(INDEX('18.02.23'!$F$9:$F$748,MATCH('Bảng kê Q1'!$F668,'18.02.23'!$N$9:$N$746,0)),"")</f>
        <v>1553746</v>
      </c>
      <c r="S668" s="15" t="s">
        <v>1882</v>
      </c>
      <c r="T668" s="8" t="s">
        <v>3014</v>
      </c>
      <c r="U668" t="e">
        <f>INDEX('Hàng tra'!$E$3:$E$519,MATCH('Bảng kê Q1'!$F668,'Hàng tra'!$E$3:$E$519,0))</f>
        <v>#N/A</v>
      </c>
    </row>
    <row r="669" spans="1:21" outlineLevel="1" x14ac:dyDescent="0.25">
      <c r="A669" s="4">
        <v>44937</v>
      </c>
      <c r="B669" s="8" t="s">
        <v>2356</v>
      </c>
      <c r="C669" s="8" t="s">
        <v>3013</v>
      </c>
      <c r="D669" s="22" t="s">
        <v>2699</v>
      </c>
      <c r="E669" s="22" t="s">
        <v>2699</v>
      </c>
      <c r="F669" s="22">
        <v>1047</v>
      </c>
      <c r="G669" s="22"/>
      <c r="H669" s="22">
        <f>+IFERROR(INDEX('18.02.23'!$N$9:$N$746,MATCH('Bảng kê Q1'!$F669,'18.02.23'!$N$9:$N$746,0)),"")</f>
        <v>1047</v>
      </c>
      <c r="I669" s="22"/>
      <c r="J669" s="22"/>
      <c r="K669" s="22"/>
      <c r="L669" s="5">
        <v>150546</v>
      </c>
      <c r="M669" s="9" t="s">
        <v>3015</v>
      </c>
      <c r="N669" s="5">
        <v>15055</v>
      </c>
      <c r="O669" s="5">
        <v>165601</v>
      </c>
      <c r="P669" s="5">
        <f t="shared" si="20"/>
        <v>17388.105</v>
      </c>
      <c r="Q669" s="5">
        <f t="shared" si="21"/>
        <v>148212.89499999999</v>
      </c>
      <c r="R669" s="5">
        <f>+IFERROR(INDEX('18.02.23'!$F$9:$F$748,MATCH('Bảng kê Q1'!$F669,'18.02.23'!$N$9:$N$746,0)),"")</f>
        <v>165601</v>
      </c>
      <c r="S669" s="15" t="s">
        <v>1882</v>
      </c>
      <c r="T669" s="8" t="s">
        <v>3014</v>
      </c>
      <c r="U669" t="e">
        <f>INDEX('Hàng tra'!$E$3:$E$519,MATCH('Bảng kê Q1'!$F669,'Hàng tra'!$E$3:$E$519,0))</f>
        <v>#N/A</v>
      </c>
    </row>
    <row r="670" spans="1:21" outlineLevel="1" x14ac:dyDescent="0.25">
      <c r="A670" s="4">
        <v>44937</v>
      </c>
      <c r="B670" s="8" t="s">
        <v>2257</v>
      </c>
      <c r="C670" s="8" t="s">
        <v>3013</v>
      </c>
      <c r="D670" s="22" t="s">
        <v>812</v>
      </c>
      <c r="E670" s="22" t="s">
        <v>812</v>
      </c>
      <c r="F670" s="22">
        <v>1049</v>
      </c>
      <c r="G670" s="22"/>
      <c r="H670" s="22">
        <f>+IFERROR(INDEX('18.02.23'!$N$9:$N$746,MATCH('Bảng kê Q1'!$F670,'18.02.23'!$N$9:$N$746,0)),"")</f>
        <v>1049</v>
      </c>
      <c r="I670" s="22"/>
      <c r="J670" s="22"/>
      <c r="K670" s="22"/>
      <c r="L670" s="5">
        <v>641314</v>
      </c>
      <c r="M670" s="9" t="s">
        <v>3015</v>
      </c>
      <c r="N670" s="5">
        <v>64131</v>
      </c>
      <c r="O670" s="5">
        <v>705445</v>
      </c>
      <c r="P670" s="5">
        <f t="shared" si="20"/>
        <v>74071.724999999991</v>
      </c>
      <c r="Q670" s="5">
        <f t="shared" si="21"/>
        <v>631373.27500000002</v>
      </c>
      <c r="R670" s="5">
        <f>+IFERROR(INDEX('18.02.23'!$F$9:$F$748,MATCH('Bảng kê Q1'!$F670,'18.02.23'!$N$9:$N$746,0)),"")</f>
        <v>705445</v>
      </c>
      <c r="S670" s="15" t="s">
        <v>1882</v>
      </c>
      <c r="T670" s="8" t="s">
        <v>3014</v>
      </c>
      <c r="U670" t="e">
        <f>INDEX('Hàng tra'!$E$3:$E$519,MATCH('Bảng kê Q1'!$F670,'Hàng tra'!$E$3:$E$519,0))</f>
        <v>#N/A</v>
      </c>
    </row>
    <row r="671" spans="1:21" hidden="1" outlineLevel="1" x14ac:dyDescent="0.25">
      <c r="A671" s="4">
        <v>44937</v>
      </c>
      <c r="B671" s="8" t="s">
        <v>1103</v>
      </c>
      <c r="C671" s="8" t="s">
        <v>3013</v>
      </c>
      <c r="D671" s="22" t="s">
        <v>4222</v>
      </c>
      <c r="E671" s="22" t="s">
        <v>4222</v>
      </c>
      <c r="F671" s="22">
        <v>1055</v>
      </c>
      <c r="G671" s="22"/>
      <c r="H671" s="22" t="str">
        <f>+IFERROR(INDEX('18.02.23'!$N$9:$N$746,MATCH('Bảng kê Q1'!$F671,'18.02.23'!$N$9:$N$746,0)),"")</f>
        <v/>
      </c>
      <c r="I671" s="22"/>
      <c r="J671" s="22"/>
      <c r="K671" s="22"/>
      <c r="L671" s="5">
        <v>3460800</v>
      </c>
      <c r="M671" s="9" t="s">
        <v>3015</v>
      </c>
      <c r="N671" s="5">
        <v>346080</v>
      </c>
      <c r="O671" s="5">
        <v>3806880</v>
      </c>
      <c r="P671" s="5">
        <f t="shared" si="20"/>
        <v>399722.39999999997</v>
      </c>
      <c r="Q671" s="5">
        <f t="shared" si="21"/>
        <v>3407157.6</v>
      </c>
      <c r="R671" s="5" t="str">
        <f>+IFERROR(INDEX('18.02.23'!$F$9:$F$748,MATCH('Bảng kê Q1'!$F671,'18.02.23'!$N$9:$N$746,0)),"")</f>
        <v/>
      </c>
      <c r="S671" s="15" t="s">
        <v>2803</v>
      </c>
      <c r="T671" s="8" t="s">
        <v>3035</v>
      </c>
      <c r="U671" t="e">
        <f>INDEX('Hàng tra'!$E$3:$E$519,MATCH('Bảng kê Q1'!$F671,'Hàng tra'!$E$3:$E$519,0))</f>
        <v>#N/A</v>
      </c>
    </row>
    <row r="672" spans="1:21" hidden="1" outlineLevel="1" x14ac:dyDescent="0.25">
      <c r="A672" s="4">
        <v>44937</v>
      </c>
      <c r="B672" s="8" t="s">
        <v>783</v>
      </c>
      <c r="C672" s="8" t="s">
        <v>3013</v>
      </c>
      <c r="D672" s="22" t="s">
        <v>1482</v>
      </c>
      <c r="E672" s="22" t="s">
        <v>1482</v>
      </c>
      <c r="F672" s="22">
        <v>1058</v>
      </c>
      <c r="G672" s="22"/>
      <c r="H672" s="22" t="str">
        <f>+IFERROR(INDEX('18.02.23'!$N$9:$N$746,MATCH('Bảng kê Q1'!$F672,'18.02.23'!$N$9:$N$746,0)),"")</f>
        <v/>
      </c>
      <c r="I672" s="22"/>
      <c r="J672" s="22"/>
      <c r="K672" s="22"/>
      <c r="L672" s="5">
        <v>1730400</v>
      </c>
      <c r="M672" s="9" t="s">
        <v>3015</v>
      </c>
      <c r="N672" s="5">
        <v>173040</v>
      </c>
      <c r="O672" s="5">
        <v>1903440</v>
      </c>
      <c r="P672" s="5">
        <f t="shared" si="20"/>
        <v>199861.19999999998</v>
      </c>
      <c r="Q672" s="5">
        <f t="shared" si="21"/>
        <v>1703578.8</v>
      </c>
      <c r="R672" s="5" t="str">
        <f>+IFERROR(INDEX('18.02.23'!$F$9:$F$748,MATCH('Bảng kê Q1'!$F672,'18.02.23'!$N$9:$N$746,0)),"")</f>
        <v/>
      </c>
      <c r="S672" s="15" t="s">
        <v>1482</v>
      </c>
      <c r="T672" s="8" t="s">
        <v>3065</v>
      </c>
      <c r="U672" t="e">
        <f>INDEX('Hàng tra'!$E$3:$E$519,MATCH('Bảng kê Q1'!$F672,'Hàng tra'!$E$3:$E$519,0))</f>
        <v>#N/A</v>
      </c>
    </row>
    <row r="673" spans="1:21" ht="21" outlineLevel="1" x14ac:dyDescent="0.25">
      <c r="A673" s="4">
        <v>44937</v>
      </c>
      <c r="B673" s="8" t="s">
        <v>451</v>
      </c>
      <c r="C673" s="8" t="s">
        <v>3013</v>
      </c>
      <c r="D673" s="22" t="s">
        <v>1982</v>
      </c>
      <c r="E673" s="22" t="s">
        <v>1982</v>
      </c>
      <c r="F673" s="22">
        <v>1060</v>
      </c>
      <c r="G673" s="22"/>
      <c r="H673" s="22">
        <f>+IFERROR(INDEX('18.02.23'!$N$9:$N$746,MATCH('Bảng kê Q1'!$F673,'18.02.23'!$N$9:$N$746,0)),"")</f>
        <v>1060</v>
      </c>
      <c r="I673" s="22"/>
      <c r="J673" s="22"/>
      <c r="K673" s="22"/>
      <c r="L673" s="5">
        <v>6551034</v>
      </c>
      <c r="M673" s="9" t="s">
        <v>3015</v>
      </c>
      <c r="N673" s="5">
        <v>655103</v>
      </c>
      <c r="O673" s="5">
        <v>7206137</v>
      </c>
      <c r="P673" s="5">
        <f t="shared" si="20"/>
        <v>756644.38500000001</v>
      </c>
      <c r="Q673" s="5">
        <f t="shared" si="21"/>
        <v>6449492.6150000002</v>
      </c>
      <c r="R673" s="5">
        <f>+IFERROR(INDEX('18.02.23'!$F$9:$F$748,MATCH('Bảng kê Q1'!$F673,'18.02.23'!$N$9:$N$746,0)),"")</f>
        <v>7206137</v>
      </c>
      <c r="S673" s="15" t="s">
        <v>1982</v>
      </c>
      <c r="T673" s="8" t="s">
        <v>3032</v>
      </c>
      <c r="U673" t="e">
        <f>INDEX('Hàng tra'!$E$3:$E$519,MATCH('Bảng kê Q1'!$F673,'Hàng tra'!$E$3:$E$519,0))</f>
        <v>#N/A</v>
      </c>
    </row>
    <row r="674" spans="1:21" outlineLevel="1" x14ac:dyDescent="0.25">
      <c r="A674" s="4">
        <v>44937</v>
      </c>
      <c r="B674" s="8" t="s">
        <v>1244</v>
      </c>
      <c r="C674" s="8" t="s">
        <v>3013</v>
      </c>
      <c r="D674" s="22" t="s">
        <v>1351</v>
      </c>
      <c r="E674" s="22" t="s">
        <v>1351</v>
      </c>
      <c r="F674" s="22">
        <v>1063</v>
      </c>
      <c r="G674" s="22"/>
      <c r="H674" s="22">
        <f>+IFERROR(INDEX('18.02.23'!$N$9:$N$746,MATCH('Bảng kê Q1'!$F674,'18.02.23'!$N$9:$N$746,0)),"")</f>
        <v>1063</v>
      </c>
      <c r="I674" s="22"/>
      <c r="J674" s="22"/>
      <c r="K674" s="22"/>
      <c r="L674" s="5">
        <v>364270</v>
      </c>
      <c r="M674" s="9" t="s">
        <v>3015</v>
      </c>
      <c r="N674" s="5">
        <v>36427</v>
      </c>
      <c r="O674" s="5">
        <v>400697</v>
      </c>
      <c r="P674" s="5">
        <f t="shared" si="20"/>
        <v>42073.184999999998</v>
      </c>
      <c r="Q674" s="5">
        <f t="shared" si="21"/>
        <v>358623.815</v>
      </c>
      <c r="R674" s="5">
        <f>+IFERROR(INDEX('18.02.23'!$F$9:$F$748,MATCH('Bảng kê Q1'!$F674,'18.02.23'!$N$9:$N$746,0)),"")</f>
        <v>400697</v>
      </c>
      <c r="S674" s="15" t="s">
        <v>1882</v>
      </c>
      <c r="T674" s="8" t="s">
        <v>3014</v>
      </c>
      <c r="U674" t="e">
        <f>INDEX('Hàng tra'!$E$3:$E$519,MATCH('Bảng kê Q1'!$F674,'Hàng tra'!$E$3:$E$519,0))</f>
        <v>#N/A</v>
      </c>
    </row>
    <row r="675" spans="1:21" ht="21" outlineLevel="1" x14ac:dyDescent="0.25">
      <c r="A675" s="4">
        <v>44937</v>
      </c>
      <c r="B675" s="8" t="s">
        <v>1170</v>
      </c>
      <c r="C675" s="8" t="s">
        <v>3013</v>
      </c>
      <c r="D675" s="22" t="s">
        <v>4210</v>
      </c>
      <c r="E675" s="22" t="s">
        <v>4210</v>
      </c>
      <c r="F675" s="22">
        <v>1064</v>
      </c>
      <c r="G675" s="22"/>
      <c r="H675" s="22">
        <f>+IFERROR(INDEX('18.02.23'!$N$9:$N$746,MATCH('Bảng kê Q1'!$F675,'18.02.23'!$N$9:$N$746,0)),"")</f>
        <v>1064</v>
      </c>
      <c r="I675" s="22"/>
      <c r="J675" s="22"/>
      <c r="K675" s="22"/>
      <c r="L675" s="5">
        <v>826588</v>
      </c>
      <c r="M675" s="9" t="s">
        <v>3015</v>
      </c>
      <c r="N675" s="5">
        <v>82659</v>
      </c>
      <c r="O675" s="5">
        <v>909247</v>
      </c>
      <c r="P675" s="5">
        <f t="shared" si="20"/>
        <v>95470.934999999998</v>
      </c>
      <c r="Q675" s="5">
        <f t="shared" si="21"/>
        <v>813776.06499999994</v>
      </c>
      <c r="R675" s="5">
        <f>+IFERROR(INDEX('18.02.23'!$F$9:$F$748,MATCH('Bảng kê Q1'!$F675,'18.02.23'!$N$9:$N$746,0)),"")</f>
        <v>909247</v>
      </c>
      <c r="S675" s="15" t="s">
        <v>1711</v>
      </c>
      <c r="T675" s="8" t="s">
        <v>3083</v>
      </c>
      <c r="U675" t="e">
        <f>INDEX('Hàng tra'!$E$3:$E$519,MATCH('Bảng kê Q1'!$F675,'Hàng tra'!$E$3:$E$519,0))</f>
        <v>#N/A</v>
      </c>
    </row>
    <row r="676" spans="1:21" ht="21" outlineLevel="1" x14ac:dyDescent="0.25">
      <c r="A676" s="4">
        <v>44937</v>
      </c>
      <c r="B676" s="8" t="s">
        <v>601</v>
      </c>
      <c r="C676" s="8" t="s">
        <v>3013</v>
      </c>
      <c r="D676" s="22" t="s">
        <v>4208</v>
      </c>
      <c r="E676" s="22" t="s">
        <v>4208</v>
      </c>
      <c r="F676" s="22">
        <v>1065</v>
      </c>
      <c r="G676" s="22"/>
      <c r="H676" s="22">
        <f>+IFERROR(INDEX('18.02.23'!$N$9:$N$746,MATCH('Bảng kê Q1'!$F676,'18.02.23'!$N$9:$N$746,0)),"")</f>
        <v>1065</v>
      </c>
      <c r="I676" s="22"/>
      <c r="J676" s="22"/>
      <c r="K676" s="22"/>
      <c r="L676" s="5">
        <v>5819502</v>
      </c>
      <c r="M676" s="9" t="s">
        <v>3015</v>
      </c>
      <c r="N676" s="5">
        <v>581950</v>
      </c>
      <c r="O676" s="5">
        <v>6401452</v>
      </c>
      <c r="P676" s="5">
        <f t="shared" si="20"/>
        <v>672152.46</v>
      </c>
      <c r="Q676" s="5">
        <f t="shared" si="21"/>
        <v>5729299.54</v>
      </c>
      <c r="R676" s="5">
        <f>+IFERROR(INDEX('18.02.23'!$F$9:$F$748,MATCH('Bảng kê Q1'!$F676,'18.02.23'!$N$9:$N$746,0)),"")</f>
        <v>6401452</v>
      </c>
      <c r="S676" s="15" t="s">
        <v>1711</v>
      </c>
      <c r="T676" s="8" t="s">
        <v>3083</v>
      </c>
      <c r="U676" t="e">
        <f>INDEX('Hàng tra'!$E$3:$E$519,MATCH('Bảng kê Q1'!$F676,'Hàng tra'!$E$3:$E$519,0))</f>
        <v>#N/A</v>
      </c>
    </row>
    <row r="677" spans="1:21" outlineLevel="1" x14ac:dyDescent="0.25">
      <c r="A677" s="4">
        <v>44937</v>
      </c>
      <c r="B677" s="8" t="s">
        <v>2059</v>
      </c>
      <c r="C677" s="8" t="s">
        <v>3013</v>
      </c>
      <c r="D677" s="22" t="s">
        <v>474</v>
      </c>
      <c r="E677" s="22" t="s">
        <v>474</v>
      </c>
      <c r="F677" s="22">
        <v>1068</v>
      </c>
      <c r="G677" s="22"/>
      <c r="H677" s="22">
        <f>+IFERROR(INDEX('18.02.23'!$N$9:$N$746,MATCH('Bảng kê Q1'!$F677,'18.02.23'!$N$9:$N$746,0)),"")</f>
        <v>1068</v>
      </c>
      <c r="I677" s="22"/>
      <c r="J677" s="22"/>
      <c r="K677" s="22"/>
      <c r="L677" s="5">
        <v>1050668</v>
      </c>
      <c r="M677" s="9" t="s">
        <v>3015</v>
      </c>
      <c r="N677" s="5">
        <v>105067</v>
      </c>
      <c r="O677" s="5">
        <v>1155735</v>
      </c>
      <c r="P677" s="5">
        <f t="shared" si="20"/>
        <v>121352.17499999999</v>
      </c>
      <c r="Q677" s="5">
        <f t="shared" si="21"/>
        <v>1034382.825</v>
      </c>
      <c r="R677" s="5">
        <f>+IFERROR(INDEX('18.02.23'!$F$9:$F$748,MATCH('Bảng kê Q1'!$F677,'18.02.23'!$N$9:$N$746,0)),"")</f>
        <v>1155735</v>
      </c>
      <c r="S677" s="15" t="s">
        <v>1882</v>
      </c>
      <c r="T677" s="8" t="s">
        <v>3014</v>
      </c>
      <c r="U677" t="e">
        <f>INDEX('Hàng tra'!$E$3:$E$519,MATCH('Bảng kê Q1'!$F677,'Hàng tra'!$E$3:$E$519,0))</f>
        <v>#N/A</v>
      </c>
    </row>
    <row r="678" spans="1:21" outlineLevel="1" x14ac:dyDescent="0.25">
      <c r="A678" s="4">
        <v>44937</v>
      </c>
      <c r="B678" s="8" t="s">
        <v>548</v>
      </c>
      <c r="C678" s="8" t="s">
        <v>3013</v>
      </c>
      <c r="D678" s="22" t="s">
        <v>2682</v>
      </c>
      <c r="E678" s="22" t="s">
        <v>2682</v>
      </c>
      <c r="F678" s="22">
        <v>1071</v>
      </c>
      <c r="G678" s="22"/>
      <c r="H678" s="22">
        <f>+IFERROR(INDEX('18.02.23'!$N$9:$N$746,MATCH('Bảng kê Q1'!$F678,'18.02.23'!$N$9:$N$746,0)),"")</f>
        <v>1071</v>
      </c>
      <c r="I678" s="22"/>
      <c r="J678" s="22"/>
      <c r="K678" s="22"/>
      <c r="L678" s="5">
        <v>2617230</v>
      </c>
      <c r="M678" s="9" t="s">
        <v>3015</v>
      </c>
      <c r="N678" s="5">
        <v>261723</v>
      </c>
      <c r="O678" s="5">
        <v>2878953</v>
      </c>
      <c r="P678" s="5">
        <f t="shared" si="20"/>
        <v>302290.065</v>
      </c>
      <c r="Q678" s="5">
        <f t="shared" si="21"/>
        <v>2576662.9350000001</v>
      </c>
      <c r="R678" s="5">
        <f>+IFERROR(INDEX('18.02.23'!$F$9:$F$748,MATCH('Bảng kê Q1'!$F678,'18.02.23'!$N$9:$N$746,0)),"")</f>
        <v>2878953</v>
      </c>
      <c r="S678" s="15" t="s">
        <v>2682</v>
      </c>
      <c r="T678" s="8" t="s">
        <v>3029</v>
      </c>
      <c r="U678" t="e">
        <f>INDEX('Hàng tra'!$E$3:$E$519,MATCH('Bảng kê Q1'!$F678,'Hàng tra'!$E$3:$E$519,0))</f>
        <v>#N/A</v>
      </c>
    </row>
    <row r="679" spans="1:21" outlineLevel="1" x14ac:dyDescent="0.25">
      <c r="A679" s="4">
        <v>44937</v>
      </c>
      <c r="B679" s="8" t="s">
        <v>515</v>
      </c>
      <c r="C679" s="8" t="s">
        <v>3013</v>
      </c>
      <c r="D679" s="22" t="s">
        <v>163</v>
      </c>
      <c r="E679" s="22" t="s">
        <v>163</v>
      </c>
      <c r="F679" s="22">
        <v>1072</v>
      </c>
      <c r="G679" s="22"/>
      <c r="H679" s="22">
        <f>+IFERROR(INDEX('18.02.23'!$N$9:$N$746,MATCH('Bảng kê Q1'!$F679,'18.02.23'!$N$9:$N$746,0)),"")</f>
        <v>1072</v>
      </c>
      <c r="I679" s="22"/>
      <c r="J679" s="22"/>
      <c r="K679" s="22"/>
      <c r="L679" s="5">
        <v>1887986</v>
      </c>
      <c r="M679" s="9" t="s">
        <v>3015</v>
      </c>
      <c r="N679" s="5">
        <v>188799</v>
      </c>
      <c r="O679" s="5">
        <v>2076785</v>
      </c>
      <c r="P679" s="5">
        <f t="shared" si="20"/>
        <v>218062.42499999999</v>
      </c>
      <c r="Q679" s="5">
        <f t="shared" si="21"/>
        <v>1858722.575</v>
      </c>
      <c r="R679" s="5">
        <f>+IFERROR(INDEX('18.02.23'!$F$9:$F$748,MATCH('Bảng kê Q1'!$F679,'18.02.23'!$N$9:$N$746,0)),"")</f>
        <v>2076785</v>
      </c>
      <c r="S679" s="15" t="s">
        <v>163</v>
      </c>
      <c r="T679" s="8" t="s">
        <v>3059</v>
      </c>
      <c r="U679" t="e">
        <f>INDEX('Hàng tra'!$E$3:$E$519,MATCH('Bảng kê Q1'!$F679,'Hàng tra'!$E$3:$E$519,0))</f>
        <v>#N/A</v>
      </c>
    </row>
    <row r="680" spans="1:21" outlineLevel="1" x14ac:dyDescent="0.25">
      <c r="A680" s="4">
        <v>44937</v>
      </c>
      <c r="B680" s="8" t="s">
        <v>1179</v>
      </c>
      <c r="C680" s="8" t="s">
        <v>3013</v>
      </c>
      <c r="D680" s="22" t="s">
        <v>2247</v>
      </c>
      <c r="E680" s="22" t="s">
        <v>2247</v>
      </c>
      <c r="F680" s="22">
        <v>1073</v>
      </c>
      <c r="G680" s="22"/>
      <c r="H680" s="22">
        <f>+IFERROR(INDEX('18.02.23'!$N$9:$N$746,MATCH('Bảng kê Q1'!$F680,'18.02.23'!$N$9:$N$746,0)),"")</f>
        <v>1073</v>
      </c>
      <c r="I680" s="22"/>
      <c r="J680" s="22"/>
      <c r="K680" s="22"/>
      <c r="L680" s="5">
        <v>2868963</v>
      </c>
      <c r="M680" s="9" t="s">
        <v>3015</v>
      </c>
      <c r="N680" s="5">
        <v>286896</v>
      </c>
      <c r="O680" s="5">
        <v>3155859</v>
      </c>
      <c r="P680" s="5">
        <f t="shared" si="20"/>
        <v>331365.19500000001</v>
      </c>
      <c r="Q680" s="5">
        <f t="shared" si="21"/>
        <v>2824493.8050000002</v>
      </c>
      <c r="R680" s="5">
        <f>+IFERROR(INDEX('18.02.23'!$F$9:$F$748,MATCH('Bảng kê Q1'!$F680,'18.02.23'!$N$9:$N$746,0)),"")</f>
        <v>3155859</v>
      </c>
      <c r="S680" s="15" t="s">
        <v>2247</v>
      </c>
      <c r="T680" s="8" t="s">
        <v>3058</v>
      </c>
      <c r="U680" t="e">
        <f>INDEX('Hàng tra'!$E$3:$E$519,MATCH('Bảng kê Q1'!$F680,'Hàng tra'!$E$3:$E$519,0))</f>
        <v>#N/A</v>
      </c>
    </row>
    <row r="681" spans="1:21" hidden="1" outlineLevel="1" x14ac:dyDescent="0.25">
      <c r="A681" s="4">
        <v>44937</v>
      </c>
      <c r="B681" s="8" t="s">
        <v>1576</v>
      </c>
      <c r="C681" s="8" t="s">
        <v>3013</v>
      </c>
      <c r="D681" s="22" t="s">
        <v>4168</v>
      </c>
      <c r="E681" s="22" t="s">
        <v>4168</v>
      </c>
      <c r="F681" s="22">
        <v>1080</v>
      </c>
      <c r="G681" s="22"/>
      <c r="H681" s="22" t="str">
        <f>+IFERROR(INDEX('18.02.23'!$N$9:$N$746,MATCH('Bảng kê Q1'!$F681,'18.02.23'!$N$9:$N$746,0)),"")</f>
        <v/>
      </c>
      <c r="I681" s="22"/>
      <c r="J681" s="22"/>
      <c r="K681" s="22"/>
      <c r="L681" s="5">
        <v>2595600</v>
      </c>
      <c r="M681" s="9" t="s">
        <v>3015</v>
      </c>
      <c r="N681" s="5">
        <v>259560</v>
      </c>
      <c r="O681" s="5">
        <v>2855160</v>
      </c>
      <c r="P681" s="5">
        <f t="shared" si="20"/>
        <v>299791.8</v>
      </c>
      <c r="Q681" s="5">
        <f t="shared" si="21"/>
        <v>2555368.2000000002</v>
      </c>
      <c r="R681" s="5" t="str">
        <f>+IFERROR(INDEX('18.02.23'!$F$9:$F$748,MATCH('Bảng kê Q1'!$F681,'18.02.23'!$N$9:$N$746,0)),"")</f>
        <v/>
      </c>
      <c r="S681" s="15" t="s">
        <v>1709</v>
      </c>
      <c r="T681" s="8" t="s">
        <v>3064</v>
      </c>
      <c r="U681" t="e">
        <f>INDEX('Hàng tra'!$E$3:$E$519,MATCH('Bảng kê Q1'!$F681,'Hàng tra'!$E$3:$E$519,0))</f>
        <v>#N/A</v>
      </c>
    </row>
    <row r="682" spans="1:21" outlineLevel="1" x14ac:dyDescent="0.25">
      <c r="A682" s="4">
        <v>44937</v>
      </c>
      <c r="B682" s="8" t="s">
        <v>1289</v>
      </c>
      <c r="C682" s="8" t="s">
        <v>3013</v>
      </c>
      <c r="D682" s="22" t="s">
        <v>4168</v>
      </c>
      <c r="E682" s="22" t="s">
        <v>4168</v>
      </c>
      <c r="F682" s="22">
        <v>1081</v>
      </c>
      <c r="G682" s="22"/>
      <c r="H682" s="22">
        <f>+IFERROR(INDEX('18.02.23'!$N$9:$N$746,MATCH('Bảng kê Q1'!$F682,'18.02.23'!$N$9:$N$746,0)),"")</f>
        <v>1081</v>
      </c>
      <c r="I682" s="22"/>
      <c r="J682" s="22"/>
      <c r="K682" s="22"/>
      <c r="L682" s="5">
        <v>4069048</v>
      </c>
      <c r="M682" s="9" t="s">
        <v>3015</v>
      </c>
      <c r="N682" s="5">
        <v>406905</v>
      </c>
      <c r="O682" s="5">
        <v>4475953</v>
      </c>
      <c r="P682" s="5">
        <f t="shared" si="20"/>
        <v>469975.065</v>
      </c>
      <c r="Q682" s="5">
        <f t="shared" si="21"/>
        <v>4005977.9350000001</v>
      </c>
      <c r="R682" s="5">
        <f>+IFERROR(INDEX('18.02.23'!$F$9:$F$748,MATCH('Bảng kê Q1'!$F682,'18.02.23'!$N$9:$N$746,0)),"")</f>
        <v>4475953</v>
      </c>
      <c r="S682" s="15" t="s">
        <v>1709</v>
      </c>
      <c r="T682" s="8" t="s">
        <v>3064</v>
      </c>
      <c r="U682" t="e">
        <f>INDEX('Hàng tra'!$E$3:$E$519,MATCH('Bảng kê Q1'!$F682,'Hàng tra'!$E$3:$E$519,0))</f>
        <v>#N/A</v>
      </c>
    </row>
    <row r="683" spans="1:21" outlineLevel="1" x14ac:dyDescent="0.25">
      <c r="A683" s="4">
        <v>44937</v>
      </c>
      <c r="B683" s="8" t="s">
        <v>1604</v>
      </c>
      <c r="C683" s="8" t="s">
        <v>3013</v>
      </c>
      <c r="D683" s="22" t="s">
        <v>2216</v>
      </c>
      <c r="E683" s="22" t="s">
        <v>2216</v>
      </c>
      <c r="F683" s="22">
        <v>1086</v>
      </c>
      <c r="G683" s="22"/>
      <c r="H683" s="22">
        <f>+IFERROR(INDEX('18.02.23'!$N$9:$N$746,MATCH('Bảng kê Q1'!$F683,'18.02.23'!$N$9:$N$746,0)),"")</f>
        <v>1086</v>
      </c>
      <c r="I683" s="22"/>
      <c r="J683" s="22"/>
      <c r="K683" s="22"/>
      <c r="L683" s="5">
        <v>5125499</v>
      </c>
      <c r="M683" s="9" t="s">
        <v>3015</v>
      </c>
      <c r="N683" s="5">
        <v>512550</v>
      </c>
      <c r="O683" s="5">
        <v>5638049</v>
      </c>
      <c r="P683" s="5">
        <f t="shared" si="20"/>
        <v>591995.14500000002</v>
      </c>
      <c r="Q683" s="5">
        <f t="shared" si="21"/>
        <v>5046053.8550000004</v>
      </c>
      <c r="R683" s="5">
        <f>+IFERROR(INDEX('18.02.23'!$F$9:$F$748,MATCH('Bảng kê Q1'!$F683,'18.02.23'!$N$9:$N$746,0)),"")</f>
        <v>5638049</v>
      </c>
      <c r="S683" s="15" t="s">
        <v>2216</v>
      </c>
      <c r="T683" s="8" t="s">
        <v>3042</v>
      </c>
      <c r="U683" t="e">
        <f>INDEX('Hàng tra'!$E$3:$E$519,MATCH('Bảng kê Q1'!$F683,'Hàng tra'!$E$3:$E$519,0))</f>
        <v>#N/A</v>
      </c>
    </row>
    <row r="684" spans="1:21" outlineLevel="1" x14ac:dyDescent="0.25">
      <c r="A684" s="4">
        <v>44937</v>
      </c>
      <c r="B684" s="8" t="s">
        <v>807</v>
      </c>
      <c r="C684" s="8" t="s">
        <v>3013</v>
      </c>
      <c r="D684" s="22" t="s">
        <v>4225</v>
      </c>
      <c r="E684" s="22" t="s">
        <v>4225</v>
      </c>
      <c r="F684" s="22">
        <v>1087</v>
      </c>
      <c r="G684" s="22"/>
      <c r="H684" s="22">
        <f>+IFERROR(INDEX('18.02.23'!$N$9:$N$746,MATCH('Bảng kê Q1'!$F684,'18.02.23'!$N$9:$N$746,0)),"")</f>
        <v>1087</v>
      </c>
      <c r="I684" s="22"/>
      <c r="J684" s="22"/>
      <c r="K684" s="22"/>
      <c r="L684" s="5">
        <v>5297511</v>
      </c>
      <c r="M684" s="9" t="s">
        <v>3015</v>
      </c>
      <c r="N684" s="5">
        <v>529751</v>
      </c>
      <c r="O684" s="5">
        <v>5827262</v>
      </c>
      <c r="P684" s="5">
        <f t="shared" si="20"/>
        <v>611862.51</v>
      </c>
      <c r="Q684" s="5">
        <f t="shared" si="21"/>
        <v>5215399.49</v>
      </c>
      <c r="R684" s="5">
        <f>+IFERROR(INDEX('18.02.23'!$F$9:$F$748,MATCH('Bảng kê Q1'!$F684,'18.02.23'!$N$9:$N$746,0)),"")</f>
        <v>5827262</v>
      </c>
      <c r="S684" s="15" t="s">
        <v>2803</v>
      </c>
      <c r="T684" s="8" t="s">
        <v>3035</v>
      </c>
      <c r="U684" t="e">
        <f>INDEX('Hàng tra'!$E$3:$E$519,MATCH('Bảng kê Q1'!$F684,'Hàng tra'!$E$3:$E$519,0))</f>
        <v>#N/A</v>
      </c>
    </row>
    <row r="685" spans="1:21" outlineLevel="1" x14ac:dyDescent="0.25">
      <c r="A685" s="4">
        <v>44937</v>
      </c>
      <c r="B685" s="8" t="s">
        <v>1238</v>
      </c>
      <c r="C685" s="8" t="s">
        <v>3013</v>
      </c>
      <c r="D685" s="22" t="s">
        <v>2125</v>
      </c>
      <c r="E685" s="22" t="s">
        <v>2125</v>
      </c>
      <c r="F685" s="22">
        <v>1088</v>
      </c>
      <c r="G685" s="22"/>
      <c r="H685" s="22">
        <f>+IFERROR(INDEX('18.02.23'!$N$9:$N$746,MATCH('Bảng kê Q1'!$F685,'18.02.23'!$N$9:$N$746,0)),"")</f>
        <v>1088</v>
      </c>
      <c r="I685" s="22"/>
      <c r="J685" s="22"/>
      <c r="K685" s="22"/>
      <c r="L685" s="5">
        <v>1906478</v>
      </c>
      <c r="M685" s="9" t="s">
        <v>3015</v>
      </c>
      <c r="N685" s="5">
        <v>190648</v>
      </c>
      <c r="O685" s="5">
        <v>2097126</v>
      </c>
      <c r="P685" s="5">
        <f t="shared" si="20"/>
        <v>220198.22999999998</v>
      </c>
      <c r="Q685" s="5">
        <f t="shared" si="21"/>
        <v>1876927.77</v>
      </c>
      <c r="R685" s="5">
        <f>+IFERROR(INDEX('18.02.23'!$F$9:$F$748,MATCH('Bảng kê Q1'!$F685,'18.02.23'!$N$9:$N$746,0)),"")</f>
        <v>2097126</v>
      </c>
      <c r="S685" s="15" t="s">
        <v>1260</v>
      </c>
      <c r="T685" s="8" t="s">
        <v>3061</v>
      </c>
      <c r="U685" t="e">
        <f>INDEX('Hàng tra'!$E$3:$E$519,MATCH('Bảng kê Q1'!$F685,'Hàng tra'!$E$3:$E$519,0))</f>
        <v>#N/A</v>
      </c>
    </row>
    <row r="686" spans="1:21" outlineLevel="1" x14ac:dyDescent="0.25">
      <c r="A686" s="4">
        <v>44937</v>
      </c>
      <c r="B686" s="8" t="s">
        <v>602</v>
      </c>
      <c r="C686" s="8" t="s">
        <v>3013</v>
      </c>
      <c r="D686" s="22" t="s">
        <v>4150</v>
      </c>
      <c r="E686" s="22" t="s">
        <v>4150</v>
      </c>
      <c r="F686" s="22">
        <v>1089</v>
      </c>
      <c r="G686" s="22"/>
      <c r="H686" s="22">
        <f>+IFERROR(INDEX('18.02.23'!$N$9:$N$746,MATCH('Bảng kê Q1'!$F686,'18.02.23'!$N$9:$N$746,0)),"")</f>
        <v>1089</v>
      </c>
      <c r="I686" s="22"/>
      <c r="J686" s="22"/>
      <c r="K686" s="22"/>
      <c r="L686" s="5">
        <v>5030032</v>
      </c>
      <c r="M686" s="9" t="s">
        <v>3015</v>
      </c>
      <c r="N686" s="5">
        <v>503003</v>
      </c>
      <c r="O686" s="5">
        <v>5533035</v>
      </c>
      <c r="P686" s="5">
        <f t="shared" si="20"/>
        <v>580968.67499999993</v>
      </c>
      <c r="Q686" s="5">
        <f t="shared" si="21"/>
        <v>4952066.3250000002</v>
      </c>
      <c r="R686" s="5">
        <f>+IFERROR(INDEX('18.02.23'!$F$9:$F$748,MATCH('Bảng kê Q1'!$F686,'18.02.23'!$N$9:$N$746,0)),"")</f>
        <v>5533035</v>
      </c>
      <c r="S686" s="15" t="s">
        <v>2803</v>
      </c>
      <c r="T686" s="8" t="s">
        <v>3035</v>
      </c>
      <c r="U686" t="e">
        <f>INDEX('Hàng tra'!$E$3:$E$519,MATCH('Bảng kê Q1'!$F686,'Hàng tra'!$E$3:$E$519,0))</f>
        <v>#N/A</v>
      </c>
    </row>
    <row r="687" spans="1:21" ht="21" outlineLevel="1" x14ac:dyDescent="0.25">
      <c r="A687" s="4">
        <v>44937</v>
      </c>
      <c r="B687" s="8" t="s">
        <v>2652</v>
      </c>
      <c r="C687" s="8" t="s">
        <v>3013</v>
      </c>
      <c r="D687" s="22" t="s">
        <v>2670</v>
      </c>
      <c r="E687" s="22" t="s">
        <v>2670</v>
      </c>
      <c r="F687" s="22">
        <v>1092</v>
      </c>
      <c r="G687" s="22"/>
      <c r="H687" s="22">
        <f>+IFERROR(INDEX('18.02.23'!$N$9:$N$746,MATCH('Bảng kê Q1'!$F687,'18.02.23'!$N$9:$N$746,0)),"")</f>
        <v>1092</v>
      </c>
      <c r="I687" s="22"/>
      <c r="J687" s="22"/>
      <c r="K687" s="22"/>
      <c r="L687" s="5">
        <v>24420180</v>
      </c>
      <c r="M687" s="9" t="s">
        <v>3015</v>
      </c>
      <c r="N687" s="5">
        <v>2442018</v>
      </c>
      <c r="O687" s="5">
        <v>26862198</v>
      </c>
      <c r="P687" s="5">
        <f t="shared" si="20"/>
        <v>2820530.79</v>
      </c>
      <c r="Q687" s="5">
        <f t="shared" si="21"/>
        <v>24041667.210000001</v>
      </c>
      <c r="R687" s="5">
        <f>+IFERROR(INDEX('18.02.23'!$F$9:$F$748,MATCH('Bảng kê Q1'!$F687,'18.02.23'!$N$9:$N$746,0)),"")</f>
        <v>26862198</v>
      </c>
      <c r="S687" s="15" t="s">
        <v>2670</v>
      </c>
      <c r="T687" s="8" t="s">
        <v>3072</v>
      </c>
      <c r="U687" t="e">
        <f>INDEX('Hàng tra'!$E$3:$E$519,MATCH('Bảng kê Q1'!$F687,'Hàng tra'!$E$3:$E$519,0))</f>
        <v>#N/A</v>
      </c>
    </row>
    <row r="688" spans="1:21" outlineLevel="1" x14ac:dyDescent="0.25">
      <c r="A688" s="4">
        <v>44937</v>
      </c>
      <c r="B688" s="8" t="s">
        <v>2279</v>
      </c>
      <c r="C688" s="8" t="s">
        <v>3013</v>
      </c>
      <c r="D688" s="22" t="s">
        <v>672</v>
      </c>
      <c r="E688" s="22" t="s">
        <v>672</v>
      </c>
      <c r="F688" s="22">
        <v>1093</v>
      </c>
      <c r="G688" s="22"/>
      <c r="H688" s="22">
        <f>+IFERROR(INDEX('18.02.23'!$N$9:$N$746,MATCH('Bảng kê Q1'!$F688,'18.02.23'!$N$9:$N$746,0)),"")</f>
        <v>1093</v>
      </c>
      <c r="I688" s="22"/>
      <c r="J688" s="22"/>
      <c r="K688" s="22"/>
      <c r="L688" s="5">
        <v>42810400</v>
      </c>
      <c r="M688" s="9" t="s">
        <v>3015</v>
      </c>
      <c r="N688" s="5">
        <v>4281040</v>
      </c>
      <c r="O688" s="5">
        <v>47091440</v>
      </c>
      <c r="P688" s="5">
        <f t="shared" si="20"/>
        <v>4944601.2</v>
      </c>
      <c r="Q688" s="5">
        <f t="shared" si="21"/>
        <v>42146838.799999997</v>
      </c>
      <c r="R688" s="5">
        <f>+IFERROR(INDEX('18.02.23'!$F$9:$F$748,MATCH('Bảng kê Q1'!$F688,'18.02.23'!$N$9:$N$746,0)),"")</f>
        <v>47091440</v>
      </c>
      <c r="S688" s="15" t="s">
        <v>672</v>
      </c>
      <c r="T688" s="8" t="s">
        <v>3081</v>
      </c>
      <c r="U688" t="e">
        <f>INDEX('Hàng tra'!$E$3:$E$519,MATCH('Bảng kê Q1'!$F688,'Hàng tra'!$E$3:$E$519,0))</f>
        <v>#N/A</v>
      </c>
    </row>
    <row r="689" spans="1:21" ht="21" outlineLevel="1" x14ac:dyDescent="0.25">
      <c r="A689" s="4">
        <v>44937</v>
      </c>
      <c r="B689" s="8" t="s">
        <v>418</v>
      </c>
      <c r="C689" s="8" t="s">
        <v>3013</v>
      </c>
      <c r="D689" s="22" t="s">
        <v>2262</v>
      </c>
      <c r="E689" s="22" t="s">
        <v>2262</v>
      </c>
      <c r="F689" s="22">
        <v>1094</v>
      </c>
      <c r="G689" s="22"/>
      <c r="H689" s="22">
        <f>+IFERROR(INDEX('18.02.23'!$N$9:$N$746,MATCH('Bảng kê Q1'!$F689,'18.02.23'!$N$9:$N$746,0)),"")</f>
        <v>1094</v>
      </c>
      <c r="I689" s="22"/>
      <c r="J689" s="22"/>
      <c r="K689" s="22"/>
      <c r="L689" s="5">
        <v>4847593</v>
      </c>
      <c r="M689" s="9" t="s">
        <v>3015</v>
      </c>
      <c r="N689" s="5">
        <v>484759</v>
      </c>
      <c r="O689" s="5">
        <v>5332352</v>
      </c>
      <c r="P689" s="5">
        <f t="shared" si="20"/>
        <v>559896.96</v>
      </c>
      <c r="Q689" s="5">
        <f t="shared" si="21"/>
        <v>4772455.04</v>
      </c>
      <c r="R689" s="5">
        <f>+IFERROR(INDEX('18.02.23'!$F$9:$F$748,MATCH('Bảng kê Q1'!$F689,'18.02.23'!$N$9:$N$746,0)),"")</f>
        <v>5332352</v>
      </c>
      <c r="S689" s="15" t="s">
        <v>2262</v>
      </c>
      <c r="T689" s="8" t="s">
        <v>3084</v>
      </c>
      <c r="U689" t="e">
        <f>INDEX('Hàng tra'!$E$3:$E$519,MATCH('Bảng kê Q1'!$F689,'Hàng tra'!$E$3:$E$519,0))</f>
        <v>#N/A</v>
      </c>
    </row>
    <row r="690" spans="1:21" ht="21" hidden="1" outlineLevel="1" x14ac:dyDescent="0.25">
      <c r="A690" s="4">
        <v>44937</v>
      </c>
      <c r="B690" s="8" t="s">
        <v>2965</v>
      </c>
      <c r="C690" s="8" t="s">
        <v>3013</v>
      </c>
      <c r="D690" s="22" t="s">
        <v>2262</v>
      </c>
      <c r="E690" s="22" t="s">
        <v>2262</v>
      </c>
      <c r="F690" s="22">
        <v>1095</v>
      </c>
      <c r="G690" s="22"/>
      <c r="H690" s="22" t="str">
        <f>+IFERROR(INDEX('18.02.23'!$N$9:$N$746,MATCH('Bảng kê Q1'!$F690,'18.02.23'!$N$9:$N$746,0)),"")</f>
        <v/>
      </c>
      <c r="I690" s="22"/>
      <c r="J690" s="22"/>
      <c r="K690" s="22"/>
      <c r="L690" s="5">
        <v>865200</v>
      </c>
      <c r="M690" s="9" t="s">
        <v>3015</v>
      </c>
      <c r="N690" s="5">
        <v>86520</v>
      </c>
      <c r="O690" s="5">
        <v>951720</v>
      </c>
      <c r="P690" s="5">
        <f t="shared" si="20"/>
        <v>99930.599999999991</v>
      </c>
      <c r="Q690" s="5">
        <f t="shared" si="21"/>
        <v>851789.4</v>
      </c>
      <c r="R690" s="5" t="str">
        <f>+IFERROR(INDEX('18.02.23'!$F$9:$F$748,MATCH('Bảng kê Q1'!$F690,'18.02.23'!$N$9:$N$746,0)),"")</f>
        <v/>
      </c>
      <c r="S690" s="15" t="s">
        <v>2262</v>
      </c>
      <c r="T690" s="8" t="s">
        <v>3084</v>
      </c>
      <c r="U690" t="e">
        <f>INDEX('Hàng tra'!$E$3:$E$519,MATCH('Bảng kê Q1'!$F690,'Hàng tra'!$E$3:$E$519,0))</f>
        <v>#N/A</v>
      </c>
    </row>
    <row r="691" spans="1:21" ht="21" outlineLevel="1" x14ac:dyDescent="0.25">
      <c r="A691" s="4">
        <v>44937</v>
      </c>
      <c r="B691" s="8" t="s">
        <v>1917</v>
      </c>
      <c r="C691" s="8" t="s">
        <v>3013</v>
      </c>
      <c r="D691" s="22" t="s">
        <v>1531</v>
      </c>
      <c r="E691" s="22" t="s">
        <v>1531</v>
      </c>
      <c r="F691" s="22">
        <v>1096</v>
      </c>
      <c r="G691" s="22"/>
      <c r="H691" s="22">
        <f>+IFERROR(INDEX('18.02.23'!$N$9:$N$746,MATCH('Bảng kê Q1'!$F691,'18.02.23'!$N$9:$N$746,0)),"")</f>
        <v>1096</v>
      </c>
      <c r="I691" s="22"/>
      <c r="J691" s="22"/>
      <c r="K691" s="22"/>
      <c r="L691" s="5">
        <v>10075509</v>
      </c>
      <c r="M691" s="9" t="s">
        <v>3015</v>
      </c>
      <c r="N691" s="5">
        <v>1007551</v>
      </c>
      <c r="O691" s="5">
        <v>11083060</v>
      </c>
      <c r="P691" s="5">
        <f t="shared" si="20"/>
        <v>1163721.3</v>
      </c>
      <c r="Q691" s="5">
        <f t="shared" si="21"/>
        <v>9919338.6999999993</v>
      </c>
      <c r="R691" s="5">
        <f>+IFERROR(INDEX('18.02.23'!$F$9:$F$748,MATCH('Bảng kê Q1'!$F691,'18.02.23'!$N$9:$N$746,0)),"")</f>
        <v>11083060</v>
      </c>
      <c r="S691" s="15" t="s">
        <v>1531</v>
      </c>
      <c r="T691" s="8" t="s">
        <v>3078</v>
      </c>
      <c r="U691" t="e">
        <f>INDEX('Hàng tra'!$E$3:$E$519,MATCH('Bảng kê Q1'!$F691,'Hàng tra'!$E$3:$E$519,0))</f>
        <v>#N/A</v>
      </c>
    </row>
    <row r="692" spans="1:21" ht="21" outlineLevel="1" x14ac:dyDescent="0.25">
      <c r="A692" s="4">
        <v>44937</v>
      </c>
      <c r="B692" s="8" t="s">
        <v>1631</v>
      </c>
      <c r="C692" s="8" t="s">
        <v>3013</v>
      </c>
      <c r="D692" s="22" t="s">
        <v>894</v>
      </c>
      <c r="E692" s="22" t="s">
        <v>894</v>
      </c>
      <c r="F692" s="22">
        <v>1097</v>
      </c>
      <c r="G692" s="22"/>
      <c r="H692" s="22">
        <f>+IFERROR(INDEX('18.02.23'!$N$9:$N$746,MATCH('Bảng kê Q1'!$F692,'18.02.23'!$N$9:$N$746,0)),"")</f>
        <v>1097</v>
      </c>
      <c r="I692" s="22"/>
      <c r="J692" s="22"/>
      <c r="K692" s="22"/>
      <c r="L692" s="5">
        <v>8666536</v>
      </c>
      <c r="M692" s="9" t="s">
        <v>3015</v>
      </c>
      <c r="N692" s="5">
        <v>866654</v>
      </c>
      <c r="O692" s="5">
        <v>9533190</v>
      </c>
      <c r="P692" s="5">
        <f t="shared" si="20"/>
        <v>1000984.95</v>
      </c>
      <c r="Q692" s="5">
        <f t="shared" si="21"/>
        <v>8532205.0500000007</v>
      </c>
      <c r="R692" s="5">
        <f>+IFERROR(INDEX('18.02.23'!$F$9:$F$748,MATCH('Bảng kê Q1'!$F692,'18.02.23'!$N$9:$N$746,0)),"")</f>
        <v>9533190</v>
      </c>
      <c r="S692" s="15" t="s">
        <v>894</v>
      </c>
      <c r="T692" s="8" t="s">
        <v>3071</v>
      </c>
      <c r="U692" t="e">
        <f>INDEX('Hàng tra'!$E$3:$E$519,MATCH('Bảng kê Q1'!$F692,'Hàng tra'!$E$3:$E$519,0))</f>
        <v>#N/A</v>
      </c>
    </row>
    <row r="693" spans="1:21" ht="21" hidden="1" outlineLevel="1" x14ac:dyDescent="0.25">
      <c r="A693" s="4">
        <v>44937</v>
      </c>
      <c r="B693" s="8" t="s">
        <v>203</v>
      </c>
      <c r="C693" s="8" t="s">
        <v>3013</v>
      </c>
      <c r="D693" s="22" t="s">
        <v>1947</v>
      </c>
      <c r="E693" s="22" t="s">
        <v>1947</v>
      </c>
      <c r="F693" s="22">
        <v>1098</v>
      </c>
      <c r="G693" s="22"/>
      <c r="H693" s="22" t="str">
        <f>+IFERROR(INDEX('18.02.23'!$N$9:$N$746,MATCH('Bảng kê Q1'!$F693,'18.02.23'!$N$9:$N$746,0)),"")</f>
        <v/>
      </c>
      <c r="I693" s="22"/>
      <c r="J693" s="22"/>
      <c r="K693" s="22"/>
      <c r="L693" s="5">
        <v>3460800</v>
      </c>
      <c r="M693" s="9" t="s">
        <v>3015</v>
      </c>
      <c r="N693" s="5">
        <v>346080</v>
      </c>
      <c r="O693" s="5">
        <v>3806880</v>
      </c>
      <c r="P693" s="5">
        <f t="shared" si="20"/>
        <v>399722.39999999997</v>
      </c>
      <c r="Q693" s="5">
        <f t="shared" si="21"/>
        <v>3407157.6</v>
      </c>
      <c r="R693" s="5" t="str">
        <f>+IFERROR(INDEX('18.02.23'!$F$9:$F$748,MATCH('Bảng kê Q1'!$F693,'18.02.23'!$N$9:$N$746,0)),"")</f>
        <v/>
      </c>
      <c r="S693" s="15" t="s">
        <v>1947</v>
      </c>
      <c r="T693" s="8" t="s">
        <v>3069</v>
      </c>
      <c r="U693" t="e">
        <f>INDEX('Hàng tra'!$E$3:$E$519,MATCH('Bảng kê Q1'!$F693,'Hàng tra'!$E$3:$E$519,0))</f>
        <v>#N/A</v>
      </c>
    </row>
    <row r="694" spans="1:21" ht="21" outlineLevel="1" x14ac:dyDescent="0.25">
      <c r="A694" s="4">
        <v>44937</v>
      </c>
      <c r="B694" s="8" t="s">
        <v>1078</v>
      </c>
      <c r="C694" s="8" t="s">
        <v>3013</v>
      </c>
      <c r="D694" s="22" t="s">
        <v>415</v>
      </c>
      <c r="E694" s="22" t="s">
        <v>415</v>
      </c>
      <c r="F694" s="22">
        <v>1099</v>
      </c>
      <c r="G694" s="22"/>
      <c r="H694" s="22">
        <f>+IFERROR(INDEX('18.02.23'!$N$9:$N$746,MATCH('Bảng kê Q1'!$F694,'18.02.23'!$N$9:$N$746,0)),"")</f>
        <v>1099</v>
      </c>
      <c r="I694" s="22"/>
      <c r="J694" s="22"/>
      <c r="K694" s="22"/>
      <c r="L694" s="5">
        <v>8862042</v>
      </c>
      <c r="M694" s="9" t="s">
        <v>3015</v>
      </c>
      <c r="N694" s="5">
        <v>886204</v>
      </c>
      <c r="O694" s="5">
        <v>9748246</v>
      </c>
      <c r="P694" s="5">
        <f t="shared" si="20"/>
        <v>1023565.83</v>
      </c>
      <c r="Q694" s="5">
        <f t="shared" si="21"/>
        <v>8724680.1699999999</v>
      </c>
      <c r="R694" s="5">
        <f>+IFERROR(INDEX('18.02.23'!$F$9:$F$748,MATCH('Bảng kê Q1'!$F694,'18.02.23'!$N$9:$N$746,0)),"")</f>
        <v>9748246</v>
      </c>
      <c r="S694" s="15" t="s">
        <v>415</v>
      </c>
      <c r="T694" s="8" t="s">
        <v>3076</v>
      </c>
      <c r="U694" t="e">
        <f>INDEX('Hàng tra'!$E$3:$E$519,MATCH('Bảng kê Q1'!$F694,'Hàng tra'!$E$3:$E$519,0))</f>
        <v>#N/A</v>
      </c>
    </row>
    <row r="695" spans="1:21" ht="21" outlineLevel="1" x14ac:dyDescent="0.25">
      <c r="A695" s="4">
        <v>44937</v>
      </c>
      <c r="B695" s="8" t="s">
        <v>2047</v>
      </c>
      <c r="C695" s="8" t="s">
        <v>3013</v>
      </c>
      <c r="D695" s="22" t="s">
        <v>2953</v>
      </c>
      <c r="E695" s="22" t="s">
        <v>2953</v>
      </c>
      <c r="F695" s="22">
        <v>1100</v>
      </c>
      <c r="G695" s="22"/>
      <c r="H695" s="22">
        <f>+IFERROR(INDEX('18.02.23'!$N$9:$N$746,MATCH('Bảng kê Q1'!$F695,'18.02.23'!$N$9:$N$746,0)),"")</f>
        <v>1100</v>
      </c>
      <c r="I695" s="22"/>
      <c r="J695" s="22"/>
      <c r="K695" s="22"/>
      <c r="L695" s="5">
        <v>1924970</v>
      </c>
      <c r="M695" s="9" t="s">
        <v>3015</v>
      </c>
      <c r="N695" s="5">
        <v>192497</v>
      </c>
      <c r="O695" s="5">
        <v>2117467</v>
      </c>
      <c r="P695" s="5">
        <f t="shared" si="20"/>
        <v>222334.035</v>
      </c>
      <c r="Q695" s="5">
        <f t="shared" si="21"/>
        <v>1895132.9650000001</v>
      </c>
      <c r="R695" s="5">
        <f>+IFERROR(INDEX('18.02.23'!$F$9:$F$748,MATCH('Bảng kê Q1'!$F695,'18.02.23'!$N$9:$N$746,0)),"")</f>
        <v>2117467</v>
      </c>
      <c r="S695" s="15" t="s">
        <v>2953</v>
      </c>
      <c r="T695" s="8" t="s">
        <v>3074</v>
      </c>
      <c r="U695" t="e">
        <f>INDEX('Hàng tra'!$E$3:$E$519,MATCH('Bảng kê Q1'!$F695,'Hàng tra'!$E$3:$E$519,0))</f>
        <v>#N/A</v>
      </c>
    </row>
    <row r="696" spans="1:21" ht="21" outlineLevel="1" x14ac:dyDescent="0.25">
      <c r="A696" s="4">
        <v>44937</v>
      </c>
      <c r="B696" s="8" t="s">
        <v>1927</v>
      </c>
      <c r="C696" s="8" t="s">
        <v>3013</v>
      </c>
      <c r="D696" s="22" t="s">
        <v>1405</v>
      </c>
      <c r="E696" s="22" t="s">
        <v>1405</v>
      </c>
      <c r="F696" s="22">
        <v>1101</v>
      </c>
      <c r="G696" s="22"/>
      <c r="H696" s="22">
        <f>+IFERROR(INDEX('18.02.23'!$N$9:$N$746,MATCH('Bảng kê Q1'!$F696,'18.02.23'!$N$9:$N$746,0)),"")</f>
        <v>1101</v>
      </c>
      <c r="I696" s="22"/>
      <c r="J696" s="22"/>
      <c r="K696" s="22"/>
      <c r="L696" s="5">
        <v>18088904</v>
      </c>
      <c r="M696" s="9" t="s">
        <v>3015</v>
      </c>
      <c r="N696" s="5">
        <v>1808890</v>
      </c>
      <c r="O696" s="5">
        <v>19897794</v>
      </c>
      <c r="P696" s="5">
        <f t="shared" si="20"/>
        <v>2089268.3699999999</v>
      </c>
      <c r="Q696" s="5">
        <f t="shared" si="21"/>
        <v>17808525.629999999</v>
      </c>
      <c r="R696" s="5">
        <f>+IFERROR(INDEX('18.02.23'!$F$9:$F$748,MATCH('Bảng kê Q1'!$F696,'18.02.23'!$N$9:$N$746,0)),"")</f>
        <v>19897794</v>
      </c>
      <c r="S696" s="15" t="s">
        <v>1405</v>
      </c>
      <c r="T696" s="8" t="s">
        <v>3097</v>
      </c>
      <c r="U696" t="e">
        <f>INDEX('Hàng tra'!$E$3:$E$519,MATCH('Bảng kê Q1'!$F696,'Hàng tra'!$E$3:$E$519,0))</f>
        <v>#N/A</v>
      </c>
    </row>
    <row r="697" spans="1:21" ht="21" hidden="1" outlineLevel="1" x14ac:dyDescent="0.25">
      <c r="A697" s="4">
        <v>44937</v>
      </c>
      <c r="B697" s="8" t="s">
        <v>1952</v>
      </c>
      <c r="C697" s="8" t="s">
        <v>3013</v>
      </c>
      <c r="D697" s="22" t="s">
        <v>681</v>
      </c>
      <c r="E697" s="22" t="s">
        <v>681</v>
      </c>
      <c r="F697" s="22">
        <v>1102</v>
      </c>
      <c r="G697" s="22"/>
      <c r="H697" s="22" t="str">
        <f>+IFERROR(INDEX('18.02.23'!$N$9:$N$746,MATCH('Bảng kê Q1'!$F697,'18.02.23'!$N$9:$N$746,0)),"")</f>
        <v/>
      </c>
      <c r="I697" s="22"/>
      <c r="J697" s="22"/>
      <c r="K697" s="22"/>
      <c r="L697" s="5">
        <v>424200</v>
      </c>
      <c r="M697" s="9" t="s">
        <v>3015</v>
      </c>
      <c r="N697" s="5">
        <v>42420</v>
      </c>
      <c r="O697" s="5">
        <v>466620</v>
      </c>
      <c r="P697" s="5">
        <f t="shared" si="20"/>
        <v>48995.1</v>
      </c>
      <c r="Q697" s="5">
        <f t="shared" si="21"/>
        <v>417624.9</v>
      </c>
      <c r="R697" s="5" t="str">
        <f>+IFERROR(INDEX('18.02.23'!$F$9:$F$748,MATCH('Bảng kê Q1'!$F697,'18.02.23'!$N$9:$N$746,0)),"")</f>
        <v/>
      </c>
      <c r="S697" s="15" t="s">
        <v>681</v>
      </c>
      <c r="T697" s="8" t="s">
        <v>3107</v>
      </c>
      <c r="U697" t="e">
        <f>INDEX('Hàng tra'!$E$3:$E$519,MATCH('Bảng kê Q1'!$F697,'Hàng tra'!$E$3:$E$519,0))</f>
        <v>#N/A</v>
      </c>
    </row>
    <row r="698" spans="1:21" ht="21" outlineLevel="1" x14ac:dyDescent="0.25">
      <c r="A698" s="4">
        <v>44937</v>
      </c>
      <c r="B698" s="8" t="s">
        <v>743</v>
      </c>
      <c r="C698" s="8" t="s">
        <v>3013</v>
      </c>
      <c r="D698" s="22" t="s">
        <v>4242</v>
      </c>
      <c r="E698" s="22" t="s">
        <v>4242</v>
      </c>
      <c r="F698" s="22">
        <v>1103</v>
      </c>
      <c r="G698" s="22"/>
      <c r="H698" s="22">
        <f>+IFERROR(INDEX('18.02.23'!$N$9:$N$746,MATCH('Bảng kê Q1'!$F698,'18.02.23'!$N$9:$N$746,0)),"")</f>
        <v>1103</v>
      </c>
      <c r="I698" s="22"/>
      <c r="J698" s="22"/>
      <c r="K698" s="22"/>
      <c r="L698" s="5">
        <v>1189648</v>
      </c>
      <c r="M698" s="9" t="s">
        <v>3015</v>
      </c>
      <c r="N698" s="5">
        <v>118965</v>
      </c>
      <c r="O698" s="5">
        <v>1308613</v>
      </c>
      <c r="P698" s="5">
        <f t="shared" si="20"/>
        <v>137404.36499999999</v>
      </c>
      <c r="Q698" s="5">
        <f t="shared" si="21"/>
        <v>1171208.635</v>
      </c>
      <c r="R698" s="5">
        <f>+IFERROR(INDEX('18.02.23'!$F$9:$F$748,MATCH('Bảng kê Q1'!$F698,'18.02.23'!$N$9:$N$746,0)),"")</f>
        <v>1308613</v>
      </c>
      <c r="S698" s="15" t="s">
        <v>2529</v>
      </c>
      <c r="T698" s="8" t="s">
        <v>3063</v>
      </c>
      <c r="U698" t="e">
        <f>INDEX('Hàng tra'!$E$3:$E$519,MATCH('Bảng kê Q1'!$F698,'Hàng tra'!$E$3:$E$519,0))</f>
        <v>#N/A</v>
      </c>
    </row>
    <row r="699" spans="1:21" ht="21" hidden="1" outlineLevel="1" x14ac:dyDescent="0.25">
      <c r="A699" s="4">
        <v>44937</v>
      </c>
      <c r="B699" s="8" t="s">
        <v>1147</v>
      </c>
      <c r="C699" s="8" t="s">
        <v>3013</v>
      </c>
      <c r="D699" s="22" t="s">
        <v>4242</v>
      </c>
      <c r="E699" s="22" t="s">
        <v>4242</v>
      </c>
      <c r="F699" s="22">
        <v>1104</v>
      </c>
      <c r="G699" s="22"/>
      <c r="H699" s="22" t="str">
        <f>+IFERROR(INDEX('18.02.23'!$N$9:$N$746,MATCH('Bảng kê Q1'!$F699,'18.02.23'!$N$9:$N$746,0)),"")</f>
        <v/>
      </c>
      <c r="I699" s="22"/>
      <c r="J699" s="22"/>
      <c r="K699" s="22"/>
      <c r="L699" s="5">
        <v>865200</v>
      </c>
      <c r="M699" s="9" t="s">
        <v>3015</v>
      </c>
      <c r="N699" s="5">
        <v>86520</v>
      </c>
      <c r="O699" s="5">
        <v>951720</v>
      </c>
      <c r="P699" s="5">
        <f t="shared" si="20"/>
        <v>99930.599999999991</v>
      </c>
      <c r="Q699" s="5">
        <f t="shared" si="21"/>
        <v>851789.4</v>
      </c>
      <c r="R699" s="5" t="str">
        <f>+IFERROR(INDEX('18.02.23'!$F$9:$F$748,MATCH('Bảng kê Q1'!$F699,'18.02.23'!$N$9:$N$746,0)),"")</f>
        <v/>
      </c>
      <c r="S699" s="15" t="s">
        <v>2529</v>
      </c>
      <c r="T699" s="8" t="s">
        <v>3063</v>
      </c>
      <c r="U699" t="e">
        <f>INDEX('Hàng tra'!$E$3:$E$519,MATCH('Bảng kê Q1'!$F699,'Hàng tra'!$E$3:$E$519,0))</f>
        <v>#N/A</v>
      </c>
    </row>
    <row r="700" spans="1:21" ht="21" outlineLevel="1" x14ac:dyDescent="0.25">
      <c r="A700" s="4">
        <v>44937</v>
      </c>
      <c r="B700" s="8" t="s">
        <v>599</v>
      </c>
      <c r="C700" s="8" t="s">
        <v>3013</v>
      </c>
      <c r="D700" s="22" t="s">
        <v>4164</v>
      </c>
      <c r="E700" s="22" t="s">
        <v>4164</v>
      </c>
      <c r="F700" s="22">
        <v>1107</v>
      </c>
      <c r="G700" s="22"/>
      <c r="H700" s="22">
        <f>+IFERROR(INDEX('18.02.23'!$N$9:$N$746,MATCH('Bảng kê Q1'!$F700,'18.02.23'!$N$9:$N$746,0)),"")</f>
        <v>1107</v>
      </c>
      <c r="I700" s="22"/>
      <c r="J700" s="22"/>
      <c r="K700" s="22"/>
      <c r="L700" s="5">
        <v>5893127</v>
      </c>
      <c r="M700" s="9" t="s">
        <v>3015</v>
      </c>
      <c r="N700" s="5">
        <v>589313</v>
      </c>
      <c r="O700" s="5">
        <v>6482440</v>
      </c>
      <c r="P700" s="5">
        <f t="shared" si="20"/>
        <v>680656.2</v>
      </c>
      <c r="Q700" s="5">
        <f t="shared" si="21"/>
        <v>5801783.7999999998</v>
      </c>
      <c r="R700" s="5">
        <f>+IFERROR(INDEX('18.02.23'!$F$9:$F$748,MATCH('Bảng kê Q1'!$F700,'18.02.23'!$N$9:$N$746,0)),"")</f>
        <v>6482440</v>
      </c>
      <c r="S700" s="15" t="s">
        <v>349</v>
      </c>
      <c r="T700" s="8" t="s">
        <v>3030</v>
      </c>
      <c r="U700" t="e">
        <f>INDEX('Hàng tra'!$E$3:$E$519,MATCH('Bảng kê Q1'!$F700,'Hàng tra'!$E$3:$E$519,0))</f>
        <v>#N/A</v>
      </c>
    </row>
    <row r="701" spans="1:21" outlineLevel="1" x14ac:dyDescent="0.25">
      <c r="A701" s="4">
        <v>44938</v>
      </c>
      <c r="B701" s="8" t="s">
        <v>2627</v>
      </c>
      <c r="C701" s="8" t="s">
        <v>3013</v>
      </c>
      <c r="D701" s="22" t="s">
        <v>530</v>
      </c>
      <c r="E701" s="22" t="s">
        <v>530</v>
      </c>
      <c r="F701" s="22">
        <v>1114</v>
      </c>
      <c r="G701" s="22"/>
      <c r="H701" s="22">
        <f>+IFERROR(INDEX('18.02.23'!$N$9:$N$746,MATCH('Bảng kê Q1'!$F701,'18.02.23'!$N$9:$N$746,0)),"")</f>
        <v>1114</v>
      </c>
      <c r="I701" s="22"/>
      <c r="J701" s="22"/>
      <c r="K701" s="22"/>
      <c r="L701" s="5">
        <v>15589135</v>
      </c>
      <c r="M701" s="9" t="s">
        <v>3015</v>
      </c>
      <c r="N701" s="5">
        <v>1558914</v>
      </c>
      <c r="O701" s="5">
        <v>17148049</v>
      </c>
      <c r="P701" s="5">
        <f t="shared" si="20"/>
        <v>1800545.145</v>
      </c>
      <c r="Q701" s="5">
        <f t="shared" si="21"/>
        <v>15347503.855</v>
      </c>
      <c r="R701" s="5">
        <f>+IFERROR(INDEX('18.02.23'!$F$9:$F$748,MATCH('Bảng kê Q1'!$F701,'18.02.23'!$N$9:$N$746,0)),"")</f>
        <v>17148049</v>
      </c>
      <c r="S701" s="15" t="s">
        <v>530</v>
      </c>
      <c r="T701" s="8" t="s">
        <v>3025</v>
      </c>
      <c r="U701" t="e">
        <f>INDEX('Hàng tra'!$E$3:$E$519,MATCH('Bảng kê Q1'!$F701,'Hàng tra'!$E$3:$E$519,0))</f>
        <v>#N/A</v>
      </c>
    </row>
    <row r="702" spans="1:21" ht="21" outlineLevel="1" x14ac:dyDescent="0.25">
      <c r="A702" s="4">
        <v>44938</v>
      </c>
      <c r="B702" s="8" t="s">
        <v>1655</v>
      </c>
      <c r="C702" s="8" t="s">
        <v>3013</v>
      </c>
      <c r="D702" s="22" t="s">
        <v>4243</v>
      </c>
      <c r="E702" s="22" t="s">
        <v>4243</v>
      </c>
      <c r="F702" s="22">
        <v>1243</v>
      </c>
      <c r="G702" s="22"/>
      <c r="H702" s="22">
        <f>+IFERROR(INDEX('18.02.23'!$N$9:$N$746,MATCH('Bảng kê Q1'!$F702,'18.02.23'!$N$9:$N$746,0)),"")</f>
        <v>1243</v>
      </c>
      <c r="I702" s="22"/>
      <c r="J702" s="22"/>
      <c r="K702" s="22"/>
      <c r="L702" s="5">
        <v>2296917</v>
      </c>
      <c r="M702" s="9" t="s">
        <v>3015</v>
      </c>
      <c r="N702" s="5">
        <v>229692</v>
      </c>
      <c r="O702" s="5">
        <v>2526609</v>
      </c>
      <c r="P702" s="5">
        <f t="shared" si="20"/>
        <v>265293.94500000001</v>
      </c>
      <c r="Q702" s="5">
        <f t="shared" si="21"/>
        <v>2261315.0550000002</v>
      </c>
      <c r="R702" s="5">
        <f>+IFERROR(INDEX('18.02.23'!$F$9:$F$748,MATCH('Bảng kê Q1'!$F702,'18.02.23'!$N$9:$N$746,0)),"")</f>
        <v>2526609</v>
      </c>
      <c r="S702" s="15" t="s">
        <v>349</v>
      </c>
      <c r="T702" s="8" t="s">
        <v>3030</v>
      </c>
      <c r="U702" t="e">
        <f>INDEX('Hàng tra'!$E$3:$E$519,MATCH('Bảng kê Q1'!$F702,'Hàng tra'!$E$3:$E$519,0))</f>
        <v>#N/A</v>
      </c>
    </row>
    <row r="703" spans="1:21" outlineLevel="1" x14ac:dyDescent="0.25">
      <c r="A703" s="4">
        <v>44938</v>
      </c>
      <c r="B703" s="8" t="s">
        <v>1484</v>
      </c>
      <c r="C703" s="8" t="s">
        <v>3013</v>
      </c>
      <c r="D703" s="22" t="s">
        <v>1500</v>
      </c>
      <c r="E703" s="22" t="s">
        <v>1500</v>
      </c>
      <c r="F703" s="22">
        <v>1366</v>
      </c>
      <c r="G703" s="22"/>
      <c r="H703" s="22">
        <f>+IFERROR(INDEX('18.02.23'!$N$9:$N$746,MATCH('Bảng kê Q1'!$F703,'18.02.23'!$N$9:$N$746,0)),"")</f>
        <v>1366</v>
      </c>
      <c r="I703" s="22"/>
      <c r="J703" s="22"/>
      <c r="K703" s="22"/>
      <c r="L703" s="5">
        <v>825378</v>
      </c>
      <c r="M703" s="9" t="s">
        <v>3015</v>
      </c>
      <c r="N703" s="5">
        <v>82538</v>
      </c>
      <c r="O703" s="5">
        <v>907916</v>
      </c>
      <c r="P703" s="5">
        <f t="shared" si="20"/>
        <v>95331.18</v>
      </c>
      <c r="Q703" s="5">
        <f t="shared" si="21"/>
        <v>812584.82000000007</v>
      </c>
      <c r="R703" s="5">
        <f>+IFERROR(INDEX('18.02.23'!$F$9:$F$748,MATCH('Bảng kê Q1'!$F703,'18.02.23'!$N$9:$N$746,0)),"")</f>
        <v>907916</v>
      </c>
      <c r="S703" s="15" t="s">
        <v>1882</v>
      </c>
      <c r="T703" s="8" t="s">
        <v>3014</v>
      </c>
      <c r="U703" t="e">
        <f>INDEX('Hàng tra'!$E$3:$E$519,MATCH('Bảng kê Q1'!$F703,'Hàng tra'!$E$3:$E$519,0))</f>
        <v>#N/A</v>
      </c>
    </row>
    <row r="704" spans="1:21" outlineLevel="1" x14ac:dyDescent="0.25">
      <c r="A704" s="4">
        <v>44938</v>
      </c>
      <c r="B704" s="8" t="s">
        <v>1522</v>
      </c>
      <c r="C704" s="8" t="s">
        <v>3013</v>
      </c>
      <c r="D704" s="22" t="s">
        <v>1153</v>
      </c>
      <c r="E704" s="22" t="s">
        <v>1153</v>
      </c>
      <c r="F704" s="22">
        <v>1386</v>
      </c>
      <c r="G704" s="22"/>
      <c r="H704" s="22">
        <f>+IFERROR(INDEX('18.02.23'!$N$9:$N$746,MATCH('Bảng kê Q1'!$F704,'18.02.23'!$N$9:$N$746,0)),"")</f>
        <v>1386</v>
      </c>
      <c r="I704" s="22"/>
      <c r="J704" s="22"/>
      <c r="K704" s="22"/>
      <c r="L704" s="5">
        <v>250910</v>
      </c>
      <c r="M704" s="9" t="s">
        <v>3015</v>
      </c>
      <c r="N704" s="5">
        <v>25091</v>
      </c>
      <c r="O704" s="5">
        <v>276001</v>
      </c>
      <c r="P704" s="5">
        <f t="shared" si="20"/>
        <v>28980.105</v>
      </c>
      <c r="Q704" s="5">
        <f t="shared" si="21"/>
        <v>247020.89499999999</v>
      </c>
      <c r="R704" s="5">
        <f>+IFERROR(INDEX('18.02.23'!$F$9:$F$748,MATCH('Bảng kê Q1'!$F704,'18.02.23'!$N$9:$N$746,0)),"")</f>
        <v>276001</v>
      </c>
      <c r="S704" s="15" t="s">
        <v>1882</v>
      </c>
      <c r="T704" s="8" t="s">
        <v>3014</v>
      </c>
      <c r="U704" t="e">
        <f>INDEX('Hàng tra'!$E$3:$E$519,MATCH('Bảng kê Q1'!$F704,'Hàng tra'!$E$3:$E$519,0))</f>
        <v>#N/A</v>
      </c>
    </row>
    <row r="705" spans="1:21" hidden="1" outlineLevel="1" x14ac:dyDescent="0.25">
      <c r="A705" s="4">
        <v>44938</v>
      </c>
      <c r="B705" s="8" t="s">
        <v>2600</v>
      </c>
      <c r="C705" s="8" t="s">
        <v>3013</v>
      </c>
      <c r="D705" s="22" t="s">
        <v>2721</v>
      </c>
      <c r="E705" s="22" t="s">
        <v>2721</v>
      </c>
      <c r="F705" s="22">
        <v>1388</v>
      </c>
      <c r="G705" s="22"/>
      <c r="H705" s="22" t="str">
        <f>+IFERROR(INDEX('18.02.23'!$N$9:$N$746,MATCH('Bảng kê Q1'!$F705,'18.02.23'!$N$9:$N$746,0)),"")</f>
        <v/>
      </c>
      <c r="I705" s="22"/>
      <c r="J705" s="22"/>
      <c r="K705" s="22"/>
      <c r="L705" s="5">
        <v>1730400</v>
      </c>
      <c r="M705" s="9" t="s">
        <v>3015</v>
      </c>
      <c r="N705" s="5">
        <v>173040</v>
      </c>
      <c r="O705" s="5">
        <v>1903440</v>
      </c>
      <c r="P705" s="5">
        <f t="shared" si="20"/>
        <v>199861.19999999998</v>
      </c>
      <c r="Q705" s="5">
        <f t="shared" si="21"/>
        <v>1703578.8</v>
      </c>
      <c r="R705" s="5" t="str">
        <f>+IFERROR(INDEX('18.02.23'!$F$9:$F$748,MATCH('Bảng kê Q1'!$F705,'18.02.23'!$N$9:$N$746,0)),"")</f>
        <v/>
      </c>
      <c r="S705" s="15" t="s">
        <v>2721</v>
      </c>
      <c r="T705" s="8" t="s">
        <v>3036</v>
      </c>
      <c r="U705" t="e">
        <f>INDEX('Hàng tra'!$E$3:$E$519,MATCH('Bảng kê Q1'!$F705,'Hàng tra'!$E$3:$E$519,0))</f>
        <v>#N/A</v>
      </c>
    </row>
    <row r="706" spans="1:21" outlineLevel="1" x14ac:dyDescent="0.25">
      <c r="A706" s="4">
        <v>44938</v>
      </c>
      <c r="B706" s="8" t="s">
        <v>1722</v>
      </c>
      <c r="C706" s="8" t="s">
        <v>3013</v>
      </c>
      <c r="D706" s="22" t="s">
        <v>971</v>
      </c>
      <c r="E706" s="22" t="s">
        <v>971</v>
      </c>
      <c r="F706" s="22">
        <v>1389</v>
      </c>
      <c r="G706" s="22"/>
      <c r="H706" s="22">
        <f>+IFERROR(INDEX('18.02.23'!$N$9:$N$746,MATCH('Bảng kê Q1'!$F706,'18.02.23'!$N$9:$N$746,0)),"")</f>
        <v>1389</v>
      </c>
      <c r="I706" s="22"/>
      <c r="J706" s="22"/>
      <c r="K706" s="22"/>
      <c r="L706" s="5">
        <v>1073403</v>
      </c>
      <c r="M706" s="9" t="s">
        <v>3015</v>
      </c>
      <c r="N706" s="5">
        <v>107340</v>
      </c>
      <c r="O706" s="5">
        <v>1180743</v>
      </c>
      <c r="P706" s="5">
        <f t="shared" si="20"/>
        <v>123978.015</v>
      </c>
      <c r="Q706" s="5">
        <f t="shared" si="21"/>
        <v>1056764.9850000001</v>
      </c>
      <c r="R706" s="5">
        <f>+IFERROR(INDEX('18.02.23'!$F$9:$F$748,MATCH('Bảng kê Q1'!$F706,'18.02.23'!$N$9:$N$746,0)),"")</f>
        <v>1180743</v>
      </c>
      <c r="S706" s="15" t="s">
        <v>1882</v>
      </c>
      <c r="T706" s="8" t="s">
        <v>3014</v>
      </c>
      <c r="U706" t="e">
        <f>INDEX('Hàng tra'!$E$3:$E$519,MATCH('Bảng kê Q1'!$F706,'Hàng tra'!$E$3:$E$519,0))</f>
        <v>#N/A</v>
      </c>
    </row>
    <row r="707" spans="1:21" outlineLevel="1" x14ac:dyDescent="0.25">
      <c r="A707" s="4">
        <v>44938</v>
      </c>
      <c r="B707" s="8" t="s">
        <v>1663</v>
      </c>
      <c r="C707" s="8" t="s">
        <v>3013</v>
      </c>
      <c r="D707" s="22" t="s">
        <v>58</v>
      </c>
      <c r="E707" s="22" t="s">
        <v>58</v>
      </c>
      <c r="F707" s="22">
        <v>1390</v>
      </c>
      <c r="G707" s="22"/>
      <c r="H707" s="22">
        <f>+IFERROR(INDEX('18.02.23'!$N$9:$N$746,MATCH('Bảng kê Q1'!$F707,'18.02.23'!$N$9:$N$746,0)),"")</f>
        <v>1390</v>
      </c>
      <c r="I707" s="22"/>
      <c r="J707" s="22"/>
      <c r="K707" s="22"/>
      <c r="L707" s="5">
        <v>1680259</v>
      </c>
      <c r="M707" s="9" t="s">
        <v>3015</v>
      </c>
      <c r="N707" s="5">
        <v>168026</v>
      </c>
      <c r="O707" s="5">
        <v>1848285</v>
      </c>
      <c r="P707" s="5">
        <f t="shared" si="20"/>
        <v>194069.92499999999</v>
      </c>
      <c r="Q707" s="5">
        <f t="shared" si="21"/>
        <v>1654215.075</v>
      </c>
      <c r="R707" s="5">
        <f>+IFERROR(INDEX('18.02.23'!$F$9:$F$748,MATCH('Bảng kê Q1'!$F707,'18.02.23'!$N$9:$N$746,0)),"")</f>
        <v>1848285</v>
      </c>
      <c r="S707" s="15" t="s">
        <v>1882</v>
      </c>
      <c r="T707" s="8" t="s">
        <v>3014</v>
      </c>
      <c r="U707" t="e">
        <f>INDEX('Hàng tra'!$E$3:$E$519,MATCH('Bảng kê Q1'!$F707,'Hàng tra'!$E$3:$E$519,0))</f>
        <v>#N/A</v>
      </c>
    </row>
    <row r="708" spans="1:21" outlineLevel="1" x14ac:dyDescent="0.25">
      <c r="A708" s="4">
        <v>44938</v>
      </c>
      <c r="B708" s="8" t="s">
        <v>2182</v>
      </c>
      <c r="C708" s="8" t="s">
        <v>3013</v>
      </c>
      <c r="D708" s="22" t="s">
        <v>1281</v>
      </c>
      <c r="E708" s="22" t="s">
        <v>1281</v>
      </c>
      <c r="F708" s="22">
        <v>1391</v>
      </c>
      <c r="G708" s="22"/>
      <c r="H708" s="22">
        <f>+IFERROR(INDEX('18.02.23'!$N$9:$N$746,MATCH('Bảng kê Q1'!$F708,'18.02.23'!$N$9:$N$746,0)),"")</f>
        <v>1391</v>
      </c>
      <c r="I708" s="22"/>
      <c r="J708" s="22"/>
      <c r="K708" s="22"/>
      <c r="L708" s="5">
        <v>200728</v>
      </c>
      <c r="M708" s="9" t="s">
        <v>3015</v>
      </c>
      <c r="N708" s="5">
        <v>20073</v>
      </c>
      <c r="O708" s="5">
        <v>220801</v>
      </c>
      <c r="P708" s="5">
        <f t="shared" si="20"/>
        <v>23184.105</v>
      </c>
      <c r="Q708" s="5">
        <f t="shared" si="21"/>
        <v>197616.89499999999</v>
      </c>
      <c r="R708" s="5">
        <f>+IFERROR(INDEX('18.02.23'!$F$9:$F$748,MATCH('Bảng kê Q1'!$F708,'18.02.23'!$N$9:$N$746,0)),"")</f>
        <v>220801</v>
      </c>
      <c r="S708" s="15" t="s">
        <v>1882</v>
      </c>
      <c r="T708" s="8" t="s">
        <v>3014</v>
      </c>
      <c r="U708" t="e">
        <f>INDEX('Hàng tra'!$E$3:$E$519,MATCH('Bảng kê Q1'!$F708,'Hàng tra'!$E$3:$E$519,0))</f>
        <v>#N/A</v>
      </c>
    </row>
    <row r="709" spans="1:21" outlineLevel="1" x14ac:dyDescent="0.25">
      <c r="A709" s="4">
        <v>44938</v>
      </c>
      <c r="B709" s="8" t="s">
        <v>514</v>
      </c>
      <c r="C709" s="8" t="s">
        <v>3013</v>
      </c>
      <c r="D709" s="22" t="s">
        <v>230</v>
      </c>
      <c r="E709" s="22" t="s">
        <v>230</v>
      </c>
      <c r="F709" s="22">
        <v>1392</v>
      </c>
      <c r="G709" s="22"/>
      <c r="H709" s="22">
        <f>+IFERROR(INDEX('18.02.23'!$N$9:$N$746,MATCH('Bảng kê Q1'!$F709,'18.02.23'!$N$9:$N$746,0)),"")</f>
        <v>1392</v>
      </c>
      <c r="I709" s="22"/>
      <c r="J709" s="22"/>
      <c r="K709" s="22"/>
      <c r="L709" s="5">
        <v>250910</v>
      </c>
      <c r="M709" s="9" t="s">
        <v>3015</v>
      </c>
      <c r="N709" s="5">
        <v>25091</v>
      </c>
      <c r="O709" s="5">
        <v>276001</v>
      </c>
      <c r="P709" s="5">
        <f t="shared" ref="P709:P772" si="22">O709*10.5%</f>
        <v>28980.105</v>
      </c>
      <c r="Q709" s="5">
        <f t="shared" ref="Q709:Q772" si="23">+O709-P709</f>
        <v>247020.89499999999</v>
      </c>
      <c r="R709" s="5">
        <f>+IFERROR(INDEX('18.02.23'!$F$9:$F$748,MATCH('Bảng kê Q1'!$F709,'18.02.23'!$N$9:$N$746,0)),"")</f>
        <v>276001</v>
      </c>
      <c r="S709" s="15" t="s">
        <v>1882</v>
      </c>
      <c r="T709" s="8" t="s">
        <v>3014</v>
      </c>
      <c r="U709" t="e">
        <f>INDEX('Hàng tra'!$E$3:$E$519,MATCH('Bảng kê Q1'!$F709,'Hàng tra'!$E$3:$E$519,0))</f>
        <v>#N/A</v>
      </c>
    </row>
    <row r="710" spans="1:21" hidden="1" outlineLevel="1" x14ac:dyDescent="0.25">
      <c r="A710" s="4">
        <v>44938</v>
      </c>
      <c r="B710" s="8" t="s">
        <v>819</v>
      </c>
      <c r="C710" s="8" t="s">
        <v>3013</v>
      </c>
      <c r="D710" s="22" t="s">
        <v>2989</v>
      </c>
      <c r="E710" s="22" t="s">
        <v>2989</v>
      </c>
      <c r="F710" s="22">
        <v>1393</v>
      </c>
      <c r="G710" s="22"/>
      <c r="H710" s="22" t="str">
        <f>+IFERROR(INDEX('18.02.23'!$N$9:$N$746,MATCH('Bảng kê Q1'!$F710,'18.02.23'!$N$9:$N$746,0)),"")</f>
        <v/>
      </c>
      <c r="I710" s="22"/>
      <c r="J710" s="22"/>
      <c r="K710" s="22"/>
      <c r="L710" s="5">
        <v>4309200</v>
      </c>
      <c r="M710" s="9" t="s">
        <v>3015</v>
      </c>
      <c r="N710" s="5">
        <v>430920</v>
      </c>
      <c r="O710" s="5">
        <v>4740120</v>
      </c>
      <c r="P710" s="5">
        <f t="shared" si="22"/>
        <v>497712.6</v>
      </c>
      <c r="Q710" s="5">
        <f t="shared" si="23"/>
        <v>4242407.4000000004</v>
      </c>
      <c r="R710" s="5" t="str">
        <f>+IFERROR(INDEX('18.02.23'!$F$9:$F$748,MATCH('Bảng kê Q1'!$F710,'18.02.23'!$N$9:$N$746,0)),"")</f>
        <v/>
      </c>
      <c r="S710" s="15" t="s">
        <v>2989</v>
      </c>
      <c r="T710" s="8" t="s">
        <v>3038</v>
      </c>
      <c r="U710" t="e">
        <f>INDEX('Hàng tra'!$E$3:$E$519,MATCH('Bảng kê Q1'!$F710,'Hàng tra'!$E$3:$E$519,0))</f>
        <v>#N/A</v>
      </c>
    </row>
    <row r="711" spans="1:21" ht="21" outlineLevel="1" x14ac:dyDescent="0.25">
      <c r="A711" s="4">
        <v>44938</v>
      </c>
      <c r="B711" s="8" t="s">
        <v>775</v>
      </c>
      <c r="C711" s="8" t="s">
        <v>3013</v>
      </c>
      <c r="D711" s="22" t="s">
        <v>4244</v>
      </c>
      <c r="E711" s="22" t="s">
        <v>4244</v>
      </c>
      <c r="F711" s="22">
        <v>1394</v>
      </c>
      <c r="G711" s="22"/>
      <c r="H711" s="22">
        <f>+IFERROR(INDEX('18.02.23'!$N$9:$N$746,MATCH('Bảng kê Q1'!$F711,'18.02.23'!$N$9:$N$746,0)),"")</f>
        <v>1394</v>
      </c>
      <c r="I711" s="22"/>
      <c r="J711" s="22"/>
      <c r="K711" s="22"/>
      <c r="L711" s="5">
        <v>1644986</v>
      </c>
      <c r="M711" s="9" t="s">
        <v>3015</v>
      </c>
      <c r="N711" s="5">
        <v>164499</v>
      </c>
      <c r="O711" s="5">
        <v>1809485</v>
      </c>
      <c r="P711" s="5">
        <f t="shared" si="22"/>
        <v>189995.92499999999</v>
      </c>
      <c r="Q711" s="5">
        <f t="shared" si="23"/>
        <v>1619489.075</v>
      </c>
      <c r="R711" s="5">
        <f>+IFERROR(INDEX('18.02.23'!$F$9:$F$748,MATCH('Bảng kê Q1'!$F711,'18.02.23'!$N$9:$N$746,0)),"")</f>
        <v>1809485</v>
      </c>
      <c r="S711" s="15" t="s">
        <v>349</v>
      </c>
      <c r="T711" s="8" t="s">
        <v>3030</v>
      </c>
      <c r="U711" t="e">
        <f>INDEX('Hàng tra'!$E$3:$E$519,MATCH('Bảng kê Q1'!$F711,'Hàng tra'!$E$3:$E$519,0))</f>
        <v>#N/A</v>
      </c>
    </row>
    <row r="712" spans="1:21" outlineLevel="1" x14ac:dyDescent="0.25">
      <c r="A712" s="4">
        <v>44938</v>
      </c>
      <c r="B712" s="8" t="s">
        <v>433</v>
      </c>
      <c r="C712" s="8" t="s">
        <v>3013</v>
      </c>
      <c r="D712" s="22" t="s">
        <v>1688</v>
      </c>
      <c r="E712" s="22" t="s">
        <v>1688</v>
      </c>
      <c r="F712" s="22">
        <v>1395</v>
      </c>
      <c r="G712" s="22"/>
      <c r="H712" s="22">
        <f>+IFERROR(INDEX('18.02.23'!$N$9:$N$746,MATCH('Bảng kê Q1'!$F712,'18.02.23'!$N$9:$N$746,0)),"")</f>
        <v>1395</v>
      </c>
      <c r="I712" s="22"/>
      <c r="J712" s="22"/>
      <c r="K712" s="22"/>
      <c r="L712" s="5">
        <v>2472260</v>
      </c>
      <c r="M712" s="9" t="s">
        <v>3015</v>
      </c>
      <c r="N712" s="5">
        <v>247226</v>
      </c>
      <c r="O712" s="5">
        <v>2719486</v>
      </c>
      <c r="P712" s="5">
        <f t="shared" si="22"/>
        <v>285546.02999999997</v>
      </c>
      <c r="Q712" s="5">
        <f t="shared" si="23"/>
        <v>2433939.9700000002</v>
      </c>
      <c r="R712" s="5">
        <f>+IFERROR(INDEX('18.02.23'!$F$9:$F$748,MATCH('Bảng kê Q1'!$F712,'18.02.23'!$N$9:$N$746,0)),"")</f>
        <v>2719486</v>
      </c>
      <c r="S712" s="15" t="s">
        <v>1688</v>
      </c>
      <c r="T712" s="8" t="s">
        <v>3095</v>
      </c>
      <c r="U712" t="e">
        <f>INDEX('Hàng tra'!$E$3:$E$519,MATCH('Bảng kê Q1'!$F712,'Hàng tra'!$E$3:$E$519,0))</f>
        <v>#N/A</v>
      </c>
    </row>
    <row r="713" spans="1:21" outlineLevel="1" x14ac:dyDescent="0.25">
      <c r="A713" s="4">
        <v>44938</v>
      </c>
      <c r="B713" s="8" t="s">
        <v>3003</v>
      </c>
      <c r="C713" s="8" t="s">
        <v>3013</v>
      </c>
      <c r="D713" s="22" t="s">
        <v>4245</v>
      </c>
      <c r="E713" s="22" t="s">
        <v>4245</v>
      </c>
      <c r="F713" s="22">
        <v>1414</v>
      </c>
      <c r="G713" s="22"/>
      <c r="H713" s="22">
        <f>+IFERROR(INDEX('18.02.23'!$N$9:$N$746,MATCH('Bảng kê Q1'!$F713,'18.02.23'!$N$9:$N$746,0)),"")</f>
        <v>1414</v>
      </c>
      <c r="I713" s="22"/>
      <c r="J713" s="22"/>
      <c r="K713" s="22"/>
      <c r="L713" s="5">
        <v>775023</v>
      </c>
      <c r="M713" s="9" t="s">
        <v>3015</v>
      </c>
      <c r="N713" s="5">
        <v>77502</v>
      </c>
      <c r="O713" s="5">
        <v>852525</v>
      </c>
      <c r="P713" s="5">
        <f t="shared" si="22"/>
        <v>89515.125</v>
      </c>
      <c r="Q713" s="5">
        <f t="shared" si="23"/>
        <v>763009.875</v>
      </c>
      <c r="R713" s="5">
        <f>+IFERROR(INDEX('18.02.23'!$F$9:$F$748,MATCH('Bảng kê Q1'!$F713,'18.02.23'!$N$9:$N$746,0)),"")</f>
        <v>852525</v>
      </c>
      <c r="S713" s="15" t="s">
        <v>1882</v>
      </c>
      <c r="T713" s="8" t="s">
        <v>3014</v>
      </c>
      <c r="U713" t="e">
        <f>INDEX('Hàng tra'!$E$3:$E$519,MATCH('Bảng kê Q1'!$F713,'Hàng tra'!$E$3:$E$519,0))</f>
        <v>#N/A</v>
      </c>
    </row>
    <row r="714" spans="1:21" hidden="1" outlineLevel="1" x14ac:dyDescent="0.25">
      <c r="A714" s="4">
        <v>44938</v>
      </c>
      <c r="B714" s="8" t="s">
        <v>998</v>
      </c>
      <c r="C714" s="8" t="s">
        <v>3013</v>
      </c>
      <c r="D714" s="22" t="s">
        <v>1765</v>
      </c>
      <c r="E714" s="22" t="s">
        <v>1765</v>
      </c>
      <c r="F714" s="22">
        <v>1417</v>
      </c>
      <c r="G714" s="22"/>
      <c r="H714" s="22" t="str">
        <f>+IFERROR(INDEX('18.02.23'!$N$9:$N$746,MATCH('Bảng kê Q1'!$F714,'18.02.23'!$N$9:$N$746,0)),"")</f>
        <v/>
      </c>
      <c r="I714" s="22"/>
      <c r="J714" s="22"/>
      <c r="K714" s="22"/>
      <c r="L714" s="5">
        <v>789772</v>
      </c>
      <c r="M714" s="9" t="s">
        <v>3015</v>
      </c>
      <c r="N714" s="5">
        <v>78977</v>
      </c>
      <c r="O714" s="5">
        <v>868749</v>
      </c>
      <c r="P714" s="5">
        <f t="shared" si="22"/>
        <v>91218.64499999999</v>
      </c>
      <c r="Q714" s="5">
        <f t="shared" si="23"/>
        <v>777530.35499999998</v>
      </c>
      <c r="R714" s="5" t="str">
        <f>+IFERROR(INDEX('18.02.23'!$F$9:$F$748,MATCH('Bảng kê Q1'!$F714,'18.02.23'!$N$9:$N$746,0)),"")</f>
        <v/>
      </c>
      <c r="S714" s="15" t="s">
        <v>1882</v>
      </c>
      <c r="T714" s="8" t="s">
        <v>3014</v>
      </c>
      <c r="U714" t="e">
        <f>INDEX('Hàng tra'!$E$3:$E$519,MATCH('Bảng kê Q1'!$F714,'Hàng tra'!$E$3:$E$519,0))</f>
        <v>#N/A</v>
      </c>
    </row>
    <row r="715" spans="1:21" outlineLevel="1" x14ac:dyDescent="0.25">
      <c r="A715" s="4">
        <v>44938</v>
      </c>
      <c r="B715" s="8" t="s">
        <v>2984</v>
      </c>
      <c r="C715" s="8" t="s">
        <v>3013</v>
      </c>
      <c r="D715" s="22" t="s">
        <v>2508</v>
      </c>
      <c r="E715" s="22" t="s">
        <v>2508</v>
      </c>
      <c r="F715" s="22">
        <v>1419</v>
      </c>
      <c r="G715" s="22"/>
      <c r="H715" s="22">
        <f>+IFERROR(INDEX('18.02.23'!$N$9:$N$746,MATCH('Bảng kê Q1'!$F715,'18.02.23'!$N$9:$N$746,0)),"")</f>
        <v>1419</v>
      </c>
      <c r="I715" s="22"/>
      <c r="J715" s="22"/>
      <c r="K715" s="22"/>
      <c r="L715" s="5">
        <v>4453756</v>
      </c>
      <c r="M715" s="9" t="s">
        <v>3015</v>
      </c>
      <c r="N715" s="5">
        <v>445376</v>
      </c>
      <c r="O715" s="5">
        <v>4899132</v>
      </c>
      <c r="P715" s="5">
        <f t="shared" si="22"/>
        <v>514408.86</v>
      </c>
      <c r="Q715" s="5">
        <f t="shared" si="23"/>
        <v>4384723.1399999997</v>
      </c>
      <c r="R715" s="5">
        <f>+IFERROR(INDEX('18.02.23'!$F$9:$F$748,MATCH('Bảng kê Q1'!$F715,'18.02.23'!$N$9:$N$746,0)),"")</f>
        <v>4899132</v>
      </c>
      <c r="S715" s="15" t="s">
        <v>2508</v>
      </c>
      <c r="T715" s="8" t="s">
        <v>3090</v>
      </c>
      <c r="U715" t="e">
        <f>INDEX('Hàng tra'!$E$3:$E$519,MATCH('Bảng kê Q1'!$F715,'Hàng tra'!$E$3:$E$519,0))</f>
        <v>#N/A</v>
      </c>
    </row>
    <row r="716" spans="1:21" ht="21" outlineLevel="1" x14ac:dyDescent="0.25">
      <c r="A716" s="4">
        <v>44938</v>
      </c>
      <c r="B716" s="8" t="s">
        <v>1802</v>
      </c>
      <c r="C716" s="8" t="s">
        <v>3013</v>
      </c>
      <c r="D716" s="22" t="s">
        <v>2611</v>
      </c>
      <c r="E716" s="22" t="s">
        <v>2611</v>
      </c>
      <c r="F716" s="22">
        <v>1420</v>
      </c>
      <c r="G716" s="22"/>
      <c r="H716" s="22">
        <f>+IFERROR(INDEX('18.02.23'!$N$9:$N$746,MATCH('Bảng kê Q1'!$F716,'18.02.23'!$N$9:$N$746,0)),"")</f>
        <v>1420</v>
      </c>
      <c r="I716" s="22"/>
      <c r="J716" s="22"/>
      <c r="K716" s="22"/>
      <c r="L716" s="5">
        <v>6805252</v>
      </c>
      <c r="M716" s="9" t="s">
        <v>3015</v>
      </c>
      <c r="N716" s="5">
        <v>680525</v>
      </c>
      <c r="O716" s="5">
        <v>7485777</v>
      </c>
      <c r="P716" s="5">
        <f t="shared" si="22"/>
        <v>786006.58499999996</v>
      </c>
      <c r="Q716" s="5">
        <f t="shared" si="23"/>
        <v>6699770.415</v>
      </c>
      <c r="R716" s="5">
        <f>+IFERROR(INDEX('18.02.23'!$F$9:$F$748,MATCH('Bảng kê Q1'!$F716,'18.02.23'!$N$9:$N$746,0)),"")</f>
        <v>7485777</v>
      </c>
      <c r="S716" s="15" t="s">
        <v>2611</v>
      </c>
      <c r="T716" s="8" t="s">
        <v>3054</v>
      </c>
      <c r="U716" t="e">
        <f>INDEX('Hàng tra'!$E$3:$E$519,MATCH('Bảng kê Q1'!$F716,'Hàng tra'!$E$3:$E$519,0))</f>
        <v>#N/A</v>
      </c>
    </row>
    <row r="717" spans="1:21" hidden="1" outlineLevel="1" x14ac:dyDescent="0.25">
      <c r="A717" s="4">
        <v>44938</v>
      </c>
      <c r="B717" s="8" t="s">
        <v>1102</v>
      </c>
      <c r="C717" s="8" t="s">
        <v>3013</v>
      </c>
      <c r="D717" s="22" t="s">
        <v>685</v>
      </c>
      <c r="E717" s="22" t="s">
        <v>685</v>
      </c>
      <c r="F717" s="22">
        <v>1421</v>
      </c>
      <c r="G717" s="22"/>
      <c r="H717" s="22" t="str">
        <f>+IFERROR(INDEX('18.02.23'!$N$9:$N$746,MATCH('Bảng kê Q1'!$F717,'18.02.23'!$N$9:$N$746,0)),"")</f>
        <v/>
      </c>
      <c r="I717" s="22"/>
      <c r="J717" s="22"/>
      <c r="K717" s="22"/>
      <c r="L717" s="5">
        <v>4242000</v>
      </c>
      <c r="M717" s="9" t="s">
        <v>3015</v>
      </c>
      <c r="N717" s="5">
        <v>424200</v>
      </c>
      <c r="O717" s="5">
        <v>4666200</v>
      </c>
      <c r="P717" s="5">
        <f t="shared" si="22"/>
        <v>489951</v>
      </c>
      <c r="Q717" s="5">
        <f t="shared" si="23"/>
        <v>4176249</v>
      </c>
      <c r="R717" s="5" t="str">
        <f>+IFERROR(INDEX('18.02.23'!$F$9:$F$748,MATCH('Bảng kê Q1'!$F717,'18.02.23'!$N$9:$N$746,0)),"")</f>
        <v/>
      </c>
      <c r="S717" s="15" t="s">
        <v>685</v>
      </c>
      <c r="T717" s="8" t="s">
        <v>3050</v>
      </c>
      <c r="U717" t="e">
        <f>INDEX('Hàng tra'!$E$3:$E$519,MATCH('Bảng kê Q1'!$F717,'Hàng tra'!$E$3:$E$519,0))</f>
        <v>#N/A</v>
      </c>
    </row>
    <row r="718" spans="1:21" outlineLevel="1" x14ac:dyDescent="0.25">
      <c r="A718" s="4">
        <v>44938</v>
      </c>
      <c r="B718" s="8" t="s">
        <v>113</v>
      </c>
      <c r="C718" s="8" t="s">
        <v>3013</v>
      </c>
      <c r="D718" s="22" t="s">
        <v>685</v>
      </c>
      <c r="E718" s="22" t="s">
        <v>685</v>
      </c>
      <c r="F718" s="22">
        <v>1422</v>
      </c>
      <c r="G718" s="22"/>
      <c r="H718" s="22">
        <f>+IFERROR(INDEX('18.02.23'!$N$9:$N$746,MATCH('Bảng kê Q1'!$F718,'18.02.23'!$N$9:$N$746,0)),"")</f>
        <v>1422</v>
      </c>
      <c r="I718" s="22"/>
      <c r="J718" s="22"/>
      <c r="K718" s="22"/>
      <c r="L718" s="5">
        <v>31926275</v>
      </c>
      <c r="M718" s="9" t="s">
        <v>3015</v>
      </c>
      <c r="N718" s="5">
        <v>3192628</v>
      </c>
      <c r="O718" s="5">
        <v>35118903</v>
      </c>
      <c r="P718" s="5">
        <f t="shared" si="22"/>
        <v>3687484.8149999999</v>
      </c>
      <c r="Q718" s="5">
        <f t="shared" si="23"/>
        <v>31431418.184999999</v>
      </c>
      <c r="R718" s="5">
        <f>+IFERROR(INDEX('18.02.23'!$F$9:$F$748,MATCH('Bảng kê Q1'!$F718,'18.02.23'!$N$9:$N$746,0)),"")</f>
        <v>35118903</v>
      </c>
      <c r="S718" s="15" t="s">
        <v>685</v>
      </c>
      <c r="T718" s="8" t="s">
        <v>3050</v>
      </c>
      <c r="U718" t="e">
        <f>INDEX('Hàng tra'!$E$3:$E$519,MATCH('Bảng kê Q1'!$F718,'Hàng tra'!$E$3:$E$519,0))</f>
        <v>#N/A</v>
      </c>
    </row>
    <row r="719" spans="1:21" outlineLevel="1" x14ac:dyDescent="0.25">
      <c r="A719" s="4">
        <v>44938</v>
      </c>
      <c r="B719" s="8" t="s">
        <v>1254</v>
      </c>
      <c r="C719" s="8" t="s">
        <v>3013</v>
      </c>
      <c r="D719" s="22" t="s">
        <v>1299</v>
      </c>
      <c r="E719" s="22" t="s">
        <v>1299</v>
      </c>
      <c r="F719" s="22">
        <v>1423</v>
      </c>
      <c r="G719" s="22"/>
      <c r="H719" s="22">
        <f>+IFERROR(INDEX('18.02.23'!$N$9:$N$746,MATCH('Bảng kê Q1'!$F719,'18.02.23'!$N$9:$N$746,0)),"")</f>
        <v>1423</v>
      </c>
      <c r="I719" s="22"/>
      <c r="J719" s="22"/>
      <c r="K719" s="22"/>
      <c r="L719" s="5">
        <v>1678303</v>
      </c>
      <c r="M719" s="9" t="s">
        <v>3015</v>
      </c>
      <c r="N719" s="5">
        <v>167830</v>
      </c>
      <c r="O719" s="5">
        <v>1846133</v>
      </c>
      <c r="P719" s="5">
        <f t="shared" si="22"/>
        <v>193843.965</v>
      </c>
      <c r="Q719" s="5">
        <f t="shared" si="23"/>
        <v>1652289.0349999999</v>
      </c>
      <c r="R719" s="5">
        <f>+IFERROR(INDEX('18.02.23'!$F$9:$F$748,MATCH('Bảng kê Q1'!$F719,'18.02.23'!$N$9:$N$746,0)),"")</f>
        <v>1846133</v>
      </c>
      <c r="S719" s="15" t="s">
        <v>1299</v>
      </c>
      <c r="T719" s="8" t="s">
        <v>3046</v>
      </c>
      <c r="U719" t="e">
        <f>INDEX('Hàng tra'!$E$3:$E$519,MATCH('Bảng kê Q1'!$F719,'Hàng tra'!$E$3:$E$519,0))</f>
        <v>#N/A</v>
      </c>
    </row>
    <row r="720" spans="1:21" outlineLevel="1" x14ac:dyDescent="0.25">
      <c r="A720" s="4">
        <v>44938</v>
      </c>
      <c r="B720" s="8" t="s">
        <v>2479</v>
      </c>
      <c r="C720" s="8" t="s">
        <v>3013</v>
      </c>
      <c r="D720" s="22" t="s">
        <v>1299</v>
      </c>
      <c r="E720" s="22" t="s">
        <v>1299</v>
      </c>
      <c r="F720" s="22">
        <v>1424</v>
      </c>
      <c r="G720" s="22"/>
      <c r="H720" s="22">
        <f>+IFERROR(INDEX('18.02.23'!$N$9:$N$746,MATCH('Bảng kê Q1'!$F720,'18.02.23'!$N$9:$N$746,0)),"")</f>
        <v>1424</v>
      </c>
      <c r="I720" s="22"/>
      <c r="J720" s="22"/>
      <c r="K720" s="22"/>
      <c r="L720" s="5">
        <v>2209946</v>
      </c>
      <c r="M720" s="9" t="s">
        <v>3015</v>
      </c>
      <c r="N720" s="5">
        <v>220995</v>
      </c>
      <c r="O720" s="5">
        <v>2430941</v>
      </c>
      <c r="P720" s="5">
        <f t="shared" si="22"/>
        <v>255248.80499999999</v>
      </c>
      <c r="Q720" s="5">
        <f t="shared" si="23"/>
        <v>2175692.1949999998</v>
      </c>
      <c r="R720" s="5">
        <f>+IFERROR(INDEX('18.02.23'!$F$9:$F$748,MATCH('Bảng kê Q1'!$F720,'18.02.23'!$N$9:$N$746,0)),"")</f>
        <v>2430941</v>
      </c>
      <c r="S720" s="15" t="s">
        <v>1299</v>
      </c>
      <c r="T720" s="8" t="s">
        <v>3046</v>
      </c>
      <c r="U720">
        <f>INDEX('Hàng tra'!$E$3:$E$519,MATCH('Bảng kê Q1'!$F720,'Hàng tra'!$E$3:$E$519,0))</f>
        <v>1424</v>
      </c>
    </row>
    <row r="721" spans="1:21" ht="21" outlineLevel="1" x14ac:dyDescent="0.25">
      <c r="A721" s="4">
        <v>44938</v>
      </c>
      <c r="B721" s="8" t="s">
        <v>2260</v>
      </c>
      <c r="C721" s="8" t="s">
        <v>3013</v>
      </c>
      <c r="D721" s="22" t="s">
        <v>1158</v>
      </c>
      <c r="E721" s="22" t="s">
        <v>1158</v>
      </c>
      <c r="F721" s="22">
        <v>1425</v>
      </c>
      <c r="G721" s="22"/>
      <c r="H721" s="22">
        <f>+IFERROR(INDEX('18.02.23'!$N$9:$N$746,MATCH('Bảng kê Q1'!$F721,'18.02.23'!$N$9:$N$746,0)),"")</f>
        <v>1425</v>
      </c>
      <c r="I721" s="22"/>
      <c r="J721" s="22"/>
      <c r="K721" s="22"/>
      <c r="L721" s="5">
        <v>1337385</v>
      </c>
      <c r="M721" s="9" t="s">
        <v>3015</v>
      </c>
      <c r="N721" s="5">
        <v>133739</v>
      </c>
      <c r="O721" s="5">
        <v>1471124</v>
      </c>
      <c r="P721" s="5">
        <f t="shared" si="22"/>
        <v>154468.01999999999</v>
      </c>
      <c r="Q721" s="5">
        <f t="shared" si="23"/>
        <v>1316655.98</v>
      </c>
      <c r="R721" s="5">
        <f>+IFERROR(INDEX('18.02.23'!$F$9:$F$748,MATCH('Bảng kê Q1'!$F721,'18.02.23'!$N$9:$N$746,0)),"")</f>
        <v>1471124</v>
      </c>
      <c r="S721" s="15" t="s">
        <v>1158</v>
      </c>
      <c r="T721" s="8" t="s">
        <v>3017</v>
      </c>
      <c r="U721">
        <f>INDEX('Hàng tra'!$E$3:$E$519,MATCH('Bảng kê Q1'!$F721,'Hàng tra'!$E$3:$E$519,0))</f>
        <v>1425</v>
      </c>
    </row>
    <row r="722" spans="1:21" outlineLevel="1" x14ac:dyDescent="0.25">
      <c r="A722" s="4">
        <v>44938</v>
      </c>
      <c r="B722" s="8" t="s">
        <v>564</v>
      </c>
      <c r="C722" s="8" t="s">
        <v>3013</v>
      </c>
      <c r="D722" s="22" t="s">
        <v>773</v>
      </c>
      <c r="E722" s="22" t="s">
        <v>773</v>
      </c>
      <c r="F722" s="22">
        <v>1426</v>
      </c>
      <c r="G722" s="22"/>
      <c r="H722" s="22">
        <f>+IFERROR(INDEX('18.02.23'!$N$9:$N$746,MATCH('Bảng kê Q1'!$F722,'18.02.23'!$N$9:$N$746,0)),"")</f>
        <v>1426</v>
      </c>
      <c r="I722" s="22"/>
      <c r="J722" s="22"/>
      <c r="K722" s="22"/>
      <c r="L722" s="5">
        <v>9888489</v>
      </c>
      <c r="M722" s="9" t="s">
        <v>3015</v>
      </c>
      <c r="N722" s="5">
        <v>988849</v>
      </c>
      <c r="O722" s="5">
        <v>10877338</v>
      </c>
      <c r="P722" s="5">
        <f t="shared" si="22"/>
        <v>1142120.49</v>
      </c>
      <c r="Q722" s="5">
        <f t="shared" si="23"/>
        <v>9735217.5099999998</v>
      </c>
      <c r="R722" s="5">
        <f>+IFERROR(INDEX('18.02.23'!$F$9:$F$748,MATCH('Bảng kê Q1'!$F722,'18.02.23'!$N$9:$N$746,0)),"")</f>
        <v>10877338</v>
      </c>
      <c r="S722" s="15" t="s">
        <v>773</v>
      </c>
      <c r="T722" s="8" t="s">
        <v>3052</v>
      </c>
      <c r="U722">
        <f>INDEX('Hàng tra'!$E$3:$E$519,MATCH('Bảng kê Q1'!$F722,'Hàng tra'!$E$3:$E$519,0))</f>
        <v>1426</v>
      </c>
    </row>
    <row r="723" spans="1:21" ht="21" outlineLevel="1" x14ac:dyDescent="0.25">
      <c r="A723" s="4">
        <v>44938</v>
      </c>
      <c r="B723" s="8" t="s">
        <v>1378</v>
      </c>
      <c r="C723" s="8" t="s">
        <v>3013</v>
      </c>
      <c r="D723" s="22" t="s">
        <v>2998</v>
      </c>
      <c r="E723" s="22" t="s">
        <v>2998</v>
      </c>
      <c r="F723" s="22">
        <v>1427</v>
      </c>
      <c r="G723" s="22"/>
      <c r="H723" s="22">
        <f>+IFERROR(INDEX('18.02.23'!$N$9:$N$746,MATCH('Bảng kê Q1'!$F723,'18.02.23'!$N$9:$N$746,0)),"")</f>
        <v>1427</v>
      </c>
      <c r="I723" s="22"/>
      <c r="J723" s="22"/>
      <c r="K723" s="22"/>
      <c r="L723" s="5">
        <v>10450296</v>
      </c>
      <c r="M723" s="9" t="s">
        <v>3015</v>
      </c>
      <c r="N723" s="5">
        <v>1045030</v>
      </c>
      <c r="O723" s="5">
        <v>11495326</v>
      </c>
      <c r="P723" s="5">
        <f t="shared" si="22"/>
        <v>1207009.23</v>
      </c>
      <c r="Q723" s="5">
        <f t="shared" si="23"/>
        <v>10288316.77</v>
      </c>
      <c r="R723" s="5">
        <f>+IFERROR(INDEX('18.02.23'!$F$9:$F$748,MATCH('Bảng kê Q1'!$F723,'18.02.23'!$N$9:$N$746,0)),"")</f>
        <v>11495326</v>
      </c>
      <c r="S723" s="15" t="s">
        <v>2998</v>
      </c>
      <c r="T723" s="8" t="s">
        <v>3089</v>
      </c>
      <c r="U723">
        <f>INDEX('Hàng tra'!$E$3:$E$519,MATCH('Bảng kê Q1'!$F723,'Hàng tra'!$E$3:$E$519,0))</f>
        <v>1427</v>
      </c>
    </row>
    <row r="724" spans="1:21" ht="21" outlineLevel="1" x14ac:dyDescent="0.25">
      <c r="A724" s="4">
        <v>44938</v>
      </c>
      <c r="B724" s="8" t="s">
        <v>943</v>
      </c>
      <c r="C724" s="8" t="s">
        <v>3013</v>
      </c>
      <c r="D724" s="22" t="s">
        <v>4246</v>
      </c>
      <c r="E724" s="22" t="s">
        <v>4246</v>
      </c>
      <c r="F724" s="22">
        <v>1428</v>
      </c>
      <c r="G724" s="22"/>
      <c r="H724" s="22">
        <f>+IFERROR(INDEX('18.02.23'!$N$9:$N$746,MATCH('Bảng kê Q1'!$F724,'18.02.23'!$N$9:$N$746,0)),"")</f>
        <v>1428</v>
      </c>
      <c r="I724" s="22"/>
      <c r="J724" s="22"/>
      <c r="K724" s="22"/>
      <c r="L724" s="5">
        <v>2926604</v>
      </c>
      <c r="M724" s="9" t="s">
        <v>3015</v>
      </c>
      <c r="N724" s="5">
        <v>292660</v>
      </c>
      <c r="O724" s="5">
        <v>3219264</v>
      </c>
      <c r="P724" s="5">
        <f t="shared" si="22"/>
        <v>338022.72</v>
      </c>
      <c r="Q724" s="5">
        <f t="shared" si="23"/>
        <v>2881241.2800000003</v>
      </c>
      <c r="R724" s="5">
        <f>+IFERROR(INDEX('18.02.23'!$F$9:$F$748,MATCH('Bảng kê Q1'!$F724,'18.02.23'!$N$9:$N$746,0)),"")</f>
        <v>3219264</v>
      </c>
      <c r="S724" s="15" t="s">
        <v>2998</v>
      </c>
      <c r="T724" s="8" t="s">
        <v>3089</v>
      </c>
      <c r="U724">
        <f>INDEX('Hàng tra'!$E$3:$E$519,MATCH('Bảng kê Q1'!$F724,'Hàng tra'!$E$3:$E$519,0))</f>
        <v>1428</v>
      </c>
    </row>
    <row r="725" spans="1:21" hidden="1" outlineLevel="1" x14ac:dyDescent="0.25">
      <c r="A725" s="4">
        <v>44938</v>
      </c>
      <c r="B725" s="8" t="s">
        <v>1173</v>
      </c>
      <c r="C725" s="8" t="s">
        <v>3013</v>
      </c>
      <c r="D725" s="22" t="s">
        <v>1937</v>
      </c>
      <c r="E725" s="22" t="s">
        <v>1937</v>
      </c>
      <c r="F725" s="22">
        <v>1429</v>
      </c>
      <c r="G725" s="22"/>
      <c r="H725" s="22" t="str">
        <f>+IFERROR(INDEX('18.02.23'!$N$9:$N$746,MATCH('Bảng kê Q1'!$F725,'18.02.23'!$N$9:$N$746,0)),"")</f>
        <v/>
      </c>
      <c r="I725" s="22"/>
      <c r="J725" s="22"/>
      <c r="K725" s="22"/>
      <c r="L725" s="5">
        <v>882000</v>
      </c>
      <c r="M725" s="9" t="s">
        <v>3015</v>
      </c>
      <c r="N725" s="5">
        <v>88200</v>
      </c>
      <c r="O725" s="5">
        <v>970200</v>
      </c>
      <c r="P725" s="5">
        <f t="shared" si="22"/>
        <v>101871</v>
      </c>
      <c r="Q725" s="5">
        <f t="shared" si="23"/>
        <v>868329</v>
      </c>
      <c r="R725" s="5" t="str">
        <f>+IFERROR(INDEX('18.02.23'!$F$9:$F$748,MATCH('Bảng kê Q1'!$F725,'18.02.23'!$N$9:$N$746,0)),"")</f>
        <v/>
      </c>
      <c r="S725" s="15" t="s">
        <v>1937</v>
      </c>
      <c r="T725" s="8" t="s">
        <v>3021</v>
      </c>
      <c r="U725">
        <f>INDEX('Hàng tra'!$E$3:$E$519,MATCH('Bảng kê Q1'!$F725,'Hàng tra'!$E$3:$E$519,0))</f>
        <v>1429</v>
      </c>
    </row>
    <row r="726" spans="1:21" outlineLevel="1" x14ac:dyDescent="0.25">
      <c r="A726" s="4">
        <v>44938</v>
      </c>
      <c r="B726" s="8" t="s">
        <v>59</v>
      </c>
      <c r="C726" s="8" t="s">
        <v>3013</v>
      </c>
      <c r="D726" s="22" t="s">
        <v>1162</v>
      </c>
      <c r="E726" s="22" t="s">
        <v>1162</v>
      </c>
      <c r="F726" s="22">
        <v>1430</v>
      </c>
      <c r="G726" s="22"/>
      <c r="H726" s="22">
        <f>+IFERROR(INDEX('18.02.23'!$N$9:$N$746,MATCH('Bảng kê Q1'!$F726,'18.02.23'!$N$9:$N$746,0)),"")</f>
        <v>1430</v>
      </c>
      <c r="I726" s="22"/>
      <c r="J726" s="22"/>
      <c r="K726" s="22"/>
      <c r="L726" s="5">
        <v>3356606</v>
      </c>
      <c r="M726" s="9" t="s">
        <v>3015</v>
      </c>
      <c r="N726" s="5">
        <v>335661</v>
      </c>
      <c r="O726" s="5">
        <v>3692267</v>
      </c>
      <c r="P726" s="5">
        <f t="shared" si="22"/>
        <v>387688.03499999997</v>
      </c>
      <c r="Q726" s="5">
        <f t="shared" si="23"/>
        <v>3304578.9649999999</v>
      </c>
      <c r="R726" s="5">
        <f>+IFERROR(INDEX('18.02.23'!$F$9:$F$748,MATCH('Bảng kê Q1'!$F726,'18.02.23'!$N$9:$N$746,0)),"")</f>
        <v>3692267</v>
      </c>
      <c r="S726" s="15" t="s">
        <v>1162</v>
      </c>
      <c r="T726" s="8" t="s">
        <v>3102</v>
      </c>
      <c r="U726">
        <f>INDEX('Hàng tra'!$E$3:$E$519,MATCH('Bảng kê Q1'!$F726,'Hàng tra'!$E$3:$E$519,0))</f>
        <v>1430</v>
      </c>
    </row>
    <row r="727" spans="1:21" outlineLevel="1" x14ac:dyDescent="0.25">
      <c r="A727" s="4">
        <v>44938</v>
      </c>
      <c r="B727" s="8" t="s">
        <v>2806</v>
      </c>
      <c r="C727" s="8" t="s">
        <v>3013</v>
      </c>
      <c r="D727" s="22" t="s">
        <v>1770</v>
      </c>
      <c r="E727" s="22" t="s">
        <v>1770</v>
      </c>
      <c r="F727" s="22">
        <v>1442</v>
      </c>
      <c r="G727" s="22"/>
      <c r="H727" s="22">
        <f>+IFERROR(INDEX('18.02.23'!$N$9:$N$746,MATCH('Bảng kê Q1'!$F727,'18.02.23'!$N$9:$N$746,0)),"")</f>
        <v>1442</v>
      </c>
      <c r="I727" s="22"/>
      <c r="J727" s="22"/>
      <c r="K727" s="22"/>
      <c r="L727" s="5">
        <v>150546</v>
      </c>
      <c r="M727" s="9" t="s">
        <v>3015</v>
      </c>
      <c r="N727" s="5">
        <v>15055</v>
      </c>
      <c r="O727" s="5">
        <v>165601</v>
      </c>
      <c r="P727" s="5">
        <f t="shared" si="22"/>
        <v>17388.105</v>
      </c>
      <c r="Q727" s="5">
        <f t="shared" si="23"/>
        <v>148212.89499999999</v>
      </c>
      <c r="R727" s="5">
        <f>+IFERROR(INDEX('18.02.23'!$F$9:$F$748,MATCH('Bảng kê Q1'!$F727,'18.02.23'!$N$9:$N$746,0)),"")</f>
        <v>165601</v>
      </c>
      <c r="S727" s="15" t="s">
        <v>1882</v>
      </c>
      <c r="T727" s="8" t="s">
        <v>3014</v>
      </c>
      <c r="U727" t="e">
        <f>INDEX('Hàng tra'!$E$3:$E$519,MATCH('Bảng kê Q1'!$F727,'Hàng tra'!$E$3:$E$519,0))</f>
        <v>#N/A</v>
      </c>
    </row>
    <row r="728" spans="1:21" hidden="1" outlineLevel="1" x14ac:dyDescent="0.25">
      <c r="A728" s="4">
        <v>44938</v>
      </c>
      <c r="B728" s="8" t="s">
        <v>103</v>
      </c>
      <c r="C728" s="8" t="s">
        <v>3013</v>
      </c>
      <c r="D728" s="22" t="s">
        <v>1770</v>
      </c>
      <c r="E728" s="22" t="s">
        <v>1770</v>
      </c>
      <c r="F728" s="22">
        <v>1443</v>
      </c>
      <c r="G728" s="22"/>
      <c r="H728" s="22" t="str">
        <f>+IFERROR(INDEX('18.02.23'!$N$9:$N$746,MATCH('Bảng kê Q1'!$F728,'18.02.23'!$N$9:$N$746,0)),"")</f>
        <v/>
      </c>
      <c r="I728" s="22"/>
      <c r="J728" s="22"/>
      <c r="K728" s="22"/>
      <c r="L728" s="5">
        <v>519120</v>
      </c>
      <c r="M728" s="9" t="s">
        <v>3015</v>
      </c>
      <c r="N728" s="5">
        <v>51912</v>
      </c>
      <c r="O728" s="5">
        <v>571032</v>
      </c>
      <c r="P728" s="5">
        <f t="shared" si="22"/>
        <v>59958.36</v>
      </c>
      <c r="Q728" s="5">
        <f t="shared" si="23"/>
        <v>511073.64</v>
      </c>
      <c r="R728" s="5" t="str">
        <f>+IFERROR(INDEX('18.02.23'!$F$9:$F$748,MATCH('Bảng kê Q1'!$F728,'18.02.23'!$N$9:$N$746,0)),"")</f>
        <v/>
      </c>
      <c r="S728" s="15" t="s">
        <v>1882</v>
      </c>
      <c r="T728" s="8" t="s">
        <v>3014</v>
      </c>
      <c r="U728" t="e">
        <f>INDEX('Hàng tra'!$E$3:$E$519,MATCH('Bảng kê Q1'!$F728,'Hàng tra'!$E$3:$E$519,0))</f>
        <v>#N/A</v>
      </c>
    </row>
    <row r="729" spans="1:21" outlineLevel="1" x14ac:dyDescent="0.25">
      <c r="A729" s="4">
        <v>44939</v>
      </c>
      <c r="B729" s="8" t="s">
        <v>2596</v>
      </c>
      <c r="C729" s="8" t="s">
        <v>3013</v>
      </c>
      <c r="D729" s="22" t="s">
        <v>773</v>
      </c>
      <c r="E729" s="22" t="s">
        <v>773</v>
      </c>
      <c r="F729" s="22">
        <v>1459</v>
      </c>
      <c r="G729" s="22"/>
      <c r="H729" s="22">
        <f>+IFERROR(INDEX('18.02.23'!$N$9:$N$746,MATCH('Bảng kê Q1'!$F729,'18.02.23'!$N$9:$N$746,0)),"")</f>
        <v>1459</v>
      </c>
      <c r="I729" s="22"/>
      <c r="J729" s="22"/>
      <c r="K729" s="22"/>
      <c r="L729" s="5">
        <v>5559536</v>
      </c>
      <c r="M729" s="9" t="s">
        <v>3015</v>
      </c>
      <c r="N729" s="5">
        <v>555954</v>
      </c>
      <c r="O729" s="5">
        <v>6115490</v>
      </c>
      <c r="P729" s="5">
        <f t="shared" si="22"/>
        <v>642126.44999999995</v>
      </c>
      <c r="Q729" s="5">
        <f t="shared" si="23"/>
        <v>5473363.5499999998</v>
      </c>
      <c r="R729" s="5">
        <f>+IFERROR(INDEX('18.02.23'!$F$9:$F$748,MATCH('Bảng kê Q1'!$F729,'18.02.23'!$N$9:$N$746,0)),"")</f>
        <v>6115490</v>
      </c>
      <c r="S729" s="15" t="s">
        <v>773</v>
      </c>
      <c r="T729" s="8" t="s">
        <v>3052</v>
      </c>
      <c r="U729" t="e">
        <f>INDEX('Hàng tra'!$E$3:$E$519,MATCH('Bảng kê Q1'!$F729,'Hàng tra'!$E$3:$E$519,0))</f>
        <v>#N/A</v>
      </c>
    </row>
    <row r="730" spans="1:21" outlineLevel="1" x14ac:dyDescent="0.25">
      <c r="A730" s="4">
        <v>44939</v>
      </c>
      <c r="B730" s="8" t="s">
        <v>1636</v>
      </c>
      <c r="C730" s="8" t="s">
        <v>3013</v>
      </c>
      <c r="D730" s="22" t="s">
        <v>2989</v>
      </c>
      <c r="E730" s="22" t="s">
        <v>2989</v>
      </c>
      <c r="F730" s="22">
        <v>1462</v>
      </c>
      <c r="G730" s="22"/>
      <c r="H730" s="22">
        <f>+IFERROR(INDEX('18.02.23'!$N$9:$N$746,MATCH('Bảng kê Q1'!$F730,'18.02.23'!$N$9:$N$746,0)),"")</f>
        <v>1462</v>
      </c>
      <c r="I730" s="22"/>
      <c r="J730" s="22"/>
      <c r="K730" s="22"/>
      <c r="L730" s="5">
        <v>12368939</v>
      </c>
      <c r="M730" s="9" t="s">
        <v>3015</v>
      </c>
      <c r="N730" s="5">
        <v>1236894</v>
      </c>
      <c r="O730" s="5">
        <v>13605833</v>
      </c>
      <c r="P730" s="5">
        <f t="shared" si="22"/>
        <v>1428612.4649999999</v>
      </c>
      <c r="Q730" s="5">
        <f t="shared" si="23"/>
        <v>12177220.535</v>
      </c>
      <c r="R730" s="5">
        <f>+IFERROR(INDEX('18.02.23'!$F$9:$F$748,MATCH('Bảng kê Q1'!$F730,'18.02.23'!$N$9:$N$746,0)),"")</f>
        <v>13605833</v>
      </c>
      <c r="S730" s="15" t="s">
        <v>2989</v>
      </c>
      <c r="T730" s="8" t="s">
        <v>3038</v>
      </c>
      <c r="U730" t="e">
        <f>INDEX('Hàng tra'!$E$3:$E$519,MATCH('Bảng kê Q1'!$F730,'Hàng tra'!$E$3:$E$519,0))</f>
        <v>#N/A</v>
      </c>
    </row>
    <row r="731" spans="1:21" outlineLevel="1" x14ac:dyDescent="0.25">
      <c r="A731" s="4">
        <v>44939</v>
      </c>
      <c r="B731" s="8" t="s">
        <v>2658</v>
      </c>
      <c r="C731" s="8" t="s">
        <v>3013</v>
      </c>
      <c r="D731" s="22" t="s">
        <v>317</v>
      </c>
      <c r="E731" s="22" t="s">
        <v>317</v>
      </c>
      <c r="F731" s="22">
        <v>1464</v>
      </c>
      <c r="G731" s="22"/>
      <c r="H731" s="22">
        <f>+IFERROR(INDEX('18.02.23'!$N$9:$N$746,MATCH('Bảng kê Q1'!$F731,'18.02.23'!$N$9:$N$746,0)),"")</f>
        <v>1464</v>
      </c>
      <c r="I731" s="22"/>
      <c r="J731" s="22"/>
      <c r="K731" s="22"/>
      <c r="L731" s="5">
        <v>1590443</v>
      </c>
      <c r="M731" s="9" t="s">
        <v>3015</v>
      </c>
      <c r="N731" s="5">
        <v>159044</v>
      </c>
      <c r="O731" s="5">
        <v>1749487</v>
      </c>
      <c r="P731" s="5">
        <f t="shared" si="22"/>
        <v>183696.13499999998</v>
      </c>
      <c r="Q731" s="5">
        <f t="shared" si="23"/>
        <v>1565790.865</v>
      </c>
      <c r="R731" s="5">
        <f>+IFERROR(INDEX('18.02.23'!$F$9:$F$748,MATCH('Bảng kê Q1'!$F731,'18.02.23'!$N$9:$N$746,0)),"")</f>
        <v>1749487</v>
      </c>
      <c r="S731" s="15" t="s">
        <v>1882</v>
      </c>
      <c r="T731" s="8" t="s">
        <v>3014</v>
      </c>
      <c r="U731" t="e">
        <f>INDEX('Hàng tra'!$E$3:$E$519,MATCH('Bảng kê Q1'!$F731,'Hàng tra'!$E$3:$E$519,0))</f>
        <v>#N/A</v>
      </c>
    </row>
    <row r="732" spans="1:21" outlineLevel="1" x14ac:dyDescent="0.25">
      <c r="A732" s="4">
        <v>44939</v>
      </c>
      <c r="B732" s="8" t="s">
        <v>612</v>
      </c>
      <c r="C732" s="8" t="s">
        <v>3013</v>
      </c>
      <c r="D732" s="22" t="s">
        <v>1387</v>
      </c>
      <c r="E732" s="22" t="s">
        <v>1387</v>
      </c>
      <c r="F732" s="22">
        <v>1470</v>
      </c>
      <c r="G732" s="22"/>
      <c r="H732" s="22">
        <f>+IFERROR(INDEX('18.02.23'!$N$9:$N$746,MATCH('Bảng kê Q1'!$F732,'18.02.23'!$N$9:$N$746,0)),"")</f>
        <v>1470</v>
      </c>
      <c r="I732" s="22"/>
      <c r="J732" s="22"/>
      <c r="K732" s="22"/>
      <c r="L732" s="5">
        <v>618065</v>
      </c>
      <c r="M732" s="9" t="s">
        <v>3015</v>
      </c>
      <c r="N732" s="5">
        <v>61807</v>
      </c>
      <c r="O732" s="5">
        <v>679872</v>
      </c>
      <c r="P732" s="5">
        <f t="shared" si="22"/>
        <v>71386.559999999998</v>
      </c>
      <c r="Q732" s="5">
        <f t="shared" si="23"/>
        <v>608485.43999999994</v>
      </c>
      <c r="R732" s="5">
        <f>+IFERROR(INDEX('18.02.23'!$F$9:$F$748,MATCH('Bảng kê Q1'!$F732,'18.02.23'!$N$9:$N$746,0)),"")</f>
        <v>679872</v>
      </c>
      <c r="S732" s="15" t="s">
        <v>1882</v>
      </c>
      <c r="T732" s="8" t="s">
        <v>3014</v>
      </c>
      <c r="U732" t="e">
        <f>INDEX('Hàng tra'!$E$3:$E$519,MATCH('Bảng kê Q1'!$F732,'Hàng tra'!$E$3:$E$519,0))</f>
        <v>#N/A</v>
      </c>
    </row>
    <row r="733" spans="1:21" outlineLevel="1" x14ac:dyDescent="0.25">
      <c r="A733" s="4">
        <v>44939</v>
      </c>
      <c r="B733" s="8" t="s">
        <v>1231</v>
      </c>
      <c r="C733" s="8" t="s">
        <v>3013</v>
      </c>
      <c r="D733" s="22" t="s">
        <v>530</v>
      </c>
      <c r="E733" s="22" t="s">
        <v>530</v>
      </c>
      <c r="F733" s="22">
        <v>1485</v>
      </c>
      <c r="G733" s="22"/>
      <c r="H733" s="22">
        <f>+IFERROR(INDEX('18.02.23'!$N$9:$N$746,MATCH('Bảng kê Q1'!$F733,'18.02.23'!$N$9:$N$746,0)),"")</f>
        <v>1485</v>
      </c>
      <c r="I733" s="22"/>
      <c r="J733" s="22"/>
      <c r="K733" s="22"/>
      <c r="L733" s="5">
        <v>16218480</v>
      </c>
      <c r="M733" s="9" t="s">
        <v>3015</v>
      </c>
      <c r="N733" s="5">
        <v>1621848</v>
      </c>
      <c r="O733" s="5">
        <v>17840328</v>
      </c>
      <c r="P733" s="5">
        <f t="shared" si="22"/>
        <v>1873234.44</v>
      </c>
      <c r="Q733" s="5">
        <f t="shared" si="23"/>
        <v>15967093.560000001</v>
      </c>
      <c r="R733" s="5">
        <f>+IFERROR(INDEX('18.02.23'!$F$9:$F$748,MATCH('Bảng kê Q1'!$F733,'18.02.23'!$N$9:$N$746,0)),"")</f>
        <v>17840328</v>
      </c>
      <c r="S733" s="15" t="s">
        <v>530</v>
      </c>
      <c r="T733" s="8" t="s">
        <v>3025</v>
      </c>
      <c r="U733" t="e">
        <f>INDEX('Hàng tra'!$E$3:$E$519,MATCH('Bảng kê Q1'!$F733,'Hàng tra'!$E$3:$E$519,0))</f>
        <v>#N/A</v>
      </c>
    </row>
    <row r="734" spans="1:21" hidden="1" outlineLevel="1" x14ac:dyDescent="0.25">
      <c r="A734" s="4">
        <v>44939</v>
      </c>
      <c r="B734" s="8" t="s">
        <v>264</v>
      </c>
      <c r="C734" s="8" t="s">
        <v>3013</v>
      </c>
      <c r="D734" s="22" t="s">
        <v>4192</v>
      </c>
      <c r="E734" s="22" t="s">
        <v>4192</v>
      </c>
      <c r="F734" s="22">
        <v>1486</v>
      </c>
      <c r="G734" s="22"/>
      <c r="H734" s="22" t="str">
        <f>+IFERROR(INDEX('18.02.23'!$N$9:$N$746,MATCH('Bảng kê Q1'!$F734,'18.02.23'!$N$9:$N$746,0)),"")</f>
        <v/>
      </c>
      <c r="I734" s="22"/>
      <c r="J734" s="22"/>
      <c r="K734" s="22"/>
      <c r="L734" s="5">
        <v>1764000</v>
      </c>
      <c r="M734" s="9" t="s">
        <v>3015</v>
      </c>
      <c r="N734" s="5">
        <v>176400</v>
      </c>
      <c r="O734" s="5">
        <v>1940400</v>
      </c>
      <c r="P734" s="5">
        <f t="shared" si="22"/>
        <v>203742</v>
      </c>
      <c r="Q734" s="5">
        <f t="shared" si="23"/>
        <v>1736658</v>
      </c>
      <c r="R734" s="5" t="str">
        <f>+IFERROR(INDEX('18.02.23'!$F$9:$F$748,MATCH('Bảng kê Q1'!$F734,'18.02.23'!$N$9:$N$746,0)),"")</f>
        <v/>
      </c>
      <c r="S734" s="15" t="s">
        <v>2803</v>
      </c>
      <c r="T734" s="8" t="s">
        <v>3035</v>
      </c>
      <c r="U734" t="e">
        <f>INDEX('Hàng tra'!$E$3:$E$519,MATCH('Bảng kê Q1'!$F734,'Hàng tra'!$E$3:$E$519,0))</f>
        <v>#N/A</v>
      </c>
    </row>
    <row r="735" spans="1:21" outlineLevel="1" x14ac:dyDescent="0.25">
      <c r="A735" s="4">
        <v>44939</v>
      </c>
      <c r="B735" s="8" t="s">
        <v>195</v>
      </c>
      <c r="C735" s="8" t="s">
        <v>3013</v>
      </c>
      <c r="D735" s="22" t="s">
        <v>4192</v>
      </c>
      <c r="E735" s="22" t="s">
        <v>4192</v>
      </c>
      <c r="F735" s="22">
        <v>1487</v>
      </c>
      <c r="G735" s="22"/>
      <c r="H735" s="22">
        <f>+IFERROR(INDEX('18.02.23'!$N$9:$N$746,MATCH('Bảng kê Q1'!$F735,'18.02.23'!$N$9:$N$746,0)),"")</f>
        <v>1487</v>
      </c>
      <c r="I735" s="22"/>
      <c r="J735" s="22"/>
      <c r="K735" s="22"/>
      <c r="L735" s="5">
        <v>16783030</v>
      </c>
      <c r="M735" s="9" t="s">
        <v>3015</v>
      </c>
      <c r="N735" s="5">
        <v>1678303</v>
      </c>
      <c r="O735" s="5">
        <v>18461333</v>
      </c>
      <c r="P735" s="5">
        <f t="shared" si="22"/>
        <v>1938439.9649999999</v>
      </c>
      <c r="Q735" s="5">
        <f t="shared" si="23"/>
        <v>16522893.035</v>
      </c>
      <c r="R735" s="5">
        <f>+IFERROR(INDEX('18.02.23'!$F$9:$F$748,MATCH('Bảng kê Q1'!$F735,'18.02.23'!$N$9:$N$746,0)),"")</f>
        <v>-533967</v>
      </c>
      <c r="S735" s="15" t="s">
        <v>2803</v>
      </c>
      <c r="T735" s="8" t="s">
        <v>3035</v>
      </c>
      <c r="U735">
        <f>INDEX('Hàng tra'!$E$3:$E$519,MATCH('Bảng kê Q1'!$F735,'Hàng tra'!$E$3:$E$519,0))</f>
        <v>1487</v>
      </c>
    </row>
    <row r="736" spans="1:21" outlineLevel="1" x14ac:dyDescent="0.25">
      <c r="A736" s="4">
        <v>44939</v>
      </c>
      <c r="B736" s="8" t="s">
        <v>2919</v>
      </c>
      <c r="C736" s="8" t="s">
        <v>3013</v>
      </c>
      <c r="D736" s="22" t="s">
        <v>1482</v>
      </c>
      <c r="E736" s="22" t="s">
        <v>1482</v>
      </c>
      <c r="F736" s="22">
        <v>1489</v>
      </c>
      <c r="G736" s="22"/>
      <c r="H736" s="22">
        <f>+IFERROR(INDEX('18.02.23'!$N$9:$N$746,MATCH('Bảng kê Q1'!$F736,'18.02.23'!$N$9:$N$746,0)),"")</f>
        <v>1489</v>
      </c>
      <c r="I736" s="22"/>
      <c r="J736" s="22"/>
      <c r="K736" s="22"/>
      <c r="L736" s="5">
        <v>10054905</v>
      </c>
      <c r="M736" s="9" t="s">
        <v>3015</v>
      </c>
      <c r="N736" s="5">
        <v>1005491</v>
      </c>
      <c r="O736" s="5">
        <v>11060396</v>
      </c>
      <c r="P736" s="5">
        <f t="shared" si="22"/>
        <v>1161341.5799999998</v>
      </c>
      <c r="Q736" s="5">
        <f t="shared" si="23"/>
        <v>9899054.4199999999</v>
      </c>
      <c r="R736" s="5">
        <f>+IFERROR(INDEX('18.02.23'!$F$9:$F$748,MATCH('Bảng kê Q1'!$F736,'18.02.23'!$N$9:$N$746,0)),"")</f>
        <v>11060396</v>
      </c>
      <c r="S736" s="15" t="s">
        <v>1482</v>
      </c>
      <c r="T736" s="8" t="s">
        <v>3065</v>
      </c>
      <c r="U736" t="e">
        <f>INDEX('Hàng tra'!$E$3:$E$519,MATCH('Bảng kê Q1'!$F736,'Hàng tra'!$E$3:$E$519,0))</f>
        <v>#N/A</v>
      </c>
    </row>
    <row r="737" spans="1:21" outlineLevel="1" x14ac:dyDescent="0.25">
      <c r="A737" s="4">
        <v>44939</v>
      </c>
      <c r="B737" s="8" t="s">
        <v>1368</v>
      </c>
      <c r="C737" s="8" t="s">
        <v>3013</v>
      </c>
      <c r="D737" s="22" t="s">
        <v>2850</v>
      </c>
      <c r="E737" s="22" t="s">
        <v>2850</v>
      </c>
      <c r="F737" s="22">
        <v>1490</v>
      </c>
      <c r="G737" s="22"/>
      <c r="H737" s="22">
        <f>+IFERROR(INDEX('18.02.23'!$N$9:$N$746,MATCH('Bảng kê Q1'!$F737,'18.02.23'!$N$9:$N$746,0)),"")</f>
        <v>1490</v>
      </c>
      <c r="I737" s="22"/>
      <c r="J737" s="22"/>
      <c r="K737" s="22"/>
      <c r="L737" s="5">
        <v>371250</v>
      </c>
      <c r="M737" s="9" t="s">
        <v>3015</v>
      </c>
      <c r="N737" s="5">
        <v>37125</v>
      </c>
      <c r="O737" s="5">
        <v>408375</v>
      </c>
      <c r="P737" s="5">
        <f t="shared" si="22"/>
        <v>42879.375</v>
      </c>
      <c r="Q737" s="5">
        <f t="shared" si="23"/>
        <v>365495.625</v>
      </c>
      <c r="R737" s="5">
        <f>+IFERROR(INDEX('18.02.23'!$F$9:$F$748,MATCH('Bảng kê Q1'!$F737,'18.02.23'!$N$9:$N$746,0)),"")</f>
        <v>408375</v>
      </c>
      <c r="S737" s="15" t="s">
        <v>1882</v>
      </c>
      <c r="T737" s="8" t="s">
        <v>3014</v>
      </c>
      <c r="U737" t="e">
        <f>INDEX('Hàng tra'!$E$3:$E$519,MATCH('Bảng kê Q1'!$F737,'Hàng tra'!$E$3:$E$519,0))</f>
        <v>#N/A</v>
      </c>
    </row>
    <row r="738" spans="1:21" outlineLevel="1" x14ac:dyDescent="0.25">
      <c r="A738" s="4">
        <v>44939</v>
      </c>
      <c r="B738" s="8" t="s">
        <v>164</v>
      </c>
      <c r="C738" s="8" t="s">
        <v>3013</v>
      </c>
      <c r="D738" s="22" t="s">
        <v>1160</v>
      </c>
      <c r="E738" s="22" t="s">
        <v>1160</v>
      </c>
      <c r="F738" s="22">
        <v>1491</v>
      </c>
      <c r="G738" s="22"/>
      <c r="H738" s="22">
        <f>+IFERROR(INDEX('18.02.23'!$N$9:$N$746,MATCH('Bảng kê Q1'!$F738,'18.02.23'!$N$9:$N$746,0)),"")</f>
        <v>1491</v>
      </c>
      <c r="I738" s="22"/>
      <c r="J738" s="22"/>
      <c r="K738" s="22"/>
      <c r="L738" s="5">
        <v>943993</v>
      </c>
      <c r="M738" s="9" t="s">
        <v>3015</v>
      </c>
      <c r="N738" s="5">
        <v>94399</v>
      </c>
      <c r="O738" s="5">
        <v>1038392</v>
      </c>
      <c r="P738" s="5">
        <f t="shared" si="22"/>
        <v>109031.15999999999</v>
      </c>
      <c r="Q738" s="5">
        <f t="shared" si="23"/>
        <v>929360.84</v>
      </c>
      <c r="R738" s="5">
        <f>+IFERROR(INDEX('18.02.23'!$F$9:$F$748,MATCH('Bảng kê Q1'!$F738,'18.02.23'!$N$9:$N$746,0)),"")</f>
        <v>1038392</v>
      </c>
      <c r="S738" s="15" t="s">
        <v>1160</v>
      </c>
      <c r="T738" s="8" t="s">
        <v>3087</v>
      </c>
      <c r="U738" t="e">
        <f>INDEX('Hàng tra'!$E$3:$E$519,MATCH('Bảng kê Q1'!$F738,'Hàng tra'!$E$3:$E$519,0))</f>
        <v>#N/A</v>
      </c>
    </row>
    <row r="739" spans="1:21" outlineLevel="1" x14ac:dyDescent="0.25">
      <c r="A739" s="4">
        <v>44939</v>
      </c>
      <c r="B739" s="8" t="s">
        <v>1551</v>
      </c>
      <c r="C739" s="8" t="s">
        <v>3013</v>
      </c>
      <c r="D739" s="22" t="s">
        <v>1656</v>
      </c>
      <c r="E739" s="22" t="s">
        <v>1656</v>
      </c>
      <c r="F739" s="22">
        <v>1499</v>
      </c>
      <c r="G739" s="22"/>
      <c r="H739" s="22">
        <f>+IFERROR(INDEX('18.02.23'!$N$9:$N$746,MATCH('Bảng kê Q1'!$F739,'18.02.23'!$N$9:$N$746,0)),"")</f>
        <v>1499</v>
      </c>
      <c r="I739" s="22"/>
      <c r="J739" s="22"/>
      <c r="K739" s="22"/>
      <c r="L739" s="5">
        <v>3835619</v>
      </c>
      <c r="M739" s="9" t="s">
        <v>3015</v>
      </c>
      <c r="N739" s="5">
        <v>383562</v>
      </c>
      <c r="O739" s="5">
        <v>4219181</v>
      </c>
      <c r="P739" s="5">
        <f t="shared" si="22"/>
        <v>443014.005</v>
      </c>
      <c r="Q739" s="5">
        <f t="shared" si="23"/>
        <v>3776166.9950000001</v>
      </c>
      <c r="R739" s="5">
        <f>+IFERROR(INDEX('18.02.23'!$F$9:$F$748,MATCH('Bảng kê Q1'!$F739,'18.02.23'!$N$9:$N$746,0)),"")</f>
        <v>4219181</v>
      </c>
      <c r="S739" s="15" t="s">
        <v>1656</v>
      </c>
      <c r="T739" s="8" t="s">
        <v>3100</v>
      </c>
      <c r="U739" t="e">
        <f>INDEX('Hàng tra'!$E$3:$E$519,MATCH('Bảng kê Q1'!$F739,'Hàng tra'!$E$3:$E$519,0))</f>
        <v>#N/A</v>
      </c>
    </row>
    <row r="740" spans="1:21" outlineLevel="1" x14ac:dyDescent="0.25">
      <c r="A740" s="4">
        <v>44939</v>
      </c>
      <c r="B740" s="8" t="s">
        <v>2132</v>
      </c>
      <c r="C740" s="8" t="s">
        <v>3013</v>
      </c>
      <c r="D740" s="22" t="s">
        <v>1324</v>
      </c>
      <c r="E740" s="22" t="s">
        <v>1324</v>
      </c>
      <c r="F740" s="22">
        <v>1502</v>
      </c>
      <c r="G740" s="22"/>
      <c r="H740" s="22">
        <f>+IFERROR(INDEX('18.02.23'!$N$9:$N$746,MATCH('Bảng kê Q1'!$F740,'18.02.23'!$N$9:$N$746,0)),"")</f>
        <v>1502</v>
      </c>
      <c r="I740" s="22"/>
      <c r="J740" s="22"/>
      <c r="K740" s="22"/>
      <c r="L740" s="5">
        <v>250910</v>
      </c>
      <c r="M740" s="9" t="s">
        <v>3015</v>
      </c>
      <c r="N740" s="5">
        <v>25091</v>
      </c>
      <c r="O740" s="5">
        <v>276001</v>
      </c>
      <c r="P740" s="5">
        <f t="shared" si="22"/>
        <v>28980.105</v>
      </c>
      <c r="Q740" s="5">
        <f t="shared" si="23"/>
        <v>247020.89499999999</v>
      </c>
      <c r="R740" s="5">
        <f>+IFERROR(INDEX('18.02.23'!$F$9:$F$748,MATCH('Bảng kê Q1'!$F740,'18.02.23'!$N$9:$N$746,0)),"")</f>
        <v>276001</v>
      </c>
      <c r="S740" s="15" t="s">
        <v>1882</v>
      </c>
      <c r="T740" s="8" t="s">
        <v>3014</v>
      </c>
      <c r="U740" t="e">
        <f>INDEX('Hàng tra'!$E$3:$E$519,MATCH('Bảng kê Q1'!$F740,'Hàng tra'!$E$3:$E$519,0))</f>
        <v>#N/A</v>
      </c>
    </row>
    <row r="741" spans="1:21" ht="21" hidden="1" outlineLevel="1" x14ac:dyDescent="0.25">
      <c r="A741" s="4">
        <v>44939</v>
      </c>
      <c r="B741" s="8" t="s">
        <v>2365</v>
      </c>
      <c r="C741" s="8" t="s">
        <v>3013</v>
      </c>
      <c r="D741" s="22" t="s">
        <v>2781</v>
      </c>
      <c r="E741" s="22" t="s">
        <v>2781</v>
      </c>
      <c r="F741" s="22">
        <v>1510</v>
      </c>
      <c r="G741" s="22"/>
      <c r="H741" s="22" t="str">
        <f>+IFERROR(INDEX('18.02.23'!$N$9:$N$746,MATCH('Bảng kê Q1'!$F741,'18.02.23'!$N$9:$N$746,0)),"")</f>
        <v/>
      </c>
      <c r="I741" s="22"/>
      <c r="J741" s="22"/>
      <c r="K741" s="22"/>
      <c r="L741" s="5">
        <v>3460800</v>
      </c>
      <c r="M741" s="9" t="s">
        <v>3015</v>
      </c>
      <c r="N741" s="5">
        <v>346080</v>
      </c>
      <c r="O741" s="5">
        <v>3806880</v>
      </c>
      <c r="P741" s="5">
        <f t="shared" si="22"/>
        <v>399722.39999999997</v>
      </c>
      <c r="Q741" s="5">
        <f t="shared" si="23"/>
        <v>3407157.6</v>
      </c>
      <c r="R741" s="5" t="str">
        <f>+IFERROR(INDEX('18.02.23'!$F$9:$F$748,MATCH('Bảng kê Q1'!$F741,'18.02.23'!$N$9:$N$746,0)),"")</f>
        <v/>
      </c>
      <c r="S741" s="15" t="s">
        <v>2781</v>
      </c>
      <c r="T741" s="8" t="s">
        <v>3075</v>
      </c>
      <c r="U741" t="e">
        <f>INDEX('Hàng tra'!$E$3:$E$519,MATCH('Bảng kê Q1'!$F741,'Hàng tra'!$E$3:$E$519,0))</f>
        <v>#N/A</v>
      </c>
    </row>
    <row r="742" spans="1:21" ht="21" outlineLevel="1" x14ac:dyDescent="0.25">
      <c r="A742" s="4">
        <v>44939</v>
      </c>
      <c r="B742" s="8" t="s">
        <v>2039</v>
      </c>
      <c r="C742" s="8" t="s">
        <v>3013</v>
      </c>
      <c r="D742" s="22" t="s">
        <v>2781</v>
      </c>
      <c r="E742" s="22" t="s">
        <v>2781</v>
      </c>
      <c r="F742" s="22">
        <v>1511</v>
      </c>
      <c r="G742" s="22"/>
      <c r="H742" s="22">
        <f>+IFERROR(INDEX('18.02.23'!$N$9:$N$746,MATCH('Bảng kê Q1'!$F742,'18.02.23'!$N$9:$N$746,0)),"")</f>
        <v>1511</v>
      </c>
      <c r="I742" s="22"/>
      <c r="J742" s="22"/>
      <c r="K742" s="22"/>
      <c r="L742" s="5">
        <v>9168356</v>
      </c>
      <c r="M742" s="9" t="s">
        <v>3015</v>
      </c>
      <c r="N742" s="5">
        <v>916836</v>
      </c>
      <c r="O742" s="5">
        <v>10085192</v>
      </c>
      <c r="P742" s="5">
        <f t="shared" si="22"/>
        <v>1058945.1599999999</v>
      </c>
      <c r="Q742" s="5">
        <f t="shared" si="23"/>
        <v>9026246.8399999999</v>
      </c>
      <c r="R742" s="5">
        <f>+IFERROR(INDEX('18.02.23'!$F$9:$F$748,MATCH('Bảng kê Q1'!$F742,'18.02.23'!$N$9:$N$746,0)),"")</f>
        <v>10085192</v>
      </c>
      <c r="S742" s="15" t="s">
        <v>2781</v>
      </c>
      <c r="T742" s="8" t="s">
        <v>3075</v>
      </c>
      <c r="U742" t="e">
        <f>INDEX('Hàng tra'!$E$3:$E$519,MATCH('Bảng kê Q1'!$F742,'Hàng tra'!$E$3:$E$519,0))</f>
        <v>#N/A</v>
      </c>
    </row>
    <row r="743" spans="1:21" outlineLevel="1" x14ac:dyDescent="0.25">
      <c r="A743" s="4">
        <v>44939</v>
      </c>
      <c r="B743" s="8" t="s">
        <v>449</v>
      </c>
      <c r="C743" s="8" t="s">
        <v>3013</v>
      </c>
      <c r="D743" s="22" t="s">
        <v>1640</v>
      </c>
      <c r="E743" s="22" t="s">
        <v>1640</v>
      </c>
      <c r="F743" s="22">
        <v>1512</v>
      </c>
      <c r="G743" s="22"/>
      <c r="H743" s="22">
        <f>+IFERROR(INDEX('18.02.23'!$N$9:$N$746,MATCH('Bảng kê Q1'!$F743,'18.02.23'!$N$9:$N$746,0)),"")</f>
        <v>1512</v>
      </c>
      <c r="I743" s="22"/>
      <c r="J743" s="22"/>
      <c r="K743" s="22"/>
      <c r="L743" s="5">
        <v>17964199</v>
      </c>
      <c r="M743" s="9" t="s">
        <v>3015</v>
      </c>
      <c r="N743" s="5">
        <v>1796420</v>
      </c>
      <c r="O743" s="5">
        <v>19760619</v>
      </c>
      <c r="P743" s="5">
        <f t="shared" si="22"/>
        <v>2074864.9949999999</v>
      </c>
      <c r="Q743" s="5">
        <f t="shared" si="23"/>
        <v>17685754.004999999</v>
      </c>
      <c r="R743" s="5">
        <f>+IFERROR(INDEX('18.02.23'!$F$9:$F$748,MATCH('Bảng kê Q1'!$F743,'18.02.23'!$N$9:$N$746,0)),"")</f>
        <v>19760619</v>
      </c>
      <c r="S743" s="15" t="s">
        <v>1640</v>
      </c>
      <c r="T743" s="8" t="s">
        <v>3048</v>
      </c>
      <c r="U743" t="e">
        <f>INDEX('Hàng tra'!$E$3:$E$519,MATCH('Bảng kê Q1'!$F743,'Hàng tra'!$E$3:$E$519,0))</f>
        <v>#N/A</v>
      </c>
    </row>
    <row r="744" spans="1:21" ht="21" outlineLevel="1" x14ac:dyDescent="0.25">
      <c r="A744" s="4">
        <v>44939</v>
      </c>
      <c r="B744" s="8" t="s">
        <v>2599</v>
      </c>
      <c r="C744" s="8" t="s">
        <v>3013</v>
      </c>
      <c r="D744" s="22" t="s">
        <v>2912</v>
      </c>
      <c r="E744" s="22" t="s">
        <v>2912</v>
      </c>
      <c r="F744" s="22">
        <v>1513</v>
      </c>
      <c r="G744" s="22"/>
      <c r="H744" s="22">
        <f>+IFERROR(INDEX('18.02.23'!$N$9:$N$746,MATCH('Bảng kê Q1'!$F744,'18.02.23'!$N$9:$N$746,0)),"")</f>
        <v>1513</v>
      </c>
      <c r="I744" s="22"/>
      <c r="J744" s="22"/>
      <c r="K744" s="22"/>
      <c r="L744" s="5">
        <v>17318142</v>
      </c>
      <c r="M744" s="9" t="s">
        <v>3015</v>
      </c>
      <c r="N744" s="5">
        <v>1731814</v>
      </c>
      <c r="O744" s="5">
        <v>19049956</v>
      </c>
      <c r="P744" s="5">
        <f t="shared" si="22"/>
        <v>2000245.38</v>
      </c>
      <c r="Q744" s="5">
        <f t="shared" si="23"/>
        <v>17049710.620000001</v>
      </c>
      <c r="R744" s="5">
        <f>+IFERROR(INDEX('18.02.23'!$F$9:$F$748,MATCH('Bảng kê Q1'!$F744,'18.02.23'!$N$9:$N$746,0)),"")</f>
        <v>19049956</v>
      </c>
      <c r="S744" s="15" t="s">
        <v>2912</v>
      </c>
      <c r="T744" s="8" t="s">
        <v>3049</v>
      </c>
      <c r="U744" t="e">
        <f>INDEX('Hàng tra'!$E$3:$E$519,MATCH('Bảng kê Q1'!$F744,'Hàng tra'!$E$3:$E$519,0))</f>
        <v>#N/A</v>
      </c>
    </row>
    <row r="745" spans="1:21" outlineLevel="1" x14ac:dyDescent="0.25">
      <c r="A745" s="4">
        <v>44939</v>
      </c>
      <c r="B745" s="8" t="s">
        <v>2249</v>
      </c>
      <c r="C745" s="8" t="s">
        <v>3013</v>
      </c>
      <c r="D745" s="22" t="s">
        <v>1246</v>
      </c>
      <c r="E745" s="22" t="s">
        <v>1246</v>
      </c>
      <c r="F745" s="22">
        <v>1514</v>
      </c>
      <c r="G745" s="22"/>
      <c r="H745" s="22">
        <f>+IFERROR(INDEX('18.02.23'!$N$9:$N$746,MATCH('Bảng kê Q1'!$F745,'18.02.23'!$N$9:$N$746,0)),"")</f>
        <v>1514</v>
      </c>
      <c r="I745" s="22"/>
      <c r="J745" s="22"/>
      <c r="K745" s="22"/>
      <c r="L745" s="5">
        <v>2601412</v>
      </c>
      <c r="M745" s="9" t="s">
        <v>3015</v>
      </c>
      <c r="N745" s="5">
        <v>260141</v>
      </c>
      <c r="O745" s="5">
        <v>2861553</v>
      </c>
      <c r="P745" s="5">
        <f t="shared" si="22"/>
        <v>300463.065</v>
      </c>
      <c r="Q745" s="5">
        <f t="shared" si="23"/>
        <v>2561089.9350000001</v>
      </c>
      <c r="R745" s="5">
        <f>+IFERROR(INDEX('18.02.23'!$F$9:$F$748,MATCH('Bảng kê Q1'!$F745,'18.02.23'!$N$9:$N$746,0)),"")</f>
        <v>2861553</v>
      </c>
      <c r="S745" s="15" t="s">
        <v>1246</v>
      </c>
      <c r="T745" s="8" t="s">
        <v>3044</v>
      </c>
      <c r="U745" t="e">
        <f>INDEX('Hàng tra'!$E$3:$E$519,MATCH('Bảng kê Q1'!$F745,'Hàng tra'!$E$3:$E$519,0))</f>
        <v>#N/A</v>
      </c>
    </row>
    <row r="746" spans="1:21" hidden="1" outlineLevel="1" x14ac:dyDescent="0.25">
      <c r="A746" s="4">
        <v>44939</v>
      </c>
      <c r="B746" s="8" t="s">
        <v>2991</v>
      </c>
      <c r="C746" s="8" t="s">
        <v>3013</v>
      </c>
      <c r="D746" s="22" t="s">
        <v>680</v>
      </c>
      <c r="E746" s="22" t="s">
        <v>680</v>
      </c>
      <c r="F746" s="22">
        <v>1515</v>
      </c>
      <c r="G746" s="22"/>
      <c r="H746" s="22" t="str">
        <f>+IFERROR(INDEX('18.02.23'!$N$9:$N$746,MATCH('Bảng kê Q1'!$F746,'18.02.23'!$N$9:$N$746,0)),"")</f>
        <v/>
      </c>
      <c r="I746" s="22"/>
      <c r="J746" s="22"/>
      <c r="K746" s="22"/>
      <c r="L746" s="5">
        <v>1696800</v>
      </c>
      <c r="M746" s="9" t="s">
        <v>3015</v>
      </c>
      <c r="N746" s="5">
        <v>169680</v>
      </c>
      <c r="O746" s="5">
        <v>1866480</v>
      </c>
      <c r="P746" s="5">
        <f t="shared" si="22"/>
        <v>195980.4</v>
      </c>
      <c r="Q746" s="5">
        <f t="shared" si="23"/>
        <v>1670499.6</v>
      </c>
      <c r="R746" s="5" t="str">
        <f>+IFERROR(INDEX('18.02.23'!$F$9:$F$748,MATCH('Bảng kê Q1'!$F746,'18.02.23'!$N$9:$N$746,0)),"")</f>
        <v/>
      </c>
      <c r="S746" s="15" t="s">
        <v>680</v>
      </c>
      <c r="T746" s="8" t="s">
        <v>3047</v>
      </c>
      <c r="U746" t="e">
        <f>INDEX('Hàng tra'!$E$3:$E$519,MATCH('Bảng kê Q1'!$F746,'Hàng tra'!$E$3:$E$519,0))</f>
        <v>#N/A</v>
      </c>
    </row>
    <row r="747" spans="1:21" hidden="1" outlineLevel="1" x14ac:dyDescent="0.25">
      <c r="A747" s="4">
        <v>44939</v>
      </c>
      <c r="B747" s="8" t="s">
        <v>2909</v>
      </c>
      <c r="C747" s="8" t="s">
        <v>3013</v>
      </c>
      <c r="D747" s="22" t="s">
        <v>320</v>
      </c>
      <c r="E747" s="22" t="s">
        <v>320</v>
      </c>
      <c r="F747" s="22">
        <v>1516</v>
      </c>
      <c r="G747" s="22"/>
      <c r="H747" s="22" t="str">
        <f>+IFERROR(INDEX('18.02.23'!$N$9:$N$746,MATCH('Bảng kê Q1'!$F747,'18.02.23'!$N$9:$N$746,0)),"")</f>
        <v/>
      </c>
      <c r="I747" s="22"/>
      <c r="J747" s="22"/>
      <c r="K747" s="22"/>
      <c r="L747" s="5">
        <v>1272600</v>
      </c>
      <c r="M747" s="9" t="s">
        <v>3015</v>
      </c>
      <c r="N747" s="5">
        <v>127260</v>
      </c>
      <c r="O747" s="5">
        <v>1399860</v>
      </c>
      <c r="P747" s="5">
        <f t="shared" si="22"/>
        <v>146985.29999999999</v>
      </c>
      <c r="Q747" s="5">
        <f t="shared" si="23"/>
        <v>1252874.7</v>
      </c>
      <c r="R747" s="5" t="str">
        <f>+IFERROR(INDEX('18.02.23'!$F$9:$F$748,MATCH('Bảng kê Q1'!$F747,'18.02.23'!$N$9:$N$746,0)),"")</f>
        <v/>
      </c>
      <c r="S747" s="15" t="s">
        <v>320</v>
      </c>
      <c r="T747" s="8" t="s">
        <v>3070</v>
      </c>
      <c r="U747" t="e">
        <f>INDEX('Hàng tra'!$E$3:$E$519,MATCH('Bảng kê Q1'!$F747,'Hàng tra'!$E$3:$E$519,0))</f>
        <v>#N/A</v>
      </c>
    </row>
    <row r="748" spans="1:21" outlineLevel="1" x14ac:dyDescent="0.25">
      <c r="A748" s="4">
        <v>44939</v>
      </c>
      <c r="B748" s="8" t="s">
        <v>875</v>
      </c>
      <c r="C748" s="8" t="s">
        <v>3013</v>
      </c>
      <c r="D748" s="22" t="s">
        <v>320</v>
      </c>
      <c r="E748" s="22" t="s">
        <v>320</v>
      </c>
      <c r="F748" s="22">
        <v>1517</v>
      </c>
      <c r="G748" s="22"/>
      <c r="H748" s="22">
        <f>+IFERROR(INDEX('18.02.23'!$N$9:$N$746,MATCH('Bảng kê Q1'!$F748,'18.02.23'!$N$9:$N$746,0)),"")</f>
        <v>1517</v>
      </c>
      <c r="I748" s="22"/>
      <c r="J748" s="22"/>
      <c r="K748" s="22"/>
      <c r="L748" s="5">
        <v>3571980</v>
      </c>
      <c r="M748" s="9" t="s">
        <v>3015</v>
      </c>
      <c r="N748" s="5">
        <v>357198</v>
      </c>
      <c r="O748" s="5">
        <v>3929178</v>
      </c>
      <c r="P748" s="5">
        <f t="shared" si="22"/>
        <v>412563.69</v>
      </c>
      <c r="Q748" s="5">
        <f t="shared" si="23"/>
        <v>3516614.31</v>
      </c>
      <c r="R748" s="5">
        <f>+IFERROR(INDEX('18.02.23'!$F$9:$F$748,MATCH('Bảng kê Q1'!$F748,'18.02.23'!$N$9:$N$746,0)),"")</f>
        <v>3929178</v>
      </c>
      <c r="S748" s="15" t="s">
        <v>320</v>
      </c>
      <c r="T748" s="8" t="s">
        <v>3070</v>
      </c>
      <c r="U748" t="e">
        <f>INDEX('Hàng tra'!$E$3:$E$519,MATCH('Bảng kê Q1'!$F748,'Hàng tra'!$E$3:$E$519,0))</f>
        <v>#N/A</v>
      </c>
    </row>
    <row r="749" spans="1:21" ht="21" outlineLevel="1" x14ac:dyDescent="0.25">
      <c r="A749" s="4">
        <v>44939</v>
      </c>
      <c r="B749" s="8" t="s">
        <v>1001</v>
      </c>
      <c r="C749" s="8" t="s">
        <v>3013</v>
      </c>
      <c r="D749" s="22" t="s">
        <v>1888</v>
      </c>
      <c r="E749" s="22" t="s">
        <v>1888</v>
      </c>
      <c r="F749" s="22">
        <v>1518</v>
      </c>
      <c r="G749" s="22"/>
      <c r="H749" s="22">
        <f>+IFERROR(INDEX('18.02.23'!$N$9:$N$746,MATCH('Bảng kê Q1'!$F749,'18.02.23'!$N$9:$N$746,0)),"")</f>
        <v>1518</v>
      </c>
      <c r="I749" s="22"/>
      <c r="J749" s="22"/>
      <c r="K749" s="22"/>
      <c r="L749" s="5">
        <v>7243530</v>
      </c>
      <c r="M749" s="9" t="s">
        <v>3015</v>
      </c>
      <c r="N749" s="5">
        <v>724353</v>
      </c>
      <c r="O749" s="5">
        <v>7967883</v>
      </c>
      <c r="P749" s="5">
        <f t="shared" si="22"/>
        <v>836627.71499999997</v>
      </c>
      <c r="Q749" s="5">
        <f t="shared" si="23"/>
        <v>7131255.2850000001</v>
      </c>
      <c r="R749" s="5">
        <f>+IFERROR(INDEX('18.02.23'!$F$9:$F$748,MATCH('Bảng kê Q1'!$F749,'18.02.23'!$N$9:$N$746,0)),"")</f>
        <v>7967883</v>
      </c>
      <c r="S749" s="15" t="s">
        <v>1888</v>
      </c>
      <c r="T749" s="8" t="s">
        <v>3055</v>
      </c>
      <c r="U749" t="e">
        <f>INDEX('Hàng tra'!$E$3:$E$519,MATCH('Bảng kê Q1'!$F749,'Hàng tra'!$E$3:$E$519,0))</f>
        <v>#N/A</v>
      </c>
    </row>
    <row r="750" spans="1:21" outlineLevel="1" x14ac:dyDescent="0.25">
      <c r="A750" s="4">
        <v>44939</v>
      </c>
      <c r="B750" s="8" t="s">
        <v>984</v>
      </c>
      <c r="C750" s="8" t="s">
        <v>3013</v>
      </c>
      <c r="D750" s="22" t="s">
        <v>1299</v>
      </c>
      <c r="E750" s="22" t="s">
        <v>1299</v>
      </c>
      <c r="F750" s="22">
        <v>1519</v>
      </c>
      <c r="G750" s="22"/>
      <c r="H750" s="22">
        <f>+IFERROR(INDEX('18.02.23'!$N$9:$N$746,MATCH('Bảng kê Q1'!$F750,'18.02.23'!$N$9:$N$746,0)),"")</f>
        <v>1519</v>
      </c>
      <c r="I750" s="22"/>
      <c r="J750" s="22"/>
      <c r="K750" s="22"/>
      <c r="L750" s="5">
        <v>3512740</v>
      </c>
      <c r="M750" s="9" t="s">
        <v>3015</v>
      </c>
      <c r="N750" s="5">
        <v>351274</v>
      </c>
      <c r="O750" s="5">
        <v>3864014</v>
      </c>
      <c r="P750" s="5">
        <f t="shared" si="22"/>
        <v>405721.47</v>
      </c>
      <c r="Q750" s="5">
        <f t="shared" si="23"/>
        <v>3458292.5300000003</v>
      </c>
      <c r="R750" s="5">
        <f>+IFERROR(INDEX('18.02.23'!$F$9:$F$748,MATCH('Bảng kê Q1'!$F750,'18.02.23'!$N$9:$N$746,0)),"")</f>
        <v>3864014</v>
      </c>
      <c r="S750" s="15" t="s">
        <v>1299</v>
      </c>
      <c r="T750" s="8" t="s">
        <v>3046</v>
      </c>
      <c r="U750" t="e">
        <f>INDEX('Hàng tra'!$E$3:$E$519,MATCH('Bảng kê Q1'!$F750,'Hàng tra'!$E$3:$E$519,0))</f>
        <v>#N/A</v>
      </c>
    </row>
    <row r="751" spans="1:21" outlineLevel="1" x14ac:dyDescent="0.25">
      <c r="A751" s="4">
        <v>44939</v>
      </c>
      <c r="B751" s="8" t="s">
        <v>1979</v>
      </c>
      <c r="C751" s="8" t="s">
        <v>3013</v>
      </c>
      <c r="D751" s="22" t="s">
        <v>1048</v>
      </c>
      <c r="E751" s="22" t="s">
        <v>1048</v>
      </c>
      <c r="F751" s="22">
        <v>1520</v>
      </c>
      <c r="G751" s="22"/>
      <c r="H751" s="22">
        <f>+IFERROR(INDEX('18.02.23'!$N$9:$N$746,MATCH('Bảng kê Q1'!$F751,'18.02.23'!$N$9:$N$746,0)),"")</f>
        <v>1520</v>
      </c>
      <c r="I751" s="22"/>
      <c r="J751" s="22"/>
      <c r="K751" s="22"/>
      <c r="L751" s="5">
        <v>35096005</v>
      </c>
      <c r="M751" s="9" t="s">
        <v>3015</v>
      </c>
      <c r="N751" s="5">
        <v>3509601</v>
      </c>
      <c r="O751" s="5">
        <v>38605606</v>
      </c>
      <c r="P751" s="5">
        <f t="shared" si="22"/>
        <v>4053588.63</v>
      </c>
      <c r="Q751" s="5">
        <f t="shared" si="23"/>
        <v>34552017.369999997</v>
      </c>
      <c r="R751" s="5">
        <f>+IFERROR(INDEX('18.02.23'!$F$9:$F$748,MATCH('Bảng kê Q1'!$F751,'18.02.23'!$N$9:$N$746,0)),"")</f>
        <v>38605606</v>
      </c>
      <c r="S751" s="15" t="s">
        <v>1048</v>
      </c>
      <c r="T751" s="8" t="s">
        <v>3045</v>
      </c>
      <c r="U751" t="e">
        <f>INDEX('Hàng tra'!$E$3:$E$519,MATCH('Bảng kê Q1'!$F751,'Hàng tra'!$E$3:$E$519,0))</f>
        <v>#N/A</v>
      </c>
    </row>
    <row r="752" spans="1:21" ht="21" outlineLevel="1" x14ac:dyDescent="0.25">
      <c r="A752" s="4">
        <v>44939</v>
      </c>
      <c r="B752" s="8" t="s">
        <v>1539</v>
      </c>
      <c r="C752" s="8" t="s">
        <v>3013</v>
      </c>
      <c r="D752" s="22" t="s">
        <v>4247</v>
      </c>
      <c r="E752" s="22" t="s">
        <v>4247</v>
      </c>
      <c r="F752" s="22">
        <v>1521</v>
      </c>
      <c r="G752" s="22"/>
      <c r="H752" s="22">
        <f>+IFERROR(INDEX('18.02.23'!$N$9:$N$746,MATCH('Bảng kê Q1'!$F752,'18.02.23'!$N$9:$N$746,0)),"")</f>
        <v>1521</v>
      </c>
      <c r="I752" s="22"/>
      <c r="J752" s="22"/>
      <c r="K752" s="22"/>
      <c r="L752" s="5">
        <v>3353347</v>
      </c>
      <c r="M752" s="9" t="s">
        <v>3015</v>
      </c>
      <c r="N752" s="5">
        <v>335335</v>
      </c>
      <c r="O752" s="5">
        <v>3688682</v>
      </c>
      <c r="P752" s="5">
        <f t="shared" si="22"/>
        <v>387311.61</v>
      </c>
      <c r="Q752" s="5">
        <f t="shared" si="23"/>
        <v>3301370.39</v>
      </c>
      <c r="R752" s="5">
        <f>+IFERROR(INDEX('18.02.23'!$F$9:$F$748,MATCH('Bảng kê Q1'!$F752,'18.02.23'!$N$9:$N$746,0)),"")</f>
        <v>3688682</v>
      </c>
      <c r="S752" s="15" t="s">
        <v>349</v>
      </c>
      <c r="T752" s="8" t="s">
        <v>3030</v>
      </c>
      <c r="U752" t="e">
        <f>INDEX('Hàng tra'!$E$3:$E$519,MATCH('Bảng kê Q1'!$F752,'Hàng tra'!$E$3:$E$519,0))</f>
        <v>#N/A</v>
      </c>
    </row>
    <row r="753" spans="1:21" outlineLevel="1" x14ac:dyDescent="0.25">
      <c r="A753" s="4">
        <v>44939</v>
      </c>
      <c r="B753" s="8" t="s">
        <v>1439</v>
      </c>
      <c r="C753" s="8" t="s">
        <v>3013</v>
      </c>
      <c r="D753" s="22" t="s">
        <v>1594</v>
      </c>
      <c r="E753" s="22" t="s">
        <v>1594</v>
      </c>
      <c r="F753" s="22">
        <v>1523</v>
      </c>
      <c r="G753" s="22"/>
      <c r="H753" s="22">
        <f>+IFERROR(INDEX('18.02.23'!$N$9:$N$746,MATCH('Bảng kê Q1'!$F753,'18.02.23'!$N$9:$N$746,0)),"")</f>
        <v>1523</v>
      </c>
      <c r="I753" s="22"/>
      <c r="J753" s="22"/>
      <c r="K753" s="22"/>
      <c r="L753" s="5">
        <v>4189750</v>
      </c>
      <c r="M753" s="9" t="s">
        <v>3015</v>
      </c>
      <c r="N753" s="5">
        <v>418975</v>
      </c>
      <c r="O753" s="5">
        <v>4608725</v>
      </c>
      <c r="P753" s="5">
        <f t="shared" si="22"/>
        <v>483916.125</v>
      </c>
      <c r="Q753" s="5">
        <f t="shared" si="23"/>
        <v>4124808.875</v>
      </c>
      <c r="R753" s="5">
        <f>+IFERROR(INDEX('18.02.23'!$F$9:$F$748,MATCH('Bảng kê Q1'!$F753,'18.02.23'!$N$9:$N$746,0)),"")</f>
        <v>4608725</v>
      </c>
      <c r="S753" s="15" t="s">
        <v>1594</v>
      </c>
      <c r="T753" s="8" t="s">
        <v>3041</v>
      </c>
      <c r="U753" t="e">
        <f>INDEX('Hàng tra'!$E$3:$E$519,MATCH('Bảng kê Q1'!$F753,'Hàng tra'!$E$3:$E$519,0))</f>
        <v>#N/A</v>
      </c>
    </row>
    <row r="754" spans="1:21" hidden="1" outlineLevel="1" x14ac:dyDescent="0.25">
      <c r="A754" s="4">
        <v>44939</v>
      </c>
      <c r="B754" s="8" t="s">
        <v>1409</v>
      </c>
      <c r="C754" s="8" t="s">
        <v>3013</v>
      </c>
      <c r="D754" s="22" t="s">
        <v>1594</v>
      </c>
      <c r="E754" s="22" t="s">
        <v>1594</v>
      </c>
      <c r="F754" s="22">
        <v>1524</v>
      </c>
      <c r="G754" s="22"/>
      <c r="H754" s="22" t="str">
        <f>+IFERROR(INDEX('18.02.23'!$N$9:$N$746,MATCH('Bảng kê Q1'!$F754,'18.02.23'!$N$9:$N$746,0)),"")</f>
        <v/>
      </c>
      <c r="I754" s="22"/>
      <c r="J754" s="22"/>
      <c r="K754" s="22"/>
      <c r="L754" s="5">
        <v>1730400</v>
      </c>
      <c r="M754" s="9" t="s">
        <v>3015</v>
      </c>
      <c r="N754" s="5">
        <v>173040</v>
      </c>
      <c r="O754" s="5">
        <v>1903440</v>
      </c>
      <c r="P754" s="5">
        <f t="shared" si="22"/>
        <v>199861.19999999998</v>
      </c>
      <c r="Q754" s="5">
        <f t="shared" si="23"/>
        <v>1703578.8</v>
      </c>
      <c r="R754" s="5" t="str">
        <f>+IFERROR(INDEX('18.02.23'!$F$9:$F$748,MATCH('Bảng kê Q1'!$F754,'18.02.23'!$N$9:$N$746,0)),"")</f>
        <v/>
      </c>
      <c r="S754" s="15" t="s">
        <v>1594</v>
      </c>
      <c r="T754" s="8" t="s">
        <v>3041</v>
      </c>
      <c r="U754" t="e">
        <f>INDEX('Hàng tra'!$E$3:$E$519,MATCH('Bảng kê Q1'!$F754,'Hàng tra'!$E$3:$E$519,0))</f>
        <v>#N/A</v>
      </c>
    </row>
    <row r="755" spans="1:21" outlineLevel="1" x14ac:dyDescent="0.25">
      <c r="A755" s="4">
        <v>44940</v>
      </c>
      <c r="B755" s="8" t="s">
        <v>550</v>
      </c>
      <c r="C755" s="8" t="s">
        <v>3013</v>
      </c>
      <c r="D755" s="22" t="s">
        <v>2511</v>
      </c>
      <c r="E755" s="22" t="s">
        <v>2511</v>
      </c>
      <c r="F755" s="22">
        <v>1529</v>
      </c>
      <c r="G755" s="22"/>
      <c r="H755" s="22">
        <f>+IFERROR(INDEX('18.02.23'!$N$9:$N$746,MATCH('Bảng kê Q1'!$F755,'18.02.23'!$N$9:$N$746,0)),"")</f>
        <v>1529</v>
      </c>
      <c r="I755" s="22"/>
      <c r="J755" s="22"/>
      <c r="K755" s="22"/>
      <c r="L755" s="5">
        <v>1931421</v>
      </c>
      <c r="M755" s="9" t="s">
        <v>3015</v>
      </c>
      <c r="N755" s="5">
        <v>193142</v>
      </c>
      <c r="O755" s="5">
        <v>2124563</v>
      </c>
      <c r="P755" s="5">
        <f t="shared" si="22"/>
        <v>223079.11499999999</v>
      </c>
      <c r="Q755" s="5">
        <f t="shared" si="23"/>
        <v>1901483.885</v>
      </c>
      <c r="R755" s="5">
        <f>+IFERROR(INDEX('18.02.23'!$F$9:$F$748,MATCH('Bảng kê Q1'!$F755,'18.02.23'!$N$9:$N$746,0)),"")</f>
        <v>2124563</v>
      </c>
      <c r="S755" s="15" t="s">
        <v>1882</v>
      </c>
      <c r="T755" s="8" t="s">
        <v>3014</v>
      </c>
      <c r="U755" t="e">
        <f>INDEX('Hàng tra'!$E$3:$E$519,MATCH('Bảng kê Q1'!$F755,'Hàng tra'!$E$3:$E$519,0))</f>
        <v>#N/A</v>
      </c>
    </row>
    <row r="756" spans="1:21" outlineLevel="1" x14ac:dyDescent="0.25">
      <c r="A756" s="4">
        <v>44940</v>
      </c>
      <c r="B756" s="8" t="s">
        <v>687</v>
      </c>
      <c r="C756" s="8" t="s">
        <v>3013</v>
      </c>
      <c r="D756" s="22" t="s">
        <v>780</v>
      </c>
      <c r="E756" s="22" t="s">
        <v>780</v>
      </c>
      <c r="F756" s="22">
        <v>1532</v>
      </c>
      <c r="G756" s="22"/>
      <c r="H756" s="22">
        <f>+IFERROR(INDEX('18.02.23'!$N$9:$N$746,MATCH('Bảng kê Q1'!$F756,'18.02.23'!$N$9:$N$746,0)),"")</f>
        <v>1532</v>
      </c>
      <c r="I756" s="22"/>
      <c r="J756" s="22"/>
      <c r="K756" s="22"/>
      <c r="L756" s="5">
        <v>7245589</v>
      </c>
      <c r="M756" s="9" t="s">
        <v>3015</v>
      </c>
      <c r="N756" s="5">
        <v>724559</v>
      </c>
      <c r="O756" s="5">
        <v>7970148</v>
      </c>
      <c r="P756" s="5">
        <f t="shared" si="22"/>
        <v>836865.53999999992</v>
      </c>
      <c r="Q756" s="5">
        <f t="shared" si="23"/>
        <v>7133282.46</v>
      </c>
      <c r="R756" s="5">
        <f>+IFERROR(INDEX('18.02.23'!$F$9:$F$748,MATCH('Bảng kê Q1'!$F756,'18.02.23'!$N$9:$N$746,0)),"")</f>
        <v>7970148</v>
      </c>
      <c r="S756" s="15" t="s">
        <v>780</v>
      </c>
      <c r="T756" s="8" t="s">
        <v>3085</v>
      </c>
      <c r="U756" t="e">
        <f>INDEX('Hàng tra'!$E$3:$E$519,MATCH('Bảng kê Q1'!$F756,'Hàng tra'!$E$3:$E$519,0))</f>
        <v>#N/A</v>
      </c>
    </row>
    <row r="757" spans="1:21" outlineLevel="1" x14ac:dyDescent="0.25">
      <c r="A757" s="4">
        <v>44940</v>
      </c>
      <c r="B757" s="8" t="s">
        <v>1456</v>
      </c>
      <c r="C757" s="8" t="s">
        <v>3013</v>
      </c>
      <c r="D757" s="22" t="s">
        <v>4170</v>
      </c>
      <c r="E757" s="22" t="s">
        <v>4170</v>
      </c>
      <c r="F757" s="22">
        <v>1534</v>
      </c>
      <c r="G757" s="22"/>
      <c r="H757" s="22">
        <f>+IFERROR(INDEX('18.02.23'!$N$9:$N$746,MATCH('Bảng kê Q1'!$F757,'18.02.23'!$N$9:$N$746,0)),"")</f>
        <v>1534</v>
      </c>
      <c r="I757" s="22"/>
      <c r="J757" s="22"/>
      <c r="K757" s="22"/>
      <c r="L757" s="5">
        <v>6030063</v>
      </c>
      <c r="M757" s="9" t="s">
        <v>3015</v>
      </c>
      <c r="N757" s="5">
        <v>603006</v>
      </c>
      <c r="O757" s="5">
        <v>6633069</v>
      </c>
      <c r="P757" s="5">
        <f t="shared" si="22"/>
        <v>696472.245</v>
      </c>
      <c r="Q757" s="5">
        <f t="shared" si="23"/>
        <v>5936596.7549999999</v>
      </c>
      <c r="R757" s="5">
        <f>+IFERROR(INDEX('18.02.23'!$F$9:$F$748,MATCH('Bảng kê Q1'!$F757,'18.02.23'!$N$9:$N$746,0)),"")</f>
        <v>6633069</v>
      </c>
      <c r="S757" s="15" t="s">
        <v>181</v>
      </c>
      <c r="T757" s="8" t="s">
        <v>3068</v>
      </c>
      <c r="U757" t="e">
        <f>INDEX('Hàng tra'!$E$3:$E$519,MATCH('Bảng kê Q1'!$F757,'Hàng tra'!$E$3:$E$519,0))</f>
        <v>#N/A</v>
      </c>
    </row>
    <row r="758" spans="1:21" outlineLevel="1" x14ac:dyDescent="0.25">
      <c r="A758" s="4">
        <v>44940</v>
      </c>
      <c r="B758" s="8" t="s">
        <v>1087</v>
      </c>
      <c r="C758" s="8" t="s">
        <v>3013</v>
      </c>
      <c r="D758" s="22" t="s">
        <v>1804</v>
      </c>
      <c r="E758" s="22" t="s">
        <v>1804</v>
      </c>
      <c r="F758" s="22">
        <v>1535</v>
      </c>
      <c r="G758" s="22"/>
      <c r="H758" s="22">
        <f>+IFERROR(INDEX('18.02.23'!$N$9:$N$746,MATCH('Bảng kê Q1'!$F758,'18.02.23'!$N$9:$N$746,0)),"")</f>
        <v>1535</v>
      </c>
      <c r="I758" s="22"/>
      <c r="J758" s="22"/>
      <c r="K758" s="22"/>
      <c r="L758" s="5">
        <v>564998</v>
      </c>
      <c r="M758" s="9" t="s">
        <v>3015</v>
      </c>
      <c r="N758" s="5">
        <v>56500</v>
      </c>
      <c r="O758" s="5">
        <v>621498</v>
      </c>
      <c r="P758" s="5">
        <f t="shared" si="22"/>
        <v>65257.29</v>
      </c>
      <c r="Q758" s="5">
        <f t="shared" si="23"/>
        <v>556240.71</v>
      </c>
      <c r="R758" s="5">
        <f>+IFERROR(INDEX('18.02.23'!$F$9:$F$748,MATCH('Bảng kê Q1'!$F758,'18.02.23'!$N$9:$N$746,0)),"")</f>
        <v>621498</v>
      </c>
      <c r="S758" s="15" t="s">
        <v>1882</v>
      </c>
      <c r="T758" s="8" t="s">
        <v>3014</v>
      </c>
      <c r="U758" t="e">
        <f>INDEX('Hàng tra'!$E$3:$E$519,MATCH('Bảng kê Q1'!$F758,'Hàng tra'!$E$3:$E$519,0))</f>
        <v>#N/A</v>
      </c>
    </row>
    <row r="759" spans="1:21" outlineLevel="1" x14ac:dyDescent="0.25">
      <c r="A759" s="4">
        <v>44940</v>
      </c>
      <c r="B759" s="8" t="s">
        <v>2500</v>
      </c>
      <c r="C759" s="8" t="s">
        <v>3013</v>
      </c>
      <c r="D759" s="22" t="s">
        <v>204</v>
      </c>
      <c r="E759" s="22" t="s">
        <v>204</v>
      </c>
      <c r="F759" s="22">
        <v>1556</v>
      </c>
      <c r="G759" s="22"/>
      <c r="H759" s="22">
        <f>+IFERROR(INDEX('18.02.23'!$N$9:$N$746,MATCH('Bảng kê Q1'!$F759,'18.02.23'!$N$9:$N$746,0)),"")</f>
        <v>1556</v>
      </c>
      <c r="I759" s="22"/>
      <c r="J759" s="22"/>
      <c r="K759" s="22"/>
      <c r="L759" s="5">
        <v>200728</v>
      </c>
      <c r="M759" s="9" t="s">
        <v>3015</v>
      </c>
      <c r="N759" s="5">
        <v>20073</v>
      </c>
      <c r="O759" s="5">
        <v>220801</v>
      </c>
      <c r="P759" s="5">
        <f t="shared" si="22"/>
        <v>23184.105</v>
      </c>
      <c r="Q759" s="5">
        <f t="shared" si="23"/>
        <v>197616.89499999999</v>
      </c>
      <c r="R759" s="5">
        <f>+IFERROR(INDEX('18.02.23'!$F$9:$F$748,MATCH('Bảng kê Q1'!$F759,'18.02.23'!$N$9:$N$746,0)),"")</f>
        <v>220801</v>
      </c>
      <c r="S759" s="15" t="s">
        <v>1882</v>
      </c>
      <c r="T759" s="8" t="s">
        <v>3014</v>
      </c>
      <c r="U759" t="e">
        <f>INDEX('Hàng tra'!$E$3:$E$519,MATCH('Bảng kê Q1'!$F759,'Hàng tra'!$E$3:$E$519,0))</f>
        <v>#N/A</v>
      </c>
    </row>
    <row r="760" spans="1:21" hidden="1" outlineLevel="1" x14ac:dyDescent="0.25">
      <c r="A760" s="4">
        <v>44940</v>
      </c>
      <c r="B760" s="8" t="s">
        <v>1060</v>
      </c>
      <c r="C760" s="8" t="s">
        <v>3013</v>
      </c>
      <c r="D760" s="22" t="s">
        <v>204</v>
      </c>
      <c r="E760" s="22" t="s">
        <v>204</v>
      </c>
      <c r="F760" s="22">
        <v>1558</v>
      </c>
      <c r="G760" s="22"/>
      <c r="H760" s="22" t="str">
        <f>+IFERROR(INDEX('18.02.23'!$N$9:$N$746,MATCH('Bảng kê Q1'!$F760,'18.02.23'!$N$9:$N$746,0)),"")</f>
        <v/>
      </c>
      <c r="I760" s="22"/>
      <c r="J760" s="22"/>
      <c r="K760" s="22"/>
      <c r="L760" s="5">
        <v>519120</v>
      </c>
      <c r="M760" s="9" t="s">
        <v>3015</v>
      </c>
      <c r="N760" s="5">
        <v>51912</v>
      </c>
      <c r="O760" s="5">
        <v>571032</v>
      </c>
      <c r="P760" s="5">
        <f t="shared" si="22"/>
        <v>59958.36</v>
      </c>
      <c r="Q760" s="5">
        <f t="shared" si="23"/>
        <v>511073.64</v>
      </c>
      <c r="R760" s="5" t="str">
        <f>+IFERROR(INDEX('18.02.23'!$F$9:$F$748,MATCH('Bảng kê Q1'!$F760,'18.02.23'!$N$9:$N$746,0)),"")</f>
        <v/>
      </c>
      <c r="S760" s="15" t="s">
        <v>1882</v>
      </c>
      <c r="T760" s="8" t="s">
        <v>3014</v>
      </c>
      <c r="U760" t="e">
        <f>INDEX('Hàng tra'!$E$3:$E$519,MATCH('Bảng kê Q1'!$F760,'Hàng tra'!$E$3:$E$519,0))</f>
        <v>#N/A</v>
      </c>
    </row>
    <row r="761" spans="1:21" outlineLevel="1" x14ac:dyDescent="0.25">
      <c r="A761" s="4">
        <v>44940</v>
      </c>
      <c r="B761" s="8" t="s">
        <v>2700</v>
      </c>
      <c r="C761" s="8" t="s">
        <v>3013</v>
      </c>
      <c r="D761" s="22" t="s">
        <v>288</v>
      </c>
      <c r="E761" s="22" t="s">
        <v>288</v>
      </c>
      <c r="F761" s="22">
        <v>1561</v>
      </c>
      <c r="G761" s="22"/>
      <c r="H761" s="22">
        <f>+IFERROR(INDEX('18.02.23'!$N$9:$N$746,MATCH('Bảng kê Q1'!$F761,'18.02.23'!$N$9:$N$746,0)),"")</f>
        <v>1561</v>
      </c>
      <c r="I761" s="22"/>
      <c r="J761" s="22"/>
      <c r="K761" s="22"/>
      <c r="L761" s="5">
        <v>497728</v>
      </c>
      <c r="M761" s="9" t="s">
        <v>3015</v>
      </c>
      <c r="N761" s="5">
        <v>49773</v>
      </c>
      <c r="O761" s="5">
        <v>547501</v>
      </c>
      <c r="P761" s="5">
        <f t="shared" si="22"/>
        <v>57487.604999999996</v>
      </c>
      <c r="Q761" s="5">
        <f t="shared" si="23"/>
        <v>490013.39500000002</v>
      </c>
      <c r="R761" s="5">
        <f>+IFERROR(INDEX('18.02.23'!$F$9:$F$748,MATCH('Bảng kê Q1'!$F761,'18.02.23'!$N$9:$N$746,0)),"")</f>
        <v>547501</v>
      </c>
      <c r="S761" s="15" t="s">
        <v>1882</v>
      </c>
      <c r="T761" s="8" t="s">
        <v>3014</v>
      </c>
      <c r="U761" t="e">
        <f>INDEX('Hàng tra'!$E$3:$E$519,MATCH('Bảng kê Q1'!$F761,'Hàng tra'!$E$3:$E$519,0))</f>
        <v>#N/A</v>
      </c>
    </row>
    <row r="762" spans="1:21" outlineLevel="1" x14ac:dyDescent="0.25">
      <c r="A762" s="4">
        <v>44940</v>
      </c>
      <c r="B762" s="8" t="s">
        <v>1083</v>
      </c>
      <c r="C762" s="8" t="s">
        <v>3013</v>
      </c>
      <c r="D762" s="22" t="s">
        <v>4222</v>
      </c>
      <c r="E762" s="22" t="s">
        <v>4222</v>
      </c>
      <c r="F762" s="22">
        <v>1562</v>
      </c>
      <c r="G762" s="22"/>
      <c r="H762" s="22">
        <f>+IFERROR(INDEX('18.02.23'!$N$9:$N$746,MATCH('Bảng kê Q1'!$F762,'18.02.23'!$N$9:$N$746,0)),"")</f>
        <v>1562</v>
      </c>
      <c r="I762" s="22"/>
      <c r="J762" s="22"/>
      <c r="K762" s="22"/>
      <c r="L762" s="5">
        <v>7986182</v>
      </c>
      <c r="M762" s="9" t="s">
        <v>3015</v>
      </c>
      <c r="N762" s="5">
        <v>798618</v>
      </c>
      <c r="O762" s="5">
        <v>8784800</v>
      </c>
      <c r="P762" s="5">
        <f t="shared" si="22"/>
        <v>922404</v>
      </c>
      <c r="Q762" s="5">
        <f t="shared" si="23"/>
        <v>7862396</v>
      </c>
      <c r="R762" s="5">
        <f>+IFERROR(INDEX('18.02.23'!$F$9:$F$748,MATCH('Bảng kê Q1'!$F762,'18.02.23'!$N$9:$N$746,0)),"")</f>
        <v>8784800</v>
      </c>
      <c r="S762" s="15" t="s">
        <v>2803</v>
      </c>
      <c r="T762" s="8" t="s">
        <v>3035</v>
      </c>
      <c r="U762" t="e">
        <f>INDEX('Hàng tra'!$E$3:$E$519,MATCH('Bảng kê Q1'!$F762,'Hàng tra'!$E$3:$E$519,0))</f>
        <v>#N/A</v>
      </c>
    </row>
    <row r="763" spans="1:21" outlineLevel="1" x14ac:dyDescent="0.25">
      <c r="A763" s="4">
        <v>44940</v>
      </c>
      <c r="B763" s="8" t="s">
        <v>540</v>
      </c>
      <c r="C763" s="8" t="s">
        <v>3013</v>
      </c>
      <c r="D763" s="22" t="s">
        <v>2784</v>
      </c>
      <c r="E763" s="22" t="s">
        <v>2784</v>
      </c>
      <c r="F763" s="22">
        <v>1563</v>
      </c>
      <c r="G763" s="22"/>
      <c r="H763" s="22">
        <f>+IFERROR(INDEX('18.02.23'!$N$9:$N$746,MATCH('Bảng kê Q1'!$F763,'18.02.23'!$N$9:$N$746,0)),"")</f>
        <v>1563</v>
      </c>
      <c r="I763" s="22"/>
      <c r="J763" s="22"/>
      <c r="K763" s="22"/>
      <c r="L763" s="5">
        <v>200728</v>
      </c>
      <c r="M763" s="9" t="s">
        <v>3015</v>
      </c>
      <c r="N763" s="5">
        <v>20073</v>
      </c>
      <c r="O763" s="5">
        <v>220801</v>
      </c>
      <c r="P763" s="5">
        <f t="shared" si="22"/>
        <v>23184.105</v>
      </c>
      <c r="Q763" s="5">
        <f t="shared" si="23"/>
        <v>197616.89499999999</v>
      </c>
      <c r="R763" s="5">
        <f>+IFERROR(INDEX('18.02.23'!$F$9:$F$748,MATCH('Bảng kê Q1'!$F763,'18.02.23'!$N$9:$N$746,0)),"")</f>
        <v>220801</v>
      </c>
      <c r="S763" s="15" t="s">
        <v>1882</v>
      </c>
      <c r="T763" s="8" t="s">
        <v>3014</v>
      </c>
      <c r="U763" t="e">
        <f>INDEX('Hàng tra'!$E$3:$E$519,MATCH('Bảng kê Q1'!$F763,'Hàng tra'!$E$3:$E$519,0))</f>
        <v>#N/A</v>
      </c>
    </row>
    <row r="764" spans="1:21" outlineLevel="1" x14ac:dyDescent="0.25">
      <c r="A764" s="4">
        <v>44940</v>
      </c>
      <c r="B764" s="8" t="s">
        <v>896</v>
      </c>
      <c r="C764" s="8" t="s">
        <v>3013</v>
      </c>
      <c r="D764" s="22" t="s">
        <v>922</v>
      </c>
      <c r="E764" s="22" t="s">
        <v>922</v>
      </c>
      <c r="F764" s="22">
        <v>1564</v>
      </c>
      <c r="G764" s="22"/>
      <c r="H764" s="22">
        <f>+IFERROR(INDEX('18.02.23'!$N$9:$N$746,MATCH('Bảng kê Q1'!$F764,'18.02.23'!$N$9:$N$746,0)),"")</f>
        <v>1564</v>
      </c>
      <c r="I764" s="22"/>
      <c r="J764" s="22"/>
      <c r="K764" s="22"/>
      <c r="L764" s="5">
        <v>1733813</v>
      </c>
      <c r="M764" s="9" t="s">
        <v>3015</v>
      </c>
      <c r="N764" s="5">
        <v>173381</v>
      </c>
      <c r="O764" s="5">
        <v>1907194</v>
      </c>
      <c r="P764" s="5">
        <f t="shared" si="22"/>
        <v>200255.37</v>
      </c>
      <c r="Q764" s="5">
        <f t="shared" si="23"/>
        <v>1706938.63</v>
      </c>
      <c r="R764" s="5">
        <f>+IFERROR(INDEX('18.02.23'!$F$9:$F$748,MATCH('Bảng kê Q1'!$F764,'18.02.23'!$N$9:$N$746,0)),"")</f>
        <v>1907194</v>
      </c>
      <c r="S764" s="15" t="s">
        <v>922</v>
      </c>
      <c r="T764" s="8" t="s">
        <v>3034</v>
      </c>
      <c r="U764" t="e">
        <f>INDEX('Hàng tra'!$E$3:$E$519,MATCH('Bảng kê Q1'!$F764,'Hàng tra'!$E$3:$E$519,0))</f>
        <v>#N/A</v>
      </c>
    </row>
    <row r="765" spans="1:21" outlineLevel="1" x14ac:dyDescent="0.25">
      <c r="A765" s="4">
        <v>44940</v>
      </c>
      <c r="B765" s="8" t="s">
        <v>1775</v>
      </c>
      <c r="C765" s="8" t="s">
        <v>3013</v>
      </c>
      <c r="D765" s="22" t="s">
        <v>280</v>
      </c>
      <c r="E765" s="22" t="s">
        <v>280</v>
      </c>
      <c r="F765" s="22">
        <v>1565</v>
      </c>
      <c r="G765" s="22"/>
      <c r="H765" s="22">
        <f>+IFERROR(INDEX('18.02.23'!$N$9:$N$746,MATCH('Bảng kê Q1'!$F765,'18.02.23'!$N$9:$N$746,0)),"")</f>
        <v>1565</v>
      </c>
      <c r="I765" s="22"/>
      <c r="J765" s="22"/>
      <c r="K765" s="22"/>
      <c r="L765" s="5">
        <v>5230692</v>
      </c>
      <c r="M765" s="9" t="s">
        <v>3015</v>
      </c>
      <c r="N765" s="5">
        <v>523069</v>
      </c>
      <c r="O765" s="5">
        <v>5753761</v>
      </c>
      <c r="P765" s="5">
        <f t="shared" si="22"/>
        <v>604144.90500000003</v>
      </c>
      <c r="Q765" s="5">
        <f t="shared" si="23"/>
        <v>5149616.0949999997</v>
      </c>
      <c r="R765" s="5">
        <f>+IFERROR(INDEX('18.02.23'!$F$9:$F$748,MATCH('Bảng kê Q1'!$F765,'18.02.23'!$N$9:$N$746,0)),"")</f>
        <v>5753761</v>
      </c>
      <c r="S765" s="15" t="s">
        <v>280</v>
      </c>
      <c r="T765" s="8" t="s">
        <v>3037</v>
      </c>
      <c r="U765" t="e">
        <f>INDEX('Hàng tra'!$E$3:$E$519,MATCH('Bảng kê Q1'!$F765,'Hàng tra'!$E$3:$E$519,0))</f>
        <v>#N/A</v>
      </c>
    </row>
    <row r="766" spans="1:21" outlineLevel="1" x14ac:dyDescent="0.25">
      <c r="A766" s="4">
        <v>44940</v>
      </c>
      <c r="B766" s="8" t="s">
        <v>2411</v>
      </c>
      <c r="C766" s="8" t="s">
        <v>3013</v>
      </c>
      <c r="D766" s="22" t="s">
        <v>277</v>
      </c>
      <c r="E766" s="22" t="s">
        <v>277</v>
      </c>
      <c r="F766" s="22">
        <v>1567</v>
      </c>
      <c r="G766" s="22"/>
      <c r="H766" s="22">
        <f>+IFERROR(INDEX('18.02.23'!$N$9:$N$746,MATCH('Bảng kê Q1'!$F766,'18.02.23'!$N$9:$N$746,0)),"")</f>
        <v>1567</v>
      </c>
      <c r="I766" s="22"/>
      <c r="J766" s="22"/>
      <c r="K766" s="22"/>
      <c r="L766" s="5">
        <v>2831979</v>
      </c>
      <c r="M766" s="9" t="s">
        <v>3015</v>
      </c>
      <c r="N766" s="5">
        <v>283198</v>
      </c>
      <c r="O766" s="5">
        <v>3115177</v>
      </c>
      <c r="P766" s="5">
        <f t="shared" si="22"/>
        <v>327093.58499999996</v>
      </c>
      <c r="Q766" s="5">
        <f t="shared" si="23"/>
        <v>2788083.415</v>
      </c>
      <c r="R766" s="5">
        <f>+IFERROR(INDEX('18.02.23'!$F$9:$F$748,MATCH('Bảng kê Q1'!$F766,'18.02.23'!$N$9:$N$746,0)),"")</f>
        <v>3115177</v>
      </c>
      <c r="S766" s="15" t="s">
        <v>277</v>
      </c>
      <c r="T766" s="8" t="s">
        <v>3101</v>
      </c>
      <c r="U766" t="e">
        <f>INDEX('Hàng tra'!$E$3:$E$519,MATCH('Bảng kê Q1'!$F766,'Hàng tra'!$E$3:$E$519,0))</f>
        <v>#N/A</v>
      </c>
    </row>
    <row r="767" spans="1:21" outlineLevel="1" x14ac:dyDescent="0.25">
      <c r="A767" s="4">
        <v>44940</v>
      </c>
      <c r="B767" s="8" t="s">
        <v>1021</v>
      </c>
      <c r="C767" s="8" t="s">
        <v>3013</v>
      </c>
      <c r="D767" s="22" t="s">
        <v>1153</v>
      </c>
      <c r="E767" s="22" t="s">
        <v>1153</v>
      </c>
      <c r="F767" s="22">
        <v>1571</v>
      </c>
      <c r="G767" s="22"/>
      <c r="H767" s="22">
        <f>+IFERROR(INDEX('18.02.23'!$N$9:$N$746,MATCH('Bảng kê Q1'!$F767,'18.02.23'!$N$9:$N$746,0)),"")</f>
        <v>1571</v>
      </c>
      <c r="I767" s="22"/>
      <c r="J767" s="22"/>
      <c r="K767" s="22"/>
      <c r="L767" s="5">
        <v>1301578</v>
      </c>
      <c r="M767" s="9" t="s">
        <v>3015</v>
      </c>
      <c r="N767" s="5">
        <v>130158</v>
      </c>
      <c r="O767" s="5">
        <v>1431736</v>
      </c>
      <c r="P767" s="5">
        <f t="shared" si="22"/>
        <v>150332.28</v>
      </c>
      <c r="Q767" s="5">
        <f t="shared" si="23"/>
        <v>1281403.72</v>
      </c>
      <c r="R767" s="5">
        <f>+IFERROR(INDEX('18.02.23'!$F$9:$F$748,MATCH('Bảng kê Q1'!$F767,'18.02.23'!$N$9:$N$746,0)),"")</f>
        <v>1431736</v>
      </c>
      <c r="S767" s="15" t="s">
        <v>1882</v>
      </c>
      <c r="T767" s="8" t="s">
        <v>3014</v>
      </c>
      <c r="U767" t="e">
        <f>INDEX('Hàng tra'!$E$3:$E$519,MATCH('Bảng kê Q1'!$F767,'Hàng tra'!$E$3:$E$519,0))</f>
        <v>#N/A</v>
      </c>
    </row>
    <row r="768" spans="1:21" outlineLevel="1" x14ac:dyDescent="0.25">
      <c r="A768" s="4">
        <v>44940</v>
      </c>
      <c r="B768" s="8" t="s">
        <v>1928</v>
      </c>
      <c r="C768" s="8" t="s">
        <v>3013</v>
      </c>
      <c r="D768" s="22" t="s">
        <v>4248</v>
      </c>
      <c r="E768" s="22" t="s">
        <v>4248</v>
      </c>
      <c r="F768" s="22">
        <v>1572</v>
      </c>
      <c r="G768" s="22"/>
      <c r="H768" s="22">
        <f>+IFERROR(INDEX('18.02.23'!$N$9:$N$746,MATCH('Bảng kê Q1'!$F768,'18.02.23'!$N$9:$N$746,0)),"")</f>
        <v>1572</v>
      </c>
      <c r="I768" s="22"/>
      <c r="J768" s="22"/>
      <c r="K768" s="22"/>
      <c r="L768" s="5">
        <v>5798280</v>
      </c>
      <c r="M768" s="9" t="s">
        <v>3015</v>
      </c>
      <c r="N768" s="5">
        <v>579828</v>
      </c>
      <c r="O768" s="5">
        <v>6378108</v>
      </c>
      <c r="P768" s="5">
        <f t="shared" si="22"/>
        <v>669701.34</v>
      </c>
      <c r="Q768" s="5">
        <f t="shared" si="23"/>
        <v>5708406.6600000001</v>
      </c>
      <c r="R768" s="5">
        <f>+IFERROR(INDEX('18.02.23'!$F$9:$F$748,MATCH('Bảng kê Q1'!$F768,'18.02.23'!$N$9:$N$746,0)),"")</f>
        <v>6378108</v>
      </c>
      <c r="S768" s="15" t="s">
        <v>2114</v>
      </c>
      <c r="T768" s="8" t="s">
        <v>3039</v>
      </c>
      <c r="U768" t="e">
        <f>INDEX('Hàng tra'!$E$3:$E$519,MATCH('Bảng kê Q1'!$F768,'Hàng tra'!$E$3:$E$519,0))</f>
        <v>#N/A</v>
      </c>
    </row>
    <row r="769" spans="1:21" outlineLevel="1" x14ac:dyDescent="0.25">
      <c r="A769" s="4">
        <v>44940</v>
      </c>
      <c r="B769" s="8" t="s">
        <v>785</v>
      </c>
      <c r="C769" s="8" t="s">
        <v>3013</v>
      </c>
      <c r="D769" s="22" t="s">
        <v>1688</v>
      </c>
      <c r="E769" s="22" t="s">
        <v>1688</v>
      </c>
      <c r="F769" s="22">
        <v>1573</v>
      </c>
      <c r="G769" s="22"/>
      <c r="H769" s="22">
        <f>+IFERROR(INDEX('18.02.23'!$N$9:$N$746,MATCH('Bảng kê Q1'!$F769,'18.02.23'!$N$9:$N$746,0)),"")</f>
        <v>1573</v>
      </c>
      <c r="I769" s="22"/>
      <c r="J769" s="22"/>
      <c r="K769" s="22"/>
      <c r="L769" s="5">
        <v>4615543</v>
      </c>
      <c r="M769" s="9" t="s">
        <v>3015</v>
      </c>
      <c r="N769" s="5">
        <v>461554</v>
      </c>
      <c r="O769" s="5">
        <v>5077097</v>
      </c>
      <c r="P769" s="5">
        <f t="shared" si="22"/>
        <v>533095.18499999994</v>
      </c>
      <c r="Q769" s="5">
        <f t="shared" si="23"/>
        <v>4544001.8150000004</v>
      </c>
      <c r="R769" s="5">
        <f>+IFERROR(INDEX('18.02.23'!$F$9:$F$748,MATCH('Bảng kê Q1'!$F769,'18.02.23'!$N$9:$N$746,0)),"")</f>
        <v>5077097</v>
      </c>
      <c r="S769" s="15" t="s">
        <v>1688</v>
      </c>
      <c r="T769" s="8" t="s">
        <v>3095</v>
      </c>
      <c r="U769" t="e">
        <f>INDEX('Hàng tra'!$E$3:$E$519,MATCH('Bảng kê Q1'!$F769,'Hàng tra'!$E$3:$E$519,0))</f>
        <v>#N/A</v>
      </c>
    </row>
    <row r="770" spans="1:21" outlineLevel="1" x14ac:dyDescent="0.25">
      <c r="A770" s="4">
        <v>44940</v>
      </c>
      <c r="B770" s="8" t="s">
        <v>907</v>
      </c>
      <c r="C770" s="8" t="s">
        <v>3013</v>
      </c>
      <c r="D770" s="22" t="s">
        <v>1137</v>
      </c>
      <c r="E770" s="22" t="s">
        <v>1137</v>
      </c>
      <c r="F770" s="22">
        <v>1574</v>
      </c>
      <c r="G770" s="22"/>
      <c r="H770" s="22">
        <f>+IFERROR(INDEX('18.02.23'!$N$9:$N$746,MATCH('Bảng kê Q1'!$F770,'18.02.23'!$N$9:$N$746,0)),"")</f>
        <v>1574</v>
      </c>
      <c r="I770" s="22"/>
      <c r="J770" s="22"/>
      <c r="K770" s="22"/>
      <c r="L770" s="5">
        <v>910387</v>
      </c>
      <c r="M770" s="9" t="s">
        <v>3015</v>
      </c>
      <c r="N770" s="5">
        <v>91039</v>
      </c>
      <c r="O770" s="5">
        <v>1001426</v>
      </c>
      <c r="P770" s="5">
        <f t="shared" si="22"/>
        <v>105149.73</v>
      </c>
      <c r="Q770" s="5">
        <f t="shared" si="23"/>
        <v>896276.27</v>
      </c>
      <c r="R770" s="5">
        <f>+IFERROR(INDEX('18.02.23'!$F$9:$F$748,MATCH('Bảng kê Q1'!$F770,'18.02.23'!$N$9:$N$746,0)),"")</f>
        <v>1001426</v>
      </c>
      <c r="S770" s="15" t="s">
        <v>1882</v>
      </c>
      <c r="T770" s="8" t="s">
        <v>3014</v>
      </c>
      <c r="U770" t="e">
        <f>INDEX('Hàng tra'!$E$3:$E$519,MATCH('Bảng kê Q1'!$F770,'Hàng tra'!$E$3:$E$519,0))</f>
        <v>#N/A</v>
      </c>
    </row>
    <row r="771" spans="1:21" outlineLevel="1" x14ac:dyDescent="0.25">
      <c r="A771" s="4">
        <v>44940</v>
      </c>
      <c r="B771" s="8" t="s">
        <v>237</v>
      </c>
      <c r="C771" s="8" t="s">
        <v>3013</v>
      </c>
      <c r="D771" s="22" t="s">
        <v>1639</v>
      </c>
      <c r="E771" s="22" t="s">
        <v>1639</v>
      </c>
      <c r="F771" s="22">
        <v>1575</v>
      </c>
      <c r="G771" s="22"/>
      <c r="H771" s="22">
        <f>+IFERROR(INDEX('18.02.23'!$N$9:$N$746,MATCH('Bảng kê Q1'!$F771,'18.02.23'!$N$9:$N$746,0)),"")</f>
        <v>1575</v>
      </c>
      <c r="I771" s="22"/>
      <c r="J771" s="22"/>
      <c r="K771" s="22"/>
      <c r="L771" s="5">
        <v>455338</v>
      </c>
      <c r="M771" s="9" t="s">
        <v>3015</v>
      </c>
      <c r="N771" s="5">
        <v>45534</v>
      </c>
      <c r="O771" s="5">
        <v>500872</v>
      </c>
      <c r="P771" s="5">
        <f t="shared" si="22"/>
        <v>52591.56</v>
      </c>
      <c r="Q771" s="5">
        <f t="shared" si="23"/>
        <v>448280.44</v>
      </c>
      <c r="R771" s="5">
        <f>+IFERROR(INDEX('18.02.23'!$F$9:$F$748,MATCH('Bảng kê Q1'!$F771,'18.02.23'!$N$9:$N$746,0)),"")</f>
        <v>500872</v>
      </c>
      <c r="S771" s="15" t="s">
        <v>1882</v>
      </c>
      <c r="T771" s="8" t="s">
        <v>3014</v>
      </c>
      <c r="U771" t="e">
        <f>INDEX('Hàng tra'!$E$3:$E$519,MATCH('Bảng kê Q1'!$F771,'Hàng tra'!$E$3:$E$519,0))</f>
        <v>#N/A</v>
      </c>
    </row>
    <row r="772" spans="1:21" outlineLevel="1" x14ac:dyDescent="0.25">
      <c r="A772" s="4">
        <v>44940</v>
      </c>
      <c r="B772" s="8" t="s">
        <v>2602</v>
      </c>
      <c r="C772" s="8" t="s">
        <v>3013</v>
      </c>
      <c r="D772" s="22" t="s">
        <v>1089</v>
      </c>
      <c r="E772" s="22" t="s">
        <v>1089</v>
      </c>
      <c r="F772" s="22">
        <v>1578</v>
      </c>
      <c r="G772" s="22"/>
      <c r="H772" s="22">
        <f>+IFERROR(INDEX('18.02.23'!$N$9:$N$746,MATCH('Bảng kê Q1'!$F772,'18.02.23'!$N$9:$N$746,0)),"")</f>
        <v>1578</v>
      </c>
      <c r="I772" s="22"/>
      <c r="J772" s="22"/>
      <c r="K772" s="22"/>
      <c r="L772" s="5">
        <v>910676</v>
      </c>
      <c r="M772" s="9" t="s">
        <v>3015</v>
      </c>
      <c r="N772" s="5">
        <v>91068</v>
      </c>
      <c r="O772" s="5">
        <v>1001744</v>
      </c>
      <c r="P772" s="5">
        <f t="shared" si="22"/>
        <v>105183.12</v>
      </c>
      <c r="Q772" s="5">
        <f t="shared" si="23"/>
        <v>896560.88</v>
      </c>
      <c r="R772" s="5">
        <f>+IFERROR(INDEX('18.02.23'!$F$9:$F$748,MATCH('Bảng kê Q1'!$F772,'18.02.23'!$N$9:$N$746,0)),"")</f>
        <v>1001744</v>
      </c>
      <c r="S772" s="15" t="s">
        <v>1882</v>
      </c>
      <c r="T772" s="8" t="s">
        <v>3014</v>
      </c>
      <c r="U772" t="e">
        <f>INDEX('Hàng tra'!$E$3:$E$519,MATCH('Bảng kê Q1'!$F772,'Hàng tra'!$E$3:$E$519,0))</f>
        <v>#N/A</v>
      </c>
    </row>
    <row r="773" spans="1:21" ht="21" outlineLevel="1" x14ac:dyDescent="0.25">
      <c r="A773" s="4">
        <v>44940</v>
      </c>
      <c r="B773" s="8" t="s">
        <v>586</v>
      </c>
      <c r="C773" s="8" t="s">
        <v>3013</v>
      </c>
      <c r="D773" s="22" t="s">
        <v>4249</v>
      </c>
      <c r="E773" s="22" t="s">
        <v>4249</v>
      </c>
      <c r="F773" s="22">
        <v>1579</v>
      </c>
      <c r="G773" s="22"/>
      <c r="H773" s="22">
        <f>+IFERROR(INDEX('18.02.23'!$N$9:$N$746,MATCH('Bảng kê Q1'!$F773,'18.02.23'!$N$9:$N$746,0)),"")</f>
        <v>1579</v>
      </c>
      <c r="I773" s="22"/>
      <c r="J773" s="22"/>
      <c r="K773" s="22"/>
      <c r="L773" s="5">
        <v>1885939</v>
      </c>
      <c r="M773" s="9" t="s">
        <v>3015</v>
      </c>
      <c r="N773" s="5">
        <v>188594</v>
      </c>
      <c r="O773" s="5">
        <v>2074533</v>
      </c>
      <c r="P773" s="5">
        <f t="shared" ref="P773:P836" si="24">O773*10.5%</f>
        <v>217825.965</v>
      </c>
      <c r="Q773" s="5">
        <f t="shared" ref="Q773:Q836" si="25">+O773-P773</f>
        <v>1856707.0349999999</v>
      </c>
      <c r="R773" s="5">
        <f>+IFERROR(INDEX('18.02.23'!$F$9:$F$748,MATCH('Bảng kê Q1'!$F773,'18.02.23'!$N$9:$N$746,0)),"")</f>
        <v>2074533</v>
      </c>
      <c r="S773" s="15" t="s">
        <v>349</v>
      </c>
      <c r="T773" s="8" t="s">
        <v>3030</v>
      </c>
      <c r="U773" t="e">
        <f>INDEX('Hàng tra'!$E$3:$E$519,MATCH('Bảng kê Q1'!$F773,'Hàng tra'!$E$3:$E$519,0))</f>
        <v>#N/A</v>
      </c>
    </row>
    <row r="774" spans="1:21" ht="21" outlineLevel="1" x14ac:dyDescent="0.25">
      <c r="A774" s="4">
        <v>44940</v>
      </c>
      <c r="B774" s="8" t="s">
        <v>1527</v>
      </c>
      <c r="C774" s="8" t="s">
        <v>3013</v>
      </c>
      <c r="D774" s="22" t="s">
        <v>4227</v>
      </c>
      <c r="E774" s="22" t="s">
        <v>4227</v>
      </c>
      <c r="F774" s="22">
        <v>1594</v>
      </c>
      <c r="G774" s="22"/>
      <c r="H774" s="22">
        <f>+IFERROR(INDEX('18.02.23'!$N$9:$N$746,MATCH('Bảng kê Q1'!$F774,'18.02.23'!$N$9:$N$746,0)),"")</f>
        <v>1594</v>
      </c>
      <c r="I774" s="22"/>
      <c r="J774" s="22"/>
      <c r="K774" s="22"/>
      <c r="L774" s="5">
        <v>11056342</v>
      </c>
      <c r="M774" s="9" t="s">
        <v>3015</v>
      </c>
      <c r="N774" s="5">
        <v>1105634</v>
      </c>
      <c r="O774" s="5">
        <v>12161976</v>
      </c>
      <c r="P774" s="5">
        <f t="shared" si="24"/>
        <v>1277007.48</v>
      </c>
      <c r="Q774" s="5">
        <f t="shared" si="25"/>
        <v>10884968.52</v>
      </c>
      <c r="R774" s="5">
        <f>+IFERROR(INDEX('18.02.23'!$F$9:$F$748,MATCH('Bảng kê Q1'!$F774,'18.02.23'!$N$9:$N$746,0)),"")</f>
        <v>12161976</v>
      </c>
      <c r="S774" s="15" t="s">
        <v>2706</v>
      </c>
      <c r="T774" s="8" t="s">
        <v>3098</v>
      </c>
      <c r="U774" t="e">
        <f>INDEX('Hàng tra'!$E$3:$E$519,MATCH('Bảng kê Q1'!$F774,'Hàng tra'!$E$3:$E$519,0))</f>
        <v>#N/A</v>
      </c>
    </row>
    <row r="775" spans="1:21" ht="21" outlineLevel="1" x14ac:dyDescent="0.25">
      <c r="A775" s="4">
        <v>44940</v>
      </c>
      <c r="B775" s="8" t="s">
        <v>604</v>
      </c>
      <c r="C775" s="8" t="s">
        <v>3013</v>
      </c>
      <c r="D775" s="22" t="s">
        <v>415</v>
      </c>
      <c r="E775" s="22" t="s">
        <v>415</v>
      </c>
      <c r="F775" s="22">
        <v>1595</v>
      </c>
      <c r="G775" s="22"/>
      <c r="H775" s="22">
        <f>+IFERROR(INDEX('18.02.23'!$N$9:$N$746,MATCH('Bảng kê Q1'!$F775,'18.02.23'!$N$9:$N$746,0)),"")</f>
        <v>1595</v>
      </c>
      <c r="I775" s="22"/>
      <c r="J775" s="22"/>
      <c r="K775" s="22"/>
      <c r="L775" s="5">
        <v>943993</v>
      </c>
      <c r="M775" s="9" t="s">
        <v>3015</v>
      </c>
      <c r="N775" s="5">
        <v>94399</v>
      </c>
      <c r="O775" s="5">
        <v>1038392</v>
      </c>
      <c r="P775" s="5">
        <f t="shared" si="24"/>
        <v>109031.15999999999</v>
      </c>
      <c r="Q775" s="5">
        <f t="shared" si="25"/>
        <v>929360.84</v>
      </c>
      <c r="R775" s="5">
        <f>+IFERROR(INDEX('18.02.23'!$F$9:$F$748,MATCH('Bảng kê Q1'!$F775,'18.02.23'!$N$9:$N$746,0)),"")</f>
        <v>1038392</v>
      </c>
      <c r="S775" s="15" t="s">
        <v>415</v>
      </c>
      <c r="T775" s="8" t="s">
        <v>3076</v>
      </c>
      <c r="U775" t="e">
        <f>INDEX('Hàng tra'!$E$3:$E$519,MATCH('Bảng kê Q1'!$F775,'Hàng tra'!$E$3:$E$519,0))</f>
        <v>#N/A</v>
      </c>
    </row>
    <row r="776" spans="1:21" outlineLevel="1" x14ac:dyDescent="0.25">
      <c r="A776" s="4">
        <v>44940</v>
      </c>
      <c r="B776" s="8" t="s">
        <v>2329</v>
      </c>
      <c r="C776" s="8" t="s">
        <v>3013</v>
      </c>
      <c r="D776" s="22" t="s">
        <v>887</v>
      </c>
      <c r="E776" s="22" t="s">
        <v>887</v>
      </c>
      <c r="F776" s="22">
        <v>1596</v>
      </c>
      <c r="G776" s="22"/>
      <c r="H776" s="22">
        <f>+IFERROR(INDEX('18.02.23'!$N$9:$N$746,MATCH('Bảng kê Q1'!$F776,'18.02.23'!$N$9:$N$746,0)),"")</f>
        <v>1596</v>
      </c>
      <c r="I776" s="22"/>
      <c r="J776" s="22"/>
      <c r="K776" s="22"/>
      <c r="L776" s="5">
        <v>3119878</v>
      </c>
      <c r="M776" s="9" t="s">
        <v>3015</v>
      </c>
      <c r="N776" s="5">
        <v>311988</v>
      </c>
      <c r="O776" s="5">
        <v>3431866</v>
      </c>
      <c r="P776" s="5">
        <f t="shared" si="24"/>
        <v>360345.93</v>
      </c>
      <c r="Q776" s="5">
        <f t="shared" si="25"/>
        <v>3071520.07</v>
      </c>
      <c r="R776" s="5">
        <f>+IFERROR(INDEX('18.02.23'!$F$9:$F$748,MATCH('Bảng kê Q1'!$F776,'18.02.23'!$N$9:$N$746,0)),"")</f>
        <v>3431866</v>
      </c>
      <c r="S776" s="15" t="s">
        <v>887</v>
      </c>
      <c r="T776" s="8" t="s">
        <v>3079</v>
      </c>
      <c r="U776" t="e">
        <f>INDEX('Hàng tra'!$E$3:$E$519,MATCH('Bảng kê Q1'!$F776,'Hàng tra'!$E$3:$E$519,0))</f>
        <v>#N/A</v>
      </c>
    </row>
    <row r="777" spans="1:21" ht="21" outlineLevel="1" x14ac:dyDescent="0.25">
      <c r="A777" s="4">
        <v>44940</v>
      </c>
      <c r="B777" s="8" t="s">
        <v>1013</v>
      </c>
      <c r="C777" s="8" t="s">
        <v>3013</v>
      </c>
      <c r="D777" s="22" t="s">
        <v>2611</v>
      </c>
      <c r="E777" s="22" t="s">
        <v>2611</v>
      </c>
      <c r="F777" s="22">
        <v>1597</v>
      </c>
      <c r="G777" s="22"/>
      <c r="H777" s="22">
        <f>+IFERROR(INDEX('18.02.23'!$N$9:$N$746,MATCH('Bảng kê Q1'!$F777,'18.02.23'!$N$9:$N$746,0)),"")</f>
        <v>1597</v>
      </c>
      <c r="I777" s="22"/>
      <c r="J777" s="22"/>
      <c r="K777" s="22"/>
      <c r="L777" s="5">
        <v>3827133</v>
      </c>
      <c r="M777" s="9" t="s">
        <v>3015</v>
      </c>
      <c r="N777" s="5">
        <v>382713</v>
      </c>
      <c r="O777" s="5">
        <v>4209846</v>
      </c>
      <c r="P777" s="5">
        <f t="shared" si="24"/>
        <v>442033.82999999996</v>
      </c>
      <c r="Q777" s="5">
        <f t="shared" si="25"/>
        <v>3767812.17</v>
      </c>
      <c r="R777" s="5">
        <f>+IFERROR(INDEX('18.02.23'!$F$9:$F$748,MATCH('Bảng kê Q1'!$F777,'18.02.23'!$N$9:$N$746,0)),"")</f>
        <v>4209846</v>
      </c>
      <c r="S777" s="15" t="s">
        <v>2611</v>
      </c>
      <c r="T777" s="8" t="s">
        <v>3054</v>
      </c>
      <c r="U777" t="e">
        <f>INDEX('Hàng tra'!$E$3:$E$519,MATCH('Bảng kê Q1'!$F777,'Hàng tra'!$E$3:$E$519,0))</f>
        <v>#N/A</v>
      </c>
    </row>
    <row r="778" spans="1:21" ht="21" outlineLevel="1" x14ac:dyDescent="0.25">
      <c r="A778" s="4">
        <v>44940</v>
      </c>
      <c r="B778" s="8" t="s">
        <v>1886</v>
      </c>
      <c r="C778" s="8" t="s">
        <v>3013</v>
      </c>
      <c r="D778" s="22" t="s">
        <v>894</v>
      </c>
      <c r="E778" s="22" t="s">
        <v>894</v>
      </c>
      <c r="F778" s="22">
        <v>1598</v>
      </c>
      <c r="G778" s="22"/>
      <c r="H778" s="22">
        <f>+IFERROR(INDEX('18.02.23'!$N$9:$N$746,MATCH('Bảng kê Q1'!$F778,'18.02.23'!$N$9:$N$746,0)),"")</f>
        <v>1598</v>
      </c>
      <c r="I778" s="22"/>
      <c r="J778" s="22"/>
      <c r="K778" s="22"/>
      <c r="L778" s="5">
        <v>6778550</v>
      </c>
      <c r="M778" s="9" t="s">
        <v>3015</v>
      </c>
      <c r="N778" s="5">
        <v>677855</v>
      </c>
      <c r="O778" s="5">
        <v>7456405</v>
      </c>
      <c r="P778" s="5">
        <f t="shared" si="24"/>
        <v>782922.52500000002</v>
      </c>
      <c r="Q778" s="5">
        <f t="shared" si="25"/>
        <v>6673482.4749999996</v>
      </c>
      <c r="R778" s="5">
        <f>+IFERROR(INDEX('18.02.23'!$F$9:$F$748,MATCH('Bảng kê Q1'!$F778,'18.02.23'!$N$9:$N$746,0)),"")</f>
        <v>7456405</v>
      </c>
      <c r="S778" s="15" t="s">
        <v>894</v>
      </c>
      <c r="T778" s="8" t="s">
        <v>3071</v>
      </c>
      <c r="U778" t="e">
        <f>INDEX('Hàng tra'!$E$3:$E$519,MATCH('Bảng kê Q1'!$F778,'Hàng tra'!$E$3:$E$519,0))</f>
        <v>#N/A</v>
      </c>
    </row>
    <row r="779" spans="1:21" ht="21" outlineLevel="1" x14ac:dyDescent="0.25">
      <c r="A779" s="4">
        <v>44940</v>
      </c>
      <c r="B779" s="8" t="s">
        <v>2929</v>
      </c>
      <c r="C779" s="8" t="s">
        <v>3013</v>
      </c>
      <c r="D779" s="22" t="s">
        <v>1531</v>
      </c>
      <c r="E779" s="22" t="s">
        <v>1531</v>
      </c>
      <c r="F779" s="22">
        <v>1599</v>
      </c>
      <c r="G779" s="22"/>
      <c r="H779" s="22">
        <f>+IFERROR(INDEX('18.02.23'!$N$9:$N$746,MATCH('Bảng kê Q1'!$F779,'18.02.23'!$N$9:$N$746,0)),"")</f>
        <v>1599</v>
      </c>
      <c r="I779" s="22"/>
      <c r="J779" s="22"/>
      <c r="K779" s="22"/>
      <c r="L779" s="5">
        <v>4762640</v>
      </c>
      <c r="M779" s="9" t="s">
        <v>3015</v>
      </c>
      <c r="N779" s="5">
        <v>476264</v>
      </c>
      <c r="O779" s="5">
        <v>5238904</v>
      </c>
      <c r="P779" s="5">
        <f t="shared" si="24"/>
        <v>550084.91999999993</v>
      </c>
      <c r="Q779" s="5">
        <f t="shared" si="25"/>
        <v>4688819.08</v>
      </c>
      <c r="R779" s="5">
        <f>+IFERROR(INDEX('18.02.23'!$F$9:$F$748,MATCH('Bảng kê Q1'!$F779,'18.02.23'!$N$9:$N$746,0)),"")</f>
        <v>5238904</v>
      </c>
      <c r="S779" s="15" t="s">
        <v>1531</v>
      </c>
      <c r="T779" s="8" t="s">
        <v>3078</v>
      </c>
      <c r="U779" t="e">
        <f>INDEX('Hàng tra'!$E$3:$E$519,MATCH('Bảng kê Q1'!$F779,'Hàng tra'!$E$3:$E$519,0))</f>
        <v>#N/A</v>
      </c>
    </row>
    <row r="780" spans="1:21" ht="21" outlineLevel="1" x14ac:dyDescent="0.25">
      <c r="A780" s="4">
        <v>44940</v>
      </c>
      <c r="B780" s="8" t="s">
        <v>1863</v>
      </c>
      <c r="C780" s="8" t="s">
        <v>3013</v>
      </c>
      <c r="D780" s="22" t="s">
        <v>2953</v>
      </c>
      <c r="E780" s="22" t="s">
        <v>2953</v>
      </c>
      <c r="F780" s="22">
        <v>1600</v>
      </c>
      <c r="G780" s="22"/>
      <c r="H780" s="22">
        <f>+IFERROR(INDEX('18.02.23'!$N$9:$N$746,MATCH('Bảng kê Q1'!$F780,'18.02.23'!$N$9:$N$746,0)),"")</f>
        <v>1600</v>
      </c>
      <c r="I780" s="22"/>
      <c r="J780" s="22"/>
      <c r="K780" s="22"/>
      <c r="L780" s="5">
        <v>3849940</v>
      </c>
      <c r="M780" s="9" t="s">
        <v>3015</v>
      </c>
      <c r="N780" s="5">
        <v>384994</v>
      </c>
      <c r="O780" s="5">
        <v>4234934</v>
      </c>
      <c r="P780" s="5">
        <f t="shared" si="24"/>
        <v>444668.07</v>
      </c>
      <c r="Q780" s="5">
        <f t="shared" si="25"/>
        <v>3790265.93</v>
      </c>
      <c r="R780" s="5">
        <f>+IFERROR(INDEX('18.02.23'!$F$9:$F$748,MATCH('Bảng kê Q1'!$F780,'18.02.23'!$N$9:$N$746,0)),"")</f>
        <v>4234934</v>
      </c>
      <c r="S780" s="15" t="s">
        <v>2953</v>
      </c>
      <c r="T780" s="8" t="s">
        <v>3074</v>
      </c>
      <c r="U780" t="e">
        <f>INDEX('Hàng tra'!$E$3:$E$519,MATCH('Bảng kê Q1'!$F780,'Hàng tra'!$E$3:$E$519,0))</f>
        <v>#N/A</v>
      </c>
    </row>
    <row r="781" spans="1:21" ht="21" outlineLevel="1" x14ac:dyDescent="0.25">
      <c r="A781" s="4">
        <v>44940</v>
      </c>
      <c r="B781" s="8" t="s">
        <v>2550</v>
      </c>
      <c r="C781" s="8" t="s">
        <v>3013</v>
      </c>
      <c r="D781" s="22" t="s">
        <v>1471</v>
      </c>
      <c r="E781" s="22" t="s">
        <v>1471</v>
      </c>
      <c r="F781" s="22">
        <v>1601</v>
      </c>
      <c r="G781" s="22"/>
      <c r="H781" s="22">
        <f>+IFERROR(INDEX('18.02.23'!$N$9:$N$746,MATCH('Bảng kê Q1'!$F781,'18.02.23'!$N$9:$N$746,0)),"")</f>
        <v>1601</v>
      </c>
      <c r="I781" s="22"/>
      <c r="J781" s="22"/>
      <c r="K781" s="22"/>
      <c r="L781" s="5">
        <v>973816</v>
      </c>
      <c r="M781" s="9" t="s">
        <v>3015</v>
      </c>
      <c r="N781" s="5">
        <v>97382</v>
      </c>
      <c r="O781" s="5">
        <v>1071198</v>
      </c>
      <c r="P781" s="5">
        <f t="shared" si="24"/>
        <v>112475.79</v>
      </c>
      <c r="Q781" s="5">
        <f t="shared" si="25"/>
        <v>958722.21</v>
      </c>
      <c r="R781" s="5">
        <f>+IFERROR(INDEX('18.02.23'!$F$9:$F$748,MATCH('Bảng kê Q1'!$F781,'18.02.23'!$N$9:$N$746,0)),"")</f>
        <v>1071198</v>
      </c>
      <c r="S781" s="15" t="s">
        <v>1471</v>
      </c>
      <c r="T781" s="8" t="s">
        <v>3031</v>
      </c>
      <c r="U781" t="e">
        <f>INDEX('Hàng tra'!$E$3:$E$519,MATCH('Bảng kê Q1'!$F781,'Hàng tra'!$E$3:$E$519,0))</f>
        <v>#N/A</v>
      </c>
    </row>
    <row r="782" spans="1:21" ht="21" outlineLevel="1" x14ac:dyDescent="0.25">
      <c r="A782" s="4">
        <v>44940</v>
      </c>
      <c r="B782" s="8" t="s">
        <v>735</v>
      </c>
      <c r="C782" s="8" t="s">
        <v>3013</v>
      </c>
      <c r="D782" s="22" t="s">
        <v>2670</v>
      </c>
      <c r="E782" s="22" t="s">
        <v>2670</v>
      </c>
      <c r="F782" s="22">
        <v>1602</v>
      </c>
      <c r="G782" s="22"/>
      <c r="H782" s="22">
        <f>+IFERROR(INDEX('18.02.23'!$N$9:$N$746,MATCH('Bảng kê Q1'!$F782,'18.02.23'!$N$9:$N$746,0)),"")</f>
        <v>1602</v>
      </c>
      <c r="I782" s="22"/>
      <c r="J782" s="22"/>
      <c r="K782" s="22"/>
      <c r="L782" s="5">
        <v>60990700</v>
      </c>
      <c r="M782" s="9" t="s">
        <v>3015</v>
      </c>
      <c r="N782" s="5">
        <v>6099070</v>
      </c>
      <c r="O782" s="5">
        <v>67089770</v>
      </c>
      <c r="P782" s="5">
        <f t="shared" si="24"/>
        <v>7044425.8499999996</v>
      </c>
      <c r="Q782" s="5">
        <f t="shared" si="25"/>
        <v>60045344.149999999</v>
      </c>
      <c r="R782" s="5">
        <f>+IFERROR(INDEX('18.02.23'!$F$9:$F$748,MATCH('Bảng kê Q1'!$F782,'18.02.23'!$N$9:$N$746,0)),"")</f>
        <v>67089770</v>
      </c>
      <c r="S782" s="15" t="s">
        <v>2670</v>
      </c>
      <c r="T782" s="8" t="s">
        <v>3072</v>
      </c>
      <c r="U782" t="e">
        <f>INDEX('Hàng tra'!$E$3:$E$519,MATCH('Bảng kê Q1'!$F782,'Hàng tra'!$E$3:$E$519,0))</f>
        <v>#N/A</v>
      </c>
    </row>
    <row r="783" spans="1:21" ht="21" outlineLevel="1" x14ac:dyDescent="0.25">
      <c r="A783" s="4">
        <v>44940</v>
      </c>
      <c r="B783" s="8" t="s">
        <v>2564</v>
      </c>
      <c r="C783" s="8" t="s">
        <v>3013</v>
      </c>
      <c r="D783" s="22" t="s">
        <v>439</v>
      </c>
      <c r="E783" s="22" t="s">
        <v>439</v>
      </c>
      <c r="F783" s="22">
        <v>1603</v>
      </c>
      <c r="G783" s="22"/>
      <c r="H783" s="22">
        <f>+IFERROR(INDEX('18.02.23'!$N$9:$N$746,MATCH('Bảng kê Q1'!$F783,'18.02.23'!$N$9:$N$746,0)),"")</f>
        <v>1603</v>
      </c>
      <c r="I783" s="22"/>
      <c r="J783" s="22"/>
      <c r="K783" s="22"/>
      <c r="L783" s="5">
        <v>11181069</v>
      </c>
      <c r="M783" s="9" t="s">
        <v>3015</v>
      </c>
      <c r="N783" s="5">
        <v>1118107</v>
      </c>
      <c r="O783" s="5">
        <v>12299176</v>
      </c>
      <c r="P783" s="5">
        <f t="shared" si="24"/>
        <v>1291413.48</v>
      </c>
      <c r="Q783" s="5">
        <f t="shared" si="25"/>
        <v>11007762.52</v>
      </c>
      <c r="R783" s="5">
        <f>+IFERROR(INDEX('18.02.23'!$F$9:$F$748,MATCH('Bảng kê Q1'!$F783,'18.02.23'!$N$9:$N$746,0)),"")</f>
        <v>12299176</v>
      </c>
      <c r="S783" s="15" t="s">
        <v>439</v>
      </c>
      <c r="T783" s="8" t="s">
        <v>3077</v>
      </c>
      <c r="U783" t="e">
        <f>INDEX('Hàng tra'!$E$3:$E$519,MATCH('Bảng kê Q1'!$F783,'Hàng tra'!$E$3:$E$519,0))</f>
        <v>#N/A</v>
      </c>
    </row>
    <row r="784" spans="1:21" outlineLevel="1" x14ac:dyDescent="0.25">
      <c r="A784" s="4">
        <v>44940</v>
      </c>
      <c r="B784" s="8" t="s">
        <v>2982</v>
      </c>
      <c r="C784" s="8" t="s">
        <v>3013</v>
      </c>
      <c r="D784" s="22" t="s">
        <v>685</v>
      </c>
      <c r="E784" s="22" t="s">
        <v>685</v>
      </c>
      <c r="F784" s="22">
        <v>1604</v>
      </c>
      <c r="G784" s="22"/>
      <c r="H784" s="22">
        <f>+IFERROR(INDEX('18.02.23'!$N$9:$N$746,MATCH('Bảng kê Q1'!$F784,'18.02.23'!$N$9:$N$746,0)),"")</f>
        <v>1604</v>
      </c>
      <c r="I784" s="22"/>
      <c r="J784" s="22"/>
      <c r="K784" s="22"/>
      <c r="L784" s="5">
        <v>32147820</v>
      </c>
      <c r="M784" s="9" t="s">
        <v>3015</v>
      </c>
      <c r="N784" s="5">
        <v>3214782</v>
      </c>
      <c r="O784" s="5">
        <v>35362602</v>
      </c>
      <c r="P784" s="5">
        <f t="shared" si="24"/>
        <v>3713073.21</v>
      </c>
      <c r="Q784" s="5">
        <f t="shared" si="25"/>
        <v>31649528.789999999</v>
      </c>
      <c r="R784" s="5">
        <f>+IFERROR(INDEX('18.02.23'!$F$9:$F$748,MATCH('Bảng kê Q1'!$F784,'18.02.23'!$N$9:$N$746,0)),"")</f>
        <v>35362602</v>
      </c>
      <c r="S784" s="15" t="s">
        <v>685</v>
      </c>
      <c r="T784" s="8" t="s">
        <v>3050</v>
      </c>
      <c r="U784" t="e">
        <f>INDEX('Hàng tra'!$E$3:$E$519,MATCH('Bảng kê Q1'!$F784,'Hàng tra'!$E$3:$E$519,0))</f>
        <v>#N/A</v>
      </c>
    </row>
    <row r="785" spans="1:21" outlineLevel="1" x14ac:dyDescent="0.25">
      <c r="A785" s="4">
        <v>44942</v>
      </c>
      <c r="B785" s="8" t="s">
        <v>1468</v>
      </c>
      <c r="C785" s="8" t="s">
        <v>3013</v>
      </c>
      <c r="D785" s="22" t="s">
        <v>1160</v>
      </c>
      <c r="E785" s="22" t="s">
        <v>1160</v>
      </c>
      <c r="F785" s="22">
        <v>1620</v>
      </c>
      <c r="G785" s="22"/>
      <c r="H785" s="22">
        <f>+IFERROR(INDEX('18.02.23'!$N$9:$N$746,MATCH('Bảng kê Q1'!$F785,'18.02.23'!$N$9:$N$746,0)),"")</f>
        <v>1620</v>
      </c>
      <c r="I785" s="22"/>
      <c r="J785" s="22"/>
      <c r="K785" s="22"/>
      <c r="L785" s="5">
        <v>6996719</v>
      </c>
      <c r="M785" s="9" t="s">
        <v>3015</v>
      </c>
      <c r="N785" s="5">
        <v>699672</v>
      </c>
      <c r="O785" s="5">
        <v>7696391</v>
      </c>
      <c r="P785" s="5">
        <f t="shared" si="24"/>
        <v>808121.05499999993</v>
      </c>
      <c r="Q785" s="5">
        <f t="shared" si="25"/>
        <v>6888269.9450000003</v>
      </c>
      <c r="R785" s="5">
        <f>+IFERROR(INDEX('18.02.23'!$F$9:$F$748,MATCH('Bảng kê Q1'!$F785,'18.02.23'!$N$9:$N$746,0)),"")</f>
        <v>7696391</v>
      </c>
      <c r="S785" s="15" t="s">
        <v>1160</v>
      </c>
      <c r="T785" s="8" t="s">
        <v>3087</v>
      </c>
      <c r="U785" t="e">
        <f>INDEX('Hàng tra'!$E$3:$E$519,MATCH('Bảng kê Q1'!$F785,'Hàng tra'!$E$3:$E$519,0))</f>
        <v>#N/A</v>
      </c>
    </row>
    <row r="786" spans="1:21" outlineLevel="1" x14ac:dyDescent="0.25">
      <c r="A786" s="4">
        <v>44942</v>
      </c>
      <c r="B786" s="8" t="s">
        <v>2497</v>
      </c>
      <c r="C786" s="8" t="s">
        <v>3013</v>
      </c>
      <c r="D786" s="22" t="s">
        <v>470</v>
      </c>
      <c r="E786" s="22" t="s">
        <v>470</v>
      </c>
      <c r="F786" s="22">
        <v>1621</v>
      </c>
      <c r="G786" s="22"/>
      <c r="H786" s="22">
        <f>+IFERROR(INDEX('18.02.23'!$N$9:$N$746,MATCH('Bảng kê Q1'!$F786,'18.02.23'!$N$9:$N$746,0)),"")</f>
        <v>1621</v>
      </c>
      <c r="I786" s="22"/>
      <c r="J786" s="22"/>
      <c r="K786" s="22"/>
      <c r="L786" s="5">
        <v>957158</v>
      </c>
      <c r="M786" s="9" t="s">
        <v>3015</v>
      </c>
      <c r="N786" s="5">
        <v>95716</v>
      </c>
      <c r="O786" s="5">
        <v>1052874</v>
      </c>
      <c r="P786" s="5">
        <f t="shared" si="24"/>
        <v>110551.76999999999</v>
      </c>
      <c r="Q786" s="5">
        <f t="shared" si="25"/>
        <v>942322.23</v>
      </c>
      <c r="R786" s="5">
        <f>+IFERROR(INDEX('18.02.23'!$F$9:$F$748,MATCH('Bảng kê Q1'!$F786,'18.02.23'!$N$9:$N$746,0)),"")</f>
        <v>1052874</v>
      </c>
      <c r="S786" s="15" t="s">
        <v>1882</v>
      </c>
      <c r="T786" s="8" t="s">
        <v>3014</v>
      </c>
      <c r="U786" t="e">
        <f>INDEX('Hàng tra'!$E$3:$E$519,MATCH('Bảng kê Q1'!$F786,'Hàng tra'!$E$3:$E$519,0))</f>
        <v>#N/A</v>
      </c>
    </row>
    <row r="787" spans="1:21" outlineLevel="1" x14ac:dyDescent="0.25">
      <c r="A787" s="4">
        <v>44942</v>
      </c>
      <c r="B787" s="8" t="s">
        <v>1190</v>
      </c>
      <c r="C787" s="8" t="s">
        <v>3013</v>
      </c>
      <c r="D787" s="22" t="s">
        <v>780</v>
      </c>
      <c r="E787" s="22" t="s">
        <v>780</v>
      </c>
      <c r="F787" s="22">
        <v>1622</v>
      </c>
      <c r="G787" s="22"/>
      <c r="H787" s="22">
        <f>+IFERROR(INDEX('18.02.23'!$N$9:$N$746,MATCH('Bảng kê Q1'!$F787,'18.02.23'!$N$9:$N$746,0)),"")</f>
        <v>1622</v>
      </c>
      <c r="I787" s="22"/>
      <c r="J787" s="22"/>
      <c r="K787" s="22"/>
      <c r="L787" s="5">
        <v>22102810</v>
      </c>
      <c r="M787" s="9" t="s">
        <v>3015</v>
      </c>
      <c r="N787" s="5">
        <v>2210281</v>
      </c>
      <c r="O787" s="5">
        <v>24313091</v>
      </c>
      <c r="P787" s="5">
        <f t="shared" si="24"/>
        <v>2552874.5549999997</v>
      </c>
      <c r="Q787" s="5">
        <f t="shared" si="25"/>
        <v>21760216.445</v>
      </c>
      <c r="R787" s="5">
        <f>+IFERROR(INDEX('18.02.23'!$F$9:$F$748,MATCH('Bảng kê Q1'!$F787,'18.02.23'!$N$9:$N$746,0)),"")</f>
        <v>24313091</v>
      </c>
      <c r="S787" s="15" t="s">
        <v>780</v>
      </c>
      <c r="T787" s="8" t="s">
        <v>3085</v>
      </c>
      <c r="U787" t="e">
        <f>INDEX('Hàng tra'!$E$3:$E$519,MATCH('Bảng kê Q1'!$F787,'Hàng tra'!$E$3:$E$519,0))</f>
        <v>#N/A</v>
      </c>
    </row>
    <row r="788" spans="1:21" ht="21" outlineLevel="1" x14ac:dyDescent="0.25">
      <c r="A788" s="4">
        <v>44942</v>
      </c>
      <c r="B788" s="8" t="s">
        <v>999</v>
      </c>
      <c r="C788" s="8" t="s">
        <v>3013</v>
      </c>
      <c r="D788" s="22" t="s">
        <v>4244</v>
      </c>
      <c r="E788" s="22" t="s">
        <v>4244</v>
      </c>
      <c r="F788" s="22">
        <v>1623</v>
      </c>
      <c r="G788" s="22"/>
      <c r="H788" s="22">
        <f>+IFERROR(INDEX('18.02.23'!$N$9:$N$746,MATCH('Bảng kê Q1'!$F788,'18.02.23'!$N$9:$N$746,0)),"")</f>
        <v>1623</v>
      </c>
      <c r="I788" s="22"/>
      <c r="J788" s="22"/>
      <c r="K788" s="22"/>
      <c r="L788" s="5">
        <v>1821351</v>
      </c>
      <c r="M788" s="9" t="s">
        <v>3015</v>
      </c>
      <c r="N788" s="5">
        <v>182135</v>
      </c>
      <c r="O788" s="5">
        <v>2003486</v>
      </c>
      <c r="P788" s="5">
        <f t="shared" si="24"/>
        <v>210366.03</v>
      </c>
      <c r="Q788" s="5">
        <f t="shared" si="25"/>
        <v>1793119.97</v>
      </c>
      <c r="R788" s="5">
        <f>+IFERROR(INDEX('18.02.23'!$F$9:$F$748,MATCH('Bảng kê Q1'!$F788,'18.02.23'!$N$9:$N$746,0)),"")</f>
        <v>2003486</v>
      </c>
      <c r="S788" s="15" t="s">
        <v>349</v>
      </c>
      <c r="T788" s="8" t="s">
        <v>3030</v>
      </c>
      <c r="U788" t="e">
        <f>INDEX('Hàng tra'!$E$3:$E$519,MATCH('Bảng kê Q1'!$F788,'Hàng tra'!$E$3:$E$519,0))</f>
        <v>#N/A</v>
      </c>
    </row>
    <row r="789" spans="1:21" hidden="1" outlineLevel="1" x14ac:dyDescent="0.25">
      <c r="A789" s="4">
        <v>44942</v>
      </c>
      <c r="B789" s="8" t="s">
        <v>1755</v>
      </c>
      <c r="C789" s="8" t="s">
        <v>3013</v>
      </c>
      <c r="D789" s="22" t="s">
        <v>474</v>
      </c>
      <c r="E789" s="22" t="s">
        <v>474</v>
      </c>
      <c r="F789" s="22">
        <v>1624</v>
      </c>
      <c r="G789" s="22"/>
      <c r="H789" s="22" t="str">
        <f>+IFERROR(INDEX('18.02.23'!$N$9:$N$746,MATCH('Bảng kê Q1'!$F789,'18.02.23'!$N$9:$N$746,0)),"")</f>
        <v/>
      </c>
      <c r="I789" s="22"/>
      <c r="J789" s="22"/>
      <c r="K789" s="22"/>
      <c r="L789" s="5">
        <v>910676</v>
      </c>
      <c r="M789" s="9" t="s">
        <v>3015</v>
      </c>
      <c r="N789" s="5">
        <v>91068</v>
      </c>
      <c r="O789" s="5">
        <v>1001744</v>
      </c>
      <c r="P789" s="5">
        <f t="shared" si="24"/>
        <v>105183.12</v>
      </c>
      <c r="Q789" s="5">
        <f t="shared" si="25"/>
        <v>896560.88</v>
      </c>
      <c r="R789" s="5" t="str">
        <f>+IFERROR(INDEX('18.02.23'!$F$9:$F$748,MATCH('Bảng kê Q1'!$F789,'18.02.23'!$N$9:$N$746,0)),"")</f>
        <v/>
      </c>
      <c r="S789" s="15" t="s">
        <v>1882</v>
      </c>
      <c r="T789" s="8" t="s">
        <v>3014</v>
      </c>
      <c r="U789" t="e">
        <f>INDEX('Hàng tra'!$E$3:$E$519,MATCH('Bảng kê Q1'!$F789,'Hàng tra'!$E$3:$E$519,0))</f>
        <v>#N/A</v>
      </c>
    </row>
    <row r="790" spans="1:21" outlineLevel="1" x14ac:dyDescent="0.25">
      <c r="A790" s="4">
        <v>44942</v>
      </c>
      <c r="B790" s="8" t="s">
        <v>2915</v>
      </c>
      <c r="C790" s="8" t="s">
        <v>3013</v>
      </c>
      <c r="D790" s="22" t="s">
        <v>892</v>
      </c>
      <c r="E790" s="22" t="s">
        <v>892</v>
      </c>
      <c r="F790" s="22">
        <v>1625</v>
      </c>
      <c r="G790" s="22"/>
      <c r="H790" s="22">
        <f>+IFERROR(INDEX('18.02.23'!$N$9:$N$746,MATCH('Bảng kê Q1'!$F790,'18.02.23'!$N$9:$N$746,0)),"")</f>
        <v>1625</v>
      </c>
      <c r="I790" s="22"/>
      <c r="J790" s="22"/>
      <c r="K790" s="22"/>
      <c r="L790" s="5">
        <v>1901867</v>
      </c>
      <c r="M790" s="9" t="s">
        <v>3015</v>
      </c>
      <c r="N790" s="5">
        <v>190187</v>
      </c>
      <c r="O790" s="5">
        <v>2092054</v>
      </c>
      <c r="P790" s="5">
        <f t="shared" si="24"/>
        <v>219665.66999999998</v>
      </c>
      <c r="Q790" s="5">
        <f t="shared" si="25"/>
        <v>1872388.33</v>
      </c>
      <c r="R790" s="5">
        <f>+IFERROR(INDEX('18.02.23'!$F$9:$F$748,MATCH('Bảng kê Q1'!$F790,'18.02.23'!$N$9:$N$746,0)),"")</f>
        <v>2092054</v>
      </c>
      <c r="S790" s="15" t="s">
        <v>1882</v>
      </c>
      <c r="T790" s="8" t="s">
        <v>3014</v>
      </c>
      <c r="U790" t="e">
        <f>INDEX('Hàng tra'!$E$3:$E$519,MATCH('Bảng kê Q1'!$F790,'Hàng tra'!$E$3:$E$519,0))</f>
        <v>#N/A</v>
      </c>
    </row>
    <row r="791" spans="1:21" outlineLevel="1" x14ac:dyDescent="0.25">
      <c r="A791" s="4">
        <v>44942</v>
      </c>
      <c r="B791" s="8" t="s">
        <v>2291</v>
      </c>
      <c r="C791" s="8" t="s">
        <v>3013</v>
      </c>
      <c r="D791" s="22" t="s">
        <v>964</v>
      </c>
      <c r="E791" s="22" t="s">
        <v>964</v>
      </c>
      <c r="F791" s="22">
        <v>1626</v>
      </c>
      <c r="G791" s="22"/>
      <c r="H791" s="22">
        <f>+IFERROR(INDEX('18.02.23'!$N$9:$N$746,MATCH('Bảng kê Q1'!$F791,'18.02.23'!$N$9:$N$746,0)),"")</f>
        <v>1626</v>
      </c>
      <c r="I791" s="22"/>
      <c r="J791" s="22"/>
      <c r="K791" s="22"/>
      <c r="L791" s="5">
        <v>923697</v>
      </c>
      <c r="M791" s="9" t="s">
        <v>3015</v>
      </c>
      <c r="N791" s="5">
        <v>92370</v>
      </c>
      <c r="O791" s="5">
        <v>1016067</v>
      </c>
      <c r="P791" s="5">
        <f t="shared" si="24"/>
        <v>106687.03499999999</v>
      </c>
      <c r="Q791" s="5">
        <f t="shared" si="25"/>
        <v>909379.96499999997</v>
      </c>
      <c r="R791" s="5">
        <f>+IFERROR(INDEX('18.02.23'!$F$9:$F$748,MATCH('Bảng kê Q1'!$F791,'18.02.23'!$N$9:$N$746,0)),"")</f>
        <v>1016067</v>
      </c>
      <c r="S791" s="15" t="s">
        <v>1882</v>
      </c>
      <c r="T791" s="8" t="s">
        <v>3014</v>
      </c>
      <c r="U791" t="e">
        <f>INDEX('Hàng tra'!$E$3:$E$519,MATCH('Bảng kê Q1'!$F791,'Hàng tra'!$E$3:$E$519,0))</f>
        <v>#N/A</v>
      </c>
    </row>
    <row r="792" spans="1:21" hidden="1" outlineLevel="1" x14ac:dyDescent="0.25">
      <c r="A792" s="4">
        <v>44942</v>
      </c>
      <c r="B792" s="8" t="s">
        <v>1353</v>
      </c>
      <c r="C792" s="8" t="s">
        <v>3013</v>
      </c>
      <c r="D792" s="22" t="s">
        <v>964</v>
      </c>
      <c r="E792" s="22" t="s">
        <v>964</v>
      </c>
      <c r="F792" s="22">
        <v>1627</v>
      </c>
      <c r="G792" s="22"/>
      <c r="H792" s="22" t="str">
        <f>+IFERROR(INDEX('18.02.23'!$N$9:$N$746,MATCH('Bảng kê Q1'!$F792,'18.02.23'!$N$9:$N$746,0)),"")</f>
        <v/>
      </c>
      <c r="I792" s="22"/>
      <c r="J792" s="22"/>
      <c r="K792" s="22"/>
      <c r="L792" s="5">
        <v>441000</v>
      </c>
      <c r="M792" s="9" t="s">
        <v>3015</v>
      </c>
      <c r="N792" s="5">
        <v>44100</v>
      </c>
      <c r="O792" s="5">
        <v>485100</v>
      </c>
      <c r="P792" s="5">
        <f t="shared" si="24"/>
        <v>50935.5</v>
      </c>
      <c r="Q792" s="5">
        <f t="shared" si="25"/>
        <v>434164.5</v>
      </c>
      <c r="R792" s="5" t="str">
        <f>+IFERROR(INDEX('18.02.23'!$F$9:$F$748,MATCH('Bảng kê Q1'!$F792,'18.02.23'!$N$9:$N$746,0)),"")</f>
        <v/>
      </c>
      <c r="S792" s="15" t="s">
        <v>1882</v>
      </c>
      <c r="T792" s="8" t="s">
        <v>3014</v>
      </c>
      <c r="U792" t="e">
        <f>INDEX('Hàng tra'!$E$3:$E$519,MATCH('Bảng kê Q1'!$F792,'Hàng tra'!$E$3:$E$519,0))</f>
        <v>#N/A</v>
      </c>
    </row>
    <row r="793" spans="1:21" ht="21" outlineLevel="1" x14ac:dyDescent="0.25">
      <c r="A793" s="4">
        <v>44942</v>
      </c>
      <c r="B793" s="8" t="s">
        <v>869</v>
      </c>
      <c r="C793" s="8" t="s">
        <v>3013</v>
      </c>
      <c r="D793" s="22" t="s">
        <v>1621</v>
      </c>
      <c r="E793" s="22" t="s">
        <v>1621</v>
      </c>
      <c r="F793" s="22">
        <v>1628</v>
      </c>
      <c r="G793" s="22"/>
      <c r="H793" s="22">
        <f>+IFERROR(INDEX('18.02.23'!$N$9:$N$746,MATCH('Bảng kê Q1'!$F793,'18.02.23'!$N$9:$N$746,0)),"")</f>
        <v>1628</v>
      </c>
      <c r="I793" s="22"/>
      <c r="J793" s="22"/>
      <c r="K793" s="22"/>
      <c r="L793" s="5">
        <v>1496440</v>
      </c>
      <c r="M793" s="9" t="s">
        <v>3015</v>
      </c>
      <c r="N793" s="5">
        <v>149644</v>
      </c>
      <c r="O793" s="5">
        <v>1646084</v>
      </c>
      <c r="P793" s="5">
        <f t="shared" si="24"/>
        <v>172838.82</v>
      </c>
      <c r="Q793" s="5">
        <f t="shared" si="25"/>
        <v>1473245.18</v>
      </c>
      <c r="R793" s="5">
        <f>+IFERROR(INDEX('18.02.23'!$F$9:$F$748,MATCH('Bảng kê Q1'!$F793,'18.02.23'!$N$9:$N$746,0)),"")</f>
        <v>1646084</v>
      </c>
      <c r="S793" s="15" t="s">
        <v>1621</v>
      </c>
      <c r="T793" s="8" t="s">
        <v>3108</v>
      </c>
      <c r="U793" t="e">
        <f>INDEX('Hàng tra'!$E$3:$E$519,MATCH('Bảng kê Q1'!$F793,'Hàng tra'!$E$3:$E$519,0))</f>
        <v>#N/A</v>
      </c>
    </row>
    <row r="794" spans="1:21" outlineLevel="1" x14ac:dyDescent="0.25">
      <c r="A794" s="4">
        <v>44942</v>
      </c>
      <c r="B794" s="8" t="s">
        <v>405</v>
      </c>
      <c r="C794" s="8" t="s">
        <v>3013</v>
      </c>
      <c r="D794" s="22" t="s">
        <v>163</v>
      </c>
      <c r="E794" s="22" t="s">
        <v>163</v>
      </c>
      <c r="F794" s="22">
        <v>1629</v>
      </c>
      <c r="G794" s="22"/>
      <c r="H794" s="22">
        <f>+IFERROR(INDEX('18.02.23'!$N$9:$N$746,MATCH('Bảng kê Q1'!$F794,'18.02.23'!$N$9:$N$746,0)),"")</f>
        <v>1629</v>
      </c>
      <c r="I794" s="22"/>
      <c r="J794" s="22"/>
      <c r="K794" s="22"/>
      <c r="L794" s="5">
        <v>4584250</v>
      </c>
      <c r="M794" s="9" t="s">
        <v>3015</v>
      </c>
      <c r="N794" s="5">
        <v>458425</v>
      </c>
      <c r="O794" s="5">
        <v>5042675</v>
      </c>
      <c r="P794" s="5">
        <f t="shared" si="24"/>
        <v>529480.875</v>
      </c>
      <c r="Q794" s="5">
        <f t="shared" si="25"/>
        <v>4513194.125</v>
      </c>
      <c r="R794" s="5">
        <f>+IFERROR(INDEX('18.02.23'!$F$9:$F$748,MATCH('Bảng kê Q1'!$F794,'18.02.23'!$N$9:$N$746,0)),"")</f>
        <v>5042675</v>
      </c>
      <c r="S794" s="15" t="s">
        <v>163</v>
      </c>
      <c r="T794" s="8" t="s">
        <v>3059</v>
      </c>
      <c r="U794" t="e">
        <f>INDEX('Hàng tra'!$E$3:$E$519,MATCH('Bảng kê Q1'!$F794,'Hàng tra'!$E$3:$E$519,0))</f>
        <v>#N/A</v>
      </c>
    </row>
    <row r="795" spans="1:21" outlineLevel="1" x14ac:dyDescent="0.25">
      <c r="A795" s="4">
        <v>44942</v>
      </c>
      <c r="B795" s="8" t="s">
        <v>1223</v>
      </c>
      <c r="C795" s="8" t="s">
        <v>3013</v>
      </c>
      <c r="D795" s="22" t="s">
        <v>163</v>
      </c>
      <c r="E795" s="22" t="s">
        <v>163</v>
      </c>
      <c r="F795" s="22">
        <v>1630</v>
      </c>
      <c r="G795" s="22"/>
      <c r="H795" s="22">
        <f>+IFERROR(INDEX('18.02.23'!$N$9:$N$746,MATCH('Bảng kê Q1'!$F795,'18.02.23'!$N$9:$N$746,0)),"")</f>
        <v>1630</v>
      </c>
      <c r="I795" s="22"/>
      <c r="J795" s="22"/>
      <c r="K795" s="22"/>
      <c r="L795" s="5">
        <v>1468620</v>
      </c>
      <c r="M795" s="9" t="s">
        <v>3015</v>
      </c>
      <c r="N795" s="5">
        <v>146862</v>
      </c>
      <c r="O795" s="5">
        <v>1615482</v>
      </c>
      <c r="P795" s="5">
        <f t="shared" si="24"/>
        <v>169625.61</v>
      </c>
      <c r="Q795" s="5">
        <f t="shared" si="25"/>
        <v>1445856.3900000001</v>
      </c>
      <c r="R795" s="5">
        <f>+IFERROR(INDEX('18.02.23'!$F$9:$F$748,MATCH('Bảng kê Q1'!$F795,'18.02.23'!$N$9:$N$746,0)),"")</f>
        <v>1615482</v>
      </c>
      <c r="S795" s="15" t="s">
        <v>163</v>
      </c>
      <c r="T795" s="8" t="s">
        <v>3059</v>
      </c>
      <c r="U795" t="e">
        <f>INDEX('Hàng tra'!$E$3:$E$519,MATCH('Bảng kê Q1'!$F795,'Hàng tra'!$E$3:$E$519,0))</f>
        <v>#N/A</v>
      </c>
    </row>
    <row r="796" spans="1:21" outlineLevel="1" x14ac:dyDescent="0.25">
      <c r="A796" s="4">
        <v>44942</v>
      </c>
      <c r="B796" s="8" t="s">
        <v>2632</v>
      </c>
      <c r="C796" s="8" t="s">
        <v>3013</v>
      </c>
      <c r="D796" s="22" t="s">
        <v>280</v>
      </c>
      <c r="E796" s="22" t="s">
        <v>280</v>
      </c>
      <c r="F796" s="22">
        <v>1633</v>
      </c>
      <c r="G796" s="22"/>
      <c r="H796" s="22">
        <f>+IFERROR(INDEX('18.02.23'!$N$9:$N$746,MATCH('Bảng kê Q1'!$F796,'18.02.23'!$N$9:$N$746,0)),"")</f>
        <v>1633</v>
      </c>
      <c r="I796" s="22"/>
      <c r="J796" s="22"/>
      <c r="K796" s="22"/>
      <c r="L796" s="5">
        <v>6285216</v>
      </c>
      <c r="M796" s="9" t="s">
        <v>3015</v>
      </c>
      <c r="N796" s="5">
        <v>628522</v>
      </c>
      <c r="O796" s="5">
        <v>6913738</v>
      </c>
      <c r="P796" s="5">
        <f t="shared" si="24"/>
        <v>725942.49</v>
      </c>
      <c r="Q796" s="5">
        <f t="shared" si="25"/>
        <v>6187795.5099999998</v>
      </c>
      <c r="R796" s="5">
        <f>+IFERROR(INDEX('18.02.23'!$F$9:$F$748,MATCH('Bảng kê Q1'!$F796,'18.02.23'!$N$9:$N$746,0)),"")</f>
        <v>6913738</v>
      </c>
      <c r="S796" s="15" t="s">
        <v>280</v>
      </c>
      <c r="T796" s="8" t="s">
        <v>3037</v>
      </c>
      <c r="U796" t="e">
        <f>INDEX('Hàng tra'!$E$3:$E$519,MATCH('Bảng kê Q1'!$F796,'Hàng tra'!$E$3:$E$519,0))</f>
        <v>#N/A</v>
      </c>
    </row>
    <row r="797" spans="1:21" hidden="1" outlineLevel="1" x14ac:dyDescent="0.25">
      <c r="A797" s="4">
        <v>44942</v>
      </c>
      <c r="B797" s="8" t="s">
        <v>2506</v>
      </c>
      <c r="C797" s="8" t="s">
        <v>3013</v>
      </c>
      <c r="D797" s="22" t="s">
        <v>280</v>
      </c>
      <c r="E797" s="22" t="s">
        <v>280</v>
      </c>
      <c r="F797" s="22">
        <v>1636</v>
      </c>
      <c r="G797" s="22"/>
      <c r="H797" s="22" t="str">
        <f>+IFERROR(INDEX('18.02.23'!$N$9:$N$746,MATCH('Bảng kê Q1'!$F797,'18.02.23'!$N$9:$N$746,0)),"")</f>
        <v/>
      </c>
      <c r="I797" s="22"/>
      <c r="J797" s="22"/>
      <c r="K797" s="22"/>
      <c r="L797" s="5">
        <v>3460800</v>
      </c>
      <c r="M797" s="9" t="s">
        <v>3015</v>
      </c>
      <c r="N797" s="5">
        <v>346080</v>
      </c>
      <c r="O797" s="5">
        <v>3806880</v>
      </c>
      <c r="P797" s="5">
        <f t="shared" si="24"/>
        <v>399722.39999999997</v>
      </c>
      <c r="Q797" s="5">
        <f t="shared" si="25"/>
        <v>3407157.6</v>
      </c>
      <c r="R797" s="5" t="str">
        <f>+IFERROR(INDEX('18.02.23'!$F$9:$F$748,MATCH('Bảng kê Q1'!$F797,'18.02.23'!$N$9:$N$746,0)),"")</f>
        <v/>
      </c>
      <c r="S797" s="15" t="s">
        <v>280</v>
      </c>
      <c r="T797" s="8" t="s">
        <v>3037</v>
      </c>
      <c r="U797" t="e">
        <f>INDEX('Hàng tra'!$E$3:$E$519,MATCH('Bảng kê Q1'!$F797,'Hàng tra'!$E$3:$E$519,0))</f>
        <v>#N/A</v>
      </c>
    </row>
    <row r="798" spans="1:21" ht="21" outlineLevel="1" x14ac:dyDescent="0.25">
      <c r="A798" s="4">
        <v>44942</v>
      </c>
      <c r="B798" s="8" t="s">
        <v>1105</v>
      </c>
      <c r="C798" s="8" t="s">
        <v>3013</v>
      </c>
      <c r="D798" s="22" t="s">
        <v>4205</v>
      </c>
      <c r="E798" s="22" t="s">
        <v>4205</v>
      </c>
      <c r="F798" s="22">
        <v>1637</v>
      </c>
      <c r="G798" s="22"/>
      <c r="H798" s="22">
        <f>+IFERROR(INDEX('18.02.23'!$N$9:$N$746,MATCH('Bảng kê Q1'!$F798,'18.02.23'!$N$9:$N$746,0)),"")</f>
        <v>1637</v>
      </c>
      <c r="I798" s="22"/>
      <c r="J798" s="22"/>
      <c r="K798" s="22"/>
      <c r="L798" s="5">
        <v>826177</v>
      </c>
      <c r="M798" s="9" t="s">
        <v>3015</v>
      </c>
      <c r="N798" s="5">
        <v>82618</v>
      </c>
      <c r="O798" s="5">
        <v>908795</v>
      </c>
      <c r="P798" s="5">
        <f t="shared" si="24"/>
        <v>95423.474999999991</v>
      </c>
      <c r="Q798" s="5">
        <f t="shared" si="25"/>
        <v>813371.52500000002</v>
      </c>
      <c r="R798" s="5">
        <f>+IFERROR(INDEX('18.02.23'!$F$9:$F$748,MATCH('Bảng kê Q1'!$F798,'18.02.23'!$N$9:$N$746,0)),"")</f>
        <v>908795</v>
      </c>
      <c r="S798" s="15" t="s">
        <v>1332</v>
      </c>
      <c r="T798" s="8" t="s">
        <v>3033</v>
      </c>
      <c r="U798" t="e">
        <f>INDEX('Hàng tra'!$E$3:$E$519,MATCH('Bảng kê Q1'!$F798,'Hàng tra'!$E$3:$E$519,0))</f>
        <v>#N/A</v>
      </c>
    </row>
    <row r="799" spans="1:21" ht="21" outlineLevel="1" x14ac:dyDescent="0.25">
      <c r="A799" s="4">
        <v>44942</v>
      </c>
      <c r="B799" s="8" t="s">
        <v>954</v>
      </c>
      <c r="C799" s="8" t="s">
        <v>3013</v>
      </c>
      <c r="D799" s="22" t="s">
        <v>4147</v>
      </c>
      <c r="E799" s="22" t="s">
        <v>4147</v>
      </c>
      <c r="F799" s="22">
        <v>1638</v>
      </c>
      <c r="G799" s="22"/>
      <c r="H799" s="22">
        <f>+IFERROR(INDEX('18.02.23'!$N$9:$N$746,MATCH('Bảng kê Q1'!$F799,'18.02.23'!$N$9:$N$746,0)),"")</f>
        <v>1638</v>
      </c>
      <c r="I799" s="22"/>
      <c r="J799" s="22"/>
      <c r="K799" s="22"/>
      <c r="L799" s="5">
        <v>910676</v>
      </c>
      <c r="M799" s="9" t="s">
        <v>3015</v>
      </c>
      <c r="N799" s="5">
        <v>91068</v>
      </c>
      <c r="O799" s="5">
        <v>1001744</v>
      </c>
      <c r="P799" s="5">
        <f t="shared" si="24"/>
        <v>105183.12</v>
      </c>
      <c r="Q799" s="5">
        <f t="shared" si="25"/>
        <v>896560.88</v>
      </c>
      <c r="R799" s="5">
        <f>+IFERROR(INDEX('18.02.23'!$F$9:$F$748,MATCH('Bảng kê Q1'!$F799,'18.02.23'!$N$9:$N$746,0)),"")</f>
        <v>1001744</v>
      </c>
      <c r="S799" s="15" t="s">
        <v>1332</v>
      </c>
      <c r="T799" s="8" t="s">
        <v>3033</v>
      </c>
      <c r="U799" t="e">
        <f>INDEX('Hàng tra'!$E$3:$E$519,MATCH('Bảng kê Q1'!$F799,'Hàng tra'!$E$3:$E$519,0))</f>
        <v>#N/A</v>
      </c>
    </row>
    <row r="800" spans="1:21" hidden="1" outlineLevel="1" x14ac:dyDescent="0.25">
      <c r="A800" s="4">
        <v>44942</v>
      </c>
      <c r="B800" s="8" t="s">
        <v>252</v>
      </c>
      <c r="C800" s="8" t="s">
        <v>3013</v>
      </c>
      <c r="D800" s="22" t="s">
        <v>4150</v>
      </c>
      <c r="E800" s="22" t="s">
        <v>4150</v>
      </c>
      <c r="F800" s="22">
        <v>1639</v>
      </c>
      <c r="G800" s="22"/>
      <c r="H800" s="22" t="str">
        <f>+IFERROR(INDEX('18.02.23'!$N$9:$N$746,MATCH('Bảng kê Q1'!$F800,'18.02.23'!$N$9:$N$746,0)),"")</f>
        <v/>
      </c>
      <c r="I800" s="22"/>
      <c r="J800" s="22"/>
      <c r="K800" s="22"/>
      <c r="L800" s="5">
        <v>1289400</v>
      </c>
      <c r="M800" s="9" t="s">
        <v>3015</v>
      </c>
      <c r="N800" s="5">
        <v>128940</v>
      </c>
      <c r="O800" s="5">
        <v>1418340</v>
      </c>
      <c r="P800" s="5">
        <f t="shared" si="24"/>
        <v>148925.69999999998</v>
      </c>
      <c r="Q800" s="5">
        <f t="shared" si="25"/>
        <v>1269414.3</v>
      </c>
      <c r="R800" s="5" t="str">
        <f>+IFERROR(INDEX('18.02.23'!$F$9:$F$748,MATCH('Bảng kê Q1'!$F800,'18.02.23'!$N$9:$N$746,0)),"")</f>
        <v/>
      </c>
      <c r="S800" s="15" t="s">
        <v>2803</v>
      </c>
      <c r="T800" s="8" t="s">
        <v>3035</v>
      </c>
      <c r="U800" t="e">
        <f>INDEX('Hàng tra'!$E$3:$E$519,MATCH('Bảng kê Q1'!$F800,'Hàng tra'!$E$3:$E$519,0))</f>
        <v>#N/A</v>
      </c>
    </row>
    <row r="801" spans="1:21" outlineLevel="1" x14ac:dyDescent="0.25">
      <c r="A801" s="4">
        <v>44942</v>
      </c>
      <c r="B801" s="8" t="s">
        <v>643</v>
      </c>
      <c r="C801" s="8" t="s">
        <v>3013</v>
      </c>
      <c r="D801" s="22" t="s">
        <v>4150</v>
      </c>
      <c r="E801" s="22" t="s">
        <v>4150</v>
      </c>
      <c r="F801" s="22">
        <v>1640</v>
      </c>
      <c r="G801" s="22"/>
      <c r="H801" s="22">
        <f>+IFERROR(INDEX('18.02.23'!$N$9:$N$746,MATCH('Bảng kê Q1'!$F801,'18.02.23'!$N$9:$N$746,0)),"")</f>
        <v>1640</v>
      </c>
      <c r="I801" s="22"/>
      <c r="J801" s="22"/>
      <c r="K801" s="22"/>
      <c r="L801" s="5">
        <v>1606715</v>
      </c>
      <c r="M801" s="9" t="s">
        <v>3015</v>
      </c>
      <c r="N801" s="5">
        <v>160672</v>
      </c>
      <c r="O801" s="5">
        <v>1767387</v>
      </c>
      <c r="P801" s="5">
        <f t="shared" si="24"/>
        <v>185575.63499999998</v>
      </c>
      <c r="Q801" s="5">
        <f t="shared" si="25"/>
        <v>1581811.365</v>
      </c>
      <c r="R801" s="5">
        <f>+IFERROR(INDEX('18.02.23'!$F$9:$F$748,MATCH('Bảng kê Q1'!$F801,'18.02.23'!$N$9:$N$746,0)),"")</f>
        <v>1767387</v>
      </c>
      <c r="S801" s="15" t="s">
        <v>2803</v>
      </c>
      <c r="T801" s="8" t="s">
        <v>3035</v>
      </c>
      <c r="U801" t="e">
        <f>INDEX('Hàng tra'!$E$3:$E$519,MATCH('Bảng kê Q1'!$F801,'Hàng tra'!$E$3:$E$519,0))</f>
        <v>#N/A</v>
      </c>
    </row>
    <row r="802" spans="1:21" outlineLevel="1" x14ac:dyDescent="0.25">
      <c r="A802" s="4">
        <v>44942</v>
      </c>
      <c r="B802" s="8" t="s">
        <v>499</v>
      </c>
      <c r="C802" s="8" t="s">
        <v>3013</v>
      </c>
      <c r="D802" s="22" t="s">
        <v>476</v>
      </c>
      <c r="E802" s="22" t="s">
        <v>476</v>
      </c>
      <c r="F802" s="22">
        <v>1642</v>
      </c>
      <c r="G802" s="22"/>
      <c r="H802" s="22">
        <f>+IFERROR(INDEX('18.02.23'!$N$9:$N$746,MATCH('Bảng kê Q1'!$F802,'18.02.23'!$N$9:$N$746,0)),"")</f>
        <v>1642</v>
      </c>
      <c r="I802" s="22"/>
      <c r="J802" s="22"/>
      <c r="K802" s="22"/>
      <c r="L802" s="5">
        <v>1133426</v>
      </c>
      <c r="M802" s="9" t="s">
        <v>3015</v>
      </c>
      <c r="N802" s="5">
        <v>113343</v>
      </c>
      <c r="O802" s="5">
        <v>1246769</v>
      </c>
      <c r="P802" s="5">
        <f t="shared" si="24"/>
        <v>130910.745</v>
      </c>
      <c r="Q802" s="5">
        <f t="shared" si="25"/>
        <v>1115858.2549999999</v>
      </c>
      <c r="R802" s="5">
        <f>+IFERROR(INDEX('18.02.23'!$F$9:$F$748,MATCH('Bảng kê Q1'!$F802,'18.02.23'!$N$9:$N$746,0)),"")</f>
        <v>1246769</v>
      </c>
      <c r="S802" s="15" t="s">
        <v>1882</v>
      </c>
      <c r="T802" s="8" t="s">
        <v>3014</v>
      </c>
      <c r="U802" t="e">
        <f>INDEX('Hàng tra'!$E$3:$E$519,MATCH('Bảng kê Q1'!$F802,'Hàng tra'!$E$3:$E$519,0))</f>
        <v>#N/A</v>
      </c>
    </row>
    <row r="803" spans="1:21" outlineLevel="1" x14ac:dyDescent="0.25">
      <c r="A803" s="4">
        <v>44942</v>
      </c>
      <c r="B803" s="8" t="s">
        <v>278</v>
      </c>
      <c r="C803" s="8" t="s">
        <v>3013</v>
      </c>
      <c r="D803" s="22" t="s">
        <v>2734</v>
      </c>
      <c r="E803" s="22" t="s">
        <v>2734</v>
      </c>
      <c r="F803" s="22">
        <v>1644</v>
      </c>
      <c r="G803" s="22"/>
      <c r="H803" s="22">
        <f>+IFERROR(INDEX('18.02.23'!$N$9:$N$746,MATCH('Bảng kê Q1'!$F803,'18.02.23'!$N$9:$N$746,0)),"")</f>
        <v>1644</v>
      </c>
      <c r="I803" s="22"/>
      <c r="J803" s="22"/>
      <c r="K803" s="22"/>
      <c r="L803" s="5">
        <v>2602143</v>
      </c>
      <c r="M803" s="9" t="s">
        <v>3015</v>
      </c>
      <c r="N803" s="5">
        <v>260214</v>
      </c>
      <c r="O803" s="5">
        <v>2862357</v>
      </c>
      <c r="P803" s="5">
        <f t="shared" si="24"/>
        <v>300547.48499999999</v>
      </c>
      <c r="Q803" s="5">
        <f t="shared" si="25"/>
        <v>2561809.5150000001</v>
      </c>
      <c r="R803" s="5">
        <f>+IFERROR(INDEX('18.02.23'!$F$9:$F$748,MATCH('Bảng kê Q1'!$F803,'18.02.23'!$N$9:$N$746,0)),"")</f>
        <v>2862357</v>
      </c>
      <c r="S803" s="15" t="s">
        <v>1882</v>
      </c>
      <c r="T803" s="8" t="s">
        <v>3014</v>
      </c>
      <c r="U803" t="e">
        <f>INDEX('Hàng tra'!$E$3:$E$519,MATCH('Bảng kê Q1'!$F803,'Hàng tra'!$E$3:$E$519,0))</f>
        <v>#N/A</v>
      </c>
    </row>
    <row r="804" spans="1:21" outlineLevel="1" x14ac:dyDescent="0.25">
      <c r="A804" s="4">
        <v>44942</v>
      </c>
      <c r="B804" s="8" t="s">
        <v>2026</v>
      </c>
      <c r="C804" s="8" t="s">
        <v>3013</v>
      </c>
      <c r="D804" s="22" t="s">
        <v>2856</v>
      </c>
      <c r="E804" s="22" t="s">
        <v>2856</v>
      </c>
      <c r="F804" s="22">
        <v>1645</v>
      </c>
      <c r="G804" s="22"/>
      <c r="H804" s="22">
        <f>+IFERROR(INDEX('18.02.23'!$N$9:$N$746,MATCH('Bảng kê Q1'!$F804,'18.02.23'!$N$9:$N$746,0)),"")</f>
        <v>1645</v>
      </c>
      <c r="I804" s="22"/>
      <c r="J804" s="22"/>
      <c r="K804" s="22"/>
      <c r="L804" s="5">
        <v>926541</v>
      </c>
      <c r="M804" s="9" t="s">
        <v>3015</v>
      </c>
      <c r="N804" s="5">
        <v>92654</v>
      </c>
      <c r="O804" s="5">
        <v>1019195</v>
      </c>
      <c r="P804" s="5">
        <f t="shared" si="24"/>
        <v>107015.47499999999</v>
      </c>
      <c r="Q804" s="5">
        <f t="shared" si="25"/>
        <v>912179.52500000002</v>
      </c>
      <c r="R804" s="5">
        <f>+IFERROR(INDEX('18.02.23'!$F$9:$F$748,MATCH('Bảng kê Q1'!$F804,'18.02.23'!$N$9:$N$746,0)),"")</f>
        <v>1019195</v>
      </c>
      <c r="S804" s="15" t="s">
        <v>1882</v>
      </c>
      <c r="T804" s="8" t="s">
        <v>3014</v>
      </c>
      <c r="U804" t="e">
        <f>INDEX('Hàng tra'!$E$3:$E$519,MATCH('Bảng kê Q1'!$F804,'Hàng tra'!$E$3:$E$519,0))</f>
        <v>#N/A</v>
      </c>
    </row>
    <row r="805" spans="1:21" hidden="1" outlineLevel="1" x14ac:dyDescent="0.25">
      <c r="A805" s="4">
        <v>44942</v>
      </c>
      <c r="B805" s="8" t="s">
        <v>845</v>
      </c>
      <c r="C805" s="8" t="s">
        <v>3013</v>
      </c>
      <c r="D805" s="22" t="s">
        <v>476</v>
      </c>
      <c r="E805" s="22" t="s">
        <v>476</v>
      </c>
      <c r="F805" s="22">
        <v>1646</v>
      </c>
      <c r="G805" s="22"/>
      <c r="H805" s="22" t="str">
        <f>+IFERROR(INDEX('18.02.23'!$N$9:$N$746,MATCH('Bảng kê Q1'!$F805,'18.02.23'!$N$9:$N$746,0)),"")</f>
        <v/>
      </c>
      <c r="I805" s="22"/>
      <c r="J805" s="22"/>
      <c r="K805" s="22"/>
      <c r="L805" s="5">
        <v>865200</v>
      </c>
      <c r="M805" s="9" t="s">
        <v>3015</v>
      </c>
      <c r="N805" s="5">
        <v>86520</v>
      </c>
      <c r="O805" s="5">
        <v>951720</v>
      </c>
      <c r="P805" s="5">
        <f t="shared" si="24"/>
        <v>99930.599999999991</v>
      </c>
      <c r="Q805" s="5">
        <f t="shared" si="25"/>
        <v>851789.4</v>
      </c>
      <c r="R805" s="5" t="str">
        <f>+IFERROR(INDEX('18.02.23'!$F$9:$F$748,MATCH('Bảng kê Q1'!$F805,'18.02.23'!$N$9:$N$746,0)),"")</f>
        <v/>
      </c>
      <c r="S805" s="15" t="s">
        <v>1882</v>
      </c>
      <c r="T805" s="8" t="s">
        <v>3014</v>
      </c>
      <c r="U805" t="e">
        <f>INDEX('Hàng tra'!$E$3:$E$519,MATCH('Bảng kê Q1'!$F805,'Hàng tra'!$E$3:$E$519,0))</f>
        <v>#N/A</v>
      </c>
    </row>
    <row r="806" spans="1:21" outlineLevel="1" x14ac:dyDescent="0.25">
      <c r="A806" s="4">
        <v>44942</v>
      </c>
      <c r="B806" s="8" t="s">
        <v>2328</v>
      </c>
      <c r="C806" s="8" t="s">
        <v>3013</v>
      </c>
      <c r="D806" s="22" t="s">
        <v>280</v>
      </c>
      <c r="E806" s="22" t="s">
        <v>280</v>
      </c>
      <c r="F806" s="22">
        <v>1647</v>
      </c>
      <c r="G806" s="22"/>
      <c r="H806" s="22">
        <f>+IFERROR(INDEX('18.02.23'!$N$9:$N$746,MATCH('Bảng kê Q1'!$F806,'18.02.23'!$N$9:$N$746,0)),"")</f>
        <v>1647</v>
      </c>
      <c r="I806" s="22"/>
      <c r="J806" s="22"/>
      <c r="K806" s="22"/>
      <c r="L806" s="5">
        <v>6038549</v>
      </c>
      <c r="M806" s="9" t="s">
        <v>3015</v>
      </c>
      <c r="N806" s="5">
        <v>603855</v>
      </c>
      <c r="O806" s="5">
        <v>6642404</v>
      </c>
      <c r="P806" s="5">
        <f t="shared" si="24"/>
        <v>697452.41999999993</v>
      </c>
      <c r="Q806" s="5">
        <f t="shared" si="25"/>
        <v>5944951.5800000001</v>
      </c>
      <c r="R806" s="5">
        <f>+IFERROR(INDEX('18.02.23'!$F$9:$F$748,MATCH('Bảng kê Q1'!$F806,'18.02.23'!$N$9:$N$746,0)),"")</f>
        <v>6642404</v>
      </c>
      <c r="S806" s="15" t="s">
        <v>280</v>
      </c>
      <c r="T806" s="8" t="s">
        <v>3037</v>
      </c>
      <c r="U806" t="e">
        <f>INDEX('Hàng tra'!$E$3:$E$519,MATCH('Bảng kê Q1'!$F806,'Hàng tra'!$E$3:$E$519,0))</f>
        <v>#N/A</v>
      </c>
    </row>
    <row r="807" spans="1:21" outlineLevel="1" x14ac:dyDescent="0.25">
      <c r="A807" s="4">
        <v>44942</v>
      </c>
      <c r="B807" s="8" t="s">
        <v>1239</v>
      </c>
      <c r="C807" s="8" t="s">
        <v>3013</v>
      </c>
      <c r="D807" s="22" t="s">
        <v>877</v>
      </c>
      <c r="E807" s="22" t="s">
        <v>877</v>
      </c>
      <c r="F807" s="22">
        <v>1648</v>
      </c>
      <c r="G807" s="22"/>
      <c r="H807" s="22">
        <f>+IFERROR(INDEX('18.02.23'!$N$9:$N$746,MATCH('Bảng kê Q1'!$F807,'18.02.23'!$N$9:$N$746,0)),"")</f>
        <v>1648</v>
      </c>
      <c r="I807" s="22"/>
      <c r="J807" s="22"/>
      <c r="K807" s="22"/>
      <c r="L807" s="5">
        <v>9372492</v>
      </c>
      <c r="M807" s="9" t="s">
        <v>3015</v>
      </c>
      <c r="N807" s="5">
        <v>937249</v>
      </c>
      <c r="O807" s="5">
        <v>10309741</v>
      </c>
      <c r="P807" s="5">
        <f t="shared" si="24"/>
        <v>1082522.8049999999</v>
      </c>
      <c r="Q807" s="5">
        <f t="shared" si="25"/>
        <v>9227218.1950000003</v>
      </c>
      <c r="R807" s="5">
        <f>+IFERROR(INDEX('18.02.23'!$F$9:$F$748,MATCH('Bảng kê Q1'!$F807,'18.02.23'!$N$9:$N$746,0)),"")</f>
        <v>10309741</v>
      </c>
      <c r="S807" s="15" t="s">
        <v>877</v>
      </c>
      <c r="T807" s="8" t="s">
        <v>3028</v>
      </c>
      <c r="U807" t="e">
        <f>INDEX('Hàng tra'!$E$3:$E$519,MATCH('Bảng kê Q1'!$F807,'Hàng tra'!$E$3:$E$519,0))</f>
        <v>#N/A</v>
      </c>
    </row>
    <row r="808" spans="1:21" hidden="1" outlineLevel="1" x14ac:dyDescent="0.25">
      <c r="A808" s="4">
        <v>44942</v>
      </c>
      <c r="B808" s="8" t="s">
        <v>1136</v>
      </c>
      <c r="C808" s="8" t="s">
        <v>3013</v>
      </c>
      <c r="D808" s="22" t="s">
        <v>2903</v>
      </c>
      <c r="E808" s="22" t="s">
        <v>2903</v>
      </c>
      <c r="F808" s="22">
        <v>1649</v>
      </c>
      <c r="G808" s="22"/>
      <c r="H808" s="22" t="str">
        <f>+IFERROR(INDEX('18.02.23'!$N$9:$N$746,MATCH('Bảng kê Q1'!$F808,'18.02.23'!$N$9:$N$746,0)),"")</f>
        <v/>
      </c>
      <c r="I808" s="22"/>
      <c r="J808" s="22"/>
      <c r="K808" s="22"/>
      <c r="L808" s="5">
        <v>5814069</v>
      </c>
      <c r="M808" s="9" t="s">
        <v>3015</v>
      </c>
      <c r="N808" s="5">
        <v>581407</v>
      </c>
      <c r="O808" s="5">
        <v>6395476</v>
      </c>
      <c r="P808" s="5">
        <f t="shared" si="24"/>
        <v>671524.98</v>
      </c>
      <c r="Q808" s="5">
        <f t="shared" si="25"/>
        <v>5723951.0199999996</v>
      </c>
      <c r="R808" s="5" t="str">
        <f>+IFERROR(INDEX('18.02.23'!$F$9:$F$748,MATCH('Bảng kê Q1'!$F808,'18.02.23'!$N$9:$N$746,0)),"")</f>
        <v/>
      </c>
      <c r="S808" s="15" t="s">
        <v>2814</v>
      </c>
      <c r="T808" s="8" t="s">
        <v>3109</v>
      </c>
      <c r="U808" t="e">
        <f>INDEX('Hàng tra'!$E$3:$E$519,MATCH('Bảng kê Q1'!$F808,'Hàng tra'!$E$3:$E$519,0))</f>
        <v>#N/A</v>
      </c>
    </row>
    <row r="809" spans="1:21" outlineLevel="1" x14ac:dyDescent="0.25">
      <c r="A809" s="4">
        <v>44942</v>
      </c>
      <c r="B809" s="8" t="s">
        <v>2688</v>
      </c>
      <c r="C809" s="8" t="s">
        <v>3013</v>
      </c>
      <c r="D809" s="22" t="s">
        <v>966</v>
      </c>
      <c r="E809" s="22" t="s">
        <v>966</v>
      </c>
      <c r="F809" s="22">
        <v>1650</v>
      </c>
      <c r="G809" s="22"/>
      <c r="H809" s="22">
        <f>+IFERROR(INDEX('18.02.23'!$N$9:$N$746,MATCH('Bảng kê Q1'!$F809,'18.02.23'!$N$9:$N$746,0)),"")</f>
        <v>1650</v>
      </c>
      <c r="I809" s="22"/>
      <c r="J809" s="22"/>
      <c r="K809" s="22"/>
      <c r="L809" s="5">
        <v>501820</v>
      </c>
      <c r="M809" s="9" t="s">
        <v>3015</v>
      </c>
      <c r="N809" s="5">
        <v>50182</v>
      </c>
      <c r="O809" s="5">
        <v>552002</v>
      </c>
      <c r="P809" s="5">
        <f t="shared" si="24"/>
        <v>57960.21</v>
      </c>
      <c r="Q809" s="5">
        <f t="shared" si="25"/>
        <v>494041.79</v>
      </c>
      <c r="R809" s="5">
        <f>+IFERROR(INDEX('18.02.23'!$F$9:$F$748,MATCH('Bảng kê Q1'!$F809,'18.02.23'!$N$9:$N$746,0)),"")</f>
        <v>552002</v>
      </c>
      <c r="S809" s="15" t="s">
        <v>1882</v>
      </c>
      <c r="T809" s="8" t="s">
        <v>3014</v>
      </c>
      <c r="U809" t="e">
        <f>INDEX('Hàng tra'!$E$3:$E$519,MATCH('Bảng kê Q1'!$F809,'Hàng tra'!$E$3:$E$519,0))</f>
        <v>#N/A</v>
      </c>
    </row>
    <row r="810" spans="1:21" outlineLevel="1" x14ac:dyDescent="0.25">
      <c r="A810" s="4">
        <v>44942</v>
      </c>
      <c r="B810" s="8" t="s">
        <v>1093</v>
      </c>
      <c r="C810" s="8" t="s">
        <v>3013</v>
      </c>
      <c r="D810" s="22" t="s">
        <v>1501</v>
      </c>
      <c r="E810" s="22" t="s">
        <v>1501</v>
      </c>
      <c r="F810" s="22">
        <v>1652</v>
      </c>
      <c r="G810" s="22"/>
      <c r="H810" s="22">
        <f>+IFERROR(INDEX('18.02.23'!$N$9:$N$746,MATCH('Bảng kê Q1'!$F810,'18.02.23'!$N$9:$N$746,0)),"")</f>
        <v>1652</v>
      </c>
      <c r="I810" s="22"/>
      <c r="J810" s="22"/>
      <c r="K810" s="22"/>
      <c r="L810" s="5">
        <v>1570582</v>
      </c>
      <c r="M810" s="9" t="s">
        <v>3015</v>
      </c>
      <c r="N810" s="5">
        <v>157058</v>
      </c>
      <c r="O810" s="5">
        <v>1727640</v>
      </c>
      <c r="P810" s="5">
        <f t="shared" si="24"/>
        <v>181402.19999999998</v>
      </c>
      <c r="Q810" s="5">
        <f t="shared" si="25"/>
        <v>1546237.8</v>
      </c>
      <c r="R810" s="5">
        <f>+IFERROR(INDEX('18.02.23'!$F$9:$F$748,MATCH('Bảng kê Q1'!$F810,'18.02.23'!$N$9:$N$746,0)),"")</f>
        <v>1727640</v>
      </c>
      <c r="S810" s="15" t="s">
        <v>1260</v>
      </c>
      <c r="T810" s="8" t="s">
        <v>3061</v>
      </c>
      <c r="U810" t="e">
        <f>INDEX('Hàng tra'!$E$3:$E$519,MATCH('Bảng kê Q1'!$F810,'Hàng tra'!$E$3:$E$519,0))</f>
        <v>#N/A</v>
      </c>
    </row>
    <row r="811" spans="1:21" outlineLevel="1" x14ac:dyDescent="0.25">
      <c r="A811" s="4">
        <v>44942</v>
      </c>
      <c r="B811" s="8" t="s">
        <v>1619</v>
      </c>
      <c r="C811" s="8" t="s">
        <v>3013</v>
      </c>
      <c r="D811" s="22" t="s">
        <v>543</v>
      </c>
      <c r="E811" s="22" t="s">
        <v>543</v>
      </c>
      <c r="F811" s="22">
        <v>1654</v>
      </c>
      <c r="G811" s="22"/>
      <c r="H811" s="22">
        <f>+IFERROR(INDEX('18.02.23'!$N$9:$N$746,MATCH('Bảng kê Q1'!$F811,'18.02.23'!$N$9:$N$746,0)),"")</f>
        <v>1654</v>
      </c>
      <c r="I811" s="22"/>
      <c r="J811" s="22"/>
      <c r="K811" s="22"/>
      <c r="L811" s="5">
        <v>335661</v>
      </c>
      <c r="M811" s="9" t="s">
        <v>3015</v>
      </c>
      <c r="N811" s="5">
        <v>33566</v>
      </c>
      <c r="O811" s="5">
        <v>369227</v>
      </c>
      <c r="P811" s="5">
        <f t="shared" si="24"/>
        <v>38768.834999999999</v>
      </c>
      <c r="Q811" s="5">
        <f t="shared" si="25"/>
        <v>330458.16499999998</v>
      </c>
      <c r="R811" s="5">
        <f>+IFERROR(INDEX('18.02.23'!$F$9:$F$748,MATCH('Bảng kê Q1'!$F811,'18.02.23'!$N$9:$N$746,0)),"")</f>
        <v>369227</v>
      </c>
      <c r="S811" s="15" t="s">
        <v>1260</v>
      </c>
      <c r="T811" s="8" t="s">
        <v>3061</v>
      </c>
      <c r="U811" t="e">
        <f>INDEX('Hàng tra'!$E$3:$E$519,MATCH('Bảng kê Q1'!$F811,'Hàng tra'!$E$3:$E$519,0))</f>
        <v>#N/A</v>
      </c>
    </row>
    <row r="812" spans="1:21" ht="21" outlineLevel="1" x14ac:dyDescent="0.25">
      <c r="A812" s="4">
        <v>44942</v>
      </c>
      <c r="B812" s="8" t="s">
        <v>955</v>
      </c>
      <c r="C812" s="8" t="s">
        <v>3013</v>
      </c>
      <c r="D812" s="22" t="s">
        <v>4250</v>
      </c>
      <c r="E812" s="22" t="s">
        <v>4250</v>
      </c>
      <c r="F812" s="22">
        <v>1655</v>
      </c>
      <c r="G812" s="22"/>
      <c r="H812" s="22">
        <f>+IFERROR(INDEX('18.02.23'!$N$9:$N$746,MATCH('Bảng kê Q1'!$F812,'18.02.23'!$N$9:$N$746,0)),"")</f>
        <v>1655</v>
      </c>
      <c r="I812" s="22"/>
      <c r="J812" s="22"/>
      <c r="K812" s="22"/>
      <c r="L812" s="5">
        <v>1004830</v>
      </c>
      <c r="M812" s="9" t="s">
        <v>3015</v>
      </c>
      <c r="N812" s="5">
        <v>100483</v>
      </c>
      <c r="O812" s="5">
        <v>1105313</v>
      </c>
      <c r="P812" s="5">
        <f t="shared" si="24"/>
        <v>116057.86499999999</v>
      </c>
      <c r="Q812" s="5">
        <f t="shared" si="25"/>
        <v>989255.13500000001</v>
      </c>
      <c r="R812" s="5">
        <f>+IFERROR(INDEX('18.02.23'!$F$9:$F$748,MATCH('Bảng kê Q1'!$F812,'18.02.23'!$N$9:$N$746,0)),"")</f>
        <v>1105313</v>
      </c>
      <c r="S812" s="15" t="s">
        <v>349</v>
      </c>
      <c r="T812" s="8" t="s">
        <v>3030</v>
      </c>
      <c r="U812" t="e">
        <f>INDEX('Hàng tra'!$E$3:$E$519,MATCH('Bảng kê Q1'!$F812,'Hàng tra'!$E$3:$E$519,0))</f>
        <v>#N/A</v>
      </c>
    </row>
    <row r="813" spans="1:21" ht="21" outlineLevel="1" x14ac:dyDescent="0.25">
      <c r="A813" s="4">
        <v>44942</v>
      </c>
      <c r="B813" s="8" t="s">
        <v>2951</v>
      </c>
      <c r="C813" s="8" t="s">
        <v>3013</v>
      </c>
      <c r="D813" s="22" t="s">
        <v>4238</v>
      </c>
      <c r="E813" s="22" t="s">
        <v>4238</v>
      </c>
      <c r="F813" s="22">
        <v>1656</v>
      </c>
      <c r="G813" s="22"/>
      <c r="H813" s="22">
        <f>+IFERROR(INDEX('18.02.23'!$N$9:$N$746,MATCH('Bảng kê Q1'!$F813,'18.02.23'!$N$9:$N$746,0)),"")</f>
        <v>1656</v>
      </c>
      <c r="I813" s="22"/>
      <c r="J813" s="22"/>
      <c r="K813" s="22"/>
      <c r="L813" s="5">
        <v>952528</v>
      </c>
      <c r="M813" s="9" t="s">
        <v>3015</v>
      </c>
      <c r="N813" s="5">
        <v>95253</v>
      </c>
      <c r="O813" s="5">
        <v>1047781</v>
      </c>
      <c r="P813" s="5">
        <f t="shared" si="24"/>
        <v>110017.00499999999</v>
      </c>
      <c r="Q813" s="5">
        <f t="shared" si="25"/>
        <v>937763.995</v>
      </c>
      <c r="R813" s="5">
        <f>+IFERROR(INDEX('18.02.23'!$F$9:$F$748,MATCH('Bảng kê Q1'!$F813,'18.02.23'!$N$9:$N$746,0)),"")</f>
        <v>1047781</v>
      </c>
      <c r="S813" s="15" t="s">
        <v>349</v>
      </c>
      <c r="T813" s="8" t="s">
        <v>3030</v>
      </c>
      <c r="U813" t="e">
        <f>INDEX('Hàng tra'!$E$3:$E$519,MATCH('Bảng kê Q1'!$F813,'Hàng tra'!$E$3:$E$519,0))</f>
        <v>#N/A</v>
      </c>
    </row>
    <row r="814" spans="1:21" ht="21" outlineLevel="1" x14ac:dyDescent="0.25">
      <c r="A814" s="4">
        <v>44942</v>
      </c>
      <c r="B814" s="8" t="s">
        <v>2090</v>
      </c>
      <c r="C814" s="8" t="s">
        <v>3013</v>
      </c>
      <c r="D814" s="22" t="s">
        <v>4238</v>
      </c>
      <c r="E814" s="22" t="s">
        <v>4238</v>
      </c>
      <c r="F814" s="22">
        <v>1657</v>
      </c>
      <c r="G814" s="22"/>
      <c r="H814" s="22">
        <f>+IFERROR(INDEX('18.02.23'!$N$9:$N$746,MATCH('Bảng kê Q1'!$F814,'18.02.23'!$N$9:$N$746,0)),"")</f>
        <v>1657</v>
      </c>
      <c r="I814" s="22"/>
      <c r="J814" s="22"/>
      <c r="K814" s="22"/>
      <c r="L814" s="5">
        <v>1924096</v>
      </c>
      <c r="M814" s="9" t="s">
        <v>3015</v>
      </c>
      <c r="N814" s="5">
        <v>192410</v>
      </c>
      <c r="O814" s="5">
        <v>2116506</v>
      </c>
      <c r="P814" s="5">
        <f t="shared" si="24"/>
        <v>222233.13</v>
      </c>
      <c r="Q814" s="5">
        <f t="shared" si="25"/>
        <v>1894272.87</v>
      </c>
      <c r="R814" s="5">
        <f>+IFERROR(INDEX('18.02.23'!$F$9:$F$748,MATCH('Bảng kê Q1'!$F814,'18.02.23'!$N$9:$N$746,0)),"")</f>
        <v>2116506</v>
      </c>
      <c r="S814" s="15" t="s">
        <v>349</v>
      </c>
      <c r="T814" s="8" t="s">
        <v>3030</v>
      </c>
      <c r="U814" t="e">
        <f>INDEX('Hàng tra'!$E$3:$E$519,MATCH('Bảng kê Q1'!$F814,'Hàng tra'!$E$3:$E$519,0))</f>
        <v>#N/A</v>
      </c>
    </row>
    <row r="815" spans="1:21" ht="21" outlineLevel="1" x14ac:dyDescent="0.25">
      <c r="A815" s="4">
        <v>44942</v>
      </c>
      <c r="B815" s="8" t="s">
        <v>1342</v>
      </c>
      <c r="C815" s="8" t="s">
        <v>3013</v>
      </c>
      <c r="D815" s="22" t="s">
        <v>4251</v>
      </c>
      <c r="E815" s="22" t="s">
        <v>4251</v>
      </c>
      <c r="F815" s="22">
        <v>1658</v>
      </c>
      <c r="G815" s="22"/>
      <c r="H815" s="22">
        <f>+IFERROR(INDEX('18.02.23'!$N$9:$N$746,MATCH('Bảng kê Q1'!$F815,'18.02.23'!$N$9:$N$746,0)),"")</f>
        <v>1658</v>
      </c>
      <c r="I815" s="22"/>
      <c r="J815" s="22"/>
      <c r="K815" s="22"/>
      <c r="L815" s="5">
        <v>2111889</v>
      </c>
      <c r="M815" s="9" t="s">
        <v>3015</v>
      </c>
      <c r="N815" s="5">
        <v>211189</v>
      </c>
      <c r="O815" s="5">
        <v>2323078</v>
      </c>
      <c r="P815" s="5">
        <f t="shared" si="24"/>
        <v>243923.19</v>
      </c>
      <c r="Q815" s="5">
        <f t="shared" si="25"/>
        <v>2079154.81</v>
      </c>
      <c r="R815" s="5">
        <f>+IFERROR(INDEX('18.02.23'!$F$9:$F$748,MATCH('Bảng kê Q1'!$F815,'18.02.23'!$N$9:$N$746,0)),"")</f>
        <v>2323078</v>
      </c>
      <c r="S815" s="15" t="s">
        <v>349</v>
      </c>
      <c r="T815" s="8" t="s">
        <v>3030</v>
      </c>
      <c r="U815" t="e">
        <f>INDEX('Hàng tra'!$E$3:$E$519,MATCH('Bảng kê Q1'!$F815,'Hàng tra'!$E$3:$E$519,0))</f>
        <v>#N/A</v>
      </c>
    </row>
    <row r="816" spans="1:21" outlineLevel="1" x14ac:dyDescent="0.25">
      <c r="A816" s="4">
        <v>44942</v>
      </c>
      <c r="B816" s="8" t="s">
        <v>2308</v>
      </c>
      <c r="C816" s="8" t="s">
        <v>3013</v>
      </c>
      <c r="D816" s="22" t="s">
        <v>2125</v>
      </c>
      <c r="E816" s="22" t="s">
        <v>2125</v>
      </c>
      <c r="F816" s="22">
        <v>1660</v>
      </c>
      <c r="G816" s="22"/>
      <c r="H816" s="22">
        <f>+IFERROR(INDEX('18.02.23'!$N$9:$N$746,MATCH('Bảng kê Q1'!$F816,'18.02.23'!$N$9:$N$746,0)),"")</f>
        <v>1660</v>
      </c>
      <c r="I816" s="22"/>
      <c r="J816" s="22"/>
      <c r="K816" s="22"/>
      <c r="L816" s="5">
        <v>985220</v>
      </c>
      <c r="M816" s="9" t="s">
        <v>3015</v>
      </c>
      <c r="N816" s="5">
        <v>98522</v>
      </c>
      <c r="O816" s="5">
        <v>1083742</v>
      </c>
      <c r="P816" s="5">
        <f t="shared" si="24"/>
        <v>113792.90999999999</v>
      </c>
      <c r="Q816" s="5">
        <f t="shared" si="25"/>
        <v>969949.09</v>
      </c>
      <c r="R816" s="5">
        <f>+IFERROR(INDEX('18.02.23'!$F$9:$F$748,MATCH('Bảng kê Q1'!$F816,'18.02.23'!$N$9:$N$746,0)),"")</f>
        <v>1083742</v>
      </c>
      <c r="S816" s="15" t="s">
        <v>1260</v>
      </c>
      <c r="T816" s="8" t="s">
        <v>3061</v>
      </c>
      <c r="U816" t="e">
        <f>INDEX('Hàng tra'!$E$3:$E$519,MATCH('Bảng kê Q1'!$F816,'Hàng tra'!$E$3:$E$519,0))</f>
        <v>#N/A</v>
      </c>
    </row>
    <row r="817" spans="1:21" outlineLevel="1" x14ac:dyDescent="0.25">
      <c r="A817" s="4">
        <v>44942</v>
      </c>
      <c r="B817" s="8" t="s">
        <v>1300</v>
      </c>
      <c r="C817" s="8" t="s">
        <v>3013</v>
      </c>
      <c r="D817" s="22" t="s">
        <v>2491</v>
      </c>
      <c r="E817" s="22" t="s">
        <v>2491</v>
      </c>
      <c r="F817" s="22">
        <v>1663</v>
      </c>
      <c r="G817" s="22"/>
      <c r="H817" s="22">
        <f>+IFERROR(INDEX('18.02.23'!$N$9:$N$746,MATCH('Bảng kê Q1'!$F817,'18.02.23'!$N$9:$N$746,0)),"")</f>
        <v>1663</v>
      </c>
      <c r="I817" s="22"/>
      <c r="J817" s="22"/>
      <c r="K817" s="22"/>
      <c r="L817" s="5">
        <v>706248</v>
      </c>
      <c r="M817" s="9" t="s">
        <v>3015</v>
      </c>
      <c r="N817" s="5">
        <v>70625</v>
      </c>
      <c r="O817" s="5">
        <v>776873</v>
      </c>
      <c r="P817" s="5">
        <f t="shared" si="24"/>
        <v>81571.664999999994</v>
      </c>
      <c r="Q817" s="5">
        <f t="shared" si="25"/>
        <v>695301.33499999996</v>
      </c>
      <c r="R817" s="5">
        <f>+IFERROR(INDEX('18.02.23'!$F$9:$F$748,MATCH('Bảng kê Q1'!$F817,'18.02.23'!$N$9:$N$746,0)),"")</f>
        <v>776873</v>
      </c>
      <c r="S817" s="15" t="s">
        <v>1882</v>
      </c>
      <c r="T817" s="8" t="s">
        <v>3014</v>
      </c>
      <c r="U817" t="e">
        <f>INDEX('Hàng tra'!$E$3:$E$519,MATCH('Bảng kê Q1'!$F817,'Hàng tra'!$E$3:$E$519,0))</f>
        <v>#N/A</v>
      </c>
    </row>
    <row r="818" spans="1:21" outlineLevel="1" x14ac:dyDescent="0.25">
      <c r="A818" s="4">
        <v>44942</v>
      </c>
      <c r="B818" s="8" t="s">
        <v>2568</v>
      </c>
      <c r="C818" s="8" t="s">
        <v>3013</v>
      </c>
      <c r="D818" s="22" t="s">
        <v>1740</v>
      </c>
      <c r="E818" s="22" t="s">
        <v>1740</v>
      </c>
      <c r="F818" s="22">
        <v>1664</v>
      </c>
      <c r="G818" s="22"/>
      <c r="H818" s="22">
        <f>+IFERROR(INDEX('18.02.23'!$N$9:$N$746,MATCH('Bảng kê Q1'!$F818,'18.02.23'!$N$9:$N$746,0)),"")</f>
        <v>1664</v>
      </c>
      <c r="I818" s="22"/>
      <c r="J818" s="22"/>
      <c r="K818" s="22"/>
      <c r="L818" s="5">
        <v>640358</v>
      </c>
      <c r="M818" s="9" t="s">
        <v>3015</v>
      </c>
      <c r="N818" s="5">
        <v>64036</v>
      </c>
      <c r="O818" s="5">
        <v>704394</v>
      </c>
      <c r="P818" s="5">
        <f t="shared" si="24"/>
        <v>73961.37</v>
      </c>
      <c r="Q818" s="5">
        <f t="shared" si="25"/>
        <v>630432.63</v>
      </c>
      <c r="R818" s="5">
        <f>+IFERROR(INDEX('18.02.23'!$F$9:$F$748,MATCH('Bảng kê Q1'!$F818,'18.02.23'!$N$9:$N$746,0)),"")</f>
        <v>704394</v>
      </c>
      <c r="S818" s="15" t="s">
        <v>1882</v>
      </c>
      <c r="T818" s="8" t="s">
        <v>3014</v>
      </c>
      <c r="U818" t="e">
        <f>INDEX('Hàng tra'!$E$3:$E$519,MATCH('Bảng kê Q1'!$F818,'Hàng tra'!$E$3:$E$519,0))</f>
        <v>#N/A</v>
      </c>
    </row>
    <row r="819" spans="1:21" outlineLevel="1" x14ac:dyDescent="0.25">
      <c r="A819" s="4">
        <v>44942</v>
      </c>
      <c r="B819" s="8" t="s">
        <v>2857</v>
      </c>
      <c r="C819" s="8" t="s">
        <v>3013</v>
      </c>
      <c r="D819" s="22" t="s">
        <v>2244</v>
      </c>
      <c r="E819" s="22" t="s">
        <v>2244</v>
      </c>
      <c r="F819" s="22">
        <v>1666</v>
      </c>
      <c r="G819" s="22"/>
      <c r="H819" s="22">
        <f>+IFERROR(INDEX('18.02.23'!$N$9:$N$746,MATCH('Bảng kê Q1'!$F819,'18.02.23'!$N$9:$N$746,0)),"")</f>
        <v>1666</v>
      </c>
      <c r="I819" s="22"/>
      <c r="J819" s="22"/>
      <c r="K819" s="22"/>
      <c r="L819" s="5">
        <v>5297956</v>
      </c>
      <c r="M819" s="9" t="s">
        <v>3015</v>
      </c>
      <c r="N819" s="5">
        <v>529796</v>
      </c>
      <c r="O819" s="5">
        <v>5827752</v>
      </c>
      <c r="P819" s="5">
        <f t="shared" si="24"/>
        <v>611913.96</v>
      </c>
      <c r="Q819" s="5">
        <f t="shared" si="25"/>
        <v>5215838.04</v>
      </c>
      <c r="R819" s="5">
        <f>+IFERROR(INDEX('18.02.23'!$F$9:$F$748,MATCH('Bảng kê Q1'!$F819,'18.02.23'!$N$9:$N$746,0)),"")</f>
        <v>5827752</v>
      </c>
      <c r="S819" s="15" t="s">
        <v>2244</v>
      </c>
      <c r="T819" s="8" t="s">
        <v>3088</v>
      </c>
      <c r="U819" t="e">
        <f>INDEX('Hàng tra'!$E$3:$E$519,MATCH('Bảng kê Q1'!$F819,'Hàng tra'!$E$3:$E$519,0))</f>
        <v>#N/A</v>
      </c>
    </row>
    <row r="820" spans="1:21" outlineLevel="1" x14ac:dyDescent="0.25">
      <c r="A820" s="4">
        <v>44942</v>
      </c>
      <c r="B820" s="8" t="s">
        <v>1146</v>
      </c>
      <c r="C820" s="8" t="s">
        <v>3013</v>
      </c>
      <c r="D820" s="22" t="s">
        <v>1656</v>
      </c>
      <c r="E820" s="22" t="s">
        <v>1656</v>
      </c>
      <c r="F820" s="22">
        <v>1667</v>
      </c>
      <c r="G820" s="22"/>
      <c r="H820" s="22">
        <f>+IFERROR(INDEX('18.02.23'!$N$9:$N$746,MATCH('Bảng kê Q1'!$F820,'18.02.23'!$N$9:$N$746,0)),"")</f>
        <v>1667</v>
      </c>
      <c r="I820" s="22"/>
      <c r="J820" s="22"/>
      <c r="K820" s="22"/>
      <c r="L820" s="5">
        <v>4822382</v>
      </c>
      <c r="M820" s="9" t="s">
        <v>3015</v>
      </c>
      <c r="N820" s="5">
        <v>482238</v>
      </c>
      <c r="O820" s="5">
        <v>5304620</v>
      </c>
      <c r="P820" s="5">
        <f t="shared" si="24"/>
        <v>556985.1</v>
      </c>
      <c r="Q820" s="5">
        <f t="shared" si="25"/>
        <v>4747634.9000000004</v>
      </c>
      <c r="R820" s="5">
        <f>+IFERROR(INDEX('18.02.23'!$F$9:$F$748,MATCH('Bảng kê Q1'!$F820,'18.02.23'!$N$9:$N$746,0)),"")</f>
        <v>5304620</v>
      </c>
      <c r="S820" s="15" t="s">
        <v>1656</v>
      </c>
      <c r="T820" s="8" t="s">
        <v>3100</v>
      </c>
      <c r="U820" t="e">
        <f>INDEX('Hàng tra'!$E$3:$E$519,MATCH('Bảng kê Q1'!$F820,'Hàng tra'!$E$3:$E$519,0))</f>
        <v>#N/A</v>
      </c>
    </row>
    <row r="821" spans="1:21" ht="21" hidden="1" outlineLevel="1" x14ac:dyDescent="0.25">
      <c r="A821" s="4">
        <v>44942</v>
      </c>
      <c r="B821" s="8" t="s">
        <v>1311</v>
      </c>
      <c r="C821" s="8" t="s">
        <v>3013</v>
      </c>
      <c r="D821" s="22" t="s">
        <v>1118</v>
      </c>
      <c r="E821" s="22" t="s">
        <v>1118</v>
      </c>
      <c r="F821" s="22">
        <v>1691</v>
      </c>
      <c r="G821" s="22"/>
      <c r="H821" s="22" t="str">
        <f>+IFERROR(INDEX('18.02.23'!$N$9:$N$746,MATCH('Bảng kê Q1'!$F821,'18.02.23'!$N$9:$N$746,0)),"")</f>
        <v/>
      </c>
      <c r="I821" s="22"/>
      <c r="J821" s="22"/>
      <c r="K821" s="22"/>
      <c r="L821" s="5">
        <v>882000</v>
      </c>
      <c r="M821" s="9" t="s">
        <v>3015</v>
      </c>
      <c r="N821" s="5">
        <v>88200</v>
      </c>
      <c r="O821" s="5">
        <v>970200</v>
      </c>
      <c r="P821" s="5">
        <f t="shared" si="24"/>
        <v>101871</v>
      </c>
      <c r="Q821" s="5">
        <f t="shared" si="25"/>
        <v>868329</v>
      </c>
      <c r="R821" s="5" t="str">
        <f>+IFERROR(INDEX('18.02.23'!$F$9:$F$748,MATCH('Bảng kê Q1'!$F821,'18.02.23'!$N$9:$N$746,0)),"")</f>
        <v/>
      </c>
      <c r="S821" s="15" t="s">
        <v>1118</v>
      </c>
      <c r="T821" s="8" t="s">
        <v>3016</v>
      </c>
      <c r="U821" t="e">
        <f>INDEX('Hàng tra'!$E$3:$E$519,MATCH('Bảng kê Q1'!$F821,'Hàng tra'!$E$3:$E$519,0))</f>
        <v>#N/A</v>
      </c>
    </row>
    <row r="822" spans="1:21" ht="21" outlineLevel="1" x14ac:dyDescent="0.25">
      <c r="A822" s="4">
        <v>44942</v>
      </c>
      <c r="B822" s="8" t="s">
        <v>1474</v>
      </c>
      <c r="C822" s="8" t="s">
        <v>3013</v>
      </c>
      <c r="D822" s="22" t="s">
        <v>1118</v>
      </c>
      <c r="E822" s="22" t="s">
        <v>1118</v>
      </c>
      <c r="F822" s="22">
        <v>1692</v>
      </c>
      <c r="G822" s="22"/>
      <c r="H822" s="22">
        <f>+IFERROR(INDEX('18.02.23'!$N$9:$N$746,MATCH('Bảng kê Q1'!$F822,'18.02.23'!$N$9:$N$746,0)),"")</f>
        <v>1692</v>
      </c>
      <c r="I822" s="22"/>
      <c r="J822" s="22"/>
      <c r="K822" s="22"/>
      <c r="L822" s="5">
        <v>1924970</v>
      </c>
      <c r="M822" s="9" t="s">
        <v>3015</v>
      </c>
      <c r="N822" s="5">
        <v>192497</v>
      </c>
      <c r="O822" s="5">
        <v>2117467</v>
      </c>
      <c r="P822" s="5">
        <f t="shared" si="24"/>
        <v>222334.035</v>
      </c>
      <c r="Q822" s="5">
        <f t="shared" si="25"/>
        <v>1895132.9650000001</v>
      </c>
      <c r="R822" s="5">
        <f>+IFERROR(INDEX('18.02.23'!$F$9:$F$748,MATCH('Bảng kê Q1'!$F822,'18.02.23'!$N$9:$N$746,0)),"")</f>
        <v>2117467</v>
      </c>
      <c r="S822" s="15" t="s">
        <v>1118</v>
      </c>
      <c r="T822" s="8" t="s">
        <v>3016</v>
      </c>
      <c r="U822" t="e">
        <f>INDEX('Hàng tra'!$E$3:$E$519,MATCH('Bảng kê Q1'!$F822,'Hàng tra'!$E$3:$E$519,0))</f>
        <v>#N/A</v>
      </c>
    </row>
    <row r="823" spans="1:21" ht="21" outlineLevel="1" x14ac:dyDescent="0.25">
      <c r="A823" s="4">
        <v>44942</v>
      </c>
      <c r="B823" s="8" t="s">
        <v>1056</v>
      </c>
      <c r="C823" s="8" t="s">
        <v>3013</v>
      </c>
      <c r="D823" s="22" t="s">
        <v>1833</v>
      </c>
      <c r="E823" s="22" t="s">
        <v>1833</v>
      </c>
      <c r="F823" s="22">
        <v>1693</v>
      </c>
      <c r="G823" s="22"/>
      <c r="H823" s="22">
        <f>+IFERROR(INDEX('18.02.23'!$N$9:$N$746,MATCH('Bảng kê Q1'!$F823,'18.02.23'!$N$9:$N$746,0)),"")</f>
        <v>1693</v>
      </c>
      <c r="I823" s="22"/>
      <c r="J823" s="22"/>
      <c r="K823" s="22"/>
      <c r="L823" s="5">
        <v>2606649</v>
      </c>
      <c r="M823" s="9" t="s">
        <v>3015</v>
      </c>
      <c r="N823" s="5">
        <v>260665</v>
      </c>
      <c r="O823" s="5">
        <v>2867314</v>
      </c>
      <c r="P823" s="5">
        <f t="shared" si="24"/>
        <v>301067.96999999997</v>
      </c>
      <c r="Q823" s="5">
        <f t="shared" si="25"/>
        <v>2566246.0300000003</v>
      </c>
      <c r="R823" s="5">
        <f>+IFERROR(INDEX('18.02.23'!$F$9:$F$748,MATCH('Bảng kê Q1'!$F823,'18.02.23'!$N$9:$N$746,0)),"")</f>
        <v>2867314</v>
      </c>
      <c r="S823" s="15" t="s">
        <v>1833</v>
      </c>
      <c r="T823" s="8" t="s">
        <v>3057</v>
      </c>
      <c r="U823" t="e">
        <f>INDEX('Hàng tra'!$E$3:$E$519,MATCH('Bảng kê Q1'!$F823,'Hàng tra'!$E$3:$E$519,0))</f>
        <v>#N/A</v>
      </c>
    </row>
    <row r="824" spans="1:21" ht="21" outlineLevel="1" x14ac:dyDescent="0.25">
      <c r="A824" s="4">
        <v>44942</v>
      </c>
      <c r="B824" s="8" t="s">
        <v>1399</v>
      </c>
      <c r="C824" s="8" t="s">
        <v>3013</v>
      </c>
      <c r="D824" s="22" t="s">
        <v>760</v>
      </c>
      <c r="E824" s="22" t="s">
        <v>760</v>
      </c>
      <c r="F824" s="22">
        <v>1694</v>
      </c>
      <c r="G824" s="22"/>
      <c r="H824" s="22">
        <f>+IFERROR(INDEX('18.02.23'!$N$9:$N$746,MATCH('Bảng kê Q1'!$F824,'18.02.23'!$N$9:$N$746,0)),"")</f>
        <v>1694</v>
      </c>
      <c r="I824" s="22"/>
      <c r="J824" s="22"/>
      <c r="K824" s="22"/>
      <c r="L824" s="5">
        <v>1539323</v>
      </c>
      <c r="M824" s="9" t="s">
        <v>3015</v>
      </c>
      <c r="N824" s="5">
        <v>153932</v>
      </c>
      <c r="O824" s="5">
        <v>1693255</v>
      </c>
      <c r="P824" s="5">
        <f t="shared" si="24"/>
        <v>177791.77499999999</v>
      </c>
      <c r="Q824" s="5">
        <f t="shared" si="25"/>
        <v>1515463.2250000001</v>
      </c>
      <c r="R824" s="5">
        <f>+IFERROR(INDEX('18.02.23'!$F$9:$F$748,MATCH('Bảng kê Q1'!$F824,'18.02.23'!$N$9:$N$746,0)),"")</f>
        <v>1693255</v>
      </c>
      <c r="S824" s="15" t="s">
        <v>760</v>
      </c>
      <c r="T824" s="8" t="s">
        <v>3073</v>
      </c>
      <c r="U824" t="e">
        <f>INDEX('Hàng tra'!$E$3:$E$519,MATCH('Bảng kê Q1'!$F824,'Hàng tra'!$E$3:$E$519,0))</f>
        <v>#N/A</v>
      </c>
    </row>
    <row r="825" spans="1:21" ht="21" outlineLevel="1" x14ac:dyDescent="0.25">
      <c r="A825" s="4">
        <v>44942</v>
      </c>
      <c r="B825" s="8" t="s">
        <v>19</v>
      </c>
      <c r="C825" s="8" t="s">
        <v>3013</v>
      </c>
      <c r="D825" s="22" t="s">
        <v>1158</v>
      </c>
      <c r="E825" s="22" t="s">
        <v>1158</v>
      </c>
      <c r="F825" s="22">
        <v>1695</v>
      </c>
      <c r="G825" s="22"/>
      <c r="H825" s="22">
        <f>+IFERROR(INDEX('18.02.23'!$N$9:$N$746,MATCH('Bảng kê Q1'!$F825,'18.02.23'!$N$9:$N$746,0)),"")</f>
        <v>1695</v>
      </c>
      <c r="I825" s="22"/>
      <c r="J825" s="22"/>
      <c r="K825" s="22"/>
      <c r="L825" s="5">
        <v>734310</v>
      </c>
      <c r="M825" s="9" t="s">
        <v>3015</v>
      </c>
      <c r="N825" s="5">
        <v>73431</v>
      </c>
      <c r="O825" s="5">
        <v>807741</v>
      </c>
      <c r="P825" s="5">
        <f t="shared" si="24"/>
        <v>84812.804999999993</v>
      </c>
      <c r="Q825" s="5">
        <f t="shared" si="25"/>
        <v>722928.19500000007</v>
      </c>
      <c r="R825" s="5">
        <f>+IFERROR(INDEX('18.02.23'!$F$9:$F$748,MATCH('Bảng kê Q1'!$F825,'18.02.23'!$N$9:$N$746,0)),"")</f>
        <v>807741</v>
      </c>
      <c r="S825" s="15" t="s">
        <v>1158</v>
      </c>
      <c r="T825" s="8" t="s">
        <v>3017</v>
      </c>
      <c r="U825" t="e">
        <f>INDEX('Hàng tra'!$E$3:$E$519,MATCH('Bảng kê Q1'!$F825,'Hàng tra'!$E$3:$E$519,0))</f>
        <v>#N/A</v>
      </c>
    </row>
    <row r="826" spans="1:21" outlineLevel="1" x14ac:dyDescent="0.25">
      <c r="A826" s="4">
        <v>44942</v>
      </c>
      <c r="B826" s="8" t="s">
        <v>1094</v>
      </c>
      <c r="C826" s="8" t="s">
        <v>3013</v>
      </c>
      <c r="D826" s="22" t="s">
        <v>4161</v>
      </c>
      <c r="E826" s="22" t="s">
        <v>4161</v>
      </c>
      <c r="F826" s="22">
        <v>1696</v>
      </c>
      <c r="G826" s="22"/>
      <c r="H826" s="22">
        <f>+IFERROR(INDEX('18.02.23'!$N$9:$N$746,MATCH('Bảng kê Q1'!$F826,'18.02.23'!$N$9:$N$746,0)),"")</f>
        <v>1696</v>
      </c>
      <c r="I826" s="22"/>
      <c r="J826" s="22"/>
      <c r="K826" s="22"/>
      <c r="L826" s="5">
        <v>1468620</v>
      </c>
      <c r="M826" s="9" t="s">
        <v>3015</v>
      </c>
      <c r="N826" s="5">
        <v>146862</v>
      </c>
      <c r="O826" s="5">
        <v>1615482</v>
      </c>
      <c r="P826" s="5">
        <f t="shared" si="24"/>
        <v>169625.61</v>
      </c>
      <c r="Q826" s="5">
        <f t="shared" si="25"/>
        <v>1445856.3900000001</v>
      </c>
      <c r="R826" s="5">
        <f>+IFERROR(INDEX('18.02.23'!$F$9:$F$748,MATCH('Bảng kê Q1'!$F826,'18.02.23'!$N$9:$N$746,0)),"")</f>
        <v>1615482</v>
      </c>
      <c r="S826" s="15" t="s">
        <v>795</v>
      </c>
      <c r="T826" s="8" t="s">
        <v>3053</v>
      </c>
      <c r="U826" t="e">
        <f>INDEX('Hàng tra'!$E$3:$E$519,MATCH('Bảng kê Q1'!$F826,'Hàng tra'!$E$3:$E$519,0))</f>
        <v>#N/A</v>
      </c>
    </row>
    <row r="827" spans="1:21" outlineLevel="1" x14ac:dyDescent="0.25">
      <c r="A827" s="4">
        <v>44942</v>
      </c>
      <c r="B827" s="8" t="s">
        <v>2295</v>
      </c>
      <c r="C827" s="8" t="s">
        <v>3013</v>
      </c>
      <c r="D827" s="22" t="s">
        <v>1937</v>
      </c>
      <c r="E827" s="22" t="s">
        <v>1937</v>
      </c>
      <c r="F827" s="22">
        <v>1697</v>
      </c>
      <c r="G827" s="22"/>
      <c r="H827" s="22">
        <f>+IFERROR(INDEX('18.02.23'!$N$9:$N$746,MATCH('Bảng kê Q1'!$F827,'18.02.23'!$N$9:$N$746,0)),"")</f>
        <v>1697</v>
      </c>
      <c r="I827" s="22"/>
      <c r="J827" s="22"/>
      <c r="K827" s="22"/>
      <c r="L827" s="5">
        <v>1366705</v>
      </c>
      <c r="M827" s="9" t="s">
        <v>3015</v>
      </c>
      <c r="N827" s="5">
        <v>136671</v>
      </c>
      <c r="O827" s="5">
        <v>1503376</v>
      </c>
      <c r="P827" s="5">
        <f t="shared" si="24"/>
        <v>157854.47999999998</v>
      </c>
      <c r="Q827" s="5">
        <f t="shared" si="25"/>
        <v>1345521.52</v>
      </c>
      <c r="R827" s="5">
        <f>+IFERROR(INDEX('18.02.23'!$F$9:$F$748,MATCH('Bảng kê Q1'!$F827,'18.02.23'!$N$9:$N$746,0)),"")</f>
        <v>1503376</v>
      </c>
      <c r="S827" s="15" t="s">
        <v>1937</v>
      </c>
      <c r="T827" s="8" t="s">
        <v>3021</v>
      </c>
      <c r="U827" t="e">
        <f>INDEX('Hàng tra'!$E$3:$E$519,MATCH('Bảng kê Q1'!$F827,'Hàng tra'!$E$3:$E$519,0))</f>
        <v>#N/A</v>
      </c>
    </row>
    <row r="828" spans="1:21" outlineLevel="1" x14ac:dyDescent="0.25">
      <c r="A828" s="4">
        <v>44942</v>
      </c>
      <c r="B828" s="8" t="s">
        <v>610</v>
      </c>
      <c r="C828" s="8" t="s">
        <v>3013</v>
      </c>
      <c r="D828" s="22" t="s">
        <v>1162</v>
      </c>
      <c r="E828" s="22" t="s">
        <v>1162</v>
      </c>
      <c r="F828" s="22">
        <v>1698</v>
      </c>
      <c r="G828" s="22"/>
      <c r="H828" s="22">
        <f>+IFERROR(INDEX('18.02.23'!$N$9:$N$746,MATCH('Bảng kê Q1'!$F828,'18.02.23'!$N$9:$N$746,0)),"")</f>
        <v>1698</v>
      </c>
      <c r="I828" s="22"/>
      <c r="J828" s="22"/>
      <c r="K828" s="22"/>
      <c r="L828" s="5">
        <v>3356606</v>
      </c>
      <c r="M828" s="9" t="s">
        <v>3015</v>
      </c>
      <c r="N828" s="5">
        <v>335661</v>
      </c>
      <c r="O828" s="5">
        <v>3692267</v>
      </c>
      <c r="P828" s="5">
        <f t="shared" si="24"/>
        <v>387688.03499999997</v>
      </c>
      <c r="Q828" s="5">
        <f t="shared" si="25"/>
        <v>3304578.9649999999</v>
      </c>
      <c r="R828" s="5">
        <f>+IFERROR(INDEX('18.02.23'!$F$9:$F$748,MATCH('Bảng kê Q1'!$F828,'18.02.23'!$N$9:$N$746,0)),"")</f>
        <v>3692267</v>
      </c>
      <c r="S828" s="15" t="s">
        <v>1162</v>
      </c>
      <c r="T828" s="8" t="s">
        <v>3102</v>
      </c>
      <c r="U828" t="e">
        <f>INDEX('Hàng tra'!$E$3:$E$519,MATCH('Bảng kê Q1'!$F828,'Hàng tra'!$E$3:$E$519,0))</f>
        <v>#N/A</v>
      </c>
    </row>
    <row r="829" spans="1:21" ht="21" outlineLevel="1" x14ac:dyDescent="0.25">
      <c r="A829" s="4">
        <v>44942</v>
      </c>
      <c r="B829" s="8" t="s">
        <v>2081</v>
      </c>
      <c r="C829" s="8" t="s">
        <v>3013</v>
      </c>
      <c r="D829" s="22" t="s">
        <v>138</v>
      </c>
      <c r="E829" s="22" t="s">
        <v>138</v>
      </c>
      <c r="F829" s="22">
        <v>1699</v>
      </c>
      <c r="G829" s="22"/>
      <c r="H829" s="22">
        <f>+IFERROR(INDEX('18.02.23'!$N$9:$N$746,MATCH('Bảng kê Q1'!$F829,'18.02.23'!$N$9:$N$746,0)),"")</f>
        <v>1699</v>
      </c>
      <c r="I829" s="22"/>
      <c r="J829" s="22"/>
      <c r="K829" s="22"/>
      <c r="L829" s="5">
        <v>1639646</v>
      </c>
      <c r="M829" s="9" t="s">
        <v>3015</v>
      </c>
      <c r="N829" s="5">
        <v>163965</v>
      </c>
      <c r="O829" s="5">
        <v>1803611</v>
      </c>
      <c r="P829" s="5">
        <f t="shared" si="24"/>
        <v>189379.155</v>
      </c>
      <c r="Q829" s="5">
        <f t="shared" si="25"/>
        <v>1614231.845</v>
      </c>
      <c r="R829" s="5">
        <f>+IFERROR(INDEX('18.02.23'!$F$9:$F$748,MATCH('Bảng kê Q1'!$F829,'18.02.23'!$N$9:$N$746,0)),"")</f>
        <v>1803611</v>
      </c>
      <c r="S829" s="15" t="s">
        <v>138</v>
      </c>
      <c r="T829" s="8" t="s">
        <v>3110</v>
      </c>
      <c r="U829" t="e">
        <f>INDEX('Hàng tra'!$E$3:$E$519,MATCH('Bảng kê Q1'!$F829,'Hàng tra'!$E$3:$E$519,0))</f>
        <v>#N/A</v>
      </c>
    </row>
    <row r="830" spans="1:21" ht="21" outlineLevel="1" x14ac:dyDescent="0.25">
      <c r="A830" s="4">
        <v>44942</v>
      </c>
      <c r="B830" s="8" t="s">
        <v>2331</v>
      </c>
      <c r="C830" s="8" t="s">
        <v>3013</v>
      </c>
      <c r="D830" s="22" t="s">
        <v>4252</v>
      </c>
      <c r="E830" s="22" t="s">
        <v>4252</v>
      </c>
      <c r="F830" s="22">
        <v>1700</v>
      </c>
      <c r="G830" s="22"/>
      <c r="H830" s="22">
        <f>+IFERROR(INDEX('18.02.23'!$N$9:$N$746,MATCH('Bảng kê Q1'!$F830,'18.02.23'!$N$9:$N$746,0)),"")</f>
        <v>1700</v>
      </c>
      <c r="I830" s="22"/>
      <c r="J830" s="22"/>
      <c r="K830" s="22"/>
      <c r="L830" s="5">
        <v>706248</v>
      </c>
      <c r="M830" s="9" t="s">
        <v>3015</v>
      </c>
      <c r="N830" s="5">
        <v>70625</v>
      </c>
      <c r="O830" s="5">
        <v>776873</v>
      </c>
      <c r="P830" s="5">
        <f t="shared" si="24"/>
        <v>81571.664999999994</v>
      </c>
      <c r="Q830" s="5">
        <f t="shared" si="25"/>
        <v>695301.33499999996</v>
      </c>
      <c r="R830" s="5">
        <f>+IFERROR(INDEX('18.02.23'!$F$9:$F$748,MATCH('Bảng kê Q1'!$F830,'18.02.23'!$N$9:$N$746,0)),"")</f>
        <v>776873</v>
      </c>
      <c r="S830" s="15" t="s">
        <v>1976</v>
      </c>
      <c r="T830" s="8" t="s">
        <v>3018</v>
      </c>
      <c r="U830" t="e">
        <f>INDEX('Hàng tra'!$E$3:$E$519,MATCH('Bảng kê Q1'!$F830,'Hàng tra'!$E$3:$E$519,0))</f>
        <v>#N/A</v>
      </c>
    </row>
    <row r="831" spans="1:21" ht="21" outlineLevel="1" x14ac:dyDescent="0.25">
      <c r="A831" s="4">
        <v>44942</v>
      </c>
      <c r="B831" s="8" t="s">
        <v>1806</v>
      </c>
      <c r="C831" s="8" t="s">
        <v>3013</v>
      </c>
      <c r="D831" s="22" t="s">
        <v>4253</v>
      </c>
      <c r="E831" s="22" t="s">
        <v>4253</v>
      </c>
      <c r="F831" s="22">
        <v>1701</v>
      </c>
      <c r="G831" s="22"/>
      <c r="H831" s="22">
        <f>+IFERROR(INDEX('18.02.23'!$N$9:$N$746,MATCH('Bảng kê Q1'!$F831,'18.02.23'!$N$9:$N$746,0)),"")</f>
        <v>1701</v>
      </c>
      <c r="I831" s="22"/>
      <c r="J831" s="22"/>
      <c r="K831" s="22"/>
      <c r="L831" s="5">
        <v>618065</v>
      </c>
      <c r="M831" s="9" t="s">
        <v>3015</v>
      </c>
      <c r="N831" s="5">
        <v>61807</v>
      </c>
      <c r="O831" s="5">
        <v>679872</v>
      </c>
      <c r="P831" s="5">
        <f t="shared" si="24"/>
        <v>71386.559999999998</v>
      </c>
      <c r="Q831" s="5">
        <f t="shared" si="25"/>
        <v>608485.43999999994</v>
      </c>
      <c r="R831" s="5">
        <f>+IFERROR(INDEX('18.02.23'!$F$9:$F$748,MATCH('Bảng kê Q1'!$F831,'18.02.23'!$N$9:$N$746,0)),"")</f>
        <v>679872</v>
      </c>
      <c r="S831" s="15" t="s">
        <v>1976</v>
      </c>
      <c r="T831" s="8" t="s">
        <v>3018</v>
      </c>
      <c r="U831" t="e">
        <f>INDEX('Hàng tra'!$E$3:$E$519,MATCH('Bảng kê Q1'!$F831,'Hàng tra'!$E$3:$E$519,0))</f>
        <v>#N/A</v>
      </c>
    </row>
    <row r="832" spans="1:21" ht="21" outlineLevel="1" x14ac:dyDescent="0.25">
      <c r="A832" s="4">
        <v>44943</v>
      </c>
      <c r="B832" s="8" t="s">
        <v>3002</v>
      </c>
      <c r="C832" s="8" t="s">
        <v>3013</v>
      </c>
      <c r="D832" s="22" t="s">
        <v>2901</v>
      </c>
      <c r="E832" s="22" t="s">
        <v>2901</v>
      </c>
      <c r="F832" s="22">
        <v>1703</v>
      </c>
      <c r="G832" s="22"/>
      <c r="H832" s="22">
        <f>+IFERROR(INDEX('18.02.23'!$N$9:$N$746,MATCH('Bảng kê Q1'!$F832,'18.02.23'!$N$9:$N$746,0)),"")</f>
        <v>1703</v>
      </c>
      <c r="I832" s="22"/>
      <c r="J832" s="22"/>
      <c r="K832" s="22"/>
      <c r="L832" s="5">
        <v>4518017</v>
      </c>
      <c r="M832" s="9" t="s">
        <v>3015</v>
      </c>
      <c r="N832" s="5">
        <v>451802</v>
      </c>
      <c r="O832" s="5">
        <v>4969819</v>
      </c>
      <c r="P832" s="5">
        <f t="shared" si="24"/>
        <v>521830.995</v>
      </c>
      <c r="Q832" s="5">
        <f t="shared" si="25"/>
        <v>4447988.0049999999</v>
      </c>
      <c r="R832" s="5">
        <f>+IFERROR(INDEX('18.02.23'!$F$9:$F$748,MATCH('Bảng kê Q1'!$F832,'18.02.23'!$N$9:$N$746,0)),"")</f>
        <v>4969819</v>
      </c>
      <c r="S832" s="15" t="s">
        <v>1252</v>
      </c>
      <c r="T832" s="8" t="s">
        <v>3027</v>
      </c>
      <c r="U832" t="e">
        <f>INDEX('Hàng tra'!$E$3:$E$519,MATCH('Bảng kê Q1'!$F832,'Hàng tra'!$E$3:$E$519,0))</f>
        <v>#N/A</v>
      </c>
    </row>
    <row r="833" spans="1:21" outlineLevel="1" x14ac:dyDescent="0.25">
      <c r="A833" s="4">
        <v>44943</v>
      </c>
      <c r="B833" s="8" t="s">
        <v>2597</v>
      </c>
      <c r="C833" s="8" t="s">
        <v>3013</v>
      </c>
      <c r="D833" s="22" t="s">
        <v>1267</v>
      </c>
      <c r="E833" s="22" t="s">
        <v>1267</v>
      </c>
      <c r="F833" s="22">
        <v>1704</v>
      </c>
      <c r="G833" s="22"/>
      <c r="H833" s="22">
        <f>+IFERROR(INDEX('18.02.23'!$N$9:$N$746,MATCH('Bảng kê Q1'!$F833,'18.02.23'!$N$9:$N$746,0)),"")</f>
        <v>1704</v>
      </c>
      <c r="I833" s="22"/>
      <c r="J833" s="22"/>
      <c r="K833" s="22"/>
      <c r="L833" s="5">
        <v>985220</v>
      </c>
      <c r="M833" s="9" t="s">
        <v>3015</v>
      </c>
      <c r="N833" s="5">
        <v>98522</v>
      </c>
      <c r="O833" s="5">
        <v>1083742</v>
      </c>
      <c r="P833" s="5">
        <f t="shared" si="24"/>
        <v>113792.90999999999</v>
      </c>
      <c r="Q833" s="5">
        <f t="shared" si="25"/>
        <v>969949.09</v>
      </c>
      <c r="R833" s="5">
        <f>+IFERROR(INDEX('18.02.23'!$F$9:$F$748,MATCH('Bảng kê Q1'!$F833,'18.02.23'!$N$9:$N$746,0)),"")</f>
        <v>1083742</v>
      </c>
      <c r="S833" s="15" t="s">
        <v>1882</v>
      </c>
      <c r="T833" s="8" t="s">
        <v>3014</v>
      </c>
      <c r="U833" t="e">
        <f>INDEX('Hàng tra'!$E$3:$E$519,MATCH('Bảng kê Q1'!$F833,'Hàng tra'!$E$3:$E$519,0))</f>
        <v>#N/A</v>
      </c>
    </row>
    <row r="834" spans="1:21" outlineLevel="1" x14ac:dyDescent="0.25">
      <c r="A834" s="4">
        <v>44943</v>
      </c>
      <c r="B834" s="8" t="s">
        <v>1434</v>
      </c>
      <c r="C834" s="8" t="s">
        <v>3013</v>
      </c>
      <c r="D834" s="22" t="s">
        <v>1712</v>
      </c>
      <c r="E834" s="22" t="s">
        <v>1712</v>
      </c>
      <c r="F834" s="22">
        <v>1705</v>
      </c>
      <c r="G834" s="22"/>
      <c r="H834" s="22">
        <f>+IFERROR(INDEX('18.02.23'!$N$9:$N$746,MATCH('Bảng kê Q1'!$F834,'18.02.23'!$N$9:$N$746,0)),"")</f>
        <v>1705</v>
      </c>
      <c r="I834" s="22"/>
      <c r="J834" s="22"/>
      <c r="K834" s="22"/>
      <c r="L834" s="5">
        <v>957158</v>
      </c>
      <c r="M834" s="9" t="s">
        <v>3015</v>
      </c>
      <c r="N834" s="5">
        <v>95716</v>
      </c>
      <c r="O834" s="5">
        <v>1052874</v>
      </c>
      <c r="P834" s="5">
        <f t="shared" si="24"/>
        <v>110551.76999999999</v>
      </c>
      <c r="Q834" s="5">
        <f t="shared" si="25"/>
        <v>942322.23</v>
      </c>
      <c r="R834" s="5">
        <f>+IFERROR(INDEX('18.02.23'!$F$9:$F$748,MATCH('Bảng kê Q1'!$F834,'18.02.23'!$N$9:$N$746,0)),"")</f>
        <v>1052874</v>
      </c>
      <c r="S834" s="15" t="s">
        <v>1882</v>
      </c>
      <c r="T834" s="8" t="s">
        <v>3014</v>
      </c>
      <c r="U834" t="e">
        <f>INDEX('Hàng tra'!$E$3:$E$519,MATCH('Bảng kê Q1'!$F834,'Hàng tra'!$E$3:$E$519,0))</f>
        <v>#N/A</v>
      </c>
    </row>
    <row r="835" spans="1:21" outlineLevel="1" x14ac:dyDescent="0.25">
      <c r="A835" s="4">
        <v>44943</v>
      </c>
      <c r="B835" s="8" t="s">
        <v>2861</v>
      </c>
      <c r="C835" s="8" t="s">
        <v>3013</v>
      </c>
      <c r="D835" s="22" t="s">
        <v>2767</v>
      </c>
      <c r="E835" s="22" t="s">
        <v>2767</v>
      </c>
      <c r="F835" s="22">
        <v>1707</v>
      </c>
      <c r="G835" s="22"/>
      <c r="H835" s="22">
        <f>+IFERROR(INDEX('18.02.23'!$N$9:$N$746,MATCH('Bảng kê Q1'!$F835,'18.02.23'!$N$9:$N$746,0)),"")</f>
        <v>1707</v>
      </c>
      <c r="I835" s="22"/>
      <c r="J835" s="22"/>
      <c r="K835" s="22"/>
      <c r="L835" s="5">
        <v>2224892</v>
      </c>
      <c r="M835" s="9" t="s">
        <v>3015</v>
      </c>
      <c r="N835" s="5">
        <v>222489</v>
      </c>
      <c r="O835" s="5">
        <v>2447381</v>
      </c>
      <c r="P835" s="5">
        <f t="shared" si="24"/>
        <v>256975.005</v>
      </c>
      <c r="Q835" s="5">
        <f t="shared" si="25"/>
        <v>2190405.9950000001</v>
      </c>
      <c r="R835" s="5">
        <f>+IFERROR(INDEX('18.02.23'!$F$9:$F$748,MATCH('Bảng kê Q1'!$F835,'18.02.23'!$N$9:$N$746,0)),"")</f>
        <v>2447381</v>
      </c>
      <c r="S835" s="15" t="s">
        <v>2767</v>
      </c>
      <c r="T835" s="8" t="s">
        <v>3111</v>
      </c>
      <c r="U835" t="e">
        <f>INDEX('Hàng tra'!$E$3:$E$519,MATCH('Bảng kê Q1'!$F835,'Hàng tra'!$E$3:$E$519,0))</f>
        <v>#N/A</v>
      </c>
    </row>
    <row r="836" spans="1:21" hidden="1" outlineLevel="1" x14ac:dyDescent="0.25">
      <c r="A836" s="4">
        <v>44943</v>
      </c>
      <c r="B836" s="8" t="s">
        <v>1318</v>
      </c>
      <c r="C836" s="8" t="s">
        <v>3013</v>
      </c>
      <c r="D836" s="22" t="s">
        <v>1482</v>
      </c>
      <c r="E836" s="22" t="s">
        <v>1482</v>
      </c>
      <c r="F836" s="22">
        <v>1713</v>
      </c>
      <c r="G836" s="22"/>
      <c r="H836" s="22" t="str">
        <f>+IFERROR(INDEX('18.02.23'!$N$9:$N$746,MATCH('Bảng kê Q1'!$F836,'18.02.23'!$N$9:$N$746,0)),"")</f>
        <v/>
      </c>
      <c r="I836" s="22"/>
      <c r="J836" s="22"/>
      <c r="K836" s="22"/>
      <c r="L836" s="5">
        <v>10416000</v>
      </c>
      <c r="M836" s="9" t="s">
        <v>3015</v>
      </c>
      <c r="N836" s="5">
        <v>1041600</v>
      </c>
      <c r="O836" s="5">
        <v>11457600</v>
      </c>
      <c r="P836" s="5">
        <f t="shared" si="24"/>
        <v>1203048</v>
      </c>
      <c r="Q836" s="5">
        <f t="shared" si="25"/>
        <v>10254552</v>
      </c>
      <c r="R836" s="5" t="str">
        <f>+IFERROR(INDEX('18.02.23'!$F$9:$F$748,MATCH('Bảng kê Q1'!$F836,'18.02.23'!$N$9:$N$746,0)),"")</f>
        <v/>
      </c>
      <c r="S836" s="15" t="s">
        <v>1482</v>
      </c>
      <c r="T836" s="8" t="s">
        <v>3065</v>
      </c>
      <c r="U836" t="e">
        <f>INDEX('Hàng tra'!$E$3:$E$519,MATCH('Bảng kê Q1'!$F836,'Hàng tra'!$E$3:$E$519,0))</f>
        <v>#N/A</v>
      </c>
    </row>
    <row r="837" spans="1:21" outlineLevel="1" x14ac:dyDescent="0.25">
      <c r="A837" s="4">
        <v>44943</v>
      </c>
      <c r="B837" s="8" t="s">
        <v>1895</v>
      </c>
      <c r="C837" s="8" t="s">
        <v>3013</v>
      </c>
      <c r="D837" s="22" t="s">
        <v>1656</v>
      </c>
      <c r="E837" s="22" t="s">
        <v>1656</v>
      </c>
      <c r="F837" s="22">
        <v>1714</v>
      </c>
      <c r="G837" s="22"/>
      <c r="H837" s="22">
        <f>+IFERROR(INDEX('18.02.23'!$N$9:$N$746,MATCH('Bảng kê Q1'!$F837,'18.02.23'!$N$9:$N$746,0)),"")</f>
        <v>1714</v>
      </c>
      <c r="I837" s="22"/>
      <c r="J837" s="22"/>
      <c r="K837" s="22"/>
      <c r="L837" s="5">
        <v>5026279</v>
      </c>
      <c r="M837" s="9" t="s">
        <v>3015</v>
      </c>
      <c r="N837" s="5">
        <v>502628</v>
      </c>
      <c r="O837" s="5">
        <v>5528907</v>
      </c>
      <c r="P837" s="5">
        <f t="shared" ref="P837:P900" si="26">O837*10.5%</f>
        <v>580535.23499999999</v>
      </c>
      <c r="Q837" s="5">
        <f t="shared" ref="Q837:Q900" si="27">+O837-P837</f>
        <v>4948371.7649999997</v>
      </c>
      <c r="R837" s="5">
        <f>+IFERROR(INDEX('18.02.23'!$F$9:$F$748,MATCH('Bảng kê Q1'!$F837,'18.02.23'!$N$9:$N$746,0)),"")</f>
        <v>5528907</v>
      </c>
      <c r="S837" s="15" t="s">
        <v>1656</v>
      </c>
      <c r="T837" s="8" t="s">
        <v>3100</v>
      </c>
      <c r="U837" t="e">
        <f>INDEX('Hàng tra'!$E$3:$E$519,MATCH('Bảng kê Q1'!$F837,'Hàng tra'!$E$3:$E$519,0))</f>
        <v>#N/A</v>
      </c>
    </row>
    <row r="838" spans="1:21" outlineLevel="1" x14ac:dyDescent="0.25">
      <c r="A838" s="4">
        <v>44943</v>
      </c>
      <c r="B838" s="8" t="s">
        <v>2896</v>
      </c>
      <c r="C838" s="8" t="s">
        <v>3013</v>
      </c>
      <c r="D838" s="22" t="s">
        <v>163</v>
      </c>
      <c r="E838" s="22" t="s">
        <v>163</v>
      </c>
      <c r="F838" s="22">
        <v>1715</v>
      </c>
      <c r="G838" s="22"/>
      <c r="H838" s="22">
        <f>+IFERROR(INDEX('18.02.23'!$N$9:$N$746,MATCH('Bảng kê Q1'!$F838,'18.02.23'!$N$9:$N$746,0)),"")</f>
        <v>1715</v>
      </c>
      <c r="I838" s="22"/>
      <c r="J838" s="22"/>
      <c r="K838" s="22"/>
      <c r="L838" s="5">
        <v>2891626</v>
      </c>
      <c r="M838" s="9" t="s">
        <v>3015</v>
      </c>
      <c r="N838" s="5">
        <v>289163</v>
      </c>
      <c r="O838" s="5">
        <v>3180789</v>
      </c>
      <c r="P838" s="5">
        <f t="shared" si="26"/>
        <v>333982.84499999997</v>
      </c>
      <c r="Q838" s="5">
        <f t="shared" si="27"/>
        <v>2846806.1550000003</v>
      </c>
      <c r="R838" s="5">
        <f>+IFERROR(INDEX('18.02.23'!$F$9:$F$748,MATCH('Bảng kê Q1'!$F838,'18.02.23'!$N$9:$N$746,0)),"")</f>
        <v>3180789</v>
      </c>
      <c r="S838" s="15" t="s">
        <v>163</v>
      </c>
      <c r="T838" s="8" t="s">
        <v>3059</v>
      </c>
      <c r="U838" t="e">
        <f>INDEX('Hàng tra'!$E$3:$E$519,MATCH('Bảng kê Q1'!$F838,'Hàng tra'!$E$3:$E$519,0))</f>
        <v>#N/A</v>
      </c>
    </row>
    <row r="839" spans="1:21" outlineLevel="1" x14ac:dyDescent="0.25">
      <c r="A839" s="4">
        <v>44943</v>
      </c>
      <c r="B839" s="8" t="s">
        <v>2165</v>
      </c>
      <c r="C839" s="8" t="s">
        <v>3013</v>
      </c>
      <c r="D839" s="22" t="s">
        <v>4192</v>
      </c>
      <c r="E839" s="22" t="s">
        <v>4192</v>
      </c>
      <c r="F839" s="22">
        <v>1716</v>
      </c>
      <c r="G839" s="22"/>
      <c r="H839" s="22">
        <f>+IFERROR(INDEX('18.02.23'!$N$9:$N$746,MATCH('Bảng kê Q1'!$F839,'18.02.23'!$N$9:$N$746,0)),"")</f>
        <v>1716</v>
      </c>
      <c r="I839" s="22"/>
      <c r="J839" s="22"/>
      <c r="K839" s="22"/>
      <c r="L839" s="5">
        <v>19729265</v>
      </c>
      <c r="M839" s="9" t="s">
        <v>3015</v>
      </c>
      <c r="N839" s="5">
        <v>1972927</v>
      </c>
      <c r="O839" s="5">
        <v>21702192</v>
      </c>
      <c r="P839" s="5">
        <f t="shared" si="26"/>
        <v>2278730.1599999997</v>
      </c>
      <c r="Q839" s="5">
        <f t="shared" si="27"/>
        <v>19423461.84</v>
      </c>
      <c r="R839" s="5">
        <f>+IFERROR(INDEX('18.02.23'!$F$9:$F$748,MATCH('Bảng kê Q1'!$F839,'18.02.23'!$N$9:$N$746,0)),"")</f>
        <v>21702192</v>
      </c>
      <c r="S839" s="15" t="s">
        <v>2803</v>
      </c>
      <c r="T839" s="8" t="s">
        <v>3035</v>
      </c>
      <c r="U839" t="e">
        <f>INDEX('Hàng tra'!$E$3:$E$519,MATCH('Bảng kê Q1'!$F839,'Hàng tra'!$E$3:$E$519,0))</f>
        <v>#N/A</v>
      </c>
    </row>
    <row r="840" spans="1:21" outlineLevel="1" x14ac:dyDescent="0.25">
      <c r="A840" s="4">
        <v>44943</v>
      </c>
      <c r="B840" s="8" t="s">
        <v>2530</v>
      </c>
      <c r="C840" s="8" t="s">
        <v>3013</v>
      </c>
      <c r="D840" s="22" t="s">
        <v>2692</v>
      </c>
      <c r="E840" s="22" t="s">
        <v>2692</v>
      </c>
      <c r="F840" s="22">
        <v>1717</v>
      </c>
      <c r="G840" s="22"/>
      <c r="H840" s="22">
        <f>+IFERROR(INDEX('18.02.23'!$N$9:$N$746,MATCH('Bảng kê Q1'!$F840,'18.02.23'!$N$9:$N$746,0)),"")</f>
        <v>1717</v>
      </c>
      <c r="I840" s="22"/>
      <c r="J840" s="22"/>
      <c r="K840" s="22"/>
      <c r="L840" s="5">
        <v>6069106</v>
      </c>
      <c r="M840" s="9" t="s">
        <v>3015</v>
      </c>
      <c r="N840" s="5">
        <v>606911</v>
      </c>
      <c r="O840" s="5">
        <v>6676017</v>
      </c>
      <c r="P840" s="5">
        <f t="shared" si="26"/>
        <v>700981.78499999992</v>
      </c>
      <c r="Q840" s="5">
        <f t="shared" si="27"/>
        <v>5975035.2149999999</v>
      </c>
      <c r="R840" s="5">
        <f>+IFERROR(INDEX('18.02.23'!$F$9:$F$748,MATCH('Bảng kê Q1'!$F840,'18.02.23'!$N$9:$N$746,0)),"")</f>
        <v>6676017</v>
      </c>
      <c r="S840" s="15" t="s">
        <v>2692</v>
      </c>
      <c r="T840" s="8" t="s">
        <v>3093</v>
      </c>
      <c r="U840" t="e">
        <f>INDEX('Hàng tra'!$E$3:$E$519,MATCH('Bảng kê Q1'!$F840,'Hàng tra'!$E$3:$E$519,0))</f>
        <v>#N/A</v>
      </c>
    </row>
    <row r="841" spans="1:21" hidden="1" outlineLevel="1" x14ac:dyDescent="0.25">
      <c r="A841" s="4">
        <v>44943</v>
      </c>
      <c r="B841" s="8" t="s">
        <v>2932</v>
      </c>
      <c r="C841" s="8" t="s">
        <v>3013</v>
      </c>
      <c r="D841" s="22" t="s">
        <v>4222</v>
      </c>
      <c r="E841" s="22" t="s">
        <v>4222</v>
      </c>
      <c r="F841" s="22">
        <v>1718</v>
      </c>
      <c r="G841" s="22"/>
      <c r="H841" s="22" t="str">
        <f>+IFERROR(INDEX('18.02.23'!$N$9:$N$746,MATCH('Bảng kê Q1'!$F841,'18.02.23'!$N$9:$N$746,0)),"")</f>
        <v/>
      </c>
      <c r="I841" s="22"/>
      <c r="J841" s="22"/>
      <c r="K841" s="22"/>
      <c r="L841" s="5">
        <v>3460800</v>
      </c>
      <c r="M841" s="9" t="s">
        <v>3015</v>
      </c>
      <c r="N841" s="5">
        <v>346080</v>
      </c>
      <c r="O841" s="5">
        <v>3806880</v>
      </c>
      <c r="P841" s="5">
        <f t="shared" si="26"/>
        <v>399722.39999999997</v>
      </c>
      <c r="Q841" s="5">
        <f t="shared" si="27"/>
        <v>3407157.6</v>
      </c>
      <c r="R841" s="5" t="str">
        <f>+IFERROR(INDEX('18.02.23'!$F$9:$F$748,MATCH('Bảng kê Q1'!$F841,'18.02.23'!$N$9:$N$746,0)),"")</f>
        <v/>
      </c>
      <c r="S841" s="15" t="s">
        <v>2803</v>
      </c>
      <c r="T841" s="8" t="s">
        <v>3035</v>
      </c>
      <c r="U841" t="e">
        <f>INDEX('Hàng tra'!$E$3:$E$519,MATCH('Bảng kê Q1'!$F841,'Hàng tra'!$E$3:$E$519,0))</f>
        <v>#N/A</v>
      </c>
    </row>
    <row r="842" spans="1:21" outlineLevel="1" x14ac:dyDescent="0.25">
      <c r="A842" s="4">
        <v>44943</v>
      </c>
      <c r="B842" s="8" t="s">
        <v>1429</v>
      </c>
      <c r="C842" s="8" t="s">
        <v>3013</v>
      </c>
      <c r="D842" s="22" t="s">
        <v>4222</v>
      </c>
      <c r="E842" s="22" t="s">
        <v>4222</v>
      </c>
      <c r="F842" s="22">
        <v>1719</v>
      </c>
      <c r="G842" s="22"/>
      <c r="H842" s="22">
        <f>+IFERROR(INDEX('18.02.23'!$N$9:$N$746,MATCH('Bảng kê Q1'!$F842,'18.02.23'!$N$9:$N$746,0)),"")</f>
        <v>1719</v>
      </c>
      <c r="I842" s="22"/>
      <c r="J842" s="22"/>
      <c r="K842" s="22"/>
      <c r="L842" s="5">
        <v>3571980</v>
      </c>
      <c r="M842" s="9" t="s">
        <v>3015</v>
      </c>
      <c r="N842" s="5">
        <v>357198</v>
      </c>
      <c r="O842" s="5">
        <v>3929178</v>
      </c>
      <c r="P842" s="5">
        <f t="shared" si="26"/>
        <v>412563.69</v>
      </c>
      <c r="Q842" s="5">
        <f t="shared" si="27"/>
        <v>3516614.31</v>
      </c>
      <c r="R842" s="5">
        <f>+IFERROR(INDEX('18.02.23'!$F$9:$F$748,MATCH('Bảng kê Q1'!$F842,'18.02.23'!$N$9:$N$746,0)),"")</f>
        <v>3929178</v>
      </c>
      <c r="S842" s="15" t="s">
        <v>2803</v>
      </c>
      <c r="T842" s="8" t="s">
        <v>3035</v>
      </c>
      <c r="U842" t="e">
        <f>INDEX('Hàng tra'!$E$3:$E$519,MATCH('Bảng kê Q1'!$F842,'Hàng tra'!$E$3:$E$519,0))</f>
        <v>#N/A</v>
      </c>
    </row>
    <row r="843" spans="1:21" outlineLevel="1" x14ac:dyDescent="0.25">
      <c r="A843" s="4">
        <v>44943</v>
      </c>
      <c r="B843" s="8" t="s">
        <v>384</v>
      </c>
      <c r="C843" s="8" t="s">
        <v>3013</v>
      </c>
      <c r="D843" s="22" t="s">
        <v>1818</v>
      </c>
      <c r="E843" s="22" t="s">
        <v>1818</v>
      </c>
      <c r="F843" s="22">
        <v>1720</v>
      </c>
      <c r="G843" s="22"/>
      <c r="H843" s="22">
        <f>+IFERROR(INDEX('18.02.23'!$N$9:$N$746,MATCH('Bảng kê Q1'!$F843,'18.02.23'!$N$9:$N$746,0)),"")</f>
        <v>1720</v>
      </c>
      <c r="I843" s="22"/>
      <c r="J843" s="22"/>
      <c r="K843" s="22"/>
      <c r="L843" s="5">
        <v>846240</v>
      </c>
      <c r="M843" s="9" t="s">
        <v>3015</v>
      </c>
      <c r="N843" s="5">
        <v>84624</v>
      </c>
      <c r="O843" s="5">
        <v>930864</v>
      </c>
      <c r="P843" s="5">
        <f t="shared" si="26"/>
        <v>97740.72</v>
      </c>
      <c r="Q843" s="5">
        <f t="shared" si="27"/>
        <v>833123.28</v>
      </c>
      <c r="R843" s="5">
        <f>+IFERROR(INDEX('18.02.23'!$F$9:$F$748,MATCH('Bảng kê Q1'!$F843,'18.02.23'!$N$9:$N$746,0)),"")</f>
        <v>930864</v>
      </c>
      <c r="S843" s="15" t="s">
        <v>1882</v>
      </c>
      <c r="T843" s="8" t="s">
        <v>3014</v>
      </c>
      <c r="U843" t="e">
        <f>INDEX('Hàng tra'!$E$3:$E$519,MATCH('Bảng kê Q1'!$F843,'Hàng tra'!$E$3:$E$519,0))</f>
        <v>#N/A</v>
      </c>
    </row>
    <row r="844" spans="1:21" outlineLevel="1" x14ac:dyDescent="0.25">
      <c r="A844" s="4">
        <v>44943</v>
      </c>
      <c r="B844" s="8" t="s">
        <v>496</v>
      </c>
      <c r="C844" s="8" t="s">
        <v>3013</v>
      </c>
      <c r="D844" s="22" t="s">
        <v>181</v>
      </c>
      <c r="E844" s="22" t="s">
        <v>181</v>
      </c>
      <c r="F844" s="22">
        <v>1722</v>
      </c>
      <c r="G844" s="22"/>
      <c r="H844" s="22">
        <f>+IFERROR(INDEX('18.02.23'!$N$9:$N$746,MATCH('Bảng kê Q1'!$F844,'18.02.23'!$N$9:$N$746,0)),"")</f>
        <v>1722</v>
      </c>
      <c r="I844" s="22"/>
      <c r="J844" s="22"/>
      <c r="K844" s="22"/>
      <c r="L844" s="5">
        <v>13011910</v>
      </c>
      <c r="M844" s="9" t="s">
        <v>3015</v>
      </c>
      <c r="N844" s="5">
        <v>1301191</v>
      </c>
      <c r="O844" s="5">
        <v>14313101</v>
      </c>
      <c r="P844" s="5">
        <f t="shared" si="26"/>
        <v>1502875.605</v>
      </c>
      <c r="Q844" s="5">
        <f t="shared" si="27"/>
        <v>12810225.395</v>
      </c>
      <c r="R844" s="5">
        <f>+IFERROR(INDEX('18.02.23'!$F$9:$F$748,MATCH('Bảng kê Q1'!$F844,'18.02.23'!$N$9:$N$746,0)),"")</f>
        <v>14313101</v>
      </c>
      <c r="S844" s="15" t="s">
        <v>181</v>
      </c>
      <c r="T844" s="8" t="s">
        <v>3068</v>
      </c>
      <c r="U844" t="e">
        <f>INDEX('Hàng tra'!$E$3:$E$519,MATCH('Bảng kê Q1'!$F844,'Hàng tra'!$E$3:$E$519,0))</f>
        <v>#N/A</v>
      </c>
    </row>
    <row r="845" spans="1:21" ht="21" outlineLevel="1" x14ac:dyDescent="0.25">
      <c r="A845" s="4">
        <v>44943</v>
      </c>
      <c r="B845" s="8" t="s">
        <v>2333</v>
      </c>
      <c r="C845" s="8" t="s">
        <v>3013</v>
      </c>
      <c r="D845" s="22" t="s">
        <v>4206</v>
      </c>
      <c r="E845" s="22" t="s">
        <v>4206</v>
      </c>
      <c r="F845" s="22">
        <v>1725</v>
      </c>
      <c r="G845" s="22"/>
      <c r="H845" s="22">
        <f>+IFERROR(INDEX('18.02.23'!$N$9:$N$746,MATCH('Bảng kê Q1'!$F845,'18.02.23'!$N$9:$N$746,0)),"")</f>
        <v>1725</v>
      </c>
      <c r="I845" s="22"/>
      <c r="J845" s="22"/>
      <c r="K845" s="22"/>
      <c r="L845" s="5">
        <v>637853</v>
      </c>
      <c r="M845" s="9" t="s">
        <v>3015</v>
      </c>
      <c r="N845" s="5">
        <v>63785</v>
      </c>
      <c r="O845" s="5">
        <v>701638</v>
      </c>
      <c r="P845" s="5">
        <f t="shared" si="26"/>
        <v>73671.989999999991</v>
      </c>
      <c r="Q845" s="5">
        <f t="shared" si="27"/>
        <v>627966.01</v>
      </c>
      <c r="R845" s="5">
        <f>+IFERROR(INDEX('18.02.23'!$F$9:$F$748,MATCH('Bảng kê Q1'!$F845,'18.02.23'!$N$9:$N$746,0)),"")</f>
        <v>701638</v>
      </c>
      <c r="S845" s="15" t="s">
        <v>1332</v>
      </c>
      <c r="T845" s="8" t="s">
        <v>3033</v>
      </c>
      <c r="U845" t="e">
        <f>INDEX('Hàng tra'!$E$3:$E$519,MATCH('Bảng kê Q1'!$F845,'Hàng tra'!$E$3:$E$519,0))</f>
        <v>#N/A</v>
      </c>
    </row>
    <row r="846" spans="1:21" hidden="1" outlineLevel="1" x14ac:dyDescent="0.25">
      <c r="A846" s="4">
        <v>44943</v>
      </c>
      <c r="B846" s="8" t="s">
        <v>1811</v>
      </c>
      <c r="C846" s="8" t="s">
        <v>3013</v>
      </c>
      <c r="D846" s="22" t="s">
        <v>2989</v>
      </c>
      <c r="E846" s="22" t="s">
        <v>2989</v>
      </c>
      <c r="F846" s="22">
        <v>1726</v>
      </c>
      <c r="G846" s="22"/>
      <c r="H846" s="22" t="str">
        <f>+IFERROR(INDEX('18.02.23'!$N$9:$N$746,MATCH('Bảng kê Q1'!$F846,'18.02.23'!$N$9:$N$746,0)),"")</f>
        <v/>
      </c>
      <c r="I846" s="22"/>
      <c r="J846" s="22"/>
      <c r="K846" s="22"/>
      <c r="L846" s="5">
        <v>2545200</v>
      </c>
      <c r="M846" s="9" t="s">
        <v>3015</v>
      </c>
      <c r="N846" s="5">
        <v>254520</v>
      </c>
      <c r="O846" s="5">
        <v>2799720</v>
      </c>
      <c r="P846" s="5">
        <f t="shared" si="26"/>
        <v>293970.59999999998</v>
      </c>
      <c r="Q846" s="5">
        <f t="shared" si="27"/>
        <v>2505749.4</v>
      </c>
      <c r="R846" s="5" t="str">
        <f>+IFERROR(INDEX('18.02.23'!$F$9:$F$748,MATCH('Bảng kê Q1'!$F846,'18.02.23'!$N$9:$N$746,0)),"")</f>
        <v/>
      </c>
      <c r="S846" s="15" t="s">
        <v>2989</v>
      </c>
      <c r="T846" s="8" t="s">
        <v>3038</v>
      </c>
      <c r="U846" t="e">
        <f>INDEX('Hàng tra'!$E$3:$E$519,MATCH('Bảng kê Q1'!$F846,'Hàng tra'!$E$3:$E$519,0))</f>
        <v>#N/A</v>
      </c>
    </row>
    <row r="847" spans="1:21" outlineLevel="1" x14ac:dyDescent="0.25">
      <c r="A847" s="4">
        <v>44943</v>
      </c>
      <c r="B847" s="8" t="s">
        <v>1903</v>
      </c>
      <c r="C847" s="8" t="s">
        <v>3013</v>
      </c>
      <c r="D847" s="22" t="s">
        <v>1688</v>
      </c>
      <c r="E847" s="22" t="s">
        <v>1688</v>
      </c>
      <c r="F847" s="22">
        <v>1728</v>
      </c>
      <c r="G847" s="22"/>
      <c r="H847" s="22">
        <f>+IFERROR(INDEX('18.02.23'!$N$9:$N$746,MATCH('Bảng kê Q1'!$F847,'18.02.23'!$N$9:$N$746,0)),"")</f>
        <v>1728</v>
      </c>
      <c r="I847" s="22"/>
      <c r="J847" s="22"/>
      <c r="K847" s="22"/>
      <c r="L847" s="5">
        <v>3453093</v>
      </c>
      <c r="M847" s="9" t="s">
        <v>3015</v>
      </c>
      <c r="N847" s="5">
        <v>345309</v>
      </c>
      <c r="O847" s="5">
        <v>3798402</v>
      </c>
      <c r="P847" s="5">
        <f t="shared" si="26"/>
        <v>398832.20999999996</v>
      </c>
      <c r="Q847" s="5">
        <f t="shared" si="27"/>
        <v>3399569.79</v>
      </c>
      <c r="R847" s="5">
        <f>+IFERROR(INDEX('18.02.23'!$F$9:$F$748,MATCH('Bảng kê Q1'!$F847,'18.02.23'!$N$9:$N$746,0)),"")</f>
        <v>3798402</v>
      </c>
      <c r="S847" s="15" t="s">
        <v>1688</v>
      </c>
      <c r="T847" s="8" t="s">
        <v>3095</v>
      </c>
      <c r="U847" t="e">
        <f>INDEX('Hàng tra'!$E$3:$E$519,MATCH('Bảng kê Q1'!$F847,'Hàng tra'!$E$3:$E$519,0))</f>
        <v>#N/A</v>
      </c>
    </row>
    <row r="848" spans="1:21" outlineLevel="1" x14ac:dyDescent="0.25">
      <c r="A848" s="4">
        <v>44943</v>
      </c>
      <c r="B848" s="8" t="s">
        <v>2074</v>
      </c>
      <c r="C848" s="8" t="s">
        <v>3013</v>
      </c>
      <c r="D848" s="22" t="s">
        <v>1594</v>
      </c>
      <c r="E848" s="22" t="s">
        <v>1594</v>
      </c>
      <c r="F848" s="22">
        <v>1730</v>
      </c>
      <c r="G848" s="22"/>
      <c r="H848" s="22">
        <f>+IFERROR(INDEX('18.02.23'!$N$9:$N$746,MATCH('Bảng kê Q1'!$F848,'18.02.23'!$N$9:$N$746,0)),"")</f>
        <v>1730</v>
      </c>
      <c r="I848" s="22"/>
      <c r="J848" s="22"/>
      <c r="K848" s="22"/>
      <c r="L848" s="5">
        <v>7817667</v>
      </c>
      <c r="M848" s="9" t="s">
        <v>3015</v>
      </c>
      <c r="N848" s="5">
        <v>781767</v>
      </c>
      <c r="O848" s="5">
        <v>8599434</v>
      </c>
      <c r="P848" s="5">
        <f t="shared" si="26"/>
        <v>902940.57</v>
      </c>
      <c r="Q848" s="5">
        <f t="shared" si="27"/>
        <v>7696493.4299999997</v>
      </c>
      <c r="R848" s="5">
        <f>+IFERROR(INDEX('18.02.23'!$F$9:$F$748,MATCH('Bảng kê Q1'!$F848,'18.02.23'!$N$9:$N$746,0)),"")</f>
        <v>8599434</v>
      </c>
      <c r="S848" s="15" t="s">
        <v>1594</v>
      </c>
      <c r="T848" s="8" t="s">
        <v>3041</v>
      </c>
      <c r="U848" t="e">
        <f>INDEX('Hàng tra'!$E$3:$E$519,MATCH('Bảng kê Q1'!$F848,'Hàng tra'!$E$3:$E$519,0))</f>
        <v>#N/A</v>
      </c>
    </row>
    <row r="849" spans="1:21" outlineLevel="1" x14ac:dyDescent="0.25">
      <c r="A849" s="4">
        <v>44943</v>
      </c>
      <c r="B849" s="8" t="s">
        <v>2775</v>
      </c>
      <c r="C849" s="8" t="s">
        <v>3013</v>
      </c>
      <c r="D849" s="22" t="s">
        <v>2989</v>
      </c>
      <c r="E849" s="22" t="s">
        <v>2989</v>
      </c>
      <c r="F849" s="22">
        <v>1731</v>
      </c>
      <c r="G849" s="22"/>
      <c r="H849" s="22">
        <f>+IFERROR(INDEX('18.02.23'!$N$9:$N$746,MATCH('Bảng kê Q1'!$F849,'18.02.23'!$N$9:$N$746,0)),"")</f>
        <v>1731</v>
      </c>
      <c r="I849" s="22"/>
      <c r="J849" s="22"/>
      <c r="K849" s="22"/>
      <c r="L849" s="5">
        <v>2381320</v>
      </c>
      <c r="M849" s="9" t="s">
        <v>3015</v>
      </c>
      <c r="N849" s="5">
        <v>238132</v>
      </c>
      <c r="O849" s="5">
        <v>2619452</v>
      </c>
      <c r="P849" s="5">
        <f t="shared" si="26"/>
        <v>275042.45999999996</v>
      </c>
      <c r="Q849" s="5">
        <f t="shared" si="27"/>
        <v>2344409.54</v>
      </c>
      <c r="R849" s="5">
        <f>+IFERROR(INDEX('18.02.23'!$F$9:$F$748,MATCH('Bảng kê Q1'!$F849,'18.02.23'!$N$9:$N$746,0)),"")</f>
        <v>2619452</v>
      </c>
      <c r="S849" s="15" t="s">
        <v>2989</v>
      </c>
      <c r="T849" s="8" t="s">
        <v>3038</v>
      </c>
      <c r="U849" t="e">
        <f>INDEX('Hàng tra'!$E$3:$E$519,MATCH('Bảng kê Q1'!$F849,'Hàng tra'!$E$3:$E$519,0))</f>
        <v>#N/A</v>
      </c>
    </row>
    <row r="850" spans="1:21" outlineLevel="1" x14ac:dyDescent="0.25">
      <c r="A850" s="4">
        <v>44943</v>
      </c>
      <c r="B850" s="8" t="s">
        <v>2112</v>
      </c>
      <c r="C850" s="8" t="s">
        <v>3013</v>
      </c>
      <c r="D850" s="22" t="s">
        <v>1594</v>
      </c>
      <c r="E850" s="22" t="s">
        <v>1594</v>
      </c>
      <c r="F850" s="22">
        <v>1732</v>
      </c>
      <c r="G850" s="22"/>
      <c r="H850" s="22">
        <f>+IFERROR(INDEX('18.02.23'!$N$9:$N$746,MATCH('Bảng kê Q1'!$F850,'18.02.23'!$N$9:$N$746,0)),"")</f>
        <v>1732</v>
      </c>
      <c r="I850" s="22"/>
      <c r="J850" s="22"/>
      <c r="K850" s="22"/>
      <c r="L850" s="5">
        <v>12421904</v>
      </c>
      <c r="M850" s="9" t="s">
        <v>3015</v>
      </c>
      <c r="N850" s="5">
        <v>1242190</v>
      </c>
      <c r="O850" s="5">
        <v>13664094</v>
      </c>
      <c r="P850" s="5">
        <f t="shared" si="26"/>
        <v>1434729.8699999999</v>
      </c>
      <c r="Q850" s="5">
        <f t="shared" si="27"/>
        <v>12229364.130000001</v>
      </c>
      <c r="R850" s="5">
        <f>+IFERROR(INDEX('18.02.23'!$F$9:$F$748,MATCH('Bảng kê Q1'!$F850,'18.02.23'!$N$9:$N$746,0)),"")</f>
        <v>13664094</v>
      </c>
      <c r="S850" s="15" t="s">
        <v>1594</v>
      </c>
      <c r="T850" s="8" t="s">
        <v>3041</v>
      </c>
      <c r="U850" t="e">
        <f>INDEX('Hàng tra'!$E$3:$E$519,MATCH('Bảng kê Q1'!$F850,'Hàng tra'!$E$3:$E$519,0))</f>
        <v>#N/A</v>
      </c>
    </row>
    <row r="851" spans="1:21" outlineLevel="1" x14ac:dyDescent="0.25">
      <c r="A851" s="4">
        <v>44943</v>
      </c>
      <c r="B851" s="8" t="s">
        <v>1553</v>
      </c>
      <c r="C851" s="8" t="s">
        <v>3013</v>
      </c>
      <c r="D851" s="22" t="s">
        <v>4225</v>
      </c>
      <c r="E851" s="22" t="s">
        <v>4225</v>
      </c>
      <c r="F851" s="22">
        <v>1733</v>
      </c>
      <c r="G851" s="22"/>
      <c r="H851" s="22">
        <f>+IFERROR(INDEX('18.02.23'!$N$9:$N$746,MATCH('Bảng kê Q1'!$F851,'18.02.23'!$N$9:$N$746,0)),"")</f>
        <v>1733</v>
      </c>
      <c r="I851" s="22"/>
      <c r="J851" s="22"/>
      <c r="K851" s="22"/>
      <c r="L851" s="5">
        <v>9605415</v>
      </c>
      <c r="M851" s="9" t="s">
        <v>3015</v>
      </c>
      <c r="N851" s="5">
        <v>960542</v>
      </c>
      <c r="O851" s="5">
        <v>10565957</v>
      </c>
      <c r="P851" s="5">
        <f t="shared" si="26"/>
        <v>1109425.4849999999</v>
      </c>
      <c r="Q851" s="5">
        <f t="shared" si="27"/>
        <v>9456531.5150000006</v>
      </c>
      <c r="R851" s="5">
        <f>+IFERROR(INDEX('18.02.23'!$F$9:$F$748,MATCH('Bảng kê Q1'!$F851,'18.02.23'!$N$9:$N$746,0)),"")</f>
        <v>10565957</v>
      </c>
      <c r="S851" s="15" t="s">
        <v>2803</v>
      </c>
      <c r="T851" s="8" t="s">
        <v>3035</v>
      </c>
      <c r="U851" t="e">
        <f>INDEX('Hàng tra'!$E$3:$E$519,MATCH('Bảng kê Q1'!$F851,'Hàng tra'!$E$3:$E$519,0))</f>
        <v>#N/A</v>
      </c>
    </row>
    <row r="852" spans="1:21" outlineLevel="1" x14ac:dyDescent="0.25">
      <c r="A852" s="4">
        <v>44943</v>
      </c>
      <c r="B852" s="8" t="s">
        <v>227</v>
      </c>
      <c r="C852" s="8" t="s">
        <v>3013</v>
      </c>
      <c r="D852" s="22" t="s">
        <v>280</v>
      </c>
      <c r="E852" s="22" t="s">
        <v>280</v>
      </c>
      <c r="F852" s="22">
        <v>1734</v>
      </c>
      <c r="G852" s="22"/>
      <c r="H852" s="22">
        <f>+IFERROR(INDEX('18.02.23'!$N$9:$N$746,MATCH('Bảng kê Q1'!$F852,'18.02.23'!$N$9:$N$746,0)),"")</f>
        <v>1734</v>
      </c>
      <c r="I852" s="22"/>
      <c r="J852" s="22"/>
      <c r="K852" s="22"/>
      <c r="L852" s="5">
        <v>2381320</v>
      </c>
      <c r="M852" s="9" t="s">
        <v>3015</v>
      </c>
      <c r="N852" s="5">
        <v>238132</v>
      </c>
      <c r="O852" s="5">
        <v>2619452</v>
      </c>
      <c r="P852" s="5">
        <f t="shared" si="26"/>
        <v>275042.45999999996</v>
      </c>
      <c r="Q852" s="5">
        <f t="shared" si="27"/>
        <v>2344409.54</v>
      </c>
      <c r="R852" s="5">
        <f>+IFERROR(INDEX('18.02.23'!$F$9:$F$748,MATCH('Bảng kê Q1'!$F852,'18.02.23'!$N$9:$N$746,0)),"")</f>
        <v>2619452</v>
      </c>
      <c r="S852" s="15" t="s">
        <v>280</v>
      </c>
      <c r="T852" s="8" t="s">
        <v>3037</v>
      </c>
      <c r="U852" t="e">
        <f>INDEX('Hàng tra'!$E$3:$E$519,MATCH('Bảng kê Q1'!$F852,'Hàng tra'!$E$3:$E$519,0))</f>
        <v>#N/A</v>
      </c>
    </row>
    <row r="853" spans="1:21" hidden="1" outlineLevel="1" x14ac:dyDescent="0.25">
      <c r="A853" s="4">
        <v>44943</v>
      </c>
      <c r="B853" s="8" t="s">
        <v>2804</v>
      </c>
      <c r="C853" s="8" t="s">
        <v>3013</v>
      </c>
      <c r="D853" s="22" t="s">
        <v>971</v>
      </c>
      <c r="E853" s="22" t="s">
        <v>971</v>
      </c>
      <c r="F853" s="22">
        <v>1735</v>
      </c>
      <c r="G853" s="22"/>
      <c r="H853" s="22" t="str">
        <f>+IFERROR(INDEX('18.02.23'!$N$9:$N$746,MATCH('Bảng kê Q1'!$F853,'18.02.23'!$N$9:$N$746,0)),"")</f>
        <v/>
      </c>
      <c r="I853" s="22"/>
      <c r="J853" s="22"/>
      <c r="K853" s="22"/>
      <c r="L853" s="5">
        <v>441000</v>
      </c>
      <c r="M853" s="9" t="s">
        <v>3015</v>
      </c>
      <c r="N853" s="5">
        <v>44100</v>
      </c>
      <c r="O853" s="5">
        <v>485100</v>
      </c>
      <c r="P853" s="5">
        <f t="shared" si="26"/>
        <v>50935.5</v>
      </c>
      <c r="Q853" s="5">
        <f t="shared" si="27"/>
        <v>434164.5</v>
      </c>
      <c r="R853" s="5" t="str">
        <f>+IFERROR(INDEX('18.02.23'!$F$9:$F$748,MATCH('Bảng kê Q1'!$F853,'18.02.23'!$N$9:$N$746,0)),"")</f>
        <v/>
      </c>
      <c r="S853" s="15" t="s">
        <v>1882</v>
      </c>
      <c r="T853" s="8" t="s">
        <v>3014</v>
      </c>
      <c r="U853" t="e">
        <f>INDEX('Hàng tra'!$E$3:$E$519,MATCH('Bảng kê Q1'!$F853,'Hàng tra'!$E$3:$E$519,0))</f>
        <v>#N/A</v>
      </c>
    </row>
    <row r="854" spans="1:21" outlineLevel="1" x14ac:dyDescent="0.25">
      <c r="A854" s="4">
        <v>44943</v>
      </c>
      <c r="B854" s="8" t="s">
        <v>1372</v>
      </c>
      <c r="C854" s="8" t="s">
        <v>3013</v>
      </c>
      <c r="D854" s="22" t="s">
        <v>971</v>
      </c>
      <c r="E854" s="22" t="s">
        <v>971</v>
      </c>
      <c r="F854" s="22">
        <v>1736</v>
      </c>
      <c r="G854" s="22"/>
      <c r="H854" s="22">
        <f>+IFERROR(INDEX('18.02.23'!$N$9:$N$746,MATCH('Bảng kê Q1'!$F854,'18.02.23'!$N$9:$N$746,0)),"")</f>
        <v>1736</v>
      </c>
      <c r="I854" s="22"/>
      <c r="J854" s="22"/>
      <c r="K854" s="22"/>
      <c r="L854" s="5">
        <v>706248</v>
      </c>
      <c r="M854" s="9" t="s">
        <v>3015</v>
      </c>
      <c r="N854" s="5">
        <v>70625</v>
      </c>
      <c r="O854" s="5">
        <v>776873</v>
      </c>
      <c r="P854" s="5">
        <f t="shared" si="26"/>
        <v>81571.664999999994</v>
      </c>
      <c r="Q854" s="5">
        <f t="shared" si="27"/>
        <v>695301.33499999996</v>
      </c>
      <c r="R854" s="5">
        <f>+IFERROR(INDEX('18.02.23'!$F$9:$F$748,MATCH('Bảng kê Q1'!$F854,'18.02.23'!$N$9:$N$746,0)),"")</f>
        <v>776873</v>
      </c>
      <c r="S854" s="15" t="s">
        <v>1882</v>
      </c>
      <c r="T854" s="8" t="s">
        <v>3014</v>
      </c>
      <c r="U854" t="e">
        <f>INDEX('Hàng tra'!$E$3:$E$519,MATCH('Bảng kê Q1'!$F854,'Hàng tra'!$E$3:$E$519,0))</f>
        <v>#N/A</v>
      </c>
    </row>
    <row r="855" spans="1:21" outlineLevel="1" x14ac:dyDescent="0.25">
      <c r="A855" s="4">
        <v>44943</v>
      </c>
      <c r="B855" s="8" t="s">
        <v>2749</v>
      </c>
      <c r="C855" s="8" t="s">
        <v>3013</v>
      </c>
      <c r="D855" s="22" t="s">
        <v>2721</v>
      </c>
      <c r="E855" s="22" t="s">
        <v>2721</v>
      </c>
      <c r="F855" s="22">
        <v>1738</v>
      </c>
      <c r="G855" s="22"/>
      <c r="H855" s="22">
        <f>+IFERROR(INDEX('18.02.23'!$N$9:$N$746,MATCH('Bảng kê Q1'!$F855,'18.02.23'!$N$9:$N$746,0)),"")</f>
        <v>1738</v>
      </c>
      <c r="I855" s="22"/>
      <c r="J855" s="22"/>
      <c r="K855" s="22"/>
      <c r="L855" s="5">
        <v>5528099</v>
      </c>
      <c r="M855" s="9" t="s">
        <v>3015</v>
      </c>
      <c r="N855" s="5">
        <v>552810</v>
      </c>
      <c r="O855" s="5">
        <v>6080909</v>
      </c>
      <c r="P855" s="5">
        <f t="shared" si="26"/>
        <v>638495.44499999995</v>
      </c>
      <c r="Q855" s="5">
        <f t="shared" si="27"/>
        <v>5442413.5549999997</v>
      </c>
      <c r="R855" s="5">
        <f>+IFERROR(INDEX('18.02.23'!$F$9:$F$748,MATCH('Bảng kê Q1'!$F855,'18.02.23'!$N$9:$N$746,0)),"")</f>
        <v>6080909</v>
      </c>
      <c r="S855" s="15" t="s">
        <v>2721</v>
      </c>
      <c r="T855" s="8" t="s">
        <v>3036</v>
      </c>
      <c r="U855" t="e">
        <f>INDEX('Hàng tra'!$E$3:$E$519,MATCH('Bảng kê Q1'!$F855,'Hàng tra'!$E$3:$E$519,0))</f>
        <v>#N/A</v>
      </c>
    </row>
    <row r="856" spans="1:21" outlineLevel="1" x14ac:dyDescent="0.25">
      <c r="A856" s="4">
        <v>44943</v>
      </c>
      <c r="B856" s="8" t="s">
        <v>286</v>
      </c>
      <c r="C856" s="8" t="s">
        <v>3013</v>
      </c>
      <c r="D856" s="22" t="s">
        <v>2216</v>
      </c>
      <c r="E856" s="22" t="s">
        <v>2216</v>
      </c>
      <c r="F856" s="22">
        <v>1739</v>
      </c>
      <c r="G856" s="22"/>
      <c r="H856" s="22">
        <f>+IFERROR(INDEX('18.02.23'!$N$9:$N$746,MATCH('Bảng kê Q1'!$F856,'18.02.23'!$N$9:$N$746,0)),"")</f>
        <v>1739</v>
      </c>
      <c r="I856" s="22"/>
      <c r="J856" s="22"/>
      <c r="K856" s="22"/>
      <c r="L856" s="5">
        <v>4034491</v>
      </c>
      <c r="M856" s="9" t="s">
        <v>3015</v>
      </c>
      <c r="N856" s="5">
        <v>403449</v>
      </c>
      <c r="O856" s="5">
        <v>4437940</v>
      </c>
      <c r="P856" s="5">
        <f t="shared" si="26"/>
        <v>465983.7</v>
      </c>
      <c r="Q856" s="5">
        <f t="shared" si="27"/>
        <v>3971956.3</v>
      </c>
      <c r="R856" s="5">
        <f>+IFERROR(INDEX('18.02.23'!$F$9:$F$748,MATCH('Bảng kê Q1'!$F856,'18.02.23'!$N$9:$N$746,0)),"")</f>
        <v>4437940</v>
      </c>
      <c r="S856" s="15" t="s">
        <v>2216</v>
      </c>
      <c r="T856" s="8" t="s">
        <v>3042</v>
      </c>
      <c r="U856" t="e">
        <f>INDEX('Hàng tra'!$E$3:$E$519,MATCH('Bảng kê Q1'!$F856,'Hàng tra'!$E$3:$E$519,0))</f>
        <v>#N/A</v>
      </c>
    </row>
    <row r="857" spans="1:21" hidden="1" outlineLevel="1" x14ac:dyDescent="0.25">
      <c r="A857" s="4">
        <v>44943</v>
      </c>
      <c r="B857" s="8" t="s">
        <v>1286</v>
      </c>
      <c r="C857" s="8" t="s">
        <v>3013</v>
      </c>
      <c r="D857" s="22" t="s">
        <v>2721</v>
      </c>
      <c r="E857" s="22" t="s">
        <v>2721</v>
      </c>
      <c r="F857" s="22">
        <v>1741</v>
      </c>
      <c r="G857" s="22"/>
      <c r="H857" s="22" t="str">
        <f>+IFERROR(INDEX('18.02.23'!$N$9:$N$746,MATCH('Bảng kê Q1'!$F857,'18.02.23'!$N$9:$N$746,0)),"")</f>
        <v/>
      </c>
      <c r="I857" s="22"/>
      <c r="J857" s="22"/>
      <c r="K857" s="22"/>
      <c r="L857" s="5">
        <v>6888000</v>
      </c>
      <c r="M857" s="9" t="s">
        <v>3015</v>
      </c>
      <c r="N857" s="5">
        <v>688800</v>
      </c>
      <c r="O857" s="5">
        <v>7576800</v>
      </c>
      <c r="P857" s="5">
        <f t="shared" si="26"/>
        <v>795564</v>
      </c>
      <c r="Q857" s="5">
        <f t="shared" si="27"/>
        <v>6781236</v>
      </c>
      <c r="R857" s="5" t="str">
        <f>+IFERROR(INDEX('18.02.23'!$F$9:$F$748,MATCH('Bảng kê Q1'!$F857,'18.02.23'!$N$9:$N$746,0)),"")</f>
        <v/>
      </c>
      <c r="S857" s="15" t="s">
        <v>2721</v>
      </c>
      <c r="T857" s="8" t="s">
        <v>3036</v>
      </c>
      <c r="U857" t="e">
        <f>INDEX('Hàng tra'!$E$3:$E$519,MATCH('Bảng kê Q1'!$F857,'Hàng tra'!$E$3:$E$519,0))</f>
        <v>#N/A</v>
      </c>
    </row>
    <row r="858" spans="1:21" ht="21" outlineLevel="1" x14ac:dyDescent="0.25">
      <c r="A858" s="4">
        <v>44943</v>
      </c>
      <c r="B858" s="8" t="s">
        <v>2254</v>
      </c>
      <c r="C858" s="8" t="s">
        <v>3013</v>
      </c>
      <c r="D858" s="22" t="s">
        <v>2236</v>
      </c>
      <c r="E858" s="22" t="s">
        <v>2236</v>
      </c>
      <c r="F858" s="22">
        <v>1742</v>
      </c>
      <c r="G858" s="22"/>
      <c r="H858" s="22">
        <f>+IFERROR(INDEX('18.02.23'!$N$9:$N$746,MATCH('Bảng kê Q1'!$F858,'18.02.23'!$N$9:$N$746,0)),"")</f>
        <v>1742</v>
      </c>
      <c r="I858" s="22"/>
      <c r="J858" s="22"/>
      <c r="K858" s="22"/>
      <c r="L858" s="5">
        <v>1539323</v>
      </c>
      <c r="M858" s="9" t="s">
        <v>3015</v>
      </c>
      <c r="N858" s="5">
        <v>153932</v>
      </c>
      <c r="O858" s="5">
        <v>1693255</v>
      </c>
      <c r="P858" s="5">
        <f t="shared" si="26"/>
        <v>177791.77499999999</v>
      </c>
      <c r="Q858" s="5">
        <f t="shared" si="27"/>
        <v>1515463.2250000001</v>
      </c>
      <c r="R858" s="5">
        <f>+IFERROR(INDEX('18.02.23'!$F$9:$F$748,MATCH('Bảng kê Q1'!$F858,'18.02.23'!$N$9:$N$746,0)),"")</f>
        <v>-359828</v>
      </c>
      <c r="S858" s="15" t="s">
        <v>2236</v>
      </c>
      <c r="T858" s="8" t="s">
        <v>3091</v>
      </c>
      <c r="U858">
        <f>INDEX('Hàng tra'!$E$3:$E$519,MATCH('Bảng kê Q1'!$F858,'Hàng tra'!$E$3:$E$519,0))</f>
        <v>1742</v>
      </c>
    </row>
    <row r="859" spans="1:21" outlineLevel="1" x14ac:dyDescent="0.25">
      <c r="A859" s="4">
        <v>44943</v>
      </c>
      <c r="B859" s="8" t="s">
        <v>115</v>
      </c>
      <c r="C859" s="8" t="s">
        <v>3013</v>
      </c>
      <c r="D859" s="22" t="s">
        <v>1160</v>
      </c>
      <c r="E859" s="22" t="s">
        <v>1160</v>
      </c>
      <c r="F859" s="22">
        <v>1743</v>
      </c>
      <c r="G859" s="22"/>
      <c r="H859" s="22">
        <f>+IFERROR(INDEX('18.02.23'!$N$9:$N$746,MATCH('Bảng kê Q1'!$F859,'18.02.23'!$N$9:$N$746,0)),"")</f>
        <v>1743</v>
      </c>
      <c r="I859" s="22"/>
      <c r="J859" s="22"/>
      <c r="K859" s="22"/>
      <c r="L859" s="5">
        <v>4337439</v>
      </c>
      <c r="M859" s="9" t="s">
        <v>3015</v>
      </c>
      <c r="N859" s="5">
        <v>433744</v>
      </c>
      <c r="O859" s="5">
        <v>4771183</v>
      </c>
      <c r="P859" s="5">
        <f t="shared" si="26"/>
        <v>500974.21499999997</v>
      </c>
      <c r="Q859" s="5">
        <f t="shared" si="27"/>
        <v>4270208.7850000001</v>
      </c>
      <c r="R859" s="5">
        <f>+IFERROR(INDEX('18.02.23'!$F$9:$F$748,MATCH('Bảng kê Q1'!$F859,'18.02.23'!$N$9:$N$746,0)),"")</f>
        <v>4771183</v>
      </c>
      <c r="S859" s="15" t="s">
        <v>1160</v>
      </c>
      <c r="T859" s="8" t="s">
        <v>3087</v>
      </c>
      <c r="U859" t="e">
        <f>INDEX('Hàng tra'!$E$3:$E$519,MATCH('Bảng kê Q1'!$F859,'Hàng tra'!$E$3:$E$519,0))</f>
        <v>#N/A</v>
      </c>
    </row>
    <row r="860" spans="1:21" outlineLevel="1" x14ac:dyDescent="0.25">
      <c r="A860" s="4">
        <v>44943</v>
      </c>
      <c r="B860" s="8" t="s">
        <v>2858</v>
      </c>
      <c r="C860" s="8" t="s">
        <v>3013</v>
      </c>
      <c r="D860" s="22" t="s">
        <v>2699</v>
      </c>
      <c r="E860" s="22" t="s">
        <v>2699</v>
      </c>
      <c r="F860" s="22">
        <v>1745</v>
      </c>
      <c r="G860" s="22"/>
      <c r="H860" s="22">
        <f>+IFERROR(INDEX('18.02.23'!$N$9:$N$746,MATCH('Bảng kê Q1'!$F860,'18.02.23'!$N$9:$N$746,0)),"")</f>
        <v>1745</v>
      </c>
      <c r="I860" s="22"/>
      <c r="J860" s="22"/>
      <c r="K860" s="22"/>
      <c r="L860" s="5">
        <v>455338</v>
      </c>
      <c r="M860" s="9" t="s">
        <v>3015</v>
      </c>
      <c r="N860" s="5">
        <v>45534</v>
      </c>
      <c r="O860" s="5">
        <v>500872</v>
      </c>
      <c r="P860" s="5">
        <f t="shared" si="26"/>
        <v>52591.56</v>
      </c>
      <c r="Q860" s="5">
        <f t="shared" si="27"/>
        <v>448280.44</v>
      </c>
      <c r="R860" s="5">
        <f>+IFERROR(INDEX('18.02.23'!$F$9:$F$748,MATCH('Bảng kê Q1'!$F860,'18.02.23'!$N$9:$N$746,0)),"")</f>
        <v>500872</v>
      </c>
      <c r="S860" s="15" t="s">
        <v>1882</v>
      </c>
      <c r="T860" s="8" t="s">
        <v>3014</v>
      </c>
      <c r="U860" t="e">
        <f>INDEX('Hàng tra'!$E$3:$E$519,MATCH('Bảng kê Q1'!$F860,'Hàng tra'!$E$3:$E$519,0))</f>
        <v>#N/A</v>
      </c>
    </row>
    <row r="861" spans="1:21" outlineLevel="1" x14ac:dyDescent="0.25">
      <c r="A861" s="4">
        <v>44943</v>
      </c>
      <c r="B861" s="8" t="s">
        <v>2106</v>
      </c>
      <c r="C861" s="8" t="s">
        <v>3013</v>
      </c>
      <c r="D861" s="22" t="s">
        <v>2247</v>
      </c>
      <c r="E861" s="22" t="s">
        <v>2247</v>
      </c>
      <c r="F861" s="22">
        <v>1746</v>
      </c>
      <c r="G861" s="22"/>
      <c r="H861" s="22">
        <f>+IFERROR(INDEX('18.02.23'!$N$9:$N$746,MATCH('Bảng kê Q1'!$F861,'18.02.23'!$N$9:$N$746,0)),"")</f>
        <v>1746</v>
      </c>
      <c r="I861" s="22"/>
      <c r="J861" s="22"/>
      <c r="K861" s="22"/>
      <c r="L861" s="5">
        <v>3880793</v>
      </c>
      <c r="M861" s="9" t="s">
        <v>3015</v>
      </c>
      <c r="N861" s="5">
        <v>388079</v>
      </c>
      <c r="O861" s="5">
        <v>4268872</v>
      </c>
      <c r="P861" s="5">
        <f t="shared" si="26"/>
        <v>448231.56</v>
      </c>
      <c r="Q861" s="5">
        <f t="shared" si="27"/>
        <v>3820640.44</v>
      </c>
      <c r="R861" s="5">
        <f>+IFERROR(INDEX('18.02.23'!$F$9:$F$748,MATCH('Bảng kê Q1'!$F861,'18.02.23'!$N$9:$N$746,0)),"")</f>
        <v>4268872</v>
      </c>
      <c r="S861" s="15" t="s">
        <v>2247</v>
      </c>
      <c r="T861" s="8" t="s">
        <v>3058</v>
      </c>
      <c r="U861" t="e">
        <f>INDEX('Hàng tra'!$E$3:$E$519,MATCH('Bảng kê Q1'!$F861,'Hàng tra'!$E$3:$E$519,0))</f>
        <v>#N/A</v>
      </c>
    </row>
    <row r="862" spans="1:21" outlineLevel="1" x14ac:dyDescent="0.25">
      <c r="A862" s="4">
        <v>44943</v>
      </c>
      <c r="B862" s="8" t="s">
        <v>1865</v>
      </c>
      <c r="C862" s="8" t="s">
        <v>3013</v>
      </c>
      <c r="D862" s="22" t="s">
        <v>1769</v>
      </c>
      <c r="E862" s="22" t="s">
        <v>1769</v>
      </c>
      <c r="F862" s="22">
        <v>1748</v>
      </c>
      <c r="G862" s="22"/>
      <c r="H862" s="22">
        <f>+IFERROR(INDEX('18.02.23'!$N$9:$N$746,MATCH('Bảng kê Q1'!$F862,'18.02.23'!$N$9:$N$746,0)),"")</f>
        <v>1748</v>
      </c>
      <c r="I862" s="22"/>
      <c r="J862" s="22"/>
      <c r="K862" s="22"/>
      <c r="L862" s="5">
        <v>1821351</v>
      </c>
      <c r="M862" s="9" t="s">
        <v>3015</v>
      </c>
      <c r="N862" s="5">
        <v>182135</v>
      </c>
      <c r="O862" s="5">
        <v>2003486</v>
      </c>
      <c r="P862" s="5">
        <f t="shared" si="26"/>
        <v>210366.03</v>
      </c>
      <c r="Q862" s="5">
        <f t="shared" si="27"/>
        <v>1793119.97</v>
      </c>
      <c r="R862" s="5">
        <f>+IFERROR(INDEX('18.02.23'!$F$9:$F$748,MATCH('Bảng kê Q1'!$F862,'18.02.23'!$N$9:$N$746,0)),"")</f>
        <v>2003486</v>
      </c>
      <c r="S862" s="15" t="s">
        <v>1882</v>
      </c>
      <c r="T862" s="8" t="s">
        <v>3014</v>
      </c>
      <c r="U862" t="e">
        <f>INDEX('Hàng tra'!$E$3:$E$519,MATCH('Bảng kê Q1'!$F862,'Hàng tra'!$E$3:$E$519,0))</f>
        <v>#N/A</v>
      </c>
    </row>
    <row r="863" spans="1:21" ht="21" outlineLevel="1" x14ac:dyDescent="0.25">
      <c r="A863" s="4">
        <v>44943</v>
      </c>
      <c r="B863" s="8" t="s">
        <v>2877</v>
      </c>
      <c r="C863" s="8" t="s">
        <v>3013</v>
      </c>
      <c r="D863" s="22" t="s">
        <v>2611</v>
      </c>
      <c r="E863" s="22" t="s">
        <v>2611</v>
      </c>
      <c r="F863" s="22">
        <v>1749</v>
      </c>
      <c r="G863" s="22"/>
      <c r="H863" s="22">
        <f>+IFERROR(INDEX('18.02.23'!$N$9:$N$746,MATCH('Bảng kê Q1'!$F863,'18.02.23'!$N$9:$N$746,0)),"")</f>
        <v>1749</v>
      </c>
      <c r="I863" s="22"/>
      <c r="J863" s="22"/>
      <c r="K863" s="22"/>
      <c r="L863" s="5">
        <v>5341079</v>
      </c>
      <c r="M863" s="9" t="s">
        <v>3015</v>
      </c>
      <c r="N863" s="5">
        <v>534108</v>
      </c>
      <c r="O863" s="5">
        <v>5875187</v>
      </c>
      <c r="P863" s="5">
        <f t="shared" si="26"/>
        <v>616894.63500000001</v>
      </c>
      <c r="Q863" s="5">
        <f t="shared" si="27"/>
        <v>5258292.3650000002</v>
      </c>
      <c r="R863" s="5">
        <f>+IFERROR(INDEX('18.02.23'!$F$9:$F$748,MATCH('Bảng kê Q1'!$F863,'18.02.23'!$N$9:$N$746,0)),"")</f>
        <v>5875187</v>
      </c>
      <c r="S863" s="15" t="s">
        <v>2611</v>
      </c>
      <c r="T863" s="8" t="s">
        <v>3054</v>
      </c>
      <c r="U863" t="e">
        <f>INDEX('Hàng tra'!$E$3:$E$519,MATCH('Bảng kê Q1'!$F863,'Hàng tra'!$E$3:$E$519,0))</f>
        <v>#N/A</v>
      </c>
    </row>
    <row r="864" spans="1:21" ht="21" outlineLevel="1" x14ac:dyDescent="0.25">
      <c r="A864" s="4">
        <v>44943</v>
      </c>
      <c r="B864" s="8" t="s">
        <v>2476</v>
      </c>
      <c r="C864" s="8" t="s">
        <v>3013</v>
      </c>
      <c r="D864" s="22" t="s">
        <v>1888</v>
      </c>
      <c r="E864" s="22" t="s">
        <v>1888</v>
      </c>
      <c r="F864" s="22">
        <v>1750</v>
      </c>
      <c r="G864" s="22"/>
      <c r="H864" s="22">
        <f>+IFERROR(INDEX('18.02.23'!$N$9:$N$746,MATCH('Bảng kê Q1'!$F864,'18.02.23'!$N$9:$N$746,0)),"")</f>
        <v>1750</v>
      </c>
      <c r="I864" s="22"/>
      <c r="J864" s="22"/>
      <c r="K864" s="22"/>
      <c r="L864" s="5">
        <v>943993</v>
      </c>
      <c r="M864" s="9" t="s">
        <v>3015</v>
      </c>
      <c r="N864" s="5">
        <v>94399</v>
      </c>
      <c r="O864" s="5">
        <v>1038392</v>
      </c>
      <c r="P864" s="5">
        <f t="shared" si="26"/>
        <v>109031.15999999999</v>
      </c>
      <c r="Q864" s="5">
        <f t="shared" si="27"/>
        <v>929360.84</v>
      </c>
      <c r="R864" s="5">
        <f>+IFERROR(INDEX('18.02.23'!$F$9:$F$748,MATCH('Bảng kê Q1'!$F864,'18.02.23'!$N$9:$N$746,0)),"")</f>
        <v>1038392</v>
      </c>
      <c r="S864" s="15" t="s">
        <v>1888</v>
      </c>
      <c r="T864" s="8" t="s">
        <v>3055</v>
      </c>
      <c r="U864" t="e">
        <f>INDEX('Hàng tra'!$E$3:$E$519,MATCH('Bảng kê Q1'!$F864,'Hàng tra'!$E$3:$E$519,0))</f>
        <v>#N/A</v>
      </c>
    </row>
    <row r="865" spans="1:21" ht="21" outlineLevel="1" x14ac:dyDescent="0.25">
      <c r="A865" s="4">
        <v>44943</v>
      </c>
      <c r="B865" s="8" t="s">
        <v>878</v>
      </c>
      <c r="C865" s="8" t="s">
        <v>3013</v>
      </c>
      <c r="D865" s="22" t="s">
        <v>1090</v>
      </c>
      <c r="E865" s="22" t="s">
        <v>1090</v>
      </c>
      <c r="F865" s="22">
        <v>1751</v>
      </c>
      <c r="G865" s="22"/>
      <c r="H865" s="22">
        <f>+IFERROR(INDEX('18.02.23'!$N$9:$N$746,MATCH('Bảng kê Q1'!$F865,'18.02.23'!$N$9:$N$746,0)),"")</f>
        <v>1751</v>
      </c>
      <c r="I865" s="22"/>
      <c r="J865" s="22"/>
      <c r="K865" s="22"/>
      <c r="L865" s="5">
        <v>943993</v>
      </c>
      <c r="M865" s="9" t="s">
        <v>3015</v>
      </c>
      <c r="N865" s="5">
        <v>94399</v>
      </c>
      <c r="O865" s="5">
        <v>1038392</v>
      </c>
      <c r="P865" s="5">
        <f t="shared" si="26"/>
        <v>109031.15999999999</v>
      </c>
      <c r="Q865" s="5">
        <f t="shared" si="27"/>
        <v>929360.84</v>
      </c>
      <c r="R865" s="5">
        <f>+IFERROR(INDEX('18.02.23'!$F$9:$F$748,MATCH('Bảng kê Q1'!$F865,'18.02.23'!$N$9:$N$746,0)),"")</f>
        <v>1038392</v>
      </c>
      <c r="S865" s="15" t="s">
        <v>1090</v>
      </c>
      <c r="T865" s="8" t="s">
        <v>3051</v>
      </c>
      <c r="U865" t="e">
        <f>INDEX('Hàng tra'!$E$3:$E$519,MATCH('Bảng kê Q1'!$F865,'Hàng tra'!$E$3:$E$519,0))</f>
        <v>#N/A</v>
      </c>
    </row>
    <row r="866" spans="1:21" outlineLevel="1" x14ac:dyDescent="0.25">
      <c r="A866" s="4">
        <v>44943</v>
      </c>
      <c r="B866" s="8" t="s">
        <v>2248</v>
      </c>
      <c r="C866" s="8" t="s">
        <v>3013</v>
      </c>
      <c r="D866" s="22" t="s">
        <v>1482</v>
      </c>
      <c r="E866" s="22" t="s">
        <v>1482</v>
      </c>
      <c r="F866" s="22">
        <v>1752</v>
      </c>
      <c r="G866" s="22"/>
      <c r="H866" s="22">
        <f>+IFERROR(INDEX('18.02.23'!$N$9:$N$746,MATCH('Bảng kê Q1'!$F866,'18.02.23'!$N$9:$N$746,0)),"")</f>
        <v>1752</v>
      </c>
      <c r="I866" s="22"/>
      <c r="J866" s="22"/>
      <c r="K866" s="22"/>
      <c r="L866" s="5">
        <v>12535646</v>
      </c>
      <c r="M866" s="9" t="s">
        <v>3015</v>
      </c>
      <c r="N866" s="5">
        <v>1253565</v>
      </c>
      <c r="O866" s="5">
        <v>13789211</v>
      </c>
      <c r="P866" s="5">
        <f t="shared" si="26"/>
        <v>1447867.155</v>
      </c>
      <c r="Q866" s="5">
        <f t="shared" si="27"/>
        <v>12341343.845000001</v>
      </c>
      <c r="R866" s="5">
        <f>+IFERROR(INDEX('18.02.23'!$F$9:$F$748,MATCH('Bảng kê Q1'!$F866,'18.02.23'!$N$9:$N$746,0)),"")</f>
        <v>13789211</v>
      </c>
      <c r="S866" s="15" t="s">
        <v>1482</v>
      </c>
      <c r="T866" s="8" t="s">
        <v>3065</v>
      </c>
      <c r="U866" t="e">
        <f>INDEX('Hàng tra'!$E$3:$E$519,MATCH('Bảng kê Q1'!$F866,'Hàng tra'!$E$3:$E$519,0))</f>
        <v>#N/A</v>
      </c>
    </row>
    <row r="867" spans="1:21" outlineLevel="1" x14ac:dyDescent="0.25">
      <c r="A867" s="4">
        <v>44943</v>
      </c>
      <c r="B867" s="8" t="s">
        <v>436</v>
      </c>
      <c r="C867" s="8" t="s">
        <v>3013</v>
      </c>
      <c r="D867" s="22" t="s">
        <v>669</v>
      </c>
      <c r="E867" s="22" t="s">
        <v>669</v>
      </c>
      <c r="F867" s="22">
        <v>1753</v>
      </c>
      <c r="G867" s="22"/>
      <c r="H867" s="22">
        <f>+IFERROR(INDEX('18.02.23'!$N$9:$N$746,MATCH('Bảng kê Q1'!$F867,'18.02.23'!$N$9:$N$746,0)),"")</f>
        <v>1753</v>
      </c>
      <c r="I867" s="22"/>
      <c r="J867" s="22"/>
      <c r="K867" s="22"/>
      <c r="L867" s="5">
        <v>301092</v>
      </c>
      <c r="M867" s="9" t="s">
        <v>3015</v>
      </c>
      <c r="N867" s="5">
        <v>30109</v>
      </c>
      <c r="O867" s="5">
        <v>331201</v>
      </c>
      <c r="P867" s="5">
        <f t="shared" si="26"/>
        <v>34776.104999999996</v>
      </c>
      <c r="Q867" s="5">
        <f t="shared" si="27"/>
        <v>296424.89500000002</v>
      </c>
      <c r="R867" s="5">
        <f>+IFERROR(INDEX('18.02.23'!$F$9:$F$748,MATCH('Bảng kê Q1'!$F867,'18.02.23'!$N$9:$N$746,0)),"")</f>
        <v>331201</v>
      </c>
      <c r="S867" s="15" t="s">
        <v>1882</v>
      </c>
      <c r="T867" s="8" t="s">
        <v>3014</v>
      </c>
      <c r="U867" t="e">
        <f>INDEX('Hàng tra'!$E$3:$E$519,MATCH('Bảng kê Q1'!$F867,'Hàng tra'!$E$3:$E$519,0))</f>
        <v>#N/A</v>
      </c>
    </row>
    <row r="868" spans="1:21" ht="21" outlineLevel="1" x14ac:dyDescent="0.25">
      <c r="A868" s="4">
        <v>44943</v>
      </c>
      <c r="B868" s="8" t="s">
        <v>682</v>
      </c>
      <c r="C868" s="8" t="s">
        <v>3013</v>
      </c>
      <c r="D868" s="22" t="s">
        <v>2337</v>
      </c>
      <c r="E868" s="22" t="s">
        <v>2337</v>
      </c>
      <c r="F868" s="22">
        <v>1754</v>
      </c>
      <c r="G868" s="22"/>
      <c r="H868" s="22">
        <f>+IFERROR(INDEX('18.02.23'!$N$9:$N$746,MATCH('Bảng kê Q1'!$F868,'18.02.23'!$N$9:$N$746,0)),"")</f>
        <v>1754</v>
      </c>
      <c r="I868" s="22"/>
      <c r="J868" s="22"/>
      <c r="K868" s="22"/>
      <c r="L868" s="5">
        <v>1817063</v>
      </c>
      <c r="M868" s="9" t="s">
        <v>3015</v>
      </c>
      <c r="N868" s="5">
        <v>181706</v>
      </c>
      <c r="O868" s="5">
        <v>1998769</v>
      </c>
      <c r="P868" s="5">
        <f t="shared" si="26"/>
        <v>209870.745</v>
      </c>
      <c r="Q868" s="5">
        <f t="shared" si="27"/>
        <v>1788898.2549999999</v>
      </c>
      <c r="R868" s="5">
        <f>+IFERROR(INDEX('18.02.23'!$F$9:$F$748,MATCH('Bảng kê Q1'!$F868,'18.02.23'!$N$9:$N$746,0)),"")</f>
        <v>1998769</v>
      </c>
      <c r="S868" s="15" t="s">
        <v>2337</v>
      </c>
      <c r="T868" s="8" t="s">
        <v>3112</v>
      </c>
      <c r="U868" t="e">
        <f>INDEX('Hàng tra'!$E$3:$E$519,MATCH('Bảng kê Q1'!$F868,'Hàng tra'!$E$3:$E$519,0))</f>
        <v>#N/A</v>
      </c>
    </row>
    <row r="869" spans="1:21" outlineLevel="1" x14ac:dyDescent="0.25">
      <c r="A869" s="4">
        <v>44944</v>
      </c>
      <c r="B869" s="8" t="s">
        <v>1542</v>
      </c>
      <c r="C869" s="8" t="s">
        <v>3013</v>
      </c>
      <c r="D869" s="22" t="s">
        <v>4150</v>
      </c>
      <c r="E869" s="22" t="s">
        <v>4150</v>
      </c>
      <c r="F869" s="22">
        <v>1759</v>
      </c>
      <c r="G869" s="22"/>
      <c r="H869" s="22">
        <f>+IFERROR(INDEX('18.02.23'!$N$9:$N$746,MATCH('Bảng kê Q1'!$F869,'18.02.23'!$N$9:$N$746,0)),"")</f>
        <v>1759</v>
      </c>
      <c r="I869" s="22"/>
      <c r="J869" s="22"/>
      <c r="K869" s="22"/>
      <c r="L869" s="5">
        <v>742500</v>
      </c>
      <c r="M869" s="9" t="s">
        <v>3015</v>
      </c>
      <c r="N869" s="5">
        <v>74250</v>
      </c>
      <c r="O869" s="5">
        <v>816750</v>
      </c>
      <c r="P869" s="5">
        <f t="shared" si="26"/>
        <v>85758.75</v>
      </c>
      <c r="Q869" s="5">
        <f t="shared" si="27"/>
        <v>730991.25</v>
      </c>
      <c r="R869" s="5">
        <f>+IFERROR(INDEX('18.02.23'!$F$9:$F$748,MATCH('Bảng kê Q1'!$F869,'18.02.23'!$N$9:$N$746,0)),"")</f>
        <v>816750</v>
      </c>
      <c r="S869" s="15" t="s">
        <v>2803</v>
      </c>
      <c r="T869" s="8" t="s">
        <v>3035</v>
      </c>
      <c r="U869" t="e">
        <f>INDEX('Hàng tra'!$E$3:$E$519,MATCH('Bảng kê Q1'!$F869,'Hàng tra'!$E$3:$E$519,0))</f>
        <v>#N/A</v>
      </c>
    </row>
    <row r="870" spans="1:21" hidden="1" outlineLevel="1" x14ac:dyDescent="0.25">
      <c r="A870" s="4">
        <v>44944</v>
      </c>
      <c r="B870" s="8" t="s">
        <v>941</v>
      </c>
      <c r="C870" s="8" t="s">
        <v>3013</v>
      </c>
      <c r="D870" s="22" t="s">
        <v>1276</v>
      </c>
      <c r="E870" s="22" t="s">
        <v>1276</v>
      </c>
      <c r="F870" s="22">
        <v>1761</v>
      </c>
      <c r="G870" s="22"/>
      <c r="H870" s="22" t="str">
        <f>+IFERROR(INDEX('18.02.23'!$N$9:$N$746,MATCH('Bảng kê Q1'!$F870,'18.02.23'!$N$9:$N$746,0)),"")</f>
        <v/>
      </c>
      <c r="I870" s="22"/>
      <c r="J870" s="22"/>
      <c r="K870" s="22"/>
      <c r="L870" s="5">
        <v>728540</v>
      </c>
      <c r="M870" s="9" t="s">
        <v>3015</v>
      </c>
      <c r="N870" s="5">
        <v>72854</v>
      </c>
      <c r="O870" s="5">
        <v>801394</v>
      </c>
      <c r="P870" s="5">
        <f t="shared" si="26"/>
        <v>84146.37</v>
      </c>
      <c r="Q870" s="5">
        <f t="shared" si="27"/>
        <v>717247.63</v>
      </c>
      <c r="R870" s="5" t="str">
        <f>+IFERROR(INDEX('18.02.23'!$F$9:$F$748,MATCH('Bảng kê Q1'!$F870,'18.02.23'!$N$9:$N$746,0)),"")</f>
        <v/>
      </c>
      <c r="S870" s="15" t="s">
        <v>1882</v>
      </c>
      <c r="T870" s="8" t="s">
        <v>3014</v>
      </c>
      <c r="U870" t="e">
        <f>INDEX('Hàng tra'!$E$3:$E$519,MATCH('Bảng kê Q1'!$F870,'Hàng tra'!$E$3:$E$519,0))</f>
        <v>#N/A</v>
      </c>
    </row>
    <row r="871" spans="1:21" outlineLevel="1" x14ac:dyDescent="0.25">
      <c r="A871" s="4">
        <v>44944</v>
      </c>
      <c r="B871" s="8" t="s">
        <v>40</v>
      </c>
      <c r="C871" s="8" t="s">
        <v>3013</v>
      </c>
      <c r="D871" s="22" t="s">
        <v>837</v>
      </c>
      <c r="E871" s="22" t="s">
        <v>837</v>
      </c>
      <c r="F871" s="22">
        <v>1762</v>
      </c>
      <c r="G871" s="22"/>
      <c r="H871" s="22">
        <f>+IFERROR(INDEX('18.02.23'!$N$9:$N$746,MATCH('Bảng kê Q1'!$F871,'18.02.23'!$N$9:$N$746,0)),"")</f>
        <v>1762</v>
      </c>
      <c r="I871" s="22"/>
      <c r="J871" s="22"/>
      <c r="K871" s="22"/>
      <c r="L871" s="5">
        <v>1345575</v>
      </c>
      <c r="M871" s="9" t="s">
        <v>3015</v>
      </c>
      <c r="N871" s="5">
        <v>134558</v>
      </c>
      <c r="O871" s="5">
        <v>1480133</v>
      </c>
      <c r="P871" s="5">
        <f t="shared" si="26"/>
        <v>155413.965</v>
      </c>
      <c r="Q871" s="5">
        <f t="shared" si="27"/>
        <v>1324719.0349999999</v>
      </c>
      <c r="R871" s="5">
        <f>+IFERROR(INDEX('18.02.23'!$F$9:$F$748,MATCH('Bảng kê Q1'!$F871,'18.02.23'!$N$9:$N$746,0)),"")</f>
        <v>1480133</v>
      </c>
      <c r="S871" s="15" t="s">
        <v>1260</v>
      </c>
      <c r="T871" s="8" t="s">
        <v>3061</v>
      </c>
      <c r="U871" t="e">
        <f>INDEX('Hàng tra'!$E$3:$E$519,MATCH('Bảng kê Q1'!$F871,'Hàng tra'!$E$3:$E$519,0))</f>
        <v>#N/A</v>
      </c>
    </row>
    <row r="872" spans="1:21" ht="21" outlineLevel="1" x14ac:dyDescent="0.25">
      <c r="A872" s="4">
        <v>44944</v>
      </c>
      <c r="B872" s="8" t="s">
        <v>130</v>
      </c>
      <c r="C872" s="8" t="s">
        <v>3013</v>
      </c>
      <c r="D872" s="22" t="s">
        <v>4209</v>
      </c>
      <c r="E872" s="22" t="s">
        <v>4209</v>
      </c>
      <c r="F872" s="22">
        <v>1766</v>
      </c>
      <c r="G872" s="22"/>
      <c r="H872" s="22">
        <f>+IFERROR(INDEX('18.02.23'!$N$9:$N$746,MATCH('Bảng kê Q1'!$F872,'18.02.23'!$N$9:$N$746,0)),"")</f>
        <v>1766</v>
      </c>
      <c r="I872" s="22"/>
      <c r="J872" s="22"/>
      <c r="K872" s="22"/>
      <c r="L872" s="5">
        <v>433045</v>
      </c>
      <c r="M872" s="9" t="s">
        <v>3015</v>
      </c>
      <c r="N872" s="5">
        <v>43305</v>
      </c>
      <c r="O872" s="5">
        <v>476350</v>
      </c>
      <c r="P872" s="5">
        <f t="shared" si="26"/>
        <v>50016.75</v>
      </c>
      <c r="Q872" s="5">
        <f t="shared" si="27"/>
        <v>426333.25</v>
      </c>
      <c r="R872" s="5">
        <f>+IFERROR(INDEX('18.02.23'!$F$9:$F$748,MATCH('Bảng kê Q1'!$F872,'18.02.23'!$N$9:$N$746,0)),"")</f>
        <v>476350</v>
      </c>
      <c r="S872" s="15" t="s">
        <v>1711</v>
      </c>
      <c r="T872" s="8" t="s">
        <v>3083</v>
      </c>
      <c r="U872" t="e">
        <f>INDEX('Hàng tra'!$E$3:$E$519,MATCH('Bảng kê Q1'!$F872,'Hàng tra'!$E$3:$E$519,0))</f>
        <v>#N/A</v>
      </c>
    </row>
    <row r="873" spans="1:21" ht="21" hidden="1" outlineLevel="1" x14ac:dyDescent="0.25">
      <c r="A873" s="4">
        <v>44944</v>
      </c>
      <c r="B873" s="8" t="s">
        <v>473</v>
      </c>
      <c r="C873" s="8" t="s">
        <v>3013</v>
      </c>
      <c r="D873" s="22" t="s">
        <v>4210</v>
      </c>
      <c r="E873" s="22" t="s">
        <v>4210</v>
      </c>
      <c r="F873" s="22">
        <v>1767</v>
      </c>
      <c r="G873" s="22"/>
      <c r="H873" s="22" t="str">
        <f>+IFERROR(INDEX('18.02.23'!$N$9:$N$746,MATCH('Bảng kê Q1'!$F873,'18.02.23'!$N$9:$N$746,0)),"")</f>
        <v/>
      </c>
      <c r="I873" s="22"/>
      <c r="J873" s="22"/>
      <c r="K873" s="22"/>
      <c r="L873" s="5">
        <v>826588</v>
      </c>
      <c r="M873" s="9" t="s">
        <v>3015</v>
      </c>
      <c r="N873" s="5">
        <v>82659</v>
      </c>
      <c r="O873" s="5">
        <v>909247</v>
      </c>
      <c r="P873" s="5">
        <f t="shared" si="26"/>
        <v>95470.934999999998</v>
      </c>
      <c r="Q873" s="5">
        <f t="shared" si="27"/>
        <v>813776.06499999994</v>
      </c>
      <c r="R873" s="5" t="str">
        <f>+IFERROR(INDEX('18.02.23'!$F$9:$F$748,MATCH('Bảng kê Q1'!$F873,'18.02.23'!$N$9:$N$746,0)),"")</f>
        <v/>
      </c>
      <c r="S873" s="15" t="s">
        <v>1711</v>
      </c>
      <c r="T873" s="8" t="s">
        <v>3083</v>
      </c>
      <c r="U873" t="e">
        <f>INDEX('Hàng tra'!$E$3:$E$519,MATCH('Bảng kê Q1'!$F873,'Hàng tra'!$E$3:$E$519,0))</f>
        <v>#N/A</v>
      </c>
    </row>
    <row r="874" spans="1:21" ht="21" hidden="1" outlineLevel="1" x14ac:dyDescent="0.25">
      <c r="A874" s="4">
        <v>44944</v>
      </c>
      <c r="B874" s="8" t="s">
        <v>2501</v>
      </c>
      <c r="C874" s="8" t="s">
        <v>3013</v>
      </c>
      <c r="D874" s="22" t="s">
        <v>2236</v>
      </c>
      <c r="E874" s="22" t="s">
        <v>2236</v>
      </c>
      <c r="F874" s="22">
        <v>1769</v>
      </c>
      <c r="G874" s="22"/>
      <c r="H874" s="22" t="str">
        <f>+IFERROR(INDEX('18.02.23'!$N$9:$N$746,MATCH('Bảng kê Q1'!$F874,'18.02.23'!$N$9:$N$746,0)),"")</f>
        <v/>
      </c>
      <c r="I874" s="22"/>
      <c r="J874" s="22"/>
      <c r="K874" s="22"/>
      <c r="L874" s="5">
        <v>5191200</v>
      </c>
      <c r="M874" s="9" t="s">
        <v>3015</v>
      </c>
      <c r="N874" s="5">
        <v>519120</v>
      </c>
      <c r="O874" s="5">
        <v>5710320</v>
      </c>
      <c r="P874" s="5">
        <f t="shared" si="26"/>
        <v>599583.6</v>
      </c>
      <c r="Q874" s="5">
        <f t="shared" si="27"/>
        <v>5110736.4000000004</v>
      </c>
      <c r="R874" s="5" t="str">
        <f>+IFERROR(INDEX('18.02.23'!$F$9:$F$748,MATCH('Bảng kê Q1'!$F874,'18.02.23'!$N$9:$N$746,0)),"")</f>
        <v/>
      </c>
      <c r="S874" s="15" t="s">
        <v>2236</v>
      </c>
      <c r="T874" s="8" t="s">
        <v>3091</v>
      </c>
      <c r="U874" t="e">
        <f>INDEX('Hàng tra'!$E$3:$E$519,MATCH('Bảng kê Q1'!$F874,'Hàng tra'!$E$3:$E$519,0))</f>
        <v>#N/A</v>
      </c>
    </row>
    <row r="875" spans="1:21" hidden="1" outlineLevel="1" x14ac:dyDescent="0.25">
      <c r="A875" s="4">
        <v>44944</v>
      </c>
      <c r="B875" s="8" t="s">
        <v>1507</v>
      </c>
      <c r="C875" s="8" t="s">
        <v>3013</v>
      </c>
      <c r="D875" s="22" t="s">
        <v>277</v>
      </c>
      <c r="E875" s="22" t="s">
        <v>277</v>
      </c>
      <c r="F875" s="22">
        <v>1774</v>
      </c>
      <c r="G875" s="22"/>
      <c r="H875" s="22" t="str">
        <f>+IFERROR(INDEX('18.02.23'!$N$9:$N$746,MATCH('Bảng kê Q1'!$F875,'18.02.23'!$N$9:$N$746,0)),"")</f>
        <v/>
      </c>
      <c r="I875" s="22"/>
      <c r="J875" s="22"/>
      <c r="K875" s="22"/>
      <c r="L875" s="5">
        <v>4309200</v>
      </c>
      <c r="M875" s="9" t="s">
        <v>3015</v>
      </c>
      <c r="N875" s="5">
        <v>430920</v>
      </c>
      <c r="O875" s="5">
        <v>4740120</v>
      </c>
      <c r="P875" s="5">
        <f t="shared" si="26"/>
        <v>497712.6</v>
      </c>
      <c r="Q875" s="5">
        <f t="shared" si="27"/>
        <v>4242407.4000000004</v>
      </c>
      <c r="R875" s="5" t="str">
        <f>+IFERROR(INDEX('18.02.23'!$F$9:$F$748,MATCH('Bảng kê Q1'!$F875,'18.02.23'!$N$9:$N$746,0)),"")</f>
        <v/>
      </c>
      <c r="S875" s="15" t="s">
        <v>277</v>
      </c>
      <c r="T875" s="8" t="s">
        <v>3101</v>
      </c>
      <c r="U875" t="e">
        <f>INDEX('Hàng tra'!$E$3:$E$519,MATCH('Bảng kê Q1'!$F875,'Hàng tra'!$E$3:$E$519,0))</f>
        <v>#N/A</v>
      </c>
    </row>
    <row r="876" spans="1:21" outlineLevel="1" x14ac:dyDescent="0.25">
      <c r="A876" s="4">
        <v>44945</v>
      </c>
      <c r="B876" s="8" t="s">
        <v>2175</v>
      </c>
      <c r="C876" s="8" t="s">
        <v>3013</v>
      </c>
      <c r="D876" s="22" t="s">
        <v>2989</v>
      </c>
      <c r="E876" s="22" t="s">
        <v>2989</v>
      </c>
      <c r="F876" s="22">
        <v>1776</v>
      </c>
      <c r="G876" s="22"/>
      <c r="H876" s="22">
        <f>+IFERROR(INDEX('18.02.23'!$N$9:$N$746,MATCH('Bảng kê Q1'!$F876,'18.02.23'!$N$9:$N$746,0)),"")</f>
        <v>1776</v>
      </c>
      <c r="I876" s="22"/>
      <c r="J876" s="22"/>
      <c r="K876" s="22"/>
      <c r="L876" s="5">
        <v>2681943</v>
      </c>
      <c r="M876" s="9" t="s">
        <v>3015</v>
      </c>
      <c r="N876" s="5">
        <v>268194</v>
      </c>
      <c r="O876" s="5">
        <v>2950137</v>
      </c>
      <c r="P876" s="5">
        <f t="shared" si="26"/>
        <v>309764.38500000001</v>
      </c>
      <c r="Q876" s="5">
        <f t="shared" si="27"/>
        <v>2640372.6150000002</v>
      </c>
      <c r="R876" s="5">
        <f>+IFERROR(INDEX('18.02.23'!$F$9:$F$748,MATCH('Bảng kê Q1'!$F876,'18.02.23'!$N$9:$N$746,0)),"")</f>
        <v>2950137</v>
      </c>
      <c r="S876" s="15" t="s">
        <v>2989</v>
      </c>
      <c r="T876" s="8" t="s">
        <v>3038</v>
      </c>
      <c r="U876" t="e">
        <f>INDEX('Hàng tra'!$E$3:$E$519,MATCH('Bảng kê Q1'!$F876,'Hàng tra'!$E$3:$E$519,0))</f>
        <v>#N/A</v>
      </c>
    </row>
    <row r="877" spans="1:21" outlineLevel="1" x14ac:dyDescent="0.25">
      <c r="A877" s="4">
        <v>44945</v>
      </c>
      <c r="B877" s="8" t="s">
        <v>2200</v>
      </c>
      <c r="C877" s="8" t="s">
        <v>3013</v>
      </c>
      <c r="D877" s="22" t="s">
        <v>1688</v>
      </c>
      <c r="E877" s="22" t="s">
        <v>1688</v>
      </c>
      <c r="F877" s="22">
        <v>1777</v>
      </c>
      <c r="G877" s="22"/>
      <c r="H877" s="22">
        <f>+IFERROR(INDEX('18.02.23'!$N$9:$N$746,MATCH('Bảng kê Q1'!$F877,'18.02.23'!$N$9:$N$746,0)),"")</f>
        <v>1777</v>
      </c>
      <c r="I877" s="22"/>
      <c r="J877" s="22"/>
      <c r="K877" s="22"/>
      <c r="L877" s="5">
        <v>1468620</v>
      </c>
      <c r="M877" s="9" t="s">
        <v>3015</v>
      </c>
      <c r="N877" s="5">
        <v>146862</v>
      </c>
      <c r="O877" s="5">
        <v>1615482</v>
      </c>
      <c r="P877" s="5">
        <f t="shared" si="26"/>
        <v>169625.61</v>
      </c>
      <c r="Q877" s="5">
        <f t="shared" si="27"/>
        <v>1445856.3900000001</v>
      </c>
      <c r="R877" s="5">
        <f>+IFERROR(INDEX('18.02.23'!$F$9:$F$748,MATCH('Bảng kê Q1'!$F877,'18.02.23'!$N$9:$N$746,0)),"")</f>
        <v>1615482</v>
      </c>
      <c r="S877" s="15" t="s">
        <v>1688</v>
      </c>
      <c r="T877" s="8" t="s">
        <v>3095</v>
      </c>
      <c r="U877" t="e">
        <f>INDEX('Hàng tra'!$E$3:$E$519,MATCH('Bảng kê Q1'!$F877,'Hàng tra'!$E$3:$E$519,0))</f>
        <v>#N/A</v>
      </c>
    </row>
    <row r="878" spans="1:21" hidden="1" outlineLevel="1" x14ac:dyDescent="0.25">
      <c r="A878" s="4">
        <v>44945</v>
      </c>
      <c r="B878" s="8" t="s">
        <v>759</v>
      </c>
      <c r="C878" s="8" t="s">
        <v>3013</v>
      </c>
      <c r="D878" s="22" t="s">
        <v>1688</v>
      </c>
      <c r="E878" s="22" t="s">
        <v>1688</v>
      </c>
      <c r="F878" s="22">
        <v>1778</v>
      </c>
      <c r="G878" s="22"/>
      <c r="H878" s="22" t="str">
        <f>+IFERROR(INDEX('18.02.23'!$N$9:$N$746,MATCH('Bảng kê Q1'!$F878,'18.02.23'!$N$9:$N$746,0)),"")</f>
        <v/>
      </c>
      <c r="I878" s="22"/>
      <c r="J878" s="22"/>
      <c r="K878" s="22"/>
      <c r="L878" s="5">
        <v>1696800</v>
      </c>
      <c r="M878" s="9" t="s">
        <v>3015</v>
      </c>
      <c r="N878" s="5">
        <v>169680</v>
      </c>
      <c r="O878" s="5">
        <v>1866480</v>
      </c>
      <c r="P878" s="5">
        <f t="shared" si="26"/>
        <v>195980.4</v>
      </c>
      <c r="Q878" s="5">
        <f t="shared" si="27"/>
        <v>1670499.6</v>
      </c>
      <c r="R878" s="5" t="str">
        <f>+IFERROR(INDEX('18.02.23'!$F$9:$F$748,MATCH('Bảng kê Q1'!$F878,'18.02.23'!$N$9:$N$746,0)),"")</f>
        <v/>
      </c>
      <c r="S878" s="15" t="s">
        <v>1688</v>
      </c>
      <c r="T878" s="8" t="s">
        <v>3095</v>
      </c>
      <c r="U878" t="e">
        <f>INDEX('Hàng tra'!$E$3:$E$519,MATCH('Bảng kê Q1'!$F878,'Hàng tra'!$E$3:$E$519,0))</f>
        <v>#N/A</v>
      </c>
    </row>
    <row r="879" spans="1:21" outlineLevel="1" x14ac:dyDescent="0.25">
      <c r="A879" s="4">
        <v>44945</v>
      </c>
      <c r="B879" s="8" t="s">
        <v>1070</v>
      </c>
      <c r="C879" s="8" t="s">
        <v>3013</v>
      </c>
      <c r="D879" s="22" t="s">
        <v>3124</v>
      </c>
      <c r="E879" s="22" t="s">
        <v>3124</v>
      </c>
      <c r="F879" s="22">
        <v>1780</v>
      </c>
      <c r="G879" s="22"/>
      <c r="H879" s="22">
        <f>+IFERROR(INDEX('18.02.23'!$N$9:$N$746,MATCH('Bảng kê Q1'!$F879,'18.02.23'!$N$9:$N$746,0)),"")</f>
        <v>1780</v>
      </c>
      <c r="I879" s="22"/>
      <c r="J879" s="22"/>
      <c r="K879" s="22"/>
      <c r="L879" s="5">
        <v>552977</v>
      </c>
      <c r="M879" s="9" t="s">
        <v>3015</v>
      </c>
      <c r="N879" s="5">
        <v>55298</v>
      </c>
      <c r="O879" s="5">
        <v>608275</v>
      </c>
      <c r="P879" s="5">
        <f t="shared" si="26"/>
        <v>63868.875</v>
      </c>
      <c r="Q879" s="5">
        <f t="shared" si="27"/>
        <v>544406.125</v>
      </c>
      <c r="R879" s="5">
        <f>+IFERROR(INDEX('18.02.23'!$F$9:$F$748,MATCH('Bảng kê Q1'!$F879,'18.02.23'!$N$9:$N$746,0)),"")</f>
        <v>608275</v>
      </c>
      <c r="S879" s="15" t="s">
        <v>1882</v>
      </c>
      <c r="T879" s="8" t="s">
        <v>3014</v>
      </c>
      <c r="U879" t="e">
        <f>INDEX('Hàng tra'!$E$3:$E$519,MATCH('Bảng kê Q1'!$F879,'Hàng tra'!$E$3:$E$519,0))</f>
        <v>#N/A</v>
      </c>
    </row>
    <row r="880" spans="1:21" outlineLevel="1" x14ac:dyDescent="0.25">
      <c r="A880" s="4">
        <v>44945</v>
      </c>
      <c r="B880" s="8" t="s">
        <v>1727</v>
      </c>
      <c r="C880" s="8" t="s">
        <v>3013</v>
      </c>
      <c r="D880" s="22" t="s">
        <v>802</v>
      </c>
      <c r="E880" s="22" t="s">
        <v>802</v>
      </c>
      <c r="F880" s="22">
        <v>1782</v>
      </c>
      <c r="G880" s="22"/>
      <c r="H880" s="22">
        <f>+IFERROR(INDEX('18.02.23'!$N$9:$N$746,MATCH('Bảng kê Q1'!$F880,'18.02.23'!$N$9:$N$746,0)),"")</f>
        <v>1782</v>
      </c>
      <c r="I880" s="22"/>
      <c r="J880" s="22"/>
      <c r="K880" s="22"/>
      <c r="L880" s="5">
        <v>1007785</v>
      </c>
      <c r="M880" s="9" t="s">
        <v>3015</v>
      </c>
      <c r="N880" s="5">
        <v>100779</v>
      </c>
      <c r="O880" s="5">
        <v>1108564</v>
      </c>
      <c r="P880" s="5">
        <f t="shared" si="26"/>
        <v>116399.22</v>
      </c>
      <c r="Q880" s="5">
        <f t="shared" si="27"/>
        <v>992164.78</v>
      </c>
      <c r="R880" s="5">
        <f>+IFERROR(INDEX('18.02.23'!$F$9:$F$748,MATCH('Bảng kê Q1'!$F880,'18.02.23'!$N$9:$N$746,0)),"")</f>
        <v>1108564</v>
      </c>
      <c r="S880" s="15" t="s">
        <v>1882</v>
      </c>
      <c r="T880" s="8" t="s">
        <v>3014</v>
      </c>
      <c r="U880" t="e">
        <f>INDEX('Hàng tra'!$E$3:$E$519,MATCH('Bảng kê Q1'!$F880,'Hàng tra'!$E$3:$E$519,0))</f>
        <v>#N/A</v>
      </c>
    </row>
    <row r="881" spans="1:21" outlineLevel="1" x14ac:dyDescent="0.25">
      <c r="A881" s="4">
        <v>44945</v>
      </c>
      <c r="B881" s="8" t="s">
        <v>1686</v>
      </c>
      <c r="C881" s="8" t="s">
        <v>3013</v>
      </c>
      <c r="D881" s="22" t="s">
        <v>1482</v>
      </c>
      <c r="E881" s="22" t="s">
        <v>1482</v>
      </c>
      <c r="F881" s="22">
        <v>1786</v>
      </c>
      <c r="G881" s="22"/>
      <c r="H881" s="22">
        <f>+IFERROR(INDEX('18.02.23'!$N$9:$N$746,MATCH('Bảng kê Q1'!$F881,'18.02.23'!$N$9:$N$746,0)),"")</f>
        <v>1786</v>
      </c>
      <c r="I881" s="22"/>
      <c r="J881" s="22"/>
      <c r="K881" s="22"/>
      <c r="L881" s="5">
        <v>4592736</v>
      </c>
      <c r="M881" s="9" t="s">
        <v>3015</v>
      </c>
      <c r="N881" s="5">
        <v>459274</v>
      </c>
      <c r="O881" s="5">
        <v>5052010</v>
      </c>
      <c r="P881" s="5">
        <f t="shared" si="26"/>
        <v>530461.04999999993</v>
      </c>
      <c r="Q881" s="5">
        <f t="shared" si="27"/>
        <v>4521548.95</v>
      </c>
      <c r="R881" s="5">
        <f>+IFERROR(INDEX('18.02.23'!$F$9:$F$748,MATCH('Bảng kê Q1'!$F881,'18.02.23'!$N$9:$N$746,0)),"")</f>
        <v>5052010</v>
      </c>
      <c r="S881" s="15" t="s">
        <v>1482</v>
      </c>
      <c r="T881" s="8" t="s">
        <v>3065</v>
      </c>
      <c r="U881" t="e">
        <f>INDEX('Hàng tra'!$E$3:$E$519,MATCH('Bảng kê Q1'!$F881,'Hàng tra'!$E$3:$E$519,0))</f>
        <v>#N/A</v>
      </c>
    </row>
    <row r="882" spans="1:21" outlineLevel="1" x14ac:dyDescent="0.25">
      <c r="A882" s="4">
        <v>44945</v>
      </c>
      <c r="B882" s="8" t="s">
        <v>1651</v>
      </c>
      <c r="C882" s="8" t="s">
        <v>3013</v>
      </c>
      <c r="D882" s="22" t="s">
        <v>2936</v>
      </c>
      <c r="E882" s="22" t="s">
        <v>2936</v>
      </c>
      <c r="F882" s="22">
        <v>1787</v>
      </c>
      <c r="G882" s="22"/>
      <c r="H882" s="22">
        <f>+IFERROR(INDEX('18.02.23'!$N$9:$N$746,MATCH('Bảng kê Q1'!$F882,'18.02.23'!$N$9:$N$746,0)),"")</f>
        <v>1787</v>
      </c>
      <c r="I882" s="22"/>
      <c r="J882" s="22"/>
      <c r="K882" s="22"/>
      <c r="L882" s="5">
        <v>756430</v>
      </c>
      <c r="M882" s="9" t="s">
        <v>3015</v>
      </c>
      <c r="N882" s="5">
        <v>75643</v>
      </c>
      <c r="O882" s="5">
        <v>832073</v>
      </c>
      <c r="P882" s="5">
        <f t="shared" si="26"/>
        <v>87367.664999999994</v>
      </c>
      <c r="Q882" s="5">
        <f t="shared" si="27"/>
        <v>744705.33499999996</v>
      </c>
      <c r="R882" s="5">
        <f>+IFERROR(INDEX('18.02.23'!$F$9:$F$748,MATCH('Bảng kê Q1'!$F882,'18.02.23'!$N$9:$N$746,0)),"")</f>
        <v>832073</v>
      </c>
      <c r="S882" s="15" t="s">
        <v>1882</v>
      </c>
      <c r="T882" s="8" t="s">
        <v>3014</v>
      </c>
      <c r="U882" t="e">
        <f>INDEX('Hàng tra'!$E$3:$E$519,MATCH('Bảng kê Q1'!$F882,'Hàng tra'!$E$3:$E$519,0))</f>
        <v>#N/A</v>
      </c>
    </row>
    <row r="883" spans="1:21" ht="21" outlineLevel="1" x14ac:dyDescent="0.25">
      <c r="A883" s="4">
        <v>44945</v>
      </c>
      <c r="B883" s="8" t="s">
        <v>74</v>
      </c>
      <c r="C883" s="8" t="s">
        <v>3013</v>
      </c>
      <c r="D883" s="22" t="s">
        <v>4211</v>
      </c>
      <c r="E883" s="22" t="s">
        <v>4211</v>
      </c>
      <c r="F883" s="22">
        <v>1789</v>
      </c>
      <c r="G883" s="22"/>
      <c r="H883" s="22">
        <f>+IFERROR(INDEX('18.02.23'!$N$9:$N$746,MATCH('Bảng kê Q1'!$F883,'18.02.23'!$N$9:$N$746,0)),"")</f>
        <v>1789</v>
      </c>
      <c r="I883" s="22"/>
      <c r="J883" s="22"/>
      <c r="K883" s="22"/>
      <c r="L883" s="5">
        <v>2732027</v>
      </c>
      <c r="M883" s="9" t="s">
        <v>3015</v>
      </c>
      <c r="N883" s="5">
        <v>273203</v>
      </c>
      <c r="O883" s="5">
        <v>3005230</v>
      </c>
      <c r="P883" s="5">
        <f t="shared" si="26"/>
        <v>315549.14999999997</v>
      </c>
      <c r="Q883" s="5">
        <f t="shared" si="27"/>
        <v>2689680.85</v>
      </c>
      <c r="R883" s="5">
        <f>+IFERROR(INDEX('18.02.23'!$F$9:$F$748,MATCH('Bảng kê Q1'!$F883,'18.02.23'!$N$9:$N$746,0)),"")</f>
        <v>3005230</v>
      </c>
      <c r="S883" s="15" t="s">
        <v>1711</v>
      </c>
      <c r="T883" s="8" t="s">
        <v>3083</v>
      </c>
      <c r="U883" t="e">
        <f>INDEX('Hàng tra'!$E$3:$E$519,MATCH('Bảng kê Q1'!$F883,'Hàng tra'!$E$3:$E$519,0))</f>
        <v>#N/A</v>
      </c>
    </row>
    <row r="884" spans="1:21" outlineLevel="1" x14ac:dyDescent="0.25">
      <c r="A884" s="4">
        <v>44945</v>
      </c>
      <c r="B884" s="8" t="s">
        <v>198</v>
      </c>
      <c r="C884" s="8" t="s">
        <v>3013</v>
      </c>
      <c r="D884" s="22" t="s">
        <v>4192</v>
      </c>
      <c r="E884" s="22" t="s">
        <v>4192</v>
      </c>
      <c r="F884" s="22">
        <v>1790</v>
      </c>
      <c r="G884" s="22"/>
      <c r="H884" s="22">
        <f>+IFERROR(INDEX('18.02.23'!$N$9:$N$746,MATCH('Bảng kê Q1'!$F884,'18.02.23'!$N$9:$N$746,0)),"")</f>
        <v>1790</v>
      </c>
      <c r="I884" s="22"/>
      <c r="J884" s="22"/>
      <c r="K884" s="22"/>
      <c r="L884" s="5">
        <v>5396093</v>
      </c>
      <c r="M884" s="9" t="s">
        <v>3015</v>
      </c>
      <c r="N884" s="5">
        <v>539609</v>
      </c>
      <c r="O884" s="5">
        <v>5935702</v>
      </c>
      <c r="P884" s="5">
        <f t="shared" si="26"/>
        <v>623248.71</v>
      </c>
      <c r="Q884" s="5">
        <f t="shared" si="27"/>
        <v>5312453.29</v>
      </c>
      <c r="R884" s="5">
        <f>+IFERROR(INDEX('18.02.23'!$F$9:$F$748,MATCH('Bảng kê Q1'!$F884,'18.02.23'!$N$9:$N$746,0)),"")</f>
        <v>5935702</v>
      </c>
      <c r="S884" s="15" t="s">
        <v>2803</v>
      </c>
      <c r="T884" s="8" t="s">
        <v>3035</v>
      </c>
      <c r="U884" t="e">
        <f>INDEX('Hàng tra'!$E$3:$E$519,MATCH('Bảng kê Q1'!$F884,'Hàng tra'!$E$3:$E$519,0))</f>
        <v>#N/A</v>
      </c>
    </row>
    <row r="885" spans="1:21" outlineLevel="1" x14ac:dyDescent="0.25">
      <c r="A885" s="4">
        <v>44945</v>
      </c>
      <c r="B885" s="8" t="s">
        <v>2988</v>
      </c>
      <c r="C885" s="8" t="s">
        <v>3013</v>
      </c>
      <c r="D885" s="22" t="s">
        <v>594</v>
      </c>
      <c r="E885" s="22" t="s">
        <v>594</v>
      </c>
      <c r="F885" s="22">
        <v>1791</v>
      </c>
      <c r="G885" s="22"/>
      <c r="H885" s="22">
        <f>+IFERROR(INDEX('18.02.23'!$N$9:$N$746,MATCH('Bảng kê Q1'!$F885,'18.02.23'!$N$9:$N$746,0)),"")</f>
        <v>1791</v>
      </c>
      <c r="I885" s="22"/>
      <c r="J885" s="22"/>
      <c r="K885" s="22"/>
      <c r="L885" s="5">
        <v>4963321</v>
      </c>
      <c r="M885" s="9" t="s">
        <v>3015</v>
      </c>
      <c r="N885" s="5">
        <v>496332</v>
      </c>
      <c r="O885" s="5">
        <v>5459653</v>
      </c>
      <c r="P885" s="5">
        <f t="shared" si="26"/>
        <v>573263.56499999994</v>
      </c>
      <c r="Q885" s="5">
        <f t="shared" si="27"/>
        <v>4886389.4350000005</v>
      </c>
      <c r="R885" s="5">
        <f>+IFERROR(INDEX('18.02.23'!$F$9:$F$748,MATCH('Bảng kê Q1'!$F885,'18.02.23'!$N$9:$N$746,0)),"")</f>
        <v>5459653</v>
      </c>
      <c r="S885" s="15" t="s">
        <v>594</v>
      </c>
      <c r="T885" s="8" t="s">
        <v>3040</v>
      </c>
      <c r="U885" t="e">
        <f>INDEX('Hàng tra'!$E$3:$E$519,MATCH('Bảng kê Q1'!$F885,'Hàng tra'!$E$3:$E$519,0))</f>
        <v>#N/A</v>
      </c>
    </row>
    <row r="886" spans="1:21" hidden="1" outlineLevel="1" x14ac:dyDescent="0.25">
      <c r="A886" s="4">
        <v>44945</v>
      </c>
      <c r="B886" s="8" t="s">
        <v>1669</v>
      </c>
      <c r="C886" s="8" t="s">
        <v>3013</v>
      </c>
      <c r="D886" s="22" t="s">
        <v>4222</v>
      </c>
      <c r="E886" s="22" t="s">
        <v>4222</v>
      </c>
      <c r="F886" s="22">
        <v>1793</v>
      </c>
      <c r="G886" s="22"/>
      <c r="H886" s="22" t="str">
        <f>+IFERROR(INDEX('18.02.23'!$N$9:$N$746,MATCH('Bảng kê Q1'!$F886,'18.02.23'!$N$9:$N$746,0)),"")</f>
        <v/>
      </c>
      <c r="I886" s="22"/>
      <c r="J886" s="22"/>
      <c r="K886" s="22"/>
      <c r="L886" s="5">
        <v>6888000</v>
      </c>
      <c r="M886" s="9" t="s">
        <v>3015</v>
      </c>
      <c r="N886" s="5">
        <v>688800</v>
      </c>
      <c r="O886" s="5">
        <v>7576800</v>
      </c>
      <c r="P886" s="5">
        <f t="shared" si="26"/>
        <v>795564</v>
      </c>
      <c r="Q886" s="5">
        <f t="shared" si="27"/>
        <v>6781236</v>
      </c>
      <c r="R886" s="5" t="str">
        <f>+IFERROR(INDEX('18.02.23'!$F$9:$F$748,MATCH('Bảng kê Q1'!$F886,'18.02.23'!$N$9:$N$746,0)),"")</f>
        <v/>
      </c>
      <c r="S886" s="15" t="s">
        <v>2803</v>
      </c>
      <c r="T886" s="8" t="s">
        <v>3035</v>
      </c>
      <c r="U886" t="e">
        <f>INDEX('Hàng tra'!$E$3:$E$519,MATCH('Bảng kê Q1'!$F886,'Hàng tra'!$E$3:$E$519,0))</f>
        <v>#N/A</v>
      </c>
    </row>
    <row r="887" spans="1:21" outlineLevel="1" x14ac:dyDescent="0.25">
      <c r="A887" s="4">
        <v>44945</v>
      </c>
      <c r="B887" s="8" t="s">
        <v>910</v>
      </c>
      <c r="C887" s="8" t="s">
        <v>3013</v>
      </c>
      <c r="D887" s="22" t="s">
        <v>4254</v>
      </c>
      <c r="E887" s="22" t="s">
        <v>4254</v>
      </c>
      <c r="F887" s="22">
        <v>1794</v>
      </c>
      <c r="G887" s="22"/>
      <c r="H887" s="22">
        <f>+IFERROR(INDEX('18.02.23'!$N$9:$N$746,MATCH('Bảng kê Q1'!$F887,'18.02.23'!$N$9:$N$746,0)),"")</f>
        <v>1794</v>
      </c>
      <c r="I887" s="22"/>
      <c r="J887" s="22"/>
      <c r="K887" s="22"/>
      <c r="L887" s="5">
        <v>423749</v>
      </c>
      <c r="M887" s="9" t="s">
        <v>3015</v>
      </c>
      <c r="N887" s="5">
        <v>42375</v>
      </c>
      <c r="O887" s="5">
        <v>466124</v>
      </c>
      <c r="P887" s="5">
        <f t="shared" si="26"/>
        <v>48943.02</v>
      </c>
      <c r="Q887" s="5">
        <f t="shared" si="27"/>
        <v>417180.98</v>
      </c>
      <c r="R887" s="5">
        <f>+IFERROR(INDEX('18.02.23'!$F$9:$F$748,MATCH('Bảng kê Q1'!$F887,'18.02.23'!$N$9:$N$746,0)),"")</f>
        <v>466124</v>
      </c>
      <c r="S887" s="15" t="s">
        <v>1882</v>
      </c>
      <c r="T887" s="8" t="s">
        <v>3014</v>
      </c>
      <c r="U887">
        <f>INDEX('Hàng tra'!$E$3:$E$519,MATCH('Bảng kê Q1'!$F887,'Hàng tra'!$E$3:$E$519,0))</f>
        <v>1794</v>
      </c>
    </row>
    <row r="888" spans="1:21" outlineLevel="1" x14ac:dyDescent="0.25">
      <c r="A888" s="4">
        <v>44945</v>
      </c>
      <c r="B888" s="8" t="s">
        <v>1216</v>
      </c>
      <c r="C888" s="8" t="s">
        <v>3013</v>
      </c>
      <c r="D888" s="22" t="s">
        <v>1479</v>
      </c>
      <c r="E888" s="22" t="s">
        <v>1479</v>
      </c>
      <c r="F888" s="22">
        <v>1795</v>
      </c>
      <c r="G888" s="22"/>
      <c r="H888" s="22">
        <f>+IFERROR(INDEX('18.02.23'!$N$9:$N$746,MATCH('Bảng kê Q1'!$F888,'18.02.23'!$N$9:$N$746,0)),"")</f>
        <v>1795</v>
      </c>
      <c r="I888" s="22"/>
      <c r="J888" s="22"/>
      <c r="K888" s="22"/>
      <c r="L888" s="5">
        <v>455338</v>
      </c>
      <c r="M888" s="9" t="s">
        <v>3015</v>
      </c>
      <c r="N888" s="5">
        <v>45534</v>
      </c>
      <c r="O888" s="5">
        <v>500872</v>
      </c>
      <c r="P888" s="5">
        <f t="shared" si="26"/>
        <v>52591.56</v>
      </c>
      <c r="Q888" s="5">
        <f t="shared" si="27"/>
        <v>448280.44</v>
      </c>
      <c r="R888" s="5">
        <f>+IFERROR(INDEX('18.02.23'!$F$9:$F$748,MATCH('Bảng kê Q1'!$F888,'18.02.23'!$N$9:$N$746,0)),"")</f>
        <v>500872</v>
      </c>
      <c r="S888" s="15" t="s">
        <v>1882</v>
      </c>
      <c r="T888" s="8" t="s">
        <v>3014</v>
      </c>
      <c r="U888" t="e">
        <f>INDEX('Hàng tra'!$E$3:$E$519,MATCH('Bảng kê Q1'!$F888,'Hàng tra'!$E$3:$E$519,0))</f>
        <v>#N/A</v>
      </c>
    </row>
    <row r="889" spans="1:21" outlineLevel="1" x14ac:dyDescent="0.25">
      <c r="A889" s="4">
        <v>44945</v>
      </c>
      <c r="B889" s="8" t="s">
        <v>2123</v>
      </c>
      <c r="C889" s="8" t="s">
        <v>3013</v>
      </c>
      <c r="D889" s="22" t="s">
        <v>2721</v>
      </c>
      <c r="E889" s="22" t="s">
        <v>2721</v>
      </c>
      <c r="F889" s="22">
        <v>1796</v>
      </c>
      <c r="G889" s="22"/>
      <c r="H889" s="22">
        <f>+IFERROR(INDEX('18.02.23'!$N$9:$N$746,MATCH('Bảng kê Q1'!$F889,'18.02.23'!$N$9:$N$746,0)),"")</f>
        <v>1796</v>
      </c>
      <c r="I889" s="22"/>
      <c r="J889" s="22"/>
      <c r="K889" s="22"/>
      <c r="L889" s="5">
        <v>3858426</v>
      </c>
      <c r="M889" s="9" t="s">
        <v>3015</v>
      </c>
      <c r="N889" s="5">
        <v>385843</v>
      </c>
      <c r="O889" s="5">
        <v>4244269</v>
      </c>
      <c r="P889" s="5">
        <f t="shared" si="26"/>
        <v>445648.245</v>
      </c>
      <c r="Q889" s="5">
        <f t="shared" si="27"/>
        <v>3798620.7549999999</v>
      </c>
      <c r="R889" s="5">
        <f>+IFERROR(INDEX('18.02.23'!$F$9:$F$748,MATCH('Bảng kê Q1'!$F889,'18.02.23'!$N$9:$N$746,0)),"")</f>
        <v>4244269</v>
      </c>
      <c r="S889" s="15" t="s">
        <v>2721</v>
      </c>
      <c r="T889" s="8" t="s">
        <v>3036</v>
      </c>
      <c r="U889" t="e">
        <f>INDEX('Hàng tra'!$E$3:$E$519,MATCH('Bảng kê Q1'!$F889,'Hàng tra'!$E$3:$E$519,0))</f>
        <v>#N/A</v>
      </c>
    </row>
    <row r="890" spans="1:21" outlineLevel="1" x14ac:dyDescent="0.25">
      <c r="A890" s="4">
        <v>44945</v>
      </c>
      <c r="B890" s="8" t="s">
        <v>713</v>
      </c>
      <c r="C890" s="8" t="s">
        <v>3013</v>
      </c>
      <c r="D890" s="22" t="s">
        <v>4170</v>
      </c>
      <c r="E890" s="22" t="s">
        <v>4170</v>
      </c>
      <c r="F890" s="22">
        <v>1802</v>
      </c>
      <c r="G890" s="22"/>
      <c r="H890" s="22">
        <f>+IFERROR(INDEX('18.02.23'!$N$9:$N$746,MATCH('Bảng kê Q1'!$F890,'18.02.23'!$N$9:$N$746,0)),"")</f>
        <v>1802</v>
      </c>
      <c r="I890" s="22"/>
      <c r="J890" s="22"/>
      <c r="K890" s="22"/>
      <c r="L890" s="5">
        <v>2891626</v>
      </c>
      <c r="M890" s="9" t="s">
        <v>3015</v>
      </c>
      <c r="N890" s="5">
        <v>289163</v>
      </c>
      <c r="O890" s="5">
        <v>3180789</v>
      </c>
      <c r="P890" s="5">
        <f t="shared" si="26"/>
        <v>333982.84499999997</v>
      </c>
      <c r="Q890" s="5">
        <f t="shared" si="27"/>
        <v>2846806.1550000003</v>
      </c>
      <c r="R890" s="5">
        <f>+IFERROR(INDEX('18.02.23'!$F$9:$F$748,MATCH('Bảng kê Q1'!$F890,'18.02.23'!$N$9:$N$746,0)),"")</f>
        <v>3180789</v>
      </c>
      <c r="S890" s="15" t="s">
        <v>181</v>
      </c>
      <c r="T890" s="8" t="s">
        <v>3068</v>
      </c>
      <c r="U890" t="e">
        <f>INDEX('Hàng tra'!$E$3:$E$519,MATCH('Bảng kê Q1'!$F890,'Hàng tra'!$E$3:$E$519,0))</f>
        <v>#N/A</v>
      </c>
    </row>
    <row r="891" spans="1:21" outlineLevel="1" x14ac:dyDescent="0.25">
      <c r="A891" s="4">
        <v>44945</v>
      </c>
      <c r="B891" s="8" t="s">
        <v>262</v>
      </c>
      <c r="C891" s="8" t="s">
        <v>3013</v>
      </c>
      <c r="D891" s="22" t="s">
        <v>2544</v>
      </c>
      <c r="E891" s="22" t="s">
        <v>2544</v>
      </c>
      <c r="F891" s="22">
        <v>1807</v>
      </c>
      <c r="G891" s="22"/>
      <c r="H891" s="22">
        <f>+IFERROR(INDEX('18.02.23'!$N$9:$N$746,MATCH('Bảng kê Q1'!$F891,'18.02.23'!$N$9:$N$746,0)),"")</f>
        <v>1807</v>
      </c>
      <c r="I891" s="22"/>
      <c r="J891" s="22"/>
      <c r="K891" s="22"/>
      <c r="L891" s="5">
        <v>455338</v>
      </c>
      <c r="M891" s="9" t="s">
        <v>3015</v>
      </c>
      <c r="N891" s="5">
        <v>45534</v>
      </c>
      <c r="O891" s="5">
        <v>500872</v>
      </c>
      <c r="P891" s="5">
        <f t="shared" si="26"/>
        <v>52591.56</v>
      </c>
      <c r="Q891" s="5">
        <f t="shared" si="27"/>
        <v>448280.44</v>
      </c>
      <c r="R891" s="5">
        <f>+IFERROR(INDEX('18.02.23'!$F$9:$F$748,MATCH('Bảng kê Q1'!$F891,'18.02.23'!$N$9:$N$746,0)),"")</f>
        <v>500872</v>
      </c>
      <c r="S891" s="15" t="s">
        <v>1882</v>
      </c>
      <c r="T891" s="8" t="s">
        <v>3014</v>
      </c>
      <c r="U891" t="e">
        <f>INDEX('Hàng tra'!$E$3:$E$519,MATCH('Bảng kê Q1'!$F891,'Hàng tra'!$E$3:$E$519,0))</f>
        <v>#N/A</v>
      </c>
    </row>
    <row r="892" spans="1:21" outlineLevel="1" x14ac:dyDescent="0.25">
      <c r="A892" s="4">
        <v>44945</v>
      </c>
      <c r="B892" s="8" t="s">
        <v>2345</v>
      </c>
      <c r="C892" s="8" t="s">
        <v>3013</v>
      </c>
      <c r="D892" s="22" t="s">
        <v>277</v>
      </c>
      <c r="E892" s="22" t="s">
        <v>277</v>
      </c>
      <c r="F892" s="22">
        <v>1808</v>
      </c>
      <c r="G892" s="22"/>
      <c r="H892" s="22">
        <f>+IFERROR(INDEX('18.02.23'!$N$9:$N$746,MATCH('Bảng kê Q1'!$F892,'18.02.23'!$N$9:$N$746,0)),"")</f>
        <v>1808</v>
      </c>
      <c r="I892" s="22"/>
      <c r="J892" s="22"/>
      <c r="K892" s="22"/>
      <c r="L892" s="5">
        <v>3888249</v>
      </c>
      <c r="M892" s="9" t="s">
        <v>3015</v>
      </c>
      <c r="N892" s="5">
        <v>388825</v>
      </c>
      <c r="O892" s="5">
        <v>4277074</v>
      </c>
      <c r="P892" s="5">
        <f t="shared" si="26"/>
        <v>449092.76999999996</v>
      </c>
      <c r="Q892" s="5">
        <f t="shared" si="27"/>
        <v>3827981.23</v>
      </c>
      <c r="R892" s="5">
        <f>+IFERROR(INDEX('18.02.23'!$F$9:$F$748,MATCH('Bảng kê Q1'!$F892,'18.02.23'!$N$9:$N$746,0)),"")</f>
        <v>4277074</v>
      </c>
      <c r="S892" s="15" t="s">
        <v>277</v>
      </c>
      <c r="T892" s="8" t="s">
        <v>3101</v>
      </c>
      <c r="U892" t="e">
        <f>INDEX('Hàng tra'!$E$3:$E$519,MATCH('Bảng kê Q1'!$F892,'Hàng tra'!$E$3:$E$519,0))</f>
        <v>#N/A</v>
      </c>
    </row>
    <row r="893" spans="1:21" outlineLevel="1" x14ac:dyDescent="0.25">
      <c r="A893" s="4">
        <v>44945</v>
      </c>
      <c r="B893" s="8" t="s">
        <v>1308</v>
      </c>
      <c r="C893" s="8" t="s">
        <v>3013</v>
      </c>
      <c r="D893" s="22" t="s">
        <v>2662</v>
      </c>
      <c r="E893" s="22" t="s">
        <v>2662</v>
      </c>
      <c r="F893" s="22">
        <v>1809</v>
      </c>
      <c r="G893" s="22"/>
      <c r="H893" s="22">
        <f>+IFERROR(INDEX('18.02.23'!$N$9:$N$746,MATCH('Bảng kê Q1'!$F893,'18.02.23'!$N$9:$N$746,0)),"")</f>
        <v>1809</v>
      </c>
      <c r="I893" s="22"/>
      <c r="J893" s="22"/>
      <c r="K893" s="22"/>
      <c r="L893" s="5">
        <v>706248</v>
      </c>
      <c r="M893" s="9" t="s">
        <v>3015</v>
      </c>
      <c r="N893" s="5">
        <v>70625</v>
      </c>
      <c r="O893" s="5">
        <v>776873</v>
      </c>
      <c r="P893" s="5">
        <f t="shared" si="26"/>
        <v>81571.664999999994</v>
      </c>
      <c r="Q893" s="5">
        <f t="shared" si="27"/>
        <v>695301.33499999996</v>
      </c>
      <c r="R893" s="5">
        <f>+IFERROR(INDEX('18.02.23'!$F$9:$F$748,MATCH('Bảng kê Q1'!$F893,'18.02.23'!$N$9:$N$746,0)),"")</f>
        <v>776873</v>
      </c>
      <c r="S893" s="15" t="s">
        <v>1882</v>
      </c>
      <c r="T893" s="8" t="s">
        <v>3014</v>
      </c>
      <c r="U893" t="e">
        <f>INDEX('Hàng tra'!$E$3:$E$519,MATCH('Bảng kê Q1'!$F893,'Hàng tra'!$E$3:$E$519,0))</f>
        <v>#N/A</v>
      </c>
    </row>
    <row r="894" spans="1:21" hidden="1" outlineLevel="1" x14ac:dyDescent="0.25">
      <c r="A894" s="4">
        <v>44945</v>
      </c>
      <c r="B894" s="8" t="s">
        <v>1275</v>
      </c>
      <c r="C894" s="8" t="s">
        <v>3013</v>
      </c>
      <c r="D894" s="22" t="s">
        <v>4225</v>
      </c>
      <c r="E894" s="22" t="s">
        <v>4225</v>
      </c>
      <c r="F894" s="22">
        <v>1812</v>
      </c>
      <c r="G894" s="22"/>
      <c r="H894" s="22" t="str">
        <f>+IFERROR(INDEX('18.02.23'!$N$9:$N$746,MATCH('Bảng kê Q1'!$F894,'18.02.23'!$N$9:$N$746,0)),"")</f>
        <v/>
      </c>
      <c r="I894" s="22"/>
      <c r="J894" s="22"/>
      <c r="K894" s="22"/>
      <c r="L894" s="5">
        <v>6888000</v>
      </c>
      <c r="M894" s="9" t="s">
        <v>3015</v>
      </c>
      <c r="N894" s="5">
        <v>688800</v>
      </c>
      <c r="O894" s="5">
        <v>7576800</v>
      </c>
      <c r="P894" s="5">
        <f t="shared" si="26"/>
        <v>795564</v>
      </c>
      <c r="Q894" s="5">
        <f t="shared" si="27"/>
        <v>6781236</v>
      </c>
      <c r="R894" s="5" t="str">
        <f>+IFERROR(INDEX('18.02.23'!$F$9:$F$748,MATCH('Bảng kê Q1'!$F894,'18.02.23'!$N$9:$N$746,0)),"")</f>
        <v/>
      </c>
      <c r="S894" s="15" t="s">
        <v>2803</v>
      </c>
      <c r="T894" s="8" t="s">
        <v>3035</v>
      </c>
      <c r="U894" t="e">
        <f>INDEX('Hàng tra'!$E$3:$E$519,MATCH('Bảng kê Q1'!$F894,'Hàng tra'!$E$3:$E$519,0))</f>
        <v>#N/A</v>
      </c>
    </row>
    <row r="895" spans="1:21" outlineLevel="1" x14ac:dyDescent="0.25">
      <c r="A895" s="4">
        <v>44945</v>
      </c>
      <c r="B895" s="8" t="s">
        <v>1214</v>
      </c>
      <c r="C895" s="8" t="s">
        <v>3013</v>
      </c>
      <c r="D895" s="22" t="s">
        <v>4225</v>
      </c>
      <c r="E895" s="22" t="s">
        <v>4225</v>
      </c>
      <c r="F895" s="22">
        <v>1813</v>
      </c>
      <c r="G895" s="22"/>
      <c r="H895" s="22">
        <f>+IFERROR(INDEX('18.02.23'!$N$9:$N$746,MATCH('Bảng kê Q1'!$F895,'18.02.23'!$N$9:$N$746,0)),"")</f>
        <v>1813</v>
      </c>
      <c r="I895" s="22"/>
      <c r="J895" s="22"/>
      <c r="K895" s="22"/>
      <c r="L895" s="5">
        <v>4360246</v>
      </c>
      <c r="M895" s="9" t="s">
        <v>3015</v>
      </c>
      <c r="N895" s="5">
        <v>436025</v>
      </c>
      <c r="O895" s="5">
        <v>4796271</v>
      </c>
      <c r="P895" s="5">
        <f t="shared" si="26"/>
        <v>503608.45499999996</v>
      </c>
      <c r="Q895" s="5">
        <f t="shared" si="27"/>
        <v>4292662.5449999999</v>
      </c>
      <c r="R895" s="5">
        <f>+IFERROR(INDEX('18.02.23'!$F$9:$F$748,MATCH('Bảng kê Q1'!$F895,'18.02.23'!$N$9:$N$746,0)),"")</f>
        <v>4796271</v>
      </c>
      <c r="S895" s="15" t="s">
        <v>2803</v>
      </c>
      <c r="T895" s="8" t="s">
        <v>3035</v>
      </c>
      <c r="U895" t="e">
        <f>INDEX('Hàng tra'!$E$3:$E$519,MATCH('Bảng kê Q1'!$F895,'Hàng tra'!$E$3:$E$519,0))</f>
        <v>#N/A</v>
      </c>
    </row>
    <row r="896" spans="1:21" outlineLevel="1" x14ac:dyDescent="0.25">
      <c r="A896" s="4">
        <v>44945</v>
      </c>
      <c r="B896" s="8" t="s">
        <v>148</v>
      </c>
      <c r="C896" s="8" t="s">
        <v>3013</v>
      </c>
      <c r="D896" s="22" t="s">
        <v>207</v>
      </c>
      <c r="E896" s="22" t="s">
        <v>207</v>
      </c>
      <c r="F896" s="22">
        <v>1815</v>
      </c>
      <c r="G896" s="22"/>
      <c r="H896" s="22">
        <f>+IFERROR(INDEX('18.02.23'!$N$9:$N$746,MATCH('Bảng kê Q1'!$F896,'18.02.23'!$N$9:$N$746,0)),"")</f>
        <v>1815</v>
      </c>
      <c r="I896" s="22"/>
      <c r="J896" s="22"/>
      <c r="K896" s="22"/>
      <c r="L896" s="5">
        <v>1324313</v>
      </c>
      <c r="M896" s="9" t="s">
        <v>3015</v>
      </c>
      <c r="N896" s="5">
        <v>132431</v>
      </c>
      <c r="O896" s="5">
        <v>1456744</v>
      </c>
      <c r="P896" s="5">
        <f t="shared" si="26"/>
        <v>152958.12</v>
      </c>
      <c r="Q896" s="5">
        <f t="shared" si="27"/>
        <v>1303785.8799999999</v>
      </c>
      <c r="R896" s="5">
        <f>+IFERROR(INDEX('18.02.23'!$F$9:$F$748,MATCH('Bảng kê Q1'!$F896,'18.02.23'!$N$9:$N$746,0)),"")</f>
        <v>1456744</v>
      </c>
      <c r="S896" s="15" t="s">
        <v>1882</v>
      </c>
      <c r="T896" s="8" t="s">
        <v>3014</v>
      </c>
      <c r="U896" t="e">
        <f>INDEX('Hàng tra'!$E$3:$E$519,MATCH('Bảng kê Q1'!$F896,'Hàng tra'!$E$3:$E$519,0))</f>
        <v>#N/A</v>
      </c>
    </row>
    <row r="897" spans="1:21" outlineLevel="1" x14ac:dyDescent="0.25">
      <c r="A897" s="4">
        <v>44945</v>
      </c>
      <c r="B897" s="8" t="s">
        <v>507</v>
      </c>
      <c r="C897" s="8" t="s">
        <v>3013</v>
      </c>
      <c r="D897" s="22" t="s">
        <v>246</v>
      </c>
      <c r="E897" s="22" t="s">
        <v>246</v>
      </c>
      <c r="F897" s="22">
        <v>1816</v>
      </c>
      <c r="G897" s="22"/>
      <c r="H897" s="22">
        <f>+IFERROR(INDEX('18.02.23'!$N$9:$N$746,MATCH('Bảng kê Q1'!$F897,'18.02.23'!$N$9:$N$746,0)),"")</f>
        <v>1816</v>
      </c>
      <c r="I897" s="22"/>
      <c r="J897" s="22"/>
      <c r="K897" s="22"/>
      <c r="L897" s="5">
        <v>822493</v>
      </c>
      <c r="M897" s="9" t="s">
        <v>3015</v>
      </c>
      <c r="N897" s="5">
        <v>82249</v>
      </c>
      <c r="O897" s="5">
        <v>904742</v>
      </c>
      <c r="P897" s="5">
        <f t="shared" si="26"/>
        <v>94997.91</v>
      </c>
      <c r="Q897" s="5">
        <f t="shared" si="27"/>
        <v>809744.09</v>
      </c>
      <c r="R897" s="5">
        <f>+IFERROR(INDEX('18.02.23'!$F$9:$F$748,MATCH('Bảng kê Q1'!$F897,'18.02.23'!$N$9:$N$746,0)),"")</f>
        <v>904742</v>
      </c>
      <c r="S897" s="15" t="s">
        <v>1882</v>
      </c>
      <c r="T897" s="8" t="s">
        <v>3014</v>
      </c>
      <c r="U897" t="e">
        <f>INDEX('Hàng tra'!$E$3:$E$519,MATCH('Bảng kê Q1'!$F897,'Hàng tra'!$E$3:$E$519,0))</f>
        <v>#N/A</v>
      </c>
    </row>
    <row r="898" spans="1:21" outlineLevel="1" x14ac:dyDescent="0.25">
      <c r="A898" s="4">
        <v>44945</v>
      </c>
      <c r="B898" s="8" t="s">
        <v>2923</v>
      </c>
      <c r="C898" s="8" t="s">
        <v>3013</v>
      </c>
      <c r="D898" s="22" t="s">
        <v>2511</v>
      </c>
      <c r="E898" s="22" t="s">
        <v>2511</v>
      </c>
      <c r="F898" s="22">
        <v>1818</v>
      </c>
      <c r="G898" s="22"/>
      <c r="H898" s="22">
        <f>+IFERROR(INDEX('18.02.23'!$N$9:$N$746,MATCH('Bảng kê Q1'!$F898,'18.02.23'!$N$9:$N$746,0)),"")</f>
        <v>1818</v>
      </c>
      <c r="I898" s="22"/>
      <c r="J898" s="22"/>
      <c r="K898" s="22"/>
      <c r="L898" s="5">
        <v>910676</v>
      </c>
      <c r="M898" s="9" t="s">
        <v>3015</v>
      </c>
      <c r="N898" s="5">
        <v>91068</v>
      </c>
      <c r="O898" s="5">
        <v>1001744</v>
      </c>
      <c r="P898" s="5">
        <f t="shared" si="26"/>
        <v>105183.12</v>
      </c>
      <c r="Q898" s="5">
        <f t="shared" si="27"/>
        <v>896560.88</v>
      </c>
      <c r="R898" s="5">
        <f>+IFERROR(INDEX('18.02.23'!$F$9:$F$748,MATCH('Bảng kê Q1'!$F898,'18.02.23'!$N$9:$N$746,0)),"")</f>
        <v>1001744</v>
      </c>
      <c r="S898" s="15" t="s">
        <v>1882</v>
      </c>
      <c r="T898" s="8" t="s">
        <v>3014</v>
      </c>
      <c r="U898" t="e">
        <f>INDEX('Hàng tra'!$E$3:$E$519,MATCH('Bảng kê Q1'!$F898,'Hàng tra'!$E$3:$E$519,0))</f>
        <v>#N/A</v>
      </c>
    </row>
    <row r="899" spans="1:21" hidden="1" outlineLevel="1" x14ac:dyDescent="0.25">
      <c r="A899" s="4">
        <v>44945</v>
      </c>
      <c r="B899" s="8" t="s">
        <v>1210</v>
      </c>
      <c r="C899" s="8" t="s">
        <v>3013</v>
      </c>
      <c r="D899" s="22" t="s">
        <v>780</v>
      </c>
      <c r="E899" s="22" t="s">
        <v>780</v>
      </c>
      <c r="F899" s="22">
        <v>1819</v>
      </c>
      <c r="G899" s="22"/>
      <c r="H899" s="22" t="str">
        <f>+IFERROR(INDEX('18.02.23'!$N$9:$N$746,MATCH('Bảng kê Q1'!$F899,'18.02.23'!$N$9:$N$746,0)),"")</f>
        <v/>
      </c>
      <c r="I899" s="22"/>
      <c r="J899" s="22"/>
      <c r="K899" s="22"/>
      <c r="L899" s="5">
        <v>4410000</v>
      </c>
      <c r="M899" s="9" t="s">
        <v>3015</v>
      </c>
      <c r="N899" s="5">
        <v>441000</v>
      </c>
      <c r="O899" s="5">
        <v>4851000</v>
      </c>
      <c r="P899" s="5">
        <f t="shared" si="26"/>
        <v>509355</v>
      </c>
      <c r="Q899" s="5">
        <f t="shared" si="27"/>
        <v>4341645</v>
      </c>
      <c r="R899" s="5" t="str">
        <f>+IFERROR(INDEX('18.02.23'!$F$9:$F$748,MATCH('Bảng kê Q1'!$F899,'18.02.23'!$N$9:$N$746,0)),"")</f>
        <v/>
      </c>
      <c r="S899" s="15" t="s">
        <v>780</v>
      </c>
      <c r="T899" s="8" t="s">
        <v>3085</v>
      </c>
      <c r="U899" t="e">
        <f>INDEX('Hàng tra'!$E$3:$E$519,MATCH('Bảng kê Q1'!$F899,'Hàng tra'!$E$3:$E$519,0))</f>
        <v>#N/A</v>
      </c>
    </row>
    <row r="900" spans="1:21" outlineLevel="1" x14ac:dyDescent="0.25">
      <c r="A900" s="4">
        <v>44945</v>
      </c>
      <c r="B900" s="8" t="s">
        <v>82</v>
      </c>
      <c r="C900" s="8" t="s">
        <v>3013</v>
      </c>
      <c r="D900" s="22" t="s">
        <v>780</v>
      </c>
      <c r="E900" s="22" t="s">
        <v>780</v>
      </c>
      <c r="F900" s="22">
        <v>1820</v>
      </c>
      <c r="G900" s="22"/>
      <c r="H900" s="22">
        <f>+IFERROR(INDEX('18.02.23'!$N$9:$N$746,MATCH('Bảng kê Q1'!$F900,'18.02.23'!$N$9:$N$746,0)),"")</f>
        <v>1820</v>
      </c>
      <c r="I900" s="22"/>
      <c r="J900" s="22"/>
      <c r="K900" s="22"/>
      <c r="L900" s="5">
        <v>2831979</v>
      </c>
      <c r="M900" s="9" t="s">
        <v>3015</v>
      </c>
      <c r="N900" s="5">
        <v>283198</v>
      </c>
      <c r="O900" s="5">
        <v>3115177</v>
      </c>
      <c r="P900" s="5">
        <f t="shared" si="26"/>
        <v>327093.58499999996</v>
      </c>
      <c r="Q900" s="5">
        <f t="shared" si="27"/>
        <v>2788083.415</v>
      </c>
      <c r="R900" s="5">
        <f>+IFERROR(INDEX('18.02.23'!$F$9:$F$748,MATCH('Bảng kê Q1'!$F900,'18.02.23'!$N$9:$N$746,0)),"")</f>
        <v>3115177</v>
      </c>
      <c r="S900" s="15" t="s">
        <v>780</v>
      </c>
      <c r="T900" s="8" t="s">
        <v>3085</v>
      </c>
      <c r="U900" t="e">
        <f>INDEX('Hàng tra'!$E$3:$E$519,MATCH('Bảng kê Q1'!$F900,'Hàng tra'!$E$3:$E$519,0))</f>
        <v>#N/A</v>
      </c>
    </row>
    <row r="901" spans="1:21" outlineLevel="1" x14ac:dyDescent="0.25">
      <c r="A901" s="4">
        <v>44945</v>
      </c>
      <c r="B901" s="8" t="s">
        <v>1054</v>
      </c>
      <c r="C901" s="8" t="s">
        <v>3013</v>
      </c>
      <c r="D901" s="22" t="s">
        <v>2247</v>
      </c>
      <c r="E901" s="22" t="s">
        <v>2247</v>
      </c>
      <c r="F901" s="22">
        <v>1821</v>
      </c>
      <c r="G901" s="22"/>
      <c r="H901" s="22">
        <f>+IFERROR(INDEX('18.02.23'!$N$9:$N$746,MATCH('Bảng kê Q1'!$F901,'18.02.23'!$N$9:$N$746,0)),"")</f>
        <v>1821</v>
      </c>
      <c r="I901" s="22"/>
      <c r="J901" s="22"/>
      <c r="K901" s="22"/>
      <c r="L901" s="5">
        <v>2150299</v>
      </c>
      <c r="M901" s="9" t="s">
        <v>3015</v>
      </c>
      <c r="N901" s="5">
        <v>215030</v>
      </c>
      <c r="O901" s="5">
        <v>2365329</v>
      </c>
      <c r="P901" s="5">
        <f t="shared" ref="P901:P964" si="28">O901*10.5%</f>
        <v>248359.54499999998</v>
      </c>
      <c r="Q901" s="5">
        <f t="shared" ref="Q901:Q964" si="29">+O901-P901</f>
        <v>2116969.4550000001</v>
      </c>
      <c r="R901" s="5">
        <f>+IFERROR(INDEX('18.02.23'!$F$9:$F$748,MATCH('Bảng kê Q1'!$F901,'18.02.23'!$N$9:$N$746,0)),"")</f>
        <v>2365329</v>
      </c>
      <c r="S901" s="15" t="s">
        <v>2247</v>
      </c>
      <c r="T901" s="8" t="s">
        <v>3058</v>
      </c>
      <c r="U901" t="e">
        <f>INDEX('Hàng tra'!$E$3:$E$519,MATCH('Bảng kê Q1'!$F901,'Hàng tra'!$E$3:$E$519,0))</f>
        <v>#N/A</v>
      </c>
    </row>
    <row r="902" spans="1:21" outlineLevel="1" x14ac:dyDescent="0.25">
      <c r="A902" s="4">
        <v>44945</v>
      </c>
      <c r="B902" s="8" t="s">
        <v>1151</v>
      </c>
      <c r="C902" s="8" t="s">
        <v>3013</v>
      </c>
      <c r="D902" s="22" t="s">
        <v>70</v>
      </c>
      <c r="E902" s="22" t="s">
        <v>70</v>
      </c>
      <c r="F902" s="22">
        <v>1826</v>
      </c>
      <c r="G902" s="22"/>
      <c r="H902" s="22">
        <f>+IFERROR(INDEX('18.02.23'!$N$9:$N$746,MATCH('Bảng kê Q1'!$F902,'18.02.23'!$N$9:$N$746,0)),"")</f>
        <v>1826</v>
      </c>
      <c r="I902" s="22"/>
      <c r="J902" s="22"/>
      <c r="K902" s="22"/>
      <c r="L902" s="5">
        <v>670975</v>
      </c>
      <c r="M902" s="9" t="s">
        <v>3015</v>
      </c>
      <c r="N902" s="5">
        <v>67098</v>
      </c>
      <c r="O902" s="5">
        <v>738073</v>
      </c>
      <c r="P902" s="5">
        <f t="shared" si="28"/>
        <v>77497.664999999994</v>
      </c>
      <c r="Q902" s="5">
        <f t="shared" si="29"/>
        <v>660575.33499999996</v>
      </c>
      <c r="R902" s="5">
        <f>+IFERROR(INDEX('18.02.23'!$F$9:$F$748,MATCH('Bảng kê Q1'!$F902,'18.02.23'!$N$9:$N$746,0)),"")</f>
        <v>738073</v>
      </c>
      <c r="S902" s="15" t="s">
        <v>1882</v>
      </c>
      <c r="T902" s="8" t="s">
        <v>3014</v>
      </c>
      <c r="U902" t="e">
        <f>INDEX('Hàng tra'!$E$3:$E$519,MATCH('Bảng kê Q1'!$F902,'Hàng tra'!$E$3:$E$519,0))</f>
        <v>#N/A</v>
      </c>
    </row>
    <row r="903" spans="1:21" hidden="1" outlineLevel="1" x14ac:dyDescent="0.25">
      <c r="A903" s="4">
        <v>44945</v>
      </c>
      <c r="B903" s="8" t="s">
        <v>1004</v>
      </c>
      <c r="C903" s="8" t="s">
        <v>3013</v>
      </c>
      <c r="D903" s="22" t="s">
        <v>70</v>
      </c>
      <c r="E903" s="22" t="s">
        <v>70</v>
      </c>
      <c r="F903" s="22">
        <v>1827</v>
      </c>
      <c r="G903" s="22"/>
      <c r="H903" s="22" t="str">
        <f>+IFERROR(INDEX('18.02.23'!$N$9:$N$746,MATCH('Bảng kê Q1'!$F903,'18.02.23'!$N$9:$N$746,0)),"")</f>
        <v/>
      </c>
      <c r="I903" s="22"/>
      <c r="J903" s="22"/>
      <c r="K903" s="22"/>
      <c r="L903" s="5">
        <v>264600</v>
      </c>
      <c r="M903" s="9" t="s">
        <v>3015</v>
      </c>
      <c r="N903" s="5">
        <v>26460</v>
      </c>
      <c r="O903" s="5">
        <v>291060</v>
      </c>
      <c r="P903" s="5">
        <f t="shared" si="28"/>
        <v>30561.3</v>
      </c>
      <c r="Q903" s="5">
        <f t="shared" si="29"/>
        <v>260498.7</v>
      </c>
      <c r="R903" s="5" t="str">
        <f>+IFERROR(INDEX('18.02.23'!$F$9:$F$748,MATCH('Bảng kê Q1'!$F903,'18.02.23'!$N$9:$N$746,0)),"")</f>
        <v/>
      </c>
      <c r="S903" s="15" t="s">
        <v>1882</v>
      </c>
      <c r="T903" s="8" t="s">
        <v>3014</v>
      </c>
      <c r="U903" t="e">
        <f>INDEX('Hàng tra'!$E$3:$E$519,MATCH('Bảng kê Q1'!$F903,'Hàng tra'!$E$3:$E$519,0))</f>
        <v>#N/A</v>
      </c>
    </row>
    <row r="904" spans="1:21" hidden="1" outlineLevel="1" x14ac:dyDescent="0.25">
      <c r="A904" s="4">
        <v>44945</v>
      </c>
      <c r="B904" s="8" t="s">
        <v>1757</v>
      </c>
      <c r="C904" s="8" t="s">
        <v>3013</v>
      </c>
      <c r="D904" s="22" t="s">
        <v>2102</v>
      </c>
      <c r="E904" s="22" t="s">
        <v>2102</v>
      </c>
      <c r="F904" s="22">
        <v>1829</v>
      </c>
      <c r="G904" s="22"/>
      <c r="H904" s="22" t="str">
        <f>+IFERROR(INDEX('18.02.23'!$N$9:$N$746,MATCH('Bảng kê Q1'!$F904,'18.02.23'!$N$9:$N$746,0)),"")</f>
        <v/>
      </c>
      <c r="I904" s="22"/>
      <c r="J904" s="22"/>
      <c r="K904" s="22"/>
      <c r="L904" s="5">
        <v>455338</v>
      </c>
      <c r="M904" s="9" t="s">
        <v>3015</v>
      </c>
      <c r="N904" s="5">
        <v>45534</v>
      </c>
      <c r="O904" s="5">
        <v>500872</v>
      </c>
      <c r="P904" s="5">
        <f t="shared" si="28"/>
        <v>52591.56</v>
      </c>
      <c r="Q904" s="5">
        <f t="shared" si="29"/>
        <v>448280.44</v>
      </c>
      <c r="R904" s="5" t="str">
        <f>+IFERROR(INDEX('18.02.23'!$F$9:$F$748,MATCH('Bảng kê Q1'!$F904,'18.02.23'!$N$9:$N$746,0)),"")</f>
        <v/>
      </c>
      <c r="S904" s="15" t="s">
        <v>1882</v>
      </c>
      <c r="T904" s="8" t="s">
        <v>3014</v>
      </c>
      <c r="U904" t="e">
        <f>INDEX('Hàng tra'!$E$3:$E$519,MATCH('Bảng kê Q1'!$F904,'Hàng tra'!$E$3:$E$519,0))</f>
        <v>#N/A</v>
      </c>
    </row>
    <row r="905" spans="1:21" ht="21" outlineLevel="1" x14ac:dyDescent="0.25">
      <c r="A905" s="4">
        <v>44945</v>
      </c>
      <c r="B905" s="8" t="s">
        <v>828</v>
      </c>
      <c r="C905" s="8" t="s">
        <v>3013</v>
      </c>
      <c r="D905" s="22" t="s">
        <v>1982</v>
      </c>
      <c r="E905" s="22" t="s">
        <v>1982</v>
      </c>
      <c r="F905" s="22">
        <v>1830</v>
      </c>
      <c r="G905" s="22"/>
      <c r="H905" s="22">
        <f>+IFERROR(INDEX('18.02.23'!$N$9:$N$746,MATCH('Bảng kê Q1'!$F905,'18.02.23'!$N$9:$N$746,0)),"")</f>
        <v>1830</v>
      </c>
      <c r="I905" s="22"/>
      <c r="J905" s="22"/>
      <c r="K905" s="22"/>
      <c r="L905" s="5">
        <v>1887986</v>
      </c>
      <c r="M905" s="9" t="s">
        <v>3015</v>
      </c>
      <c r="N905" s="5">
        <v>188799</v>
      </c>
      <c r="O905" s="5">
        <v>2076785</v>
      </c>
      <c r="P905" s="5">
        <f t="shared" si="28"/>
        <v>218062.42499999999</v>
      </c>
      <c r="Q905" s="5">
        <f t="shared" si="29"/>
        <v>1858722.575</v>
      </c>
      <c r="R905" s="5">
        <f>+IFERROR(INDEX('18.02.23'!$F$9:$F$748,MATCH('Bảng kê Q1'!$F905,'18.02.23'!$N$9:$N$746,0)),"")</f>
        <v>2076785</v>
      </c>
      <c r="S905" s="15" t="s">
        <v>1982</v>
      </c>
      <c r="T905" s="8" t="s">
        <v>3032</v>
      </c>
      <c r="U905" t="e">
        <f>INDEX('Hàng tra'!$E$3:$E$519,MATCH('Bảng kê Q1'!$F905,'Hàng tra'!$E$3:$E$519,0))</f>
        <v>#N/A</v>
      </c>
    </row>
    <row r="906" spans="1:21" hidden="1" outlineLevel="1" x14ac:dyDescent="0.25">
      <c r="A906" s="4">
        <v>44945</v>
      </c>
      <c r="B906" s="8" t="s">
        <v>2759</v>
      </c>
      <c r="C906" s="8" t="s">
        <v>3013</v>
      </c>
      <c r="D906" s="22" t="s">
        <v>2247</v>
      </c>
      <c r="E906" s="22" t="s">
        <v>2247</v>
      </c>
      <c r="F906" s="22">
        <v>1832</v>
      </c>
      <c r="G906" s="22"/>
      <c r="H906" s="22" t="str">
        <f>+IFERROR(INDEX('18.02.23'!$N$9:$N$746,MATCH('Bảng kê Q1'!$F906,'18.02.23'!$N$9:$N$746,0)),"")</f>
        <v/>
      </c>
      <c r="I906" s="22"/>
      <c r="J906" s="22"/>
      <c r="K906" s="22"/>
      <c r="L906" s="5">
        <v>2028600</v>
      </c>
      <c r="M906" s="9" t="s">
        <v>3015</v>
      </c>
      <c r="N906" s="5">
        <v>202860</v>
      </c>
      <c r="O906" s="5">
        <v>2231460</v>
      </c>
      <c r="P906" s="5">
        <f t="shared" si="28"/>
        <v>234303.3</v>
      </c>
      <c r="Q906" s="5">
        <f t="shared" si="29"/>
        <v>1997156.7</v>
      </c>
      <c r="R906" s="5" t="str">
        <f>+IFERROR(INDEX('18.02.23'!$F$9:$F$748,MATCH('Bảng kê Q1'!$F906,'18.02.23'!$N$9:$N$746,0)),"")</f>
        <v/>
      </c>
      <c r="S906" s="15" t="s">
        <v>2247</v>
      </c>
      <c r="T906" s="8" t="s">
        <v>3058</v>
      </c>
      <c r="U906" t="e">
        <f>INDEX('Hàng tra'!$E$3:$E$519,MATCH('Bảng kê Q1'!$F906,'Hàng tra'!$E$3:$E$519,0))</f>
        <v>#N/A</v>
      </c>
    </row>
    <row r="907" spans="1:21" outlineLevel="1" x14ac:dyDescent="0.25">
      <c r="A907" s="4">
        <v>44945</v>
      </c>
      <c r="B907" s="8" t="s">
        <v>835</v>
      </c>
      <c r="C907" s="8" t="s">
        <v>3013</v>
      </c>
      <c r="D907" s="22" t="s">
        <v>2455</v>
      </c>
      <c r="E907" s="22" t="s">
        <v>2455</v>
      </c>
      <c r="F907" s="22">
        <v>1833</v>
      </c>
      <c r="G907" s="22"/>
      <c r="H907" s="22">
        <f>+IFERROR(INDEX('18.02.23'!$N$9:$N$746,MATCH('Bảng kê Q1'!$F907,'18.02.23'!$N$9:$N$746,0)),"")</f>
        <v>1833</v>
      </c>
      <c r="I907" s="22"/>
      <c r="J907" s="22"/>
      <c r="K907" s="22"/>
      <c r="L907" s="5">
        <v>473931</v>
      </c>
      <c r="M907" s="9" t="s">
        <v>3015</v>
      </c>
      <c r="N907" s="5">
        <v>47393</v>
      </c>
      <c r="O907" s="5">
        <v>521324</v>
      </c>
      <c r="P907" s="5">
        <f t="shared" si="28"/>
        <v>54739.02</v>
      </c>
      <c r="Q907" s="5">
        <f t="shared" si="29"/>
        <v>466584.98</v>
      </c>
      <c r="R907" s="5">
        <f>+IFERROR(INDEX('18.02.23'!$F$9:$F$748,MATCH('Bảng kê Q1'!$F907,'18.02.23'!$N$9:$N$746,0)),"")</f>
        <v>521324</v>
      </c>
      <c r="S907" s="15" t="s">
        <v>1882</v>
      </c>
      <c r="T907" s="8" t="s">
        <v>3014</v>
      </c>
      <c r="U907" t="e">
        <f>INDEX('Hàng tra'!$E$3:$E$519,MATCH('Bảng kê Q1'!$F907,'Hàng tra'!$E$3:$E$519,0))</f>
        <v>#N/A</v>
      </c>
    </row>
    <row r="908" spans="1:21" outlineLevel="1" x14ac:dyDescent="0.25">
      <c r="A908" s="4">
        <v>44945</v>
      </c>
      <c r="B908" s="8" t="s">
        <v>1379</v>
      </c>
      <c r="C908" s="8" t="s">
        <v>3013</v>
      </c>
      <c r="D908" s="22" t="s">
        <v>1871</v>
      </c>
      <c r="E908" s="22" t="s">
        <v>1871</v>
      </c>
      <c r="F908" s="22">
        <v>1835</v>
      </c>
      <c r="G908" s="22"/>
      <c r="H908" s="22">
        <f>+IFERROR(INDEX('18.02.23'!$N$9:$N$746,MATCH('Bảng kê Q1'!$F908,'18.02.23'!$N$9:$N$746,0)),"")</f>
        <v>1835</v>
      </c>
      <c r="I908" s="22"/>
      <c r="J908" s="22"/>
      <c r="K908" s="22"/>
      <c r="L908" s="5">
        <v>483227</v>
      </c>
      <c r="M908" s="9" t="s">
        <v>3015</v>
      </c>
      <c r="N908" s="5">
        <v>48323</v>
      </c>
      <c r="O908" s="5">
        <v>531550</v>
      </c>
      <c r="P908" s="5">
        <f t="shared" si="28"/>
        <v>55812.75</v>
      </c>
      <c r="Q908" s="5">
        <f t="shared" si="29"/>
        <v>475737.25</v>
      </c>
      <c r="R908" s="5">
        <f>+IFERROR(INDEX('18.02.23'!$F$9:$F$748,MATCH('Bảng kê Q1'!$F908,'18.02.23'!$N$9:$N$746,0)),"")</f>
        <v>531550</v>
      </c>
      <c r="S908" s="15" t="s">
        <v>1882</v>
      </c>
      <c r="T908" s="8" t="s">
        <v>3014</v>
      </c>
      <c r="U908" t="e">
        <f>INDEX('Hàng tra'!$E$3:$E$519,MATCH('Bảng kê Q1'!$F908,'Hàng tra'!$E$3:$E$519,0))</f>
        <v>#N/A</v>
      </c>
    </row>
    <row r="909" spans="1:21" hidden="1" outlineLevel="1" x14ac:dyDescent="0.25">
      <c r="A909" s="4">
        <v>44959</v>
      </c>
      <c r="B909" s="8" t="s">
        <v>2842</v>
      </c>
      <c r="C909" s="8" t="s">
        <v>3013</v>
      </c>
      <c r="D909" s="22" t="s">
        <v>877</v>
      </c>
      <c r="E909" s="22" t="s">
        <v>877</v>
      </c>
      <c r="F909" s="22">
        <v>2818</v>
      </c>
      <c r="G909" s="22"/>
      <c r="H909" s="22" t="str">
        <f>+IFERROR(INDEX('18.02.23'!$N$9:$N$746,MATCH('Bảng kê Q1'!$F909,'18.02.23'!$N$9:$N$746,0)),"")</f>
        <v/>
      </c>
      <c r="I909" s="22"/>
      <c r="J909" s="22"/>
      <c r="K909" s="22"/>
      <c r="L909" s="5">
        <v>7910970</v>
      </c>
      <c r="M909" s="9" t="s">
        <v>3015</v>
      </c>
      <c r="N909" s="5">
        <v>791097</v>
      </c>
      <c r="O909" s="5">
        <v>8702067</v>
      </c>
      <c r="P909" s="5">
        <f t="shared" si="28"/>
        <v>913717.03499999992</v>
      </c>
      <c r="Q909" s="5">
        <f t="shared" si="29"/>
        <v>7788349.9649999999</v>
      </c>
      <c r="R909" s="5" t="str">
        <f>+IFERROR(INDEX('18.02.23'!$F$9:$F$748,MATCH('Bảng kê Q1'!$F909,'18.02.23'!$N$9:$N$746,0)),"")</f>
        <v/>
      </c>
      <c r="S909" s="15" t="s">
        <v>877</v>
      </c>
      <c r="T909" s="8" t="s">
        <v>3028</v>
      </c>
      <c r="U909" t="e">
        <f>INDEX('Hàng tra'!$E$3:$E$519,MATCH('Bảng kê Q1'!$F909,'Hàng tra'!$E$3:$E$519,0))</f>
        <v>#N/A</v>
      </c>
    </row>
    <row r="910" spans="1:21" ht="21" hidden="1" outlineLevel="1" x14ac:dyDescent="0.25">
      <c r="A910" s="4">
        <v>44960</v>
      </c>
      <c r="B910" s="8" t="s">
        <v>421</v>
      </c>
      <c r="C910" s="8" t="s">
        <v>3013</v>
      </c>
      <c r="D910" s="22" t="s">
        <v>2666</v>
      </c>
      <c r="E910" s="22" t="s">
        <v>2666</v>
      </c>
      <c r="F910" s="22">
        <v>2829</v>
      </c>
      <c r="G910" s="22"/>
      <c r="H910" s="22" t="str">
        <f>+IFERROR(INDEX('18.02.23'!$N$9:$N$746,MATCH('Bảng kê Q1'!$F910,'18.02.23'!$N$9:$N$746,0)),"")</f>
        <v/>
      </c>
      <c r="I910" s="22"/>
      <c r="J910" s="22"/>
      <c r="K910" s="22"/>
      <c r="L910" s="5">
        <v>3164623</v>
      </c>
      <c r="M910" s="9" t="s">
        <v>3015</v>
      </c>
      <c r="N910" s="5">
        <v>316462</v>
      </c>
      <c r="O910" s="5">
        <v>3481085</v>
      </c>
      <c r="P910" s="5">
        <f t="shared" si="28"/>
        <v>365513.92499999999</v>
      </c>
      <c r="Q910" s="5">
        <f t="shared" si="29"/>
        <v>3115571.0750000002</v>
      </c>
      <c r="R910" s="5" t="str">
        <f>+IFERROR(INDEX('18.02.23'!$F$9:$F$748,MATCH('Bảng kê Q1'!$F910,'18.02.23'!$N$9:$N$746,0)),"")</f>
        <v/>
      </c>
      <c r="S910" s="15" t="s">
        <v>1252</v>
      </c>
      <c r="T910" s="8" t="s">
        <v>3027</v>
      </c>
      <c r="U910" t="e">
        <f>INDEX('Hàng tra'!$E$3:$E$519,MATCH('Bảng kê Q1'!$F910,'Hàng tra'!$E$3:$E$519,0))</f>
        <v>#N/A</v>
      </c>
    </row>
    <row r="911" spans="1:21" ht="21" hidden="1" outlineLevel="1" x14ac:dyDescent="0.25">
      <c r="A911" s="4">
        <v>44960</v>
      </c>
      <c r="B911" s="8" t="s">
        <v>1376</v>
      </c>
      <c r="C911" s="8" t="s">
        <v>3013</v>
      </c>
      <c r="D911" s="22" t="s">
        <v>1748</v>
      </c>
      <c r="E911" s="22" t="s">
        <v>1748</v>
      </c>
      <c r="F911" s="22">
        <v>2831</v>
      </c>
      <c r="G911" s="22"/>
      <c r="H911" s="22" t="str">
        <f>+IFERROR(INDEX('18.02.23'!$N$9:$N$746,MATCH('Bảng kê Q1'!$F911,'18.02.23'!$N$9:$N$746,0)),"")</f>
        <v/>
      </c>
      <c r="I911" s="22"/>
      <c r="J911" s="22"/>
      <c r="K911" s="22"/>
      <c r="L911" s="5">
        <v>4480202</v>
      </c>
      <c r="M911" s="9" t="s">
        <v>3015</v>
      </c>
      <c r="N911" s="5">
        <v>448020</v>
      </c>
      <c r="O911" s="5">
        <v>4928222</v>
      </c>
      <c r="P911" s="5">
        <f t="shared" si="28"/>
        <v>517463.31</v>
      </c>
      <c r="Q911" s="5">
        <f t="shared" si="29"/>
        <v>4410758.6900000004</v>
      </c>
      <c r="R911" s="5" t="str">
        <f>+IFERROR(INDEX('18.02.23'!$F$9:$F$748,MATCH('Bảng kê Q1'!$F911,'18.02.23'!$N$9:$N$746,0)),"")</f>
        <v/>
      </c>
      <c r="S911" s="15" t="s">
        <v>1748</v>
      </c>
      <c r="T911" s="8" t="s">
        <v>3103</v>
      </c>
      <c r="U911" t="e">
        <f>INDEX('Hàng tra'!$E$3:$E$519,MATCH('Bảng kê Q1'!$F911,'Hàng tra'!$E$3:$E$519,0))</f>
        <v>#N/A</v>
      </c>
    </row>
    <row r="912" spans="1:21" hidden="1" outlineLevel="1" x14ac:dyDescent="0.25">
      <c r="A912" s="4">
        <v>44960</v>
      </c>
      <c r="B912" s="8" t="s">
        <v>2705</v>
      </c>
      <c r="C912" s="8" t="s">
        <v>3013</v>
      </c>
      <c r="D912" s="22" t="s">
        <v>530</v>
      </c>
      <c r="E912" s="22" t="s">
        <v>530</v>
      </c>
      <c r="F912" s="22">
        <v>2832</v>
      </c>
      <c r="G912" s="22"/>
      <c r="H912" s="22" t="str">
        <f>+IFERROR(INDEX('18.02.23'!$N$9:$N$746,MATCH('Bảng kê Q1'!$F912,'18.02.23'!$N$9:$N$746,0)),"")</f>
        <v/>
      </c>
      <c r="I912" s="22"/>
      <c r="J912" s="22"/>
      <c r="K912" s="22"/>
      <c r="L912" s="5">
        <v>9106650</v>
      </c>
      <c r="M912" s="9" t="s">
        <v>3015</v>
      </c>
      <c r="N912" s="5">
        <v>910665</v>
      </c>
      <c r="O912" s="5">
        <v>10017315</v>
      </c>
      <c r="P912" s="5">
        <f t="shared" si="28"/>
        <v>1051818.075</v>
      </c>
      <c r="Q912" s="5">
        <f t="shared" si="29"/>
        <v>8965496.9250000007</v>
      </c>
      <c r="R912" s="5" t="str">
        <f>+IFERROR(INDEX('18.02.23'!$F$9:$F$748,MATCH('Bảng kê Q1'!$F912,'18.02.23'!$N$9:$N$746,0)),"")</f>
        <v/>
      </c>
      <c r="S912" s="15" t="s">
        <v>530</v>
      </c>
      <c r="T912" s="8" t="s">
        <v>3025</v>
      </c>
      <c r="U912" t="e">
        <f>INDEX('Hàng tra'!$E$3:$E$519,MATCH('Bảng kê Q1'!$F912,'Hàng tra'!$E$3:$E$519,0))</f>
        <v>#N/A</v>
      </c>
    </row>
    <row r="913" spans="1:21" hidden="1" outlineLevel="1" x14ac:dyDescent="0.25">
      <c r="A913" s="4">
        <v>44960</v>
      </c>
      <c r="B913" s="8" t="s">
        <v>2973</v>
      </c>
      <c r="C913" s="8" t="s">
        <v>3013</v>
      </c>
      <c r="D913" s="22" t="s">
        <v>4255</v>
      </c>
      <c r="E913" s="22" t="s">
        <v>4255</v>
      </c>
      <c r="F913" s="22">
        <v>2833</v>
      </c>
      <c r="G913" s="22"/>
      <c r="H913" s="22" t="str">
        <f>+IFERROR(INDEX('18.02.23'!$N$9:$N$746,MATCH('Bảng kê Q1'!$F913,'18.02.23'!$N$9:$N$746,0)),"")</f>
        <v/>
      </c>
      <c r="I913" s="22"/>
      <c r="J913" s="22"/>
      <c r="K913" s="22"/>
      <c r="L913" s="5">
        <v>3434685</v>
      </c>
      <c r="M913" s="9" t="s">
        <v>3015</v>
      </c>
      <c r="N913" s="5">
        <v>343469</v>
      </c>
      <c r="O913" s="5">
        <v>3778154</v>
      </c>
      <c r="P913" s="5">
        <f t="shared" si="28"/>
        <v>396706.17</v>
      </c>
      <c r="Q913" s="5">
        <f t="shared" si="29"/>
        <v>3381447.83</v>
      </c>
      <c r="R913" s="5" t="str">
        <f>+IFERROR(INDEX('18.02.23'!$F$9:$F$748,MATCH('Bảng kê Q1'!$F913,'18.02.23'!$N$9:$N$746,0)),"")</f>
        <v/>
      </c>
      <c r="S913" s="15" t="s">
        <v>701</v>
      </c>
      <c r="T913" s="8" t="s">
        <v>3026</v>
      </c>
      <c r="U913" t="e">
        <f>INDEX('Hàng tra'!$E$3:$E$519,MATCH('Bảng kê Q1'!$F913,'Hàng tra'!$E$3:$E$519,0))</f>
        <v>#N/A</v>
      </c>
    </row>
    <row r="914" spans="1:21" ht="21" hidden="1" outlineLevel="1" x14ac:dyDescent="0.25">
      <c r="A914" s="4">
        <v>44960</v>
      </c>
      <c r="B914" s="8" t="s">
        <v>1278</v>
      </c>
      <c r="C914" s="8" t="s">
        <v>3013</v>
      </c>
      <c r="D914" s="22" t="s">
        <v>4256</v>
      </c>
      <c r="E914" s="22" t="s">
        <v>4256</v>
      </c>
      <c r="F914" s="22">
        <v>2834</v>
      </c>
      <c r="G914" s="22"/>
      <c r="H914" s="22" t="str">
        <f>+IFERROR(INDEX('18.02.23'!$N$9:$N$746,MATCH('Bảng kê Q1'!$F914,'18.02.23'!$N$9:$N$746,0)),"")</f>
        <v/>
      </c>
      <c r="I914" s="22"/>
      <c r="J914" s="22"/>
      <c r="K914" s="22"/>
      <c r="L914" s="5">
        <v>1757856</v>
      </c>
      <c r="M914" s="9" t="s">
        <v>3015</v>
      </c>
      <c r="N914" s="5">
        <v>175786</v>
      </c>
      <c r="O914" s="5">
        <v>1933642</v>
      </c>
      <c r="P914" s="5">
        <f t="shared" si="28"/>
        <v>203032.41</v>
      </c>
      <c r="Q914" s="5">
        <f t="shared" si="29"/>
        <v>1730609.59</v>
      </c>
      <c r="R914" s="5" t="str">
        <f>+IFERROR(INDEX('18.02.23'!$F$9:$F$748,MATCH('Bảng kê Q1'!$F914,'18.02.23'!$N$9:$N$746,0)),"")</f>
        <v/>
      </c>
      <c r="S914" s="15" t="s">
        <v>349</v>
      </c>
      <c r="T914" s="8" t="s">
        <v>3030</v>
      </c>
      <c r="U914" t="e">
        <f>INDEX('Hàng tra'!$E$3:$E$519,MATCH('Bảng kê Q1'!$F914,'Hàng tra'!$E$3:$E$519,0))</f>
        <v>#N/A</v>
      </c>
    </row>
    <row r="915" spans="1:21" ht="21" hidden="1" outlineLevel="1" x14ac:dyDescent="0.25">
      <c r="A915" s="4">
        <v>44960</v>
      </c>
      <c r="B915" s="8" t="s">
        <v>2009</v>
      </c>
      <c r="C915" s="8" t="s">
        <v>3013</v>
      </c>
      <c r="D915" s="22" t="s">
        <v>2149</v>
      </c>
      <c r="E915" s="22" t="s">
        <v>2149</v>
      </c>
      <c r="F915" s="22">
        <v>2835</v>
      </c>
      <c r="G915" s="22"/>
      <c r="H915" s="22" t="str">
        <f>+IFERROR(INDEX('18.02.23'!$N$9:$N$746,MATCH('Bảng kê Q1'!$F915,'18.02.23'!$N$9:$N$746,0)),"")</f>
        <v/>
      </c>
      <c r="I915" s="22"/>
      <c r="J915" s="22"/>
      <c r="K915" s="22"/>
      <c r="L915" s="5">
        <v>2662970</v>
      </c>
      <c r="M915" s="9" t="s">
        <v>3015</v>
      </c>
      <c r="N915" s="5">
        <v>266297</v>
      </c>
      <c r="O915" s="5">
        <v>2929267</v>
      </c>
      <c r="P915" s="5">
        <f t="shared" si="28"/>
        <v>307573.03499999997</v>
      </c>
      <c r="Q915" s="5">
        <f t="shared" si="29"/>
        <v>2621693.9649999999</v>
      </c>
      <c r="R915" s="5" t="str">
        <f>+IFERROR(INDEX('18.02.23'!$F$9:$F$748,MATCH('Bảng kê Q1'!$F915,'18.02.23'!$N$9:$N$746,0)),"")</f>
        <v/>
      </c>
      <c r="S915" s="15" t="s">
        <v>349</v>
      </c>
      <c r="T915" s="8" t="s">
        <v>3030</v>
      </c>
      <c r="U915" t="e">
        <f>INDEX('Hàng tra'!$E$3:$E$519,MATCH('Bảng kê Q1'!$F915,'Hàng tra'!$E$3:$E$519,0))</f>
        <v>#N/A</v>
      </c>
    </row>
    <row r="916" spans="1:21" ht="21" hidden="1" outlineLevel="1" x14ac:dyDescent="0.25">
      <c r="A916" s="4">
        <v>44960</v>
      </c>
      <c r="B916" s="8" t="s">
        <v>149</v>
      </c>
      <c r="C916" s="8" t="s">
        <v>3013</v>
      </c>
      <c r="D916" s="22" t="s">
        <v>4178</v>
      </c>
      <c r="E916" s="22" t="s">
        <v>4178</v>
      </c>
      <c r="F916" s="22">
        <v>2836</v>
      </c>
      <c r="G916" s="22"/>
      <c r="H916" s="22" t="str">
        <f>+IFERROR(INDEX('18.02.23'!$N$9:$N$746,MATCH('Bảng kê Q1'!$F916,'18.02.23'!$N$9:$N$746,0)),"")</f>
        <v/>
      </c>
      <c r="I916" s="22"/>
      <c r="J916" s="22"/>
      <c r="K916" s="22"/>
      <c r="L916" s="5">
        <v>2277976</v>
      </c>
      <c r="M916" s="9" t="s">
        <v>3015</v>
      </c>
      <c r="N916" s="5">
        <v>227798</v>
      </c>
      <c r="O916" s="5">
        <v>2505774</v>
      </c>
      <c r="P916" s="5">
        <f t="shared" si="28"/>
        <v>263106.27</v>
      </c>
      <c r="Q916" s="5">
        <f t="shared" si="29"/>
        <v>2242667.73</v>
      </c>
      <c r="R916" s="5" t="str">
        <f>+IFERROR(INDEX('18.02.23'!$F$9:$F$748,MATCH('Bảng kê Q1'!$F916,'18.02.23'!$N$9:$N$746,0)),"")</f>
        <v/>
      </c>
      <c r="S916" s="15" t="s">
        <v>349</v>
      </c>
      <c r="T916" s="8" t="s">
        <v>3030</v>
      </c>
      <c r="U916" t="e">
        <f>INDEX('Hàng tra'!$E$3:$E$519,MATCH('Bảng kê Q1'!$F916,'Hàng tra'!$E$3:$E$519,0))</f>
        <v>#N/A</v>
      </c>
    </row>
    <row r="917" spans="1:21" ht="21" hidden="1" outlineLevel="1" x14ac:dyDescent="0.25">
      <c r="A917" s="4">
        <v>44960</v>
      </c>
      <c r="B917" s="8" t="s">
        <v>2202</v>
      </c>
      <c r="C917" s="8" t="s">
        <v>3013</v>
      </c>
      <c r="D917" s="22" t="s">
        <v>4249</v>
      </c>
      <c r="E917" s="22" t="s">
        <v>4249</v>
      </c>
      <c r="F917" s="22">
        <v>2837</v>
      </c>
      <c r="G917" s="22"/>
      <c r="H917" s="22" t="str">
        <f>+IFERROR(INDEX('18.02.23'!$N$9:$N$746,MATCH('Bảng kê Q1'!$F917,'18.02.23'!$N$9:$N$746,0)),"")</f>
        <v/>
      </c>
      <c r="I917" s="22"/>
      <c r="J917" s="22"/>
      <c r="K917" s="22"/>
      <c r="L917" s="5">
        <v>1979972</v>
      </c>
      <c r="M917" s="9" t="s">
        <v>3015</v>
      </c>
      <c r="N917" s="5">
        <v>197997</v>
      </c>
      <c r="O917" s="5">
        <v>2177969</v>
      </c>
      <c r="P917" s="5">
        <f t="shared" si="28"/>
        <v>228686.745</v>
      </c>
      <c r="Q917" s="5">
        <f t="shared" si="29"/>
        <v>1949282.2549999999</v>
      </c>
      <c r="R917" s="5" t="str">
        <f>+IFERROR(INDEX('18.02.23'!$F$9:$F$748,MATCH('Bảng kê Q1'!$F917,'18.02.23'!$N$9:$N$746,0)),"")</f>
        <v/>
      </c>
      <c r="S917" s="15" t="s">
        <v>349</v>
      </c>
      <c r="T917" s="8" t="s">
        <v>3030</v>
      </c>
      <c r="U917" t="e">
        <f>INDEX('Hàng tra'!$E$3:$E$519,MATCH('Bảng kê Q1'!$F917,'Hàng tra'!$E$3:$E$519,0))</f>
        <v>#N/A</v>
      </c>
    </row>
    <row r="918" spans="1:21" ht="21" hidden="1" outlineLevel="1" x14ac:dyDescent="0.25">
      <c r="A918" s="4">
        <v>44960</v>
      </c>
      <c r="B918" s="8" t="s">
        <v>2075</v>
      </c>
      <c r="C918" s="8" t="s">
        <v>3013</v>
      </c>
      <c r="D918" s="22" t="s">
        <v>4257</v>
      </c>
      <c r="E918" s="22" t="s">
        <v>4257</v>
      </c>
      <c r="F918" s="22">
        <v>2838</v>
      </c>
      <c r="G918" s="22"/>
      <c r="H918" s="22" t="str">
        <f>+IFERROR(INDEX('18.02.23'!$N$9:$N$746,MATCH('Bảng kê Q1'!$F918,'18.02.23'!$N$9:$N$746,0)),"")</f>
        <v/>
      </c>
      <c r="I918" s="22"/>
      <c r="J918" s="22"/>
      <c r="K918" s="22"/>
      <c r="L918" s="5">
        <v>1478140</v>
      </c>
      <c r="M918" s="9" t="s">
        <v>3015</v>
      </c>
      <c r="N918" s="5">
        <v>147814</v>
      </c>
      <c r="O918" s="5">
        <v>1625954</v>
      </c>
      <c r="P918" s="5">
        <f t="shared" si="28"/>
        <v>170725.16999999998</v>
      </c>
      <c r="Q918" s="5">
        <f t="shared" si="29"/>
        <v>1455228.83</v>
      </c>
      <c r="R918" s="5" t="str">
        <f>+IFERROR(INDEX('18.02.23'!$F$9:$F$748,MATCH('Bảng kê Q1'!$F918,'18.02.23'!$N$9:$N$746,0)),"")</f>
        <v/>
      </c>
      <c r="S918" s="15" t="s">
        <v>349</v>
      </c>
      <c r="T918" s="8" t="s">
        <v>3030</v>
      </c>
      <c r="U918" t="e">
        <f>INDEX('Hàng tra'!$E$3:$E$519,MATCH('Bảng kê Q1'!$F918,'Hàng tra'!$E$3:$E$519,0))</f>
        <v>#N/A</v>
      </c>
    </row>
    <row r="919" spans="1:21" ht="21" hidden="1" outlineLevel="1" x14ac:dyDescent="0.25">
      <c r="A919" s="4">
        <v>44960</v>
      </c>
      <c r="B919" s="8" t="s">
        <v>1549</v>
      </c>
      <c r="C919" s="8" t="s">
        <v>3013</v>
      </c>
      <c r="D919" s="22" t="s">
        <v>4258</v>
      </c>
      <c r="E919" s="22" t="s">
        <v>4258</v>
      </c>
      <c r="F919" s="22">
        <v>2839</v>
      </c>
      <c r="G919" s="22"/>
      <c r="H919" s="22" t="str">
        <f>+IFERROR(INDEX('18.02.23'!$N$9:$N$746,MATCH('Bảng kê Q1'!$F919,'18.02.23'!$N$9:$N$746,0)),"")</f>
        <v/>
      </c>
      <c r="I919" s="22"/>
      <c r="J919" s="22"/>
      <c r="K919" s="22"/>
      <c r="L919" s="5">
        <v>1869548</v>
      </c>
      <c r="M919" s="9" t="s">
        <v>3015</v>
      </c>
      <c r="N919" s="5">
        <v>186955</v>
      </c>
      <c r="O919" s="5">
        <v>2056503</v>
      </c>
      <c r="P919" s="5">
        <f t="shared" si="28"/>
        <v>215932.815</v>
      </c>
      <c r="Q919" s="5">
        <f t="shared" si="29"/>
        <v>1840570.1850000001</v>
      </c>
      <c r="R919" s="5" t="str">
        <f>+IFERROR(INDEX('18.02.23'!$F$9:$F$748,MATCH('Bảng kê Q1'!$F919,'18.02.23'!$N$9:$N$746,0)),"")</f>
        <v/>
      </c>
      <c r="S919" s="15" t="s">
        <v>349</v>
      </c>
      <c r="T919" s="8" t="s">
        <v>3030</v>
      </c>
      <c r="U919" t="e">
        <f>INDEX('Hàng tra'!$E$3:$E$519,MATCH('Bảng kê Q1'!$F919,'Hàng tra'!$E$3:$E$519,0))</f>
        <v>#N/A</v>
      </c>
    </row>
    <row r="920" spans="1:21" ht="21" hidden="1" outlineLevel="1" x14ac:dyDescent="0.25">
      <c r="A920" s="4">
        <v>44960</v>
      </c>
      <c r="B920" s="8" t="s">
        <v>531</v>
      </c>
      <c r="C920" s="8" t="s">
        <v>3013</v>
      </c>
      <c r="D920" s="22" t="s">
        <v>4185</v>
      </c>
      <c r="E920" s="22" t="s">
        <v>4185</v>
      </c>
      <c r="F920" s="22">
        <v>2840</v>
      </c>
      <c r="G920" s="22"/>
      <c r="H920" s="22" t="str">
        <f>+IFERROR(INDEX('18.02.23'!$N$9:$N$746,MATCH('Bảng kê Q1'!$F920,'18.02.23'!$N$9:$N$746,0)),"")</f>
        <v/>
      </c>
      <c r="I920" s="22"/>
      <c r="J920" s="22"/>
      <c r="K920" s="22"/>
      <c r="L920" s="5">
        <v>1369090</v>
      </c>
      <c r="M920" s="9" t="s">
        <v>3015</v>
      </c>
      <c r="N920" s="5">
        <v>136909</v>
      </c>
      <c r="O920" s="5">
        <v>1505999</v>
      </c>
      <c r="P920" s="5">
        <f t="shared" si="28"/>
        <v>158129.89499999999</v>
      </c>
      <c r="Q920" s="5">
        <f t="shared" si="29"/>
        <v>1347869.105</v>
      </c>
      <c r="R920" s="5" t="str">
        <f>+IFERROR(INDEX('18.02.23'!$F$9:$F$748,MATCH('Bảng kê Q1'!$F920,'18.02.23'!$N$9:$N$746,0)),"")</f>
        <v/>
      </c>
      <c r="S920" s="15" t="s">
        <v>349</v>
      </c>
      <c r="T920" s="8" t="s">
        <v>3030</v>
      </c>
      <c r="U920" t="e">
        <f>INDEX('Hàng tra'!$E$3:$E$519,MATCH('Bảng kê Q1'!$F920,'Hàng tra'!$E$3:$E$519,0))</f>
        <v>#N/A</v>
      </c>
    </row>
    <row r="921" spans="1:21" ht="21" hidden="1" outlineLevel="1" x14ac:dyDescent="0.25">
      <c r="A921" s="4">
        <v>44960</v>
      </c>
      <c r="B921" s="8" t="s">
        <v>1053</v>
      </c>
      <c r="C921" s="8" t="s">
        <v>3013</v>
      </c>
      <c r="D921" s="22" t="s">
        <v>4259</v>
      </c>
      <c r="E921" s="22" t="s">
        <v>4259</v>
      </c>
      <c r="F921" s="22">
        <v>2841</v>
      </c>
      <c r="G921" s="22"/>
      <c r="H921" s="22" t="str">
        <f>+IFERROR(INDEX('18.02.23'!$N$9:$N$746,MATCH('Bảng kê Q1'!$F921,'18.02.23'!$N$9:$N$746,0)),"")</f>
        <v/>
      </c>
      <c r="I921" s="22"/>
      <c r="J921" s="22"/>
      <c r="K921" s="22"/>
      <c r="L921" s="5">
        <v>1567651</v>
      </c>
      <c r="M921" s="9" t="s">
        <v>3015</v>
      </c>
      <c r="N921" s="5">
        <v>156765</v>
      </c>
      <c r="O921" s="5">
        <v>1724416</v>
      </c>
      <c r="P921" s="5">
        <f t="shared" si="28"/>
        <v>181063.67999999999</v>
      </c>
      <c r="Q921" s="5">
        <f t="shared" si="29"/>
        <v>1543352.3200000001</v>
      </c>
      <c r="R921" s="5" t="str">
        <f>+IFERROR(INDEX('18.02.23'!$F$9:$F$748,MATCH('Bảng kê Q1'!$F921,'18.02.23'!$N$9:$N$746,0)),"")</f>
        <v/>
      </c>
      <c r="S921" s="15" t="s">
        <v>349</v>
      </c>
      <c r="T921" s="8" t="s">
        <v>3030</v>
      </c>
      <c r="U921" t="e">
        <f>INDEX('Hàng tra'!$E$3:$E$519,MATCH('Bảng kê Q1'!$F921,'Hàng tra'!$E$3:$E$519,0))</f>
        <v>#N/A</v>
      </c>
    </row>
    <row r="922" spans="1:21" ht="21" hidden="1" outlineLevel="1" x14ac:dyDescent="0.25">
      <c r="A922" s="4">
        <v>44960</v>
      </c>
      <c r="B922" s="8" t="s">
        <v>1813</v>
      </c>
      <c r="C922" s="8" t="s">
        <v>3013</v>
      </c>
      <c r="D922" s="22" t="s">
        <v>4166</v>
      </c>
      <c r="E922" s="22" t="s">
        <v>4166</v>
      </c>
      <c r="F922" s="22">
        <v>2842</v>
      </c>
      <c r="G922" s="22"/>
      <c r="H922" s="22" t="str">
        <f>+IFERROR(INDEX('18.02.23'!$N$9:$N$746,MATCH('Bảng kê Q1'!$F922,'18.02.23'!$N$9:$N$746,0)),"")</f>
        <v/>
      </c>
      <c r="I922" s="22"/>
      <c r="J922" s="22"/>
      <c r="K922" s="22"/>
      <c r="L922" s="5">
        <v>1985479</v>
      </c>
      <c r="M922" s="9" t="s">
        <v>3015</v>
      </c>
      <c r="N922" s="5">
        <v>198548</v>
      </c>
      <c r="O922" s="5">
        <v>2184027</v>
      </c>
      <c r="P922" s="5">
        <f t="shared" si="28"/>
        <v>229322.83499999999</v>
      </c>
      <c r="Q922" s="5">
        <f t="shared" si="29"/>
        <v>1954704.165</v>
      </c>
      <c r="R922" s="5" t="str">
        <f>+IFERROR(INDEX('18.02.23'!$F$9:$F$748,MATCH('Bảng kê Q1'!$F922,'18.02.23'!$N$9:$N$746,0)),"")</f>
        <v/>
      </c>
      <c r="S922" s="15" t="s">
        <v>349</v>
      </c>
      <c r="T922" s="8" t="s">
        <v>3030</v>
      </c>
      <c r="U922" t="e">
        <f>INDEX('Hàng tra'!$E$3:$E$519,MATCH('Bảng kê Q1'!$F922,'Hàng tra'!$E$3:$E$519,0))</f>
        <v>#N/A</v>
      </c>
    </row>
    <row r="923" spans="1:21" ht="21" hidden="1" outlineLevel="1" x14ac:dyDescent="0.25">
      <c r="A923" s="4">
        <v>44960</v>
      </c>
      <c r="B923" s="8" t="s">
        <v>2174</v>
      </c>
      <c r="C923" s="8" t="s">
        <v>3013</v>
      </c>
      <c r="D923" s="22" t="s">
        <v>1547</v>
      </c>
      <c r="E923" s="22" t="s">
        <v>1547</v>
      </c>
      <c r="F923" s="22">
        <v>2843</v>
      </c>
      <c r="G923" s="22"/>
      <c r="H923" s="22" t="str">
        <f>+IFERROR(INDEX('18.02.23'!$N$9:$N$746,MATCH('Bảng kê Q1'!$F923,'18.02.23'!$N$9:$N$746,0)),"")</f>
        <v/>
      </c>
      <c r="I923" s="22"/>
      <c r="J923" s="22"/>
      <c r="K923" s="22"/>
      <c r="L923" s="5">
        <v>1023546</v>
      </c>
      <c r="M923" s="9" t="s">
        <v>3015</v>
      </c>
      <c r="N923" s="5">
        <v>102355</v>
      </c>
      <c r="O923" s="5">
        <v>1125901</v>
      </c>
      <c r="P923" s="5">
        <f t="shared" si="28"/>
        <v>118219.605</v>
      </c>
      <c r="Q923" s="5">
        <f t="shared" si="29"/>
        <v>1007681.395</v>
      </c>
      <c r="R923" s="5" t="str">
        <f>+IFERROR(INDEX('18.02.23'!$F$9:$F$748,MATCH('Bảng kê Q1'!$F923,'18.02.23'!$N$9:$N$746,0)),"")</f>
        <v/>
      </c>
      <c r="S923" s="15" t="s">
        <v>349</v>
      </c>
      <c r="T923" s="8" t="s">
        <v>3030</v>
      </c>
      <c r="U923" t="e">
        <f>INDEX('Hàng tra'!$E$3:$E$519,MATCH('Bảng kê Q1'!$F923,'Hàng tra'!$E$3:$E$519,0))</f>
        <v>#N/A</v>
      </c>
    </row>
    <row r="924" spans="1:21" ht="21" hidden="1" outlineLevel="1" x14ac:dyDescent="0.25">
      <c r="A924" s="4">
        <v>44960</v>
      </c>
      <c r="B924" s="8" t="s">
        <v>1862</v>
      </c>
      <c r="C924" s="8" t="s">
        <v>3013</v>
      </c>
      <c r="D924" s="22" t="s">
        <v>4184</v>
      </c>
      <c r="E924" s="22" t="s">
        <v>4184</v>
      </c>
      <c r="F924" s="22">
        <v>2844</v>
      </c>
      <c r="G924" s="22"/>
      <c r="H924" s="22" t="str">
        <f>+IFERROR(INDEX('18.02.23'!$N$9:$N$746,MATCH('Bảng kê Q1'!$F924,'18.02.23'!$N$9:$N$746,0)),"")</f>
        <v/>
      </c>
      <c r="I924" s="22"/>
      <c r="J924" s="22"/>
      <c r="K924" s="22"/>
      <c r="L924" s="5">
        <v>1917638</v>
      </c>
      <c r="M924" s="9" t="s">
        <v>3015</v>
      </c>
      <c r="N924" s="5">
        <v>191764</v>
      </c>
      <c r="O924" s="5">
        <v>2109402</v>
      </c>
      <c r="P924" s="5">
        <f t="shared" si="28"/>
        <v>221487.21</v>
      </c>
      <c r="Q924" s="5">
        <f t="shared" si="29"/>
        <v>1887914.79</v>
      </c>
      <c r="R924" s="5" t="str">
        <f>+IFERROR(INDEX('18.02.23'!$F$9:$F$748,MATCH('Bảng kê Q1'!$F924,'18.02.23'!$N$9:$N$746,0)),"")</f>
        <v/>
      </c>
      <c r="S924" s="15" t="s">
        <v>349</v>
      </c>
      <c r="T924" s="8" t="s">
        <v>3030</v>
      </c>
      <c r="U924" t="e">
        <f>INDEX('Hàng tra'!$E$3:$E$519,MATCH('Bảng kê Q1'!$F924,'Hàng tra'!$E$3:$E$519,0))</f>
        <v>#N/A</v>
      </c>
    </row>
    <row r="925" spans="1:21" ht="21" hidden="1" outlineLevel="1" x14ac:dyDescent="0.25">
      <c r="A925" s="4">
        <v>44960</v>
      </c>
      <c r="B925" s="8" t="s">
        <v>1634</v>
      </c>
      <c r="C925" s="8" t="s">
        <v>3013</v>
      </c>
      <c r="D925" s="22" t="s">
        <v>2339</v>
      </c>
      <c r="E925" s="22" t="s">
        <v>2339</v>
      </c>
      <c r="F925" s="22">
        <v>2845</v>
      </c>
      <c r="G925" s="22"/>
      <c r="H925" s="22" t="str">
        <f>+IFERROR(INDEX('18.02.23'!$N$9:$N$746,MATCH('Bảng kê Q1'!$F925,'18.02.23'!$N$9:$N$746,0)),"")</f>
        <v/>
      </c>
      <c r="I925" s="22"/>
      <c r="J925" s="22"/>
      <c r="K925" s="22"/>
      <c r="L925" s="5">
        <v>1904397</v>
      </c>
      <c r="M925" s="9" t="s">
        <v>3015</v>
      </c>
      <c r="N925" s="5">
        <v>190440</v>
      </c>
      <c r="O925" s="5">
        <v>2094837</v>
      </c>
      <c r="P925" s="5">
        <f t="shared" si="28"/>
        <v>219957.88499999998</v>
      </c>
      <c r="Q925" s="5">
        <f t="shared" si="29"/>
        <v>1874879.115</v>
      </c>
      <c r="R925" s="5" t="str">
        <f>+IFERROR(INDEX('18.02.23'!$F$9:$F$748,MATCH('Bảng kê Q1'!$F925,'18.02.23'!$N$9:$N$746,0)),"")</f>
        <v/>
      </c>
      <c r="S925" s="15" t="s">
        <v>349</v>
      </c>
      <c r="T925" s="8" t="s">
        <v>3030</v>
      </c>
      <c r="U925" t="e">
        <f>INDEX('Hàng tra'!$E$3:$E$519,MATCH('Bảng kê Q1'!$F925,'Hàng tra'!$E$3:$E$519,0))</f>
        <v>#N/A</v>
      </c>
    </row>
    <row r="926" spans="1:21" ht="21" hidden="1" outlineLevel="1" x14ac:dyDescent="0.25">
      <c r="A926" s="4">
        <v>44960</v>
      </c>
      <c r="B926" s="8" t="s">
        <v>626</v>
      </c>
      <c r="C926" s="8" t="s">
        <v>3013</v>
      </c>
      <c r="D926" s="22" t="s">
        <v>1475</v>
      </c>
      <c r="E926" s="22" t="s">
        <v>1475</v>
      </c>
      <c r="F926" s="22">
        <v>2846</v>
      </c>
      <c r="G926" s="22"/>
      <c r="H926" s="22" t="str">
        <f>+IFERROR(INDEX('18.02.23'!$N$9:$N$746,MATCH('Bảng kê Q1'!$F926,'18.02.23'!$N$9:$N$746,0)),"")</f>
        <v/>
      </c>
      <c r="I926" s="22"/>
      <c r="J926" s="22"/>
      <c r="K926" s="22"/>
      <c r="L926" s="5">
        <v>3035550</v>
      </c>
      <c r="M926" s="9" t="s">
        <v>3015</v>
      </c>
      <c r="N926" s="5">
        <v>303555</v>
      </c>
      <c r="O926" s="5">
        <v>3339105</v>
      </c>
      <c r="P926" s="5">
        <f t="shared" si="28"/>
        <v>350606.02499999997</v>
      </c>
      <c r="Q926" s="5">
        <f t="shared" si="29"/>
        <v>2988498.9750000001</v>
      </c>
      <c r="R926" s="5" t="str">
        <f>+IFERROR(INDEX('18.02.23'!$F$9:$F$748,MATCH('Bảng kê Q1'!$F926,'18.02.23'!$N$9:$N$746,0)),"")</f>
        <v/>
      </c>
      <c r="S926" s="15" t="s">
        <v>349</v>
      </c>
      <c r="T926" s="8" t="s">
        <v>3030</v>
      </c>
      <c r="U926" t="e">
        <f>INDEX('Hàng tra'!$E$3:$E$519,MATCH('Bảng kê Q1'!$F926,'Hàng tra'!$E$3:$E$519,0))</f>
        <v>#N/A</v>
      </c>
    </row>
    <row r="927" spans="1:21" ht="21" hidden="1" outlineLevel="1" x14ac:dyDescent="0.25">
      <c r="A927" s="4">
        <v>44960</v>
      </c>
      <c r="B927" s="8" t="s">
        <v>2416</v>
      </c>
      <c r="C927" s="8" t="s">
        <v>3013</v>
      </c>
      <c r="D927" s="22" t="s">
        <v>4260</v>
      </c>
      <c r="E927" s="22" t="s">
        <v>4260</v>
      </c>
      <c r="F927" s="22">
        <v>2847</v>
      </c>
      <c r="G927" s="22"/>
      <c r="H927" s="22" t="str">
        <f>+IFERROR(INDEX('18.02.23'!$N$9:$N$746,MATCH('Bảng kê Q1'!$F927,'18.02.23'!$N$9:$N$746,0)),"")</f>
        <v/>
      </c>
      <c r="I927" s="22"/>
      <c r="J927" s="22"/>
      <c r="K927" s="22"/>
      <c r="L927" s="5">
        <v>1985928</v>
      </c>
      <c r="M927" s="9" t="s">
        <v>3015</v>
      </c>
      <c r="N927" s="5">
        <v>198593</v>
      </c>
      <c r="O927" s="5">
        <v>2184521</v>
      </c>
      <c r="P927" s="5">
        <f t="shared" si="28"/>
        <v>229374.70499999999</v>
      </c>
      <c r="Q927" s="5">
        <f t="shared" si="29"/>
        <v>1955146.2949999999</v>
      </c>
      <c r="R927" s="5" t="str">
        <f>+IFERROR(INDEX('18.02.23'!$F$9:$F$748,MATCH('Bảng kê Q1'!$F927,'18.02.23'!$N$9:$N$746,0)),"")</f>
        <v/>
      </c>
      <c r="S927" s="15" t="s">
        <v>349</v>
      </c>
      <c r="T927" s="8" t="s">
        <v>3030</v>
      </c>
      <c r="U927" t="e">
        <f>INDEX('Hàng tra'!$E$3:$E$519,MATCH('Bảng kê Q1'!$F927,'Hàng tra'!$E$3:$E$519,0))</f>
        <v>#N/A</v>
      </c>
    </row>
    <row r="928" spans="1:21" ht="21" hidden="1" outlineLevel="1" x14ac:dyDescent="0.25">
      <c r="A928" s="4">
        <v>44960</v>
      </c>
      <c r="B928" s="8" t="s">
        <v>1404</v>
      </c>
      <c r="C928" s="8" t="s">
        <v>3013</v>
      </c>
      <c r="D928" s="22" t="s">
        <v>4188</v>
      </c>
      <c r="E928" s="22" t="s">
        <v>4188</v>
      </c>
      <c r="F928" s="22">
        <v>2848</v>
      </c>
      <c r="G928" s="22"/>
      <c r="H928" s="22" t="str">
        <f>+IFERROR(INDEX('18.02.23'!$N$9:$N$746,MATCH('Bảng kê Q1'!$F928,'18.02.23'!$N$9:$N$746,0)),"")</f>
        <v/>
      </c>
      <c r="I928" s="22"/>
      <c r="J928" s="22"/>
      <c r="K928" s="22"/>
      <c r="L928" s="5">
        <v>1844890</v>
      </c>
      <c r="M928" s="9" t="s">
        <v>3015</v>
      </c>
      <c r="N928" s="5">
        <v>184489</v>
      </c>
      <c r="O928" s="5">
        <v>2029379</v>
      </c>
      <c r="P928" s="5">
        <f t="shared" si="28"/>
        <v>213084.79499999998</v>
      </c>
      <c r="Q928" s="5">
        <f t="shared" si="29"/>
        <v>1816294.2050000001</v>
      </c>
      <c r="R928" s="5" t="str">
        <f>+IFERROR(INDEX('18.02.23'!$F$9:$F$748,MATCH('Bảng kê Q1'!$F928,'18.02.23'!$N$9:$N$746,0)),"")</f>
        <v/>
      </c>
      <c r="S928" s="15" t="s">
        <v>349</v>
      </c>
      <c r="T928" s="8" t="s">
        <v>3030</v>
      </c>
      <c r="U928" t="e">
        <f>INDEX('Hàng tra'!$E$3:$E$519,MATCH('Bảng kê Q1'!$F928,'Hàng tra'!$E$3:$E$519,0))</f>
        <v>#N/A</v>
      </c>
    </row>
    <row r="929" spans="1:21" ht="21" hidden="1" outlineLevel="1" x14ac:dyDescent="0.25">
      <c r="A929" s="4">
        <v>44960</v>
      </c>
      <c r="B929" s="8" t="s">
        <v>1256</v>
      </c>
      <c r="C929" s="8" t="s">
        <v>3013</v>
      </c>
      <c r="D929" s="22" t="s">
        <v>794</v>
      </c>
      <c r="E929" s="22" t="s">
        <v>794</v>
      </c>
      <c r="F929" s="22">
        <v>2849</v>
      </c>
      <c r="G929" s="22"/>
      <c r="H929" s="22" t="str">
        <f>+IFERROR(INDEX('18.02.23'!$N$9:$N$746,MATCH('Bảng kê Q1'!$F929,'18.02.23'!$N$9:$N$746,0)),"")</f>
        <v/>
      </c>
      <c r="I929" s="22"/>
      <c r="J929" s="22"/>
      <c r="K929" s="22"/>
      <c r="L929" s="5">
        <v>1097150</v>
      </c>
      <c r="M929" s="9" t="s">
        <v>3015</v>
      </c>
      <c r="N929" s="5">
        <v>109715</v>
      </c>
      <c r="O929" s="5">
        <v>1206865</v>
      </c>
      <c r="P929" s="5">
        <f t="shared" si="28"/>
        <v>126720.825</v>
      </c>
      <c r="Q929" s="5">
        <f t="shared" si="29"/>
        <v>1080144.175</v>
      </c>
      <c r="R929" s="5" t="str">
        <f>+IFERROR(INDEX('18.02.23'!$F$9:$F$748,MATCH('Bảng kê Q1'!$F929,'18.02.23'!$N$9:$N$746,0)),"")</f>
        <v/>
      </c>
      <c r="S929" s="15" t="s">
        <v>349</v>
      </c>
      <c r="T929" s="8" t="s">
        <v>3030</v>
      </c>
      <c r="U929" t="e">
        <f>INDEX('Hàng tra'!$E$3:$E$519,MATCH('Bảng kê Q1'!$F929,'Hàng tra'!$E$3:$E$519,0))</f>
        <v>#N/A</v>
      </c>
    </row>
    <row r="930" spans="1:21" ht="21" hidden="1" outlineLevel="1" x14ac:dyDescent="0.25">
      <c r="A930" s="4">
        <v>44960</v>
      </c>
      <c r="B930" s="8" t="s">
        <v>99</v>
      </c>
      <c r="C930" s="8" t="s">
        <v>3013</v>
      </c>
      <c r="D930" s="22" t="s">
        <v>794</v>
      </c>
      <c r="E930" s="22" t="s">
        <v>794</v>
      </c>
      <c r="F930" s="22">
        <v>2850</v>
      </c>
      <c r="G930" s="22"/>
      <c r="H930" s="22" t="str">
        <f>+IFERROR(INDEX('18.02.23'!$N$9:$N$746,MATCH('Bảng kê Q1'!$F930,'18.02.23'!$N$9:$N$746,0)),"")</f>
        <v/>
      </c>
      <c r="I930" s="22"/>
      <c r="J930" s="22"/>
      <c r="K930" s="22"/>
      <c r="L930" s="5">
        <v>1081500</v>
      </c>
      <c r="M930" s="9" t="s">
        <v>3015</v>
      </c>
      <c r="N930" s="5">
        <v>108150</v>
      </c>
      <c r="O930" s="5">
        <v>1189650</v>
      </c>
      <c r="P930" s="5">
        <f t="shared" si="28"/>
        <v>124913.25</v>
      </c>
      <c r="Q930" s="5">
        <f t="shared" si="29"/>
        <v>1064736.75</v>
      </c>
      <c r="R930" s="5" t="str">
        <f>+IFERROR(INDEX('18.02.23'!$F$9:$F$748,MATCH('Bảng kê Q1'!$F930,'18.02.23'!$N$9:$N$746,0)),"")</f>
        <v/>
      </c>
      <c r="S930" s="15" t="s">
        <v>349</v>
      </c>
      <c r="T930" s="8" t="s">
        <v>3030</v>
      </c>
      <c r="U930" t="e">
        <f>INDEX('Hàng tra'!$E$3:$E$519,MATCH('Bảng kê Q1'!$F930,'Hàng tra'!$E$3:$E$519,0))</f>
        <v>#N/A</v>
      </c>
    </row>
    <row r="931" spans="1:21" ht="21" hidden="1" outlineLevel="1" x14ac:dyDescent="0.25">
      <c r="A931" s="4">
        <v>44960</v>
      </c>
      <c r="B931" s="8" t="s">
        <v>117</v>
      </c>
      <c r="C931" s="8" t="s">
        <v>3013</v>
      </c>
      <c r="D931" s="22" t="s">
        <v>4183</v>
      </c>
      <c r="E931" s="22" t="s">
        <v>4183</v>
      </c>
      <c r="F931" s="22">
        <v>2851</v>
      </c>
      <c r="G931" s="22"/>
      <c r="H931" s="22" t="str">
        <f>+IFERROR(INDEX('18.02.23'!$N$9:$N$746,MATCH('Bảng kê Q1'!$F931,'18.02.23'!$N$9:$N$746,0)),"")</f>
        <v/>
      </c>
      <c r="I931" s="22"/>
      <c r="J931" s="22"/>
      <c r="K931" s="22"/>
      <c r="L931" s="5">
        <v>1463947</v>
      </c>
      <c r="M931" s="9" t="s">
        <v>3015</v>
      </c>
      <c r="N931" s="5">
        <v>146395</v>
      </c>
      <c r="O931" s="5">
        <v>1610342</v>
      </c>
      <c r="P931" s="5">
        <f t="shared" si="28"/>
        <v>169085.91</v>
      </c>
      <c r="Q931" s="5">
        <f t="shared" si="29"/>
        <v>1441256.09</v>
      </c>
      <c r="R931" s="5" t="str">
        <f>+IFERROR(INDEX('18.02.23'!$F$9:$F$748,MATCH('Bảng kê Q1'!$F931,'18.02.23'!$N$9:$N$746,0)),"")</f>
        <v/>
      </c>
      <c r="S931" s="15" t="s">
        <v>349</v>
      </c>
      <c r="T931" s="8" t="s">
        <v>3030</v>
      </c>
      <c r="U931" t="e">
        <f>INDEX('Hàng tra'!$E$3:$E$519,MATCH('Bảng kê Q1'!$F931,'Hàng tra'!$E$3:$E$519,0))</f>
        <v>#N/A</v>
      </c>
    </row>
    <row r="932" spans="1:21" ht="21" hidden="1" outlineLevel="1" x14ac:dyDescent="0.25">
      <c r="A932" s="4">
        <v>44960</v>
      </c>
      <c r="B932" s="8" t="s">
        <v>881</v>
      </c>
      <c r="C932" s="8" t="s">
        <v>3013</v>
      </c>
      <c r="D932" s="22" t="s">
        <v>1252</v>
      </c>
      <c r="E932" s="22" t="s">
        <v>1252</v>
      </c>
      <c r="F932" s="22">
        <v>2852</v>
      </c>
      <c r="G932" s="22"/>
      <c r="H932" s="22" t="str">
        <f>+IFERROR(INDEX('18.02.23'!$N$9:$N$746,MATCH('Bảng kê Q1'!$F932,'18.02.23'!$N$9:$N$746,0)),"")</f>
        <v/>
      </c>
      <c r="I932" s="22"/>
      <c r="J932" s="22"/>
      <c r="K932" s="22"/>
      <c r="L932" s="5">
        <v>4934697</v>
      </c>
      <c r="M932" s="9" t="s">
        <v>3015</v>
      </c>
      <c r="N932" s="5">
        <v>493470</v>
      </c>
      <c r="O932" s="5">
        <v>5428167</v>
      </c>
      <c r="P932" s="5">
        <f t="shared" si="28"/>
        <v>569957.53500000003</v>
      </c>
      <c r="Q932" s="5">
        <f t="shared" si="29"/>
        <v>4858209.4649999999</v>
      </c>
      <c r="R932" s="5" t="str">
        <f>+IFERROR(INDEX('18.02.23'!$F$9:$F$748,MATCH('Bảng kê Q1'!$F932,'18.02.23'!$N$9:$N$746,0)),"")</f>
        <v/>
      </c>
      <c r="S932" s="15" t="s">
        <v>1252</v>
      </c>
      <c r="T932" s="8" t="s">
        <v>3027</v>
      </c>
      <c r="U932" t="e">
        <f>INDEX('Hàng tra'!$E$3:$E$519,MATCH('Bảng kê Q1'!$F932,'Hàng tra'!$E$3:$E$519,0))</f>
        <v>#N/A</v>
      </c>
    </row>
    <row r="933" spans="1:21" hidden="1" outlineLevel="1" x14ac:dyDescent="0.25">
      <c r="A933" s="4">
        <v>44960</v>
      </c>
      <c r="B933" s="8" t="s">
        <v>814</v>
      </c>
      <c r="C933" s="8" t="s">
        <v>3013</v>
      </c>
      <c r="D933" s="22" t="s">
        <v>1548</v>
      </c>
      <c r="E933" s="22" t="s">
        <v>1548</v>
      </c>
      <c r="F933" s="22">
        <v>2853</v>
      </c>
      <c r="G933" s="22"/>
      <c r="H933" s="22" t="str">
        <f>+IFERROR(INDEX('18.02.23'!$N$9:$N$746,MATCH('Bảng kê Q1'!$F933,'18.02.23'!$N$9:$N$746,0)),"")</f>
        <v/>
      </c>
      <c r="I933" s="22"/>
      <c r="J933" s="22"/>
      <c r="K933" s="22"/>
      <c r="L933" s="5">
        <v>6805410</v>
      </c>
      <c r="M933" s="9" t="s">
        <v>3015</v>
      </c>
      <c r="N933" s="5">
        <v>680541</v>
      </c>
      <c r="O933" s="5">
        <v>7485951</v>
      </c>
      <c r="P933" s="5">
        <f t="shared" si="28"/>
        <v>786024.85499999998</v>
      </c>
      <c r="Q933" s="5">
        <f t="shared" si="29"/>
        <v>6699926.1449999996</v>
      </c>
      <c r="R933" s="5" t="str">
        <f>+IFERROR(INDEX('18.02.23'!$F$9:$F$748,MATCH('Bảng kê Q1'!$F933,'18.02.23'!$N$9:$N$746,0)),"")</f>
        <v/>
      </c>
      <c r="S933" s="15" t="s">
        <v>1548</v>
      </c>
      <c r="T933" s="8" t="s">
        <v>3104</v>
      </c>
      <c r="U933" t="e">
        <f>INDEX('Hàng tra'!$E$3:$E$519,MATCH('Bảng kê Q1'!$F933,'Hàng tra'!$E$3:$E$519,0))</f>
        <v>#N/A</v>
      </c>
    </row>
    <row r="934" spans="1:21" ht="21" hidden="1" outlineLevel="1" x14ac:dyDescent="0.25">
      <c r="A934" s="4">
        <v>44961</v>
      </c>
      <c r="B934" s="8" t="s">
        <v>899</v>
      </c>
      <c r="C934" s="8" t="s">
        <v>3013</v>
      </c>
      <c r="D934" s="22" t="s">
        <v>4165</v>
      </c>
      <c r="E934" s="22" t="s">
        <v>4165</v>
      </c>
      <c r="F934" s="22">
        <v>2895</v>
      </c>
      <c r="G934" s="22"/>
      <c r="H934" s="22" t="str">
        <f>+IFERROR(INDEX('18.02.23'!$N$9:$N$746,MATCH('Bảng kê Q1'!$F934,'18.02.23'!$N$9:$N$746,0)),"")</f>
        <v/>
      </c>
      <c r="I934" s="22"/>
      <c r="J934" s="22"/>
      <c r="K934" s="22"/>
      <c r="L934" s="5">
        <v>1338777</v>
      </c>
      <c r="M934" s="9" t="s">
        <v>3015</v>
      </c>
      <c r="N934" s="5">
        <v>133878</v>
      </c>
      <c r="O934" s="5">
        <v>1472655</v>
      </c>
      <c r="P934" s="5">
        <f t="shared" si="28"/>
        <v>154628.77499999999</v>
      </c>
      <c r="Q934" s="5">
        <f t="shared" si="29"/>
        <v>1318026.2250000001</v>
      </c>
      <c r="R934" s="5" t="str">
        <f>+IFERROR(INDEX('18.02.23'!$F$9:$F$748,MATCH('Bảng kê Q1'!$F934,'18.02.23'!$N$9:$N$746,0)),"")</f>
        <v/>
      </c>
      <c r="S934" s="15" t="s">
        <v>349</v>
      </c>
      <c r="T934" s="8" t="s">
        <v>3030</v>
      </c>
      <c r="U934" t="e">
        <f>INDEX('Hàng tra'!$E$3:$E$519,MATCH('Bảng kê Q1'!$F934,'Hàng tra'!$E$3:$E$519,0))</f>
        <v>#N/A</v>
      </c>
    </row>
    <row r="935" spans="1:21" hidden="1" outlineLevel="1" x14ac:dyDescent="0.25">
      <c r="A935" s="4">
        <v>44961</v>
      </c>
      <c r="B935" s="8" t="s">
        <v>306</v>
      </c>
      <c r="C935" s="8" t="s">
        <v>3013</v>
      </c>
      <c r="D935" s="22" t="s">
        <v>4261</v>
      </c>
      <c r="E935" s="22" t="s">
        <v>4261</v>
      </c>
      <c r="F935" s="22">
        <v>2896</v>
      </c>
      <c r="G935" s="22"/>
      <c r="H935" s="22" t="str">
        <f>+IFERROR(INDEX('18.02.23'!$N$9:$N$746,MATCH('Bảng kê Q1'!$F935,'18.02.23'!$N$9:$N$746,0)),"")</f>
        <v/>
      </c>
      <c r="I935" s="22"/>
      <c r="J935" s="22"/>
      <c r="K935" s="22"/>
      <c r="L935" s="5">
        <v>1110580</v>
      </c>
      <c r="M935" s="9" t="s">
        <v>3015</v>
      </c>
      <c r="N935" s="5">
        <v>111058</v>
      </c>
      <c r="O935" s="5">
        <v>1221638</v>
      </c>
      <c r="P935" s="5">
        <f t="shared" si="28"/>
        <v>128271.98999999999</v>
      </c>
      <c r="Q935" s="5">
        <f t="shared" si="29"/>
        <v>1093366.01</v>
      </c>
      <c r="R935" s="5" t="str">
        <f>+IFERROR(INDEX('18.02.23'!$F$9:$F$748,MATCH('Bảng kê Q1'!$F935,'18.02.23'!$N$9:$N$746,0)),"")</f>
        <v/>
      </c>
      <c r="S935" s="15" t="s">
        <v>701</v>
      </c>
      <c r="T935" s="8" t="s">
        <v>3026</v>
      </c>
      <c r="U935" t="e">
        <f>INDEX('Hàng tra'!$E$3:$E$519,MATCH('Bảng kê Q1'!$F935,'Hàng tra'!$E$3:$E$519,0))</f>
        <v>#N/A</v>
      </c>
    </row>
    <row r="936" spans="1:21" ht="21" hidden="1" outlineLevel="1" x14ac:dyDescent="0.25">
      <c r="A936" s="4">
        <v>44961</v>
      </c>
      <c r="B936" s="8" t="s">
        <v>836</v>
      </c>
      <c r="C936" s="8" t="s">
        <v>3013</v>
      </c>
      <c r="D936" s="22" t="s">
        <v>779</v>
      </c>
      <c r="E936" s="22" t="s">
        <v>779</v>
      </c>
      <c r="F936" s="22">
        <v>2897</v>
      </c>
      <c r="G936" s="22"/>
      <c r="H936" s="22" t="str">
        <f>+IFERROR(INDEX('18.02.23'!$N$9:$N$746,MATCH('Bảng kê Q1'!$F936,'18.02.23'!$N$9:$N$746,0)),"")</f>
        <v/>
      </c>
      <c r="I936" s="22"/>
      <c r="J936" s="22"/>
      <c r="K936" s="22"/>
      <c r="L936" s="5">
        <v>1907665</v>
      </c>
      <c r="M936" s="9" t="s">
        <v>3015</v>
      </c>
      <c r="N936" s="5">
        <v>190767</v>
      </c>
      <c r="O936" s="5">
        <v>2098432</v>
      </c>
      <c r="P936" s="5">
        <f t="shared" si="28"/>
        <v>220335.35999999999</v>
      </c>
      <c r="Q936" s="5">
        <f t="shared" si="29"/>
        <v>1878096.6400000001</v>
      </c>
      <c r="R936" s="5" t="str">
        <f>+IFERROR(INDEX('18.02.23'!$F$9:$F$748,MATCH('Bảng kê Q1'!$F936,'18.02.23'!$N$9:$N$746,0)),"")</f>
        <v/>
      </c>
      <c r="S936" s="15" t="s">
        <v>349</v>
      </c>
      <c r="T936" s="8" t="s">
        <v>3030</v>
      </c>
      <c r="U936" t="e">
        <f>INDEX('Hàng tra'!$E$3:$E$519,MATCH('Bảng kê Q1'!$F936,'Hàng tra'!$E$3:$E$519,0))</f>
        <v>#N/A</v>
      </c>
    </row>
    <row r="937" spans="1:21" hidden="1" outlineLevel="1" x14ac:dyDescent="0.25">
      <c r="A937" s="4">
        <v>44961</v>
      </c>
      <c r="B937" s="8" t="s">
        <v>1051</v>
      </c>
      <c r="C937" s="8" t="s">
        <v>3013</v>
      </c>
      <c r="D937" s="22" t="s">
        <v>4262</v>
      </c>
      <c r="E937" s="22" t="s">
        <v>4262</v>
      </c>
      <c r="F937" s="22">
        <v>2898</v>
      </c>
      <c r="G937" s="22"/>
      <c r="H937" s="22" t="str">
        <f>+IFERROR(INDEX('18.02.23'!$N$9:$N$746,MATCH('Bảng kê Q1'!$F937,'18.02.23'!$N$9:$N$746,0)),"")</f>
        <v/>
      </c>
      <c r="I937" s="22"/>
      <c r="J937" s="22"/>
      <c r="K937" s="22"/>
      <c r="L937" s="5">
        <v>1917185</v>
      </c>
      <c r="M937" s="9" t="s">
        <v>3015</v>
      </c>
      <c r="N937" s="5">
        <v>191719</v>
      </c>
      <c r="O937" s="5">
        <v>2108904</v>
      </c>
      <c r="P937" s="5">
        <f t="shared" si="28"/>
        <v>221434.91999999998</v>
      </c>
      <c r="Q937" s="5">
        <f t="shared" si="29"/>
        <v>1887469.08</v>
      </c>
      <c r="R937" s="5" t="str">
        <f>+IFERROR(INDEX('18.02.23'!$F$9:$F$748,MATCH('Bảng kê Q1'!$F937,'18.02.23'!$N$9:$N$746,0)),"")</f>
        <v/>
      </c>
      <c r="S937" s="15" t="s">
        <v>701</v>
      </c>
      <c r="T937" s="8" t="s">
        <v>3026</v>
      </c>
      <c r="U937" t="e">
        <f>INDEX('Hàng tra'!$E$3:$E$519,MATCH('Bảng kê Q1'!$F937,'Hàng tra'!$E$3:$E$519,0))</f>
        <v>#N/A</v>
      </c>
    </row>
    <row r="938" spans="1:21" hidden="1" outlineLevel="1" x14ac:dyDescent="0.25">
      <c r="A938" s="4">
        <v>44963</v>
      </c>
      <c r="B938" s="8" t="s">
        <v>344</v>
      </c>
      <c r="C938" s="8" t="s">
        <v>3013</v>
      </c>
      <c r="D938" s="22" t="s">
        <v>2354</v>
      </c>
      <c r="E938" s="22" t="s">
        <v>2354</v>
      </c>
      <c r="F938" s="22">
        <v>2899</v>
      </c>
      <c r="G938" s="22"/>
      <c r="H938" s="22" t="str">
        <f>+IFERROR(INDEX('18.02.23'!$N$9:$N$746,MATCH('Bảng kê Q1'!$F938,'18.02.23'!$N$9:$N$746,0)),"")</f>
        <v/>
      </c>
      <c r="I938" s="22"/>
      <c r="J938" s="22"/>
      <c r="K938" s="22"/>
      <c r="L938" s="5">
        <v>1424265</v>
      </c>
      <c r="M938" s="9" t="s">
        <v>3015</v>
      </c>
      <c r="N938" s="5">
        <v>142427</v>
      </c>
      <c r="O938" s="5">
        <v>1566692</v>
      </c>
      <c r="P938" s="5">
        <f t="shared" si="28"/>
        <v>164502.66</v>
      </c>
      <c r="Q938" s="5">
        <f t="shared" si="29"/>
        <v>1402189.34</v>
      </c>
      <c r="R938" s="5" t="str">
        <f>+IFERROR(INDEX('18.02.23'!$F$9:$F$748,MATCH('Bảng kê Q1'!$F938,'18.02.23'!$N$9:$N$746,0)),"")</f>
        <v/>
      </c>
      <c r="S938" s="15" t="s">
        <v>1882</v>
      </c>
      <c r="T938" s="8" t="s">
        <v>3014</v>
      </c>
      <c r="U938" t="e">
        <f>INDEX('Hàng tra'!$E$3:$E$519,MATCH('Bảng kê Q1'!$F938,'Hàng tra'!$E$3:$E$519,0))</f>
        <v>#N/A</v>
      </c>
    </row>
    <row r="939" spans="1:21" hidden="1" outlineLevel="1" x14ac:dyDescent="0.25">
      <c r="A939" s="4">
        <v>44963</v>
      </c>
      <c r="B939" s="8" t="s">
        <v>75</v>
      </c>
      <c r="C939" s="8" t="s">
        <v>3013</v>
      </c>
      <c r="D939" s="22" t="s">
        <v>1211</v>
      </c>
      <c r="E939" s="22" t="s">
        <v>1211</v>
      </c>
      <c r="F939" s="22">
        <v>2903</v>
      </c>
      <c r="G939" s="22"/>
      <c r="H939" s="22" t="str">
        <f>+IFERROR(INDEX('18.02.23'!$N$9:$N$746,MATCH('Bảng kê Q1'!$F939,'18.02.23'!$N$9:$N$746,0)),"")</f>
        <v/>
      </c>
      <c r="I939" s="22"/>
      <c r="J939" s="22"/>
      <c r="K939" s="22"/>
      <c r="L939" s="5">
        <v>3402705</v>
      </c>
      <c r="M939" s="9" t="s">
        <v>3015</v>
      </c>
      <c r="N939" s="5">
        <v>340271</v>
      </c>
      <c r="O939" s="5">
        <v>3742976</v>
      </c>
      <c r="P939" s="5">
        <f t="shared" si="28"/>
        <v>393012.47999999998</v>
      </c>
      <c r="Q939" s="5">
        <f t="shared" si="29"/>
        <v>3349963.52</v>
      </c>
      <c r="R939" s="5" t="str">
        <f>+IFERROR(INDEX('18.02.23'!$F$9:$F$748,MATCH('Bảng kê Q1'!$F939,'18.02.23'!$N$9:$N$746,0)),"")</f>
        <v/>
      </c>
      <c r="S939" s="15" t="s">
        <v>1211</v>
      </c>
      <c r="T939" s="8" t="s">
        <v>3096</v>
      </c>
      <c r="U939" t="e">
        <f>INDEX('Hàng tra'!$E$3:$E$519,MATCH('Bảng kê Q1'!$F939,'Hàng tra'!$E$3:$E$519,0))</f>
        <v>#N/A</v>
      </c>
    </row>
    <row r="940" spans="1:21" ht="21" hidden="1" outlineLevel="1" x14ac:dyDescent="0.25">
      <c r="A940" s="4">
        <v>44963</v>
      </c>
      <c r="B940" s="8" t="s">
        <v>1920</v>
      </c>
      <c r="C940" s="8" t="s">
        <v>3013</v>
      </c>
      <c r="D940" s="22" t="s">
        <v>4227</v>
      </c>
      <c r="E940" s="22" t="s">
        <v>4227</v>
      </c>
      <c r="F940" s="22">
        <v>2904</v>
      </c>
      <c r="G940" s="22"/>
      <c r="H940" s="22" t="str">
        <f>+IFERROR(INDEX('18.02.23'!$N$9:$N$746,MATCH('Bảng kê Q1'!$F940,'18.02.23'!$N$9:$N$746,0)),"")</f>
        <v/>
      </c>
      <c r="I940" s="22"/>
      <c r="J940" s="22"/>
      <c r="K940" s="22"/>
      <c r="L940" s="5">
        <v>3537370</v>
      </c>
      <c r="M940" s="9" t="s">
        <v>3015</v>
      </c>
      <c r="N940" s="5">
        <v>353737</v>
      </c>
      <c r="O940" s="5">
        <v>3891107</v>
      </c>
      <c r="P940" s="5">
        <f t="shared" si="28"/>
        <v>408566.23499999999</v>
      </c>
      <c r="Q940" s="5">
        <f t="shared" si="29"/>
        <v>3482540.7650000001</v>
      </c>
      <c r="R940" s="5" t="str">
        <f>+IFERROR(INDEX('18.02.23'!$F$9:$F$748,MATCH('Bảng kê Q1'!$F940,'18.02.23'!$N$9:$N$746,0)),"")</f>
        <v/>
      </c>
      <c r="S940" s="15" t="s">
        <v>2706</v>
      </c>
      <c r="T940" s="8" t="s">
        <v>3098</v>
      </c>
      <c r="U940" t="e">
        <f>INDEX('Hàng tra'!$E$3:$E$519,MATCH('Bảng kê Q1'!$F940,'Hàng tra'!$E$3:$E$519,0))</f>
        <v>#N/A</v>
      </c>
    </row>
    <row r="941" spans="1:21" ht="21" hidden="1" outlineLevel="1" x14ac:dyDescent="0.25">
      <c r="A941" s="4">
        <v>44963</v>
      </c>
      <c r="B941" s="8" t="s">
        <v>2832</v>
      </c>
      <c r="C941" s="8" t="s">
        <v>3013</v>
      </c>
      <c r="D941" s="22" t="s">
        <v>2953</v>
      </c>
      <c r="E941" s="22" t="s">
        <v>2953</v>
      </c>
      <c r="F941" s="22">
        <v>2905</v>
      </c>
      <c r="G941" s="22"/>
      <c r="H941" s="22" t="str">
        <f>+IFERROR(INDEX('18.02.23'!$N$9:$N$746,MATCH('Bảng kê Q1'!$F941,'18.02.23'!$N$9:$N$746,0)),"")</f>
        <v/>
      </c>
      <c r="I941" s="22"/>
      <c r="J941" s="22"/>
      <c r="K941" s="22"/>
      <c r="L941" s="5">
        <v>3035550</v>
      </c>
      <c r="M941" s="9" t="s">
        <v>3015</v>
      </c>
      <c r="N941" s="5">
        <v>303555</v>
      </c>
      <c r="O941" s="5">
        <v>3339105</v>
      </c>
      <c r="P941" s="5">
        <f t="shared" si="28"/>
        <v>350606.02499999997</v>
      </c>
      <c r="Q941" s="5">
        <f t="shared" si="29"/>
        <v>2988498.9750000001</v>
      </c>
      <c r="R941" s="5" t="str">
        <f>+IFERROR(INDEX('18.02.23'!$F$9:$F$748,MATCH('Bảng kê Q1'!$F941,'18.02.23'!$N$9:$N$746,0)),"")</f>
        <v/>
      </c>
      <c r="S941" s="15" t="s">
        <v>2953</v>
      </c>
      <c r="T941" s="8" t="s">
        <v>3074</v>
      </c>
      <c r="U941" t="e">
        <f>INDEX('Hàng tra'!$E$3:$E$519,MATCH('Bảng kê Q1'!$F941,'Hàng tra'!$E$3:$E$519,0))</f>
        <v>#N/A</v>
      </c>
    </row>
    <row r="942" spans="1:21" ht="21" hidden="1" outlineLevel="1" x14ac:dyDescent="0.25">
      <c r="A942" s="4">
        <v>44963</v>
      </c>
      <c r="B942" s="8" t="s">
        <v>565</v>
      </c>
      <c r="C942" s="8" t="s">
        <v>3013</v>
      </c>
      <c r="D942" s="22" t="s">
        <v>1531</v>
      </c>
      <c r="E942" s="22" t="s">
        <v>1531</v>
      </c>
      <c r="F942" s="22">
        <v>2906</v>
      </c>
      <c r="G942" s="22"/>
      <c r="H942" s="22" t="str">
        <f>+IFERROR(INDEX('18.02.23'!$N$9:$N$746,MATCH('Bảng kê Q1'!$F942,'18.02.23'!$N$9:$N$746,0)),"")</f>
        <v/>
      </c>
      <c r="I942" s="22"/>
      <c r="J942" s="22"/>
      <c r="K942" s="22"/>
      <c r="L942" s="5">
        <v>1517775</v>
      </c>
      <c r="M942" s="9" t="s">
        <v>3015</v>
      </c>
      <c r="N942" s="5">
        <v>151778</v>
      </c>
      <c r="O942" s="5">
        <v>1669553</v>
      </c>
      <c r="P942" s="5">
        <f t="shared" si="28"/>
        <v>175303.065</v>
      </c>
      <c r="Q942" s="5">
        <f t="shared" si="29"/>
        <v>1494249.9350000001</v>
      </c>
      <c r="R942" s="5" t="str">
        <f>+IFERROR(INDEX('18.02.23'!$F$9:$F$748,MATCH('Bảng kê Q1'!$F942,'18.02.23'!$N$9:$N$746,0)),"")</f>
        <v/>
      </c>
      <c r="S942" s="15" t="s">
        <v>1531</v>
      </c>
      <c r="T942" s="8" t="s">
        <v>3078</v>
      </c>
      <c r="U942" t="e">
        <f>INDEX('Hàng tra'!$E$3:$E$519,MATCH('Bảng kê Q1'!$F942,'Hàng tra'!$E$3:$E$519,0))</f>
        <v>#N/A</v>
      </c>
    </row>
    <row r="943" spans="1:21" ht="21" hidden="1" outlineLevel="1" x14ac:dyDescent="0.25">
      <c r="A943" s="4">
        <v>44963</v>
      </c>
      <c r="B943" s="8" t="s">
        <v>1762</v>
      </c>
      <c r="C943" s="8" t="s">
        <v>3013</v>
      </c>
      <c r="D943" s="22" t="s">
        <v>1531</v>
      </c>
      <c r="E943" s="22" t="s">
        <v>1531</v>
      </c>
      <c r="F943" s="22">
        <v>2907</v>
      </c>
      <c r="G943" s="22"/>
      <c r="H943" s="22" t="str">
        <f>+IFERROR(INDEX('18.02.23'!$N$9:$N$746,MATCH('Bảng kê Q1'!$F943,'18.02.23'!$N$9:$N$746,0)),"")</f>
        <v/>
      </c>
      <c r="I943" s="22"/>
      <c r="J943" s="22"/>
      <c r="K943" s="22"/>
      <c r="L943" s="5">
        <v>962485</v>
      </c>
      <c r="M943" s="9" t="s">
        <v>3015</v>
      </c>
      <c r="N943" s="5">
        <v>96249</v>
      </c>
      <c r="O943" s="5">
        <v>1058734</v>
      </c>
      <c r="P943" s="5">
        <f t="shared" si="28"/>
        <v>111167.06999999999</v>
      </c>
      <c r="Q943" s="5">
        <f t="shared" si="29"/>
        <v>947566.93</v>
      </c>
      <c r="R943" s="5" t="str">
        <f>+IFERROR(INDEX('18.02.23'!$F$9:$F$748,MATCH('Bảng kê Q1'!$F943,'18.02.23'!$N$9:$N$746,0)),"")</f>
        <v/>
      </c>
      <c r="S943" s="15" t="s">
        <v>1531</v>
      </c>
      <c r="T943" s="8" t="s">
        <v>3078</v>
      </c>
      <c r="U943" t="e">
        <f>INDEX('Hàng tra'!$E$3:$E$519,MATCH('Bảng kê Q1'!$F943,'Hàng tra'!$E$3:$E$519,0))</f>
        <v>#N/A</v>
      </c>
    </row>
    <row r="944" spans="1:21" ht="21" hidden="1" outlineLevel="1" x14ac:dyDescent="0.25">
      <c r="A944" s="4">
        <v>44963</v>
      </c>
      <c r="B944" s="8" t="s">
        <v>2457</v>
      </c>
      <c r="C944" s="8" t="s">
        <v>3013</v>
      </c>
      <c r="D944" s="22" t="s">
        <v>1471</v>
      </c>
      <c r="E944" s="22" t="s">
        <v>1471</v>
      </c>
      <c r="F944" s="22">
        <v>2908</v>
      </c>
      <c r="G944" s="22"/>
      <c r="H944" s="22" t="str">
        <f>+IFERROR(INDEX('18.02.23'!$N$9:$N$746,MATCH('Bảng kê Q1'!$F944,'18.02.23'!$N$9:$N$746,0)),"")</f>
        <v/>
      </c>
      <c r="I944" s="22"/>
      <c r="J944" s="22"/>
      <c r="K944" s="22"/>
      <c r="L944" s="5">
        <v>2709662</v>
      </c>
      <c r="M944" s="9" t="s">
        <v>3015</v>
      </c>
      <c r="N944" s="5">
        <v>270966</v>
      </c>
      <c r="O944" s="5">
        <v>2980628</v>
      </c>
      <c r="P944" s="5">
        <f t="shared" si="28"/>
        <v>312965.94</v>
      </c>
      <c r="Q944" s="5">
        <f t="shared" si="29"/>
        <v>2667662.06</v>
      </c>
      <c r="R944" s="5" t="str">
        <f>+IFERROR(INDEX('18.02.23'!$F$9:$F$748,MATCH('Bảng kê Q1'!$F944,'18.02.23'!$N$9:$N$746,0)),"")</f>
        <v/>
      </c>
      <c r="S944" s="15" t="s">
        <v>1471</v>
      </c>
      <c r="T944" s="8" t="s">
        <v>3031</v>
      </c>
      <c r="U944" t="e">
        <f>INDEX('Hàng tra'!$E$3:$E$519,MATCH('Bảng kê Q1'!$F944,'Hàng tra'!$E$3:$E$519,0))</f>
        <v>#N/A</v>
      </c>
    </row>
    <row r="945" spans="1:21" ht="21" hidden="1" outlineLevel="1" x14ac:dyDescent="0.25">
      <c r="A945" s="4">
        <v>44963</v>
      </c>
      <c r="B945" s="8" t="s">
        <v>967</v>
      </c>
      <c r="C945" s="8" t="s">
        <v>3013</v>
      </c>
      <c r="D945" s="22" t="s">
        <v>2611</v>
      </c>
      <c r="E945" s="22" t="s">
        <v>2611</v>
      </c>
      <c r="F945" s="22">
        <v>2910</v>
      </c>
      <c r="G945" s="22"/>
      <c r="H945" s="22" t="str">
        <f>+IFERROR(INDEX('18.02.23'!$N$9:$N$746,MATCH('Bảng kê Q1'!$F945,'18.02.23'!$N$9:$N$746,0)),"")</f>
        <v/>
      </c>
      <c r="I945" s="22"/>
      <c r="J945" s="22"/>
      <c r="K945" s="22"/>
      <c r="L945" s="5">
        <v>2172905</v>
      </c>
      <c r="M945" s="9" t="s">
        <v>3015</v>
      </c>
      <c r="N945" s="5">
        <v>217291</v>
      </c>
      <c r="O945" s="5">
        <v>2390196</v>
      </c>
      <c r="P945" s="5">
        <f t="shared" si="28"/>
        <v>250970.58</v>
      </c>
      <c r="Q945" s="5">
        <f t="shared" si="29"/>
        <v>2139225.42</v>
      </c>
      <c r="R945" s="5" t="str">
        <f>+IFERROR(INDEX('18.02.23'!$F$9:$F$748,MATCH('Bảng kê Q1'!$F945,'18.02.23'!$N$9:$N$746,0)),"")</f>
        <v/>
      </c>
      <c r="S945" s="15" t="s">
        <v>2611</v>
      </c>
      <c r="T945" s="8" t="s">
        <v>3054</v>
      </c>
      <c r="U945" t="e">
        <f>INDEX('Hàng tra'!$E$3:$E$519,MATCH('Bảng kê Q1'!$F945,'Hàng tra'!$E$3:$E$519,0))</f>
        <v>#N/A</v>
      </c>
    </row>
    <row r="946" spans="1:21" ht="21" hidden="1" outlineLevel="1" x14ac:dyDescent="0.25">
      <c r="A946" s="4">
        <v>44963</v>
      </c>
      <c r="B946" s="8" t="s">
        <v>2147</v>
      </c>
      <c r="C946" s="8" t="s">
        <v>3013</v>
      </c>
      <c r="D946" s="22" t="s">
        <v>2611</v>
      </c>
      <c r="E946" s="22" t="s">
        <v>2611</v>
      </c>
      <c r="F946" s="22">
        <v>2911</v>
      </c>
      <c r="G946" s="22"/>
      <c r="H946" s="22" t="str">
        <f>+IFERROR(INDEX('18.02.23'!$N$9:$N$746,MATCH('Bảng kê Q1'!$F946,'18.02.23'!$N$9:$N$746,0)),"")</f>
        <v/>
      </c>
      <c r="I946" s="22"/>
      <c r="J946" s="22"/>
      <c r="K946" s="22"/>
      <c r="L946" s="5">
        <v>10441280</v>
      </c>
      <c r="M946" s="9" t="s">
        <v>3015</v>
      </c>
      <c r="N946" s="5">
        <v>1044128</v>
      </c>
      <c r="O946" s="5">
        <v>11485408</v>
      </c>
      <c r="P946" s="5">
        <f t="shared" si="28"/>
        <v>1205967.8399999999</v>
      </c>
      <c r="Q946" s="5">
        <f t="shared" si="29"/>
        <v>10279440.16</v>
      </c>
      <c r="R946" s="5" t="str">
        <f>+IFERROR(INDEX('18.02.23'!$F$9:$F$748,MATCH('Bảng kê Q1'!$F946,'18.02.23'!$N$9:$N$746,0)),"")</f>
        <v/>
      </c>
      <c r="S946" s="15" t="s">
        <v>2611</v>
      </c>
      <c r="T946" s="8" t="s">
        <v>3054</v>
      </c>
      <c r="U946" t="e">
        <f>INDEX('Hàng tra'!$E$3:$E$519,MATCH('Bảng kê Q1'!$F946,'Hàng tra'!$E$3:$E$519,0))</f>
        <v>#N/A</v>
      </c>
    </row>
    <row r="947" spans="1:21" hidden="1" outlineLevel="1" x14ac:dyDescent="0.25">
      <c r="A947" s="4">
        <v>44963</v>
      </c>
      <c r="B947" s="8" t="s">
        <v>2117</v>
      </c>
      <c r="C947" s="8" t="s">
        <v>3013</v>
      </c>
      <c r="D947" s="22" t="s">
        <v>887</v>
      </c>
      <c r="E947" s="22" t="s">
        <v>887</v>
      </c>
      <c r="F947" s="22">
        <v>2912</v>
      </c>
      <c r="G947" s="22"/>
      <c r="H947" s="22" t="str">
        <f>+IFERROR(INDEX('18.02.23'!$N$9:$N$746,MATCH('Bảng kê Q1'!$F947,'18.02.23'!$N$9:$N$746,0)),"")</f>
        <v/>
      </c>
      <c r="I947" s="22"/>
      <c r="J947" s="22"/>
      <c r="K947" s="22"/>
      <c r="L947" s="5">
        <v>3499933</v>
      </c>
      <c r="M947" s="9" t="s">
        <v>3015</v>
      </c>
      <c r="N947" s="5">
        <v>349993</v>
      </c>
      <c r="O947" s="5">
        <v>3849926</v>
      </c>
      <c r="P947" s="5">
        <f t="shared" si="28"/>
        <v>404242.23</v>
      </c>
      <c r="Q947" s="5">
        <f t="shared" si="29"/>
        <v>3445683.77</v>
      </c>
      <c r="R947" s="5" t="str">
        <f>+IFERROR(INDEX('18.02.23'!$F$9:$F$748,MATCH('Bảng kê Q1'!$F947,'18.02.23'!$N$9:$N$746,0)),"")</f>
        <v/>
      </c>
      <c r="S947" s="15" t="s">
        <v>887</v>
      </c>
      <c r="T947" s="8" t="s">
        <v>3079</v>
      </c>
      <c r="U947" t="e">
        <f>INDEX('Hàng tra'!$E$3:$E$519,MATCH('Bảng kê Q1'!$F947,'Hàng tra'!$E$3:$E$519,0))</f>
        <v>#N/A</v>
      </c>
    </row>
    <row r="948" spans="1:21" hidden="1" outlineLevel="1" x14ac:dyDescent="0.25">
      <c r="A948" s="4">
        <v>44963</v>
      </c>
      <c r="B948" s="8" t="s">
        <v>2638</v>
      </c>
      <c r="C948" s="8" t="s">
        <v>3013</v>
      </c>
      <c r="D948" s="22" t="s">
        <v>2936</v>
      </c>
      <c r="E948" s="22" t="s">
        <v>2936</v>
      </c>
      <c r="F948" s="22">
        <v>2913</v>
      </c>
      <c r="G948" s="22"/>
      <c r="H948" s="22" t="str">
        <f>+IFERROR(INDEX('18.02.23'!$N$9:$N$746,MATCH('Bảng kê Q1'!$F948,'18.02.23'!$N$9:$N$746,0)),"")</f>
        <v/>
      </c>
      <c r="I948" s="22"/>
      <c r="J948" s="22"/>
      <c r="K948" s="22"/>
      <c r="L948" s="5">
        <v>1597104</v>
      </c>
      <c r="M948" s="9" t="s">
        <v>3015</v>
      </c>
      <c r="N948" s="5">
        <v>159710</v>
      </c>
      <c r="O948" s="5">
        <v>1756814</v>
      </c>
      <c r="P948" s="5">
        <f t="shared" si="28"/>
        <v>184465.47</v>
      </c>
      <c r="Q948" s="5">
        <f t="shared" si="29"/>
        <v>1572348.53</v>
      </c>
      <c r="R948" s="5" t="str">
        <f>+IFERROR(INDEX('18.02.23'!$F$9:$F$748,MATCH('Bảng kê Q1'!$F948,'18.02.23'!$N$9:$N$746,0)),"")</f>
        <v/>
      </c>
      <c r="S948" s="15" t="s">
        <v>1882</v>
      </c>
      <c r="T948" s="8" t="s">
        <v>3014</v>
      </c>
      <c r="U948" t="e">
        <f>INDEX('Hàng tra'!$E$3:$E$519,MATCH('Bảng kê Q1'!$F948,'Hàng tra'!$E$3:$E$519,0))</f>
        <v>#N/A</v>
      </c>
    </row>
    <row r="949" spans="1:21" hidden="1" outlineLevel="1" x14ac:dyDescent="0.25">
      <c r="A949" s="4">
        <v>44963</v>
      </c>
      <c r="B949" s="8" t="s">
        <v>393</v>
      </c>
      <c r="C949" s="8" t="s">
        <v>3013</v>
      </c>
      <c r="D949" s="22" t="s">
        <v>570</v>
      </c>
      <c r="E949" s="22" t="s">
        <v>570</v>
      </c>
      <c r="F949" s="22">
        <v>2914</v>
      </c>
      <c r="G949" s="22"/>
      <c r="H949" s="22" t="str">
        <f>+IFERROR(INDEX('18.02.23'!$N$9:$N$746,MATCH('Bảng kê Q1'!$F949,'18.02.23'!$N$9:$N$746,0)),"")</f>
        <v/>
      </c>
      <c r="I949" s="22"/>
      <c r="J949" s="22"/>
      <c r="K949" s="22"/>
      <c r="L949" s="5">
        <v>2145982</v>
      </c>
      <c r="M949" s="9" t="s">
        <v>3015</v>
      </c>
      <c r="N949" s="5">
        <v>214598</v>
      </c>
      <c r="O949" s="5">
        <v>2360580</v>
      </c>
      <c r="P949" s="5">
        <f t="shared" si="28"/>
        <v>247860.9</v>
      </c>
      <c r="Q949" s="5">
        <f t="shared" si="29"/>
        <v>2112719.1</v>
      </c>
      <c r="R949" s="5" t="str">
        <f>+IFERROR(INDEX('18.02.23'!$F$9:$F$748,MATCH('Bảng kê Q1'!$F949,'18.02.23'!$N$9:$N$746,0)),"")</f>
        <v/>
      </c>
      <c r="S949" s="15" t="s">
        <v>1882</v>
      </c>
      <c r="T949" s="8" t="s">
        <v>3014</v>
      </c>
      <c r="U949" t="e">
        <f>INDEX('Hàng tra'!$E$3:$E$519,MATCH('Bảng kê Q1'!$F949,'Hàng tra'!$E$3:$E$519,0))</f>
        <v>#N/A</v>
      </c>
    </row>
    <row r="950" spans="1:21" hidden="1" outlineLevel="1" x14ac:dyDescent="0.25">
      <c r="A950" s="4">
        <v>44963</v>
      </c>
      <c r="B950" s="8" t="s">
        <v>678</v>
      </c>
      <c r="C950" s="8" t="s">
        <v>3013</v>
      </c>
      <c r="D950" s="22" t="s">
        <v>1618</v>
      </c>
      <c r="E950" s="22" t="s">
        <v>1618</v>
      </c>
      <c r="F950" s="22">
        <v>2915</v>
      </c>
      <c r="G950" s="22"/>
      <c r="H950" s="22" t="str">
        <f>+IFERROR(INDEX('18.02.23'!$N$9:$N$746,MATCH('Bảng kê Q1'!$F950,'18.02.23'!$N$9:$N$746,0)),"")</f>
        <v/>
      </c>
      <c r="I950" s="22"/>
      <c r="J950" s="22"/>
      <c r="K950" s="22"/>
      <c r="L950" s="5">
        <v>921784</v>
      </c>
      <c r="M950" s="9" t="s">
        <v>3015</v>
      </c>
      <c r="N950" s="5">
        <v>92178</v>
      </c>
      <c r="O950" s="5">
        <v>1013962</v>
      </c>
      <c r="P950" s="5">
        <f t="shared" si="28"/>
        <v>106466.01</v>
      </c>
      <c r="Q950" s="5">
        <f t="shared" si="29"/>
        <v>907495.99</v>
      </c>
      <c r="R950" s="5" t="str">
        <f>+IFERROR(INDEX('18.02.23'!$F$9:$F$748,MATCH('Bảng kê Q1'!$F950,'18.02.23'!$N$9:$N$746,0)),"")</f>
        <v/>
      </c>
      <c r="S950" s="15" t="s">
        <v>1882</v>
      </c>
      <c r="T950" s="8" t="s">
        <v>3014</v>
      </c>
      <c r="U950" t="e">
        <f>INDEX('Hàng tra'!$E$3:$E$519,MATCH('Bảng kê Q1'!$F950,'Hàng tra'!$E$3:$E$519,0))</f>
        <v>#N/A</v>
      </c>
    </row>
    <row r="951" spans="1:21" hidden="1" outlineLevel="1" x14ac:dyDescent="0.25">
      <c r="A951" s="4">
        <v>44963</v>
      </c>
      <c r="B951" s="8" t="s">
        <v>347</v>
      </c>
      <c r="C951" s="8" t="s">
        <v>3013</v>
      </c>
      <c r="D951" s="22" t="s">
        <v>2671</v>
      </c>
      <c r="E951" s="22" t="s">
        <v>2671</v>
      </c>
      <c r="F951" s="22">
        <v>2917</v>
      </c>
      <c r="G951" s="22"/>
      <c r="H951" s="22" t="str">
        <f>+IFERROR(INDEX('18.02.23'!$N$9:$N$746,MATCH('Bảng kê Q1'!$F951,'18.02.23'!$N$9:$N$746,0)),"")</f>
        <v/>
      </c>
      <c r="I951" s="22"/>
      <c r="J951" s="22"/>
      <c r="K951" s="22"/>
      <c r="L951" s="5">
        <v>1279643</v>
      </c>
      <c r="M951" s="9" t="s">
        <v>3015</v>
      </c>
      <c r="N951" s="5">
        <v>127964</v>
      </c>
      <c r="O951" s="5">
        <v>1407607</v>
      </c>
      <c r="P951" s="5">
        <f t="shared" si="28"/>
        <v>147798.73499999999</v>
      </c>
      <c r="Q951" s="5">
        <f t="shared" si="29"/>
        <v>1259808.2650000001</v>
      </c>
      <c r="R951" s="5" t="str">
        <f>+IFERROR(INDEX('18.02.23'!$F$9:$F$748,MATCH('Bảng kê Q1'!$F951,'18.02.23'!$N$9:$N$746,0)),"")</f>
        <v/>
      </c>
      <c r="S951" s="15" t="s">
        <v>1882</v>
      </c>
      <c r="T951" s="8" t="s">
        <v>3014</v>
      </c>
      <c r="U951" t="e">
        <f>INDEX('Hàng tra'!$E$3:$E$519,MATCH('Bảng kê Q1'!$F951,'Hàng tra'!$E$3:$E$519,0))</f>
        <v>#N/A</v>
      </c>
    </row>
    <row r="952" spans="1:21" hidden="1" outlineLevel="1" x14ac:dyDescent="0.25">
      <c r="A952" s="4">
        <v>44963</v>
      </c>
      <c r="B952" s="8" t="s">
        <v>1584</v>
      </c>
      <c r="C952" s="8" t="s">
        <v>3013</v>
      </c>
      <c r="D952" s="22" t="s">
        <v>89</v>
      </c>
      <c r="E952" s="22" t="s">
        <v>89</v>
      </c>
      <c r="F952" s="22">
        <v>2918</v>
      </c>
      <c r="G952" s="22"/>
      <c r="H952" s="22" t="str">
        <f>+IFERROR(INDEX('18.02.23'!$N$9:$N$746,MATCH('Bảng kê Q1'!$F952,'18.02.23'!$N$9:$N$746,0)),"")</f>
        <v/>
      </c>
      <c r="I952" s="22"/>
      <c r="J952" s="22"/>
      <c r="K952" s="22"/>
      <c r="L952" s="5">
        <v>1396105</v>
      </c>
      <c r="M952" s="9" t="s">
        <v>3015</v>
      </c>
      <c r="N952" s="5">
        <v>139611</v>
      </c>
      <c r="O952" s="5">
        <v>1535716</v>
      </c>
      <c r="P952" s="5">
        <f t="shared" si="28"/>
        <v>161250.18</v>
      </c>
      <c r="Q952" s="5">
        <f t="shared" si="29"/>
        <v>1374465.82</v>
      </c>
      <c r="R952" s="5" t="str">
        <f>+IFERROR(INDEX('18.02.23'!$F$9:$F$748,MATCH('Bảng kê Q1'!$F952,'18.02.23'!$N$9:$N$746,0)),"")</f>
        <v/>
      </c>
      <c r="S952" s="15" t="s">
        <v>1882</v>
      </c>
      <c r="T952" s="8" t="s">
        <v>3014</v>
      </c>
      <c r="U952" t="e">
        <f>INDEX('Hàng tra'!$E$3:$E$519,MATCH('Bảng kê Q1'!$F952,'Hàng tra'!$E$3:$E$519,0))</f>
        <v>#N/A</v>
      </c>
    </row>
    <row r="953" spans="1:21" hidden="1" outlineLevel="1" x14ac:dyDescent="0.25">
      <c r="A953" s="4">
        <v>44963</v>
      </c>
      <c r="B953" s="8" t="s">
        <v>1464</v>
      </c>
      <c r="C953" s="8" t="s">
        <v>3013</v>
      </c>
      <c r="D953" s="22" t="s">
        <v>541</v>
      </c>
      <c r="E953" s="22" t="s">
        <v>541</v>
      </c>
      <c r="F953" s="22">
        <v>2921</v>
      </c>
      <c r="G953" s="22"/>
      <c r="H953" s="22" t="str">
        <f>+IFERROR(INDEX('18.02.23'!$N$9:$N$746,MATCH('Bảng kê Q1'!$F953,'18.02.23'!$N$9:$N$746,0)),"")</f>
        <v/>
      </c>
      <c r="I953" s="22"/>
      <c r="J953" s="22"/>
      <c r="K953" s="22"/>
      <c r="L953" s="5">
        <v>1097150</v>
      </c>
      <c r="M953" s="9" t="s">
        <v>3015</v>
      </c>
      <c r="N953" s="5">
        <v>109715</v>
      </c>
      <c r="O953" s="5">
        <v>1206865</v>
      </c>
      <c r="P953" s="5">
        <f t="shared" si="28"/>
        <v>126720.825</v>
      </c>
      <c r="Q953" s="5">
        <f t="shared" si="29"/>
        <v>1080144.175</v>
      </c>
      <c r="R953" s="5" t="str">
        <f>+IFERROR(INDEX('18.02.23'!$F$9:$F$748,MATCH('Bảng kê Q1'!$F953,'18.02.23'!$N$9:$N$746,0)),"")</f>
        <v/>
      </c>
      <c r="S953" s="15" t="s">
        <v>1882</v>
      </c>
      <c r="T953" s="8" t="s">
        <v>3014</v>
      </c>
      <c r="U953" t="e">
        <f>INDEX('Hàng tra'!$E$3:$E$519,MATCH('Bảng kê Q1'!$F953,'Hàng tra'!$E$3:$E$519,0))</f>
        <v>#N/A</v>
      </c>
    </row>
    <row r="954" spans="1:21" hidden="1" outlineLevel="1" x14ac:dyDescent="0.25">
      <c r="A954" s="4">
        <v>44963</v>
      </c>
      <c r="B954" s="8" t="s">
        <v>1296</v>
      </c>
      <c r="C954" s="8" t="s">
        <v>3013</v>
      </c>
      <c r="D954" s="22" t="s">
        <v>2031</v>
      </c>
      <c r="E954" s="22" t="s">
        <v>2031</v>
      </c>
      <c r="F954" s="22">
        <v>2922</v>
      </c>
      <c r="G954" s="22"/>
      <c r="H954" s="22" t="str">
        <f>+IFERROR(INDEX('18.02.23'!$N$9:$N$746,MATCH('Bảng kê Q1'!$F954,'18.02.23'!$N$9:$N$746,0)),"")</f>
        <v/>
      </c>
      <c r="I954" s="22"/>
      <c r="J954" s="22"/>
      <c r="K954" s="22"/>
      <c r="L954" s="5">
        <v>2618162</v>
      </c>
      <c r="M954" s="9" t="s">
        <v>3015</v>
      </c>
      <c r="N954" s="5">
        <v>261816</v>
      </c>
      <c r="O954" s="5">
        <v>2879978</v>
      </c>
      <c r="P954" s="5">
        <f t="shared" si="28"/>
        <v>302397.69</v>
      </c>
      <c r="Q954" s="5">
        <f t="shared" si="29"/>
        <v>2577580.31</v>
      </c>
      <c r="R954" s="5" t="str">
        <f>+IFERROR(INDEX('18.02.23'!$F$9:$F$748,MATCH('Bảng kê Q1'!$F954,'18.02.23'!$N$9:$N$746,0)),"")</f>
        <v/>
      </c>
      <c r="S954" s="15" t="s">
        <v>1882</v>
      </c>
      <c r="T954" s="8" t="s">
        <v>3014</v>
      </c>
      <c r="U954" t="e">
        <f>INDEX('Hàng tra'!$E$3:$E$519,MATCH('Bảng kê Q1'!$F954,'Hàng tra'!$E$3:$E$519,0))</f>
        <v>#N/A</v>
      </c>
    </row>
    <row r="955" spans="1:21" hidden="1" outlineLevel="1" x14ac:dyDescent="0.25">
      <c r="A955" s="4">
        <v>44963</v>
      </c>
      <c r="B955" s="8" t="s">
        <v>1230</v>
      </c>
      <c r="C955" s="8" t="s">
        <v>3013</v>
      </c>
      <c r="D955" s="22" t="s">
        <v>476</v>
      </c>
      <c r="E955" s="22" t="s">
        <v>476</v>
      </c>
      <c r="F955" s="22">
        <v>2923</v>
      </c>
      <c r="G955" s="22"/>
      <c r="H955" s="22" t="str">
        <f>+IFERROR(INDEX('18.02.23'!$N$9:$N$746,MATCH('Bảng kê Q1'!$F955,'18.02.23'!$N$9:$N$746,0)),"")</f>
        <v/>
      </c>
      <c r="I955" s="22"/>
      <c r="J955" s="22"/>
      <c r="K955" s="22"/>
      <c r="L955" s="5">
        <v>756018</v>
      </c>
      <c r="M955" s="9" t="s">
        <v>3015</v>
      </c>
      <c r="N955" s="5">
        <v>75602</v>
      </c>
      <c r="O955" s="5">
        <v>831620</v>
      </c>
      <c r="P955" s="5">
        <f t="shared" si="28"/>
        <v>87320.099999999991</v>
      </c>
      <c r="Q955" s="5">
        <f t="shared" si="29"/>
        <v>744299.9</v>
      </c>
      <c r="R955" s="5" t="str">
        <f>+IFERROR(INDEX('18.02.23'!$F$9:$F$748,MATCH('Bảng kê Q1'!$F955,'18.02.23'!$N$9:$N$746,0)),"")</f>
        <v/>
      </c>
      <c r="S955" s="15" t="s">
        <v>1882</v>
      </c>
      <c r="T955" s="8" t="s">
        <v>3014</v>
      </c>
      <c r="U955" t="e">
        <f>INDEX('Hàng tra'!$E$3:$E$519,MATCH('Bảng kê Q1'!$F955,'Hàng tra'!$E$3:$E$519,0))</f>
        <v>#N/A</v>
      </c>
    </row>
    <row r="956" spans="1:21" hidden="1" outlineLevel="1" x14ac:dyDescent="0.25">
      <c r="A956" s="4">
        <v>44963</v>
      </c>
      <c r="B956" s="8" t="s">
        <v>782</v>
      </c>
      <c r="C956" s="8" t="s">
        <v>3013</v>
      </c>
      <c r="D956" s="22" t="s">
        <v>802</v>
      </c>
      <c r="E956" s="22" t="s">
        <v>802</v>
      </c>
      <c r="F956" s="22">
        <v>2924</v>
      </c>
      <c r="G956" s="22"/>
      <c r="H956" s="22" t="str">
        <f>+IFERROR(INDEX('18.02.23'!$N$9:$N$746,MATCH('Bảng kê Q1'!$F956,'18.02.23'!$N$9:$N$746,0)),"")</f>
        <v/>
      </c>
      <c r="I956" s="22"/>
      <c r="J956" s="22"/>
      <c r="K956" s="22"/>
      <c r="L956" s="5">
        <v>2758000</v>
      </c>
      <c r="M956" s="9" t="s">
        <v>3015</v>
      </c>
      <c r="N956" s="5">
        <v>275800</v>
      </c>
      <c r="O956" s="5">
        <v>3033800</v>
      </c>
      <c r="P956" s="5">
        <f t="shared" si="28"/>
        <v>318549</v>
      </c>
      <c r="Q956" s="5">
        <f t="shared" si="29"/>
        <v>2715251</v>
      </c>
      <c r="R956" s="5" t="str">
        <f>+IFERROR(INDEX('18.02.23'!$F$9:$F$748,MATCH('Bảng kê Q1'!$F956,'18.02.23'!$N$9:$N$746,0)),"")</f>
        <v/>
      </c>
      <c r="S956" s="15" t="s">
        <v>1882</v>
      </c>
      <c r="T956" s="8" t="s">
        <v>3014</v>
      </c>
      <c r="U956" t="e">
        <f>INDEX('Hàng tra'!$E$3:$E$519,MATCH('Bảng kê Q1'!$F956,'Hàng tra'!$E$3:$E$519,0))</f>
        <v>#N/A</v>
      </c>
    </row>
    <row r="957" spans="1:21" hidden="1" outlineLevel="1" x14ac:dyDescent="0.25">
      <c r="A957" s="4">
        <v>44963</v>
      </c>
      <c r="B957" s="8" t="s">
        <v>2030</v>
      </c>
      <c r="C957" s="8" t="s">
        <v>3013</v>
      </c>
      <c r="D957" s="22" t="s">
        <v>2294</v>
      </c>
      <c r="E957" s="22" t="s">
        <v>2294</v>
      </c>
      <c r="F957" s="22">
        <v>2925</v>
      </c>
      <c r="G957" s="22"/>
      <c r="H957" s="22" t="str">
        <f>+IFERROR(INDEX('18.02.23'!$N$9:$N$746,MATCH('Bảng kê Q1'!$F957,'18.02.23'!$N$9:$N$746,0)),"")</f>
        <v/>
      </c>
      <c r="I957" s="22"/>
      <c r="J957" s="22"/>
      <c r="K957" s="22"/>
      <c r="L957" s="5">
        <v>592955</v>
      </c>
      <c r="M957" s="9" t="s">
        <v>3015</v>
      </c>
      <c r="N957" s="5">
        <v>59296</v>
      </c>
      <c r="O957" s="5">
        <v>652251</v>
      </c>
      <c r="P957" s="5">
        <f t="shared" si="28"/>
        <v>68486.354999999996</v>
      </c>
      <c r="Q957" s="5">
        <f t="shared" si="29"/>
        <v>583764.64500000002</v>
      </c>
      <c r="R957" s="5" t="str">
        <f>+IFERROR(INDEX('18.02.23'!$F$9:$F$748,MATCH('Bảng kê Q1'!$F957,'18.02.23'!$N$9:$N$746,0)),"")</f>
        <v/>
      </c>
      <c r="S957" s="15" t="s">
        <v>1882</v>
      </c>
      <c r="T957" s="8" t="s">
        <v>3014</v>
      </c>
      <c r="U957" t="e">
        <f>INDEX('Hàng tra'!$E$3:$E$519,MATCH('Bảng kê Q1'!$F957,'Hàng tra'!$E$3:$E$519,0))</f>
        <v>#N/A</v>
      </c>
    </row>
    <row r="958" spans="1:21" hidden="1" outlineLevel="1" x14ac:dyDescent="0.25">
      <c r="A958" s="4">
        <v>44963</v>
      </c>
      <c r="B958" s="8" t="s">
        <v>127</v>
      </c>
      <c r="C958" s="8" t="s">
        <v>3013</v>
      </c>
      <c r="D958" s="22" t="s">
        <v>2721</v>
      </c>
      <c r="E958" s="22" t="s">
        <v>2721</v>
      </c>
      <c r="F958" s="22">
        <v>2926</v>
      </c>
      <c r="G958" s="22"/>
      <c r="H958" s="22" t="str">
        <f>+IFERROR(INDEX('18.02.23'!$N$9:$N$746,MATCH('Bảng kê Q1'!$F958,'18.02.23'!$N$9:$N$746,0)),"")</f>
        <v/>
      </c>
      <c r="I958" s="22"/>
      <c r="J958" s="22"/>
      <c r="K958" s="22"/>
      <c r="L958" s="5">
        <v>6479410</v>
      </c>
      <c r="M958" s="9" t="s">
        <v>3015</v>
      </c>
      <c r="N958" s="5">
        <v>647941</v>
      </c>
      <c r="O958" s="5">
        <v>7127351</v>
      </c>
      <c r="P958" s="5">
        <f t="shared" si="28"/>
        <v>748371.85499999998</v>
      </c>
      <c r="Q958" s="5">
        <f t="shared" si="29"/>
        <v>6378979.1449999996</v>
      </c>
      <c r="R958" s="5" t="str">
        <f>+IFERROR(INDEX('18.02.23'!$F$9:$F$748,MATCH('Bảng kê Q1'!$F958,'18.02.23'!$N$9:$N$746,0)),"")</f>
        <v/>
      </c>
      <c r="S958" s="15" t="s">
        <v>2721</v>
      </c>
      <c r="T958" s="8" t="s">
        <v>3036</v>
      </c>
      <c r="U958" t="e">
        <f>INDEX('Hàng tra'!$E$3:$E$519,MATCH('Bảng kê Q1'!$F958,'Hàng tra'!$E$3:$E$519,0))</f>
        <v>#N/A</v>
      </c>
    </row>
    <row r="959" spans="1:21" hidden="1" outlineLevel="1" x14ac:dyDescent="0.25">
      <c r="A959" s="4">
        <v>44963</v>
      </c>
      <c r="B959" s="8" t="s">
        <v>2366</v>
      </c>
      <c r="C959" s="8" t="s">
        <v>3013</v>
      </c>
      <c r="D959" s="22" t="s">
        <v>922</v>
      </c>
      <c r="E959" s="22" t="s">
        <v>922</v>
      </c>
      <c r="F959" s="22">
        <v>2927</v>
      </c>
      <c r="G959" s="22"/>
      <c r="H959" s="22" t="str">
        <f>+IFERROR(INDEX('18.02.23'!$N$9:$N$746,MATCH('Bảng kê Q1'!$F959,'18.02.23'!$N$9:$N$746,0)),"")</f>
        <v/>
      </c>
      <c r="I959" s="22"/>
      <c r="J959" s="22"/>
      <c r="K959" s="22"/>
      <c r="L959" s="5">
        <v>4081666</v>
      </c>
      <c r="M959" s="9" t="s">
        <v>3015</v>
      </c>
      <c r="N959" s="5">
        <v>408167</v>
      </c>
      <c r="O959" s="5">
        <v>4489833</v>
      </c>
      <c r="P959" s="5">
        <f t="shared" si="28"/>
        <v>471432.46499999997</v>
      </c>
      <c r="Q959" s="5">
        <f t="shared" si="29"/>
        <v>4018400.5350000001</v>
      </c>
      <c r="R959" s="5" t="str">
        <f>+IFERROR(INDEX('18.02.23'!$F$9:$F$748,MATCH('Bảng kê Q1'!$F959,'18.02.23'!$N$9:$N$746,0)),"")</f>
        <v/>
      </c>
      <c r="S959" s="15" t="s">
        <v>922</v>
      </c>
      <c r="T959" s="8" t="s">
        <v>3034</v>
      </c>
      <c r="U959" t="e">
        <f>INDEX('Hàng tra'!$E$3:$E$519,MATCH('Bảng kê Q1'!$F959,'Hàng tra'!$E$3:$E$519,0))</f>
        <v>#N/A</v>
      </c>
    </row>
    <row r="960" spans="1:21" hidden="1" outlineLevel="1" x14ac:dyDescent="0.25">
      <c r="A960" s="4">
        <v>44963</v>
      </c>
      <c r="B960" s="8" t="s">
        <v>2313</v>
      </c>
      <c r="C960" s="8" t="s">
        <v>3013</v>
      </c>
      <c r="D960" s="22" t="s">
        <v>2097</v>
      </c>
      <c r="E960" s="22" t="s">
        <v>2097</v>
      </c>
      <c r="F960" s="22">
        <v>2929</v>
      </c>
      <c r="G960" s="22"/>
      <c r="H960" s="22" t="str">
        <f>+IFERROR(INDEX('18.02.23'!$N$9:$N$746,MATCH('Bảng kê Q1'!$F960,'18.02.23'!$N$9:$N$746,0)),"")</f>
        <v/>
      </c>
      <c r="I960" s="22"/>
      <c r="J960" s="22"/>
      <c r="K960" s="22"/>
      <c r="L960" s="5">
        <v>501820</v>
      </c>
      <c r="M960" s="9" t="s">
        <v>3015</v>
      </c>
      <c r="N960" s="5">
        <v>50182</v>
      </c>
      <c r="O960" s="5">
        <v>552002</v>
      </c>
      <c r="P960" s="5">
        <f t="shared" si="28"/>
        <v>57960.21</v>
      </c>
      <c r="Q960" s="5">
        <f t="shared" si="29"/>
        <v>494041.79</v>
      </c>
      <c r="R960" s="5" t="str">
        <f>+IFERROR(INDEX('18.02.23'!$F$9:$F$748,MATCH('Bảng kê Q1'!$F960,'18.02.23'!$N$9:$N$746,0)),"")</f>
        <v/>
      </c>
      <c r="S960" s="15" t="s">
        <v>1882</v>
      </c>
      <c r="T960" s="8" t="s">
        <v>3014</v>
      </c>
      <c r="U960" t="e">
        <f>INDEX('Hàng tra'!$E$3:$E$519,MATCH('Bảng kê Q1'!$F960,'Hàng tra'!$E$3:$E$519,0))</f>
        <v>#N/A</v>
      </c>
    </row>
    <row r="961" spans="1:21" hidden="1" outlineLevel="1" x14ac:dyDescent="0.25">
      <c r="A961" s="4">
        <v>44963</v>
      </c>
      <c r="B961" s="8" t="s">
        <v>2252</v>
      </c>
      <c r="C961" s="8" t="s">
        <v>3013</v>
      </c>
      <c r="D961" s="22" t="s">
        <v>2216</v>
      </c>
      <c r="E961" s="22" t="s">
        <v>2216</v>
      </c>
      <c r="F961" s="22">
        <v>2930</v>
      </c>
      <c r="G961" s="22"/>
      <c r="H961" s="22" t="str">
        <f>+IFERROR(INDEX('18.02.23'!$N$9:$N$746,MATCH('Bảng kê Q1'!$F961,'18.02.23'!$N$9:$N$746,0)),"")</f>
        <v/>
      </c>
      <c r="I961" s="22"/>
      <c r="J961" s="22"/>
      <c r="K961" s="22"/>
      <c r="L961" s="5">
        <v>3384037</v>
      </c>
      <c r="M961" s="9" t="s">
        <v>3015</v>
      </c>
      <c r="N961" s="5">
        <v>338404</v>
      </c>
      <c r="O961" s="5">
        <v>3722441</v>
      </c>
      <c r="P961" s="5">
        <f t="shared" si="28"/>
        <v>390856.30499999999</v>
      </c>
      <c r="Q961" s="5">
        <f t="shared" si="29"/>
        <v>3331584.6949999998</v>
      </c>
      <c r="R961" s="5" t="str">
        <f>+IFERROR(INDEX('18.02.23'!$F$9:$F$748,MATCH('Bảng kê Q1'!$F961,'18.02.23'!$N$9:$N$746,0)),"")</f>
        <v/>
      </c>
      <c r="S961" s="15" t="s">
        <v>2216</v>
      </c>
      <c r="T961" s="8" t="s">
        <v>3042</v>
      </c>
      <c r="U961" t="e">
        <f>INDEX('Hàng tra'!$E$3:$E$519,MATCH('Bảng kê Q1'!$F961,'Hàng tra'!$E$3:$E$519,0))</f>
        <v>#N/A</v>
      </c>
    </row>
    <row r="962" spans="1:21" ht="21" hidden="1" outlineLevel="1" x14ac:dyDescent="0.25">
      <c r="A962" s="4">
        <v>44963</v>
      </c>
      <c r="B962" s="8" t="s">
        <v>706</v>
      </c>
      <c r="C962" s="8" t="s">
        <v>3013</v>
      </c>
      <c r="D962" s="22" t="s">
        <v>1528</v>
      </c>
      <c r="E962" s="22" t="s">
        <v>1528</v>
      </c>
      <c r="F962" s="22">
        <v>2931</v>
      </c>
      <c r="G962" s="22"/>
      <c r="H962" s="22" t="str">
        <f>+IFERROR(INDEX('18.02.23'!$N$9:$N$746,MATCH('Bảng kê Q1'!$F962,'18.02.23'!$N$9:$N$746,0)),"")</f>
        <v/>
      </c>
      <c r="I962" s="22"/>
      <c r="J962" s="22"/>
      <c r="K962" s="22"/>
      <c r="L962" s="5">
        <v>2162098</v>
      </c>
      <c r="M962" s="9" t="s">
        <v>3015</v>
      </c>
      <c r="N962" s="5">
        <v>216210</v>
      </c>
      <c r="O962" s="5">
        <v>2378308</v>
      </c>
      <c r="P962" s="5">
        <f t="shared" si="28"/>
        <v>249722.34</v>
      </c>
      <c r="Q962" s="5">
        <f t="shared" si="29"/>
        <v>2128585.66</v>
      </c>
      <c r="R962" s="5" t="str">
        <f>+IFERROR(INDEX('18.02.23'!$F$9:$F$748,MATCH('Bảng kê Q1'!$F962,'18.02.23'!$N$9:$N$746,0)),"")</f>
        <v/>
      </c>
      <c r="S962" s="15" t="s">
        <v>1528</v>
      </c>
      <c r="T962" s="8" t="s">
        <v>3043</v>
      </c>
      <c r="U962" t="e">
        <f>INDEX('Hàng tra'!$E$3:$E$519,MATCH('Bảng kê Q1'!$F962,'Hàng tra'!$E$3:$E$519,0))</f>
        <v>#N/A</v>
      </c>
    </row>
    <row r="963" spans="1:21" hidden="1" outlineLevel="1" x14ac:dyDescent="0.25">
      <c r="A963" s="4">
        <v>44963</v>
      </c>
      <c r="B963" s="8" t="s">
        <v>2542</v>
      </c>
      <c r="C963" s="8" t="s">
        <v>3013</v>
      </c>
      <c r="D963" s="22" t="s">
        <v>230</v>
      </c>
      <c r="E963" s="22" t="s">
        <v>230</v>
      </c>
      <c r="F963" s="22">
        <v>2932</v>
      </c>
      <c r="G963" s="22"/>
      <c r="H963" s="22" t="str">
        <f>+IFERROR(INDEX('18.02.23'!$N$9:$N$746,MATCH('Bảng kê Q1'!$F963,'18.02.23'!$N$9:$N$746,0)),"")</f>
        <v/>
      </c>
      <c r="I963" s="22"/>
      <c r="J963" s="22"/>
      <c r="K963" s="22"/>
      <c r="L963" s="5">
        <v>250910</v>
      </c>
      <c r="M963" s="9" t="s">
        <v>3015</v>
      </c>
      <c r="N963" s="5">
        <v>25091</v>
      </c>
      <c r="O963" s="5">
        <v>276001</v>
      </c>
      <c r="P963" s="5">
        <f t="shared" si="28"/>
        <v>28980.105</v>
      </c>
      <c r="Q963" s="5">
        <f t="shared" si="29"/>
        <v>247020.89499999999</v>
      </c>
      <c r="R963" s="5" t="str">
        <f>+IFERROR(INDEX('18.02.23'!$F$9:$F$748,MATCH('Bảng kê Q1'!$F963,'18.02.23'!$N$9:$N$746,0)),"")</f>
        <v/>
      </c>
      <c r="S963" s="15" t="s">
        <v>1882</v>
      </c>
      <c r="T963" s="8" t="s">
        <v>3014</v>
      </c>
      <c r="U963" t="e">
        <f>INDEX('Hàng tra'!$E$3:$E$519,MATCH('Bảng kê Q1'!$F963,'Hàng tra'!$E$3:$E$519,0))</f>
        <v>#N/A</v>
      </c>
    </row>
    <row r="964" spans="1:21" hidden="1" outlineLevel="1" x14ac:dyDescent="0.25">
      <c r="A964" s="4">
        <v>44963</v>
      </c>
      <c r="B964" s="8" t="s">
        <v>902</v>
      </c>
      <c r="C964" s="8" t="s">
        <v>3013</v>
      </c>
      <c r="D964" s="22" t="s">
        <v>539</v>
      </c>
      <c r="E964" s="22" t="s">
        <v>539</v>
      </c>
      <c r="F964" s="22">
        <v>2933</v>
      </c>
      <c r="G964" s="22"/>
      <c r="H964" s="22" t="str">
        <f>+IFERROR(INDEX('18.02.23'!$N$9:$N$746,MATCH('Bảng kê Q1'!$F964,'18.02.23'!$N$9:$N$746,0)),"")</f>
        <v/>
      </c>
      <c r="I964" s="22"/>
      <c r="J964" s="22"/>
      <c r="K964" s="22"/>
      <c r="L964" s="5">
        <v>926763</v>
      </c>
      <c r="M964" s="9" t="s">
        <v>3015</v>
      </c>
      <c r="N964" s="5">
        <v>92676</v>
      </c>
      <c r="O964" s="5">
        <v>1019439</v>
      </c>
      <c r="P964" s="5">
        <f t="shared" si="28"/>
        <v>107041.095</v>
      </c>
      <c r="Q964" s="5">
        <f t="shared" si="29"/>
        <v>912397.90500000003</v>
      </c>
      <c r="R964" s="5" t="str">
        <f>+IFERROR(INDEX('18.02.23'!$F$9:$F$748,MATCH('Bảng kê Q1'!$F964,'18.02.23'!$N$9:$N$746,0)),"")</f>
        <v/>
      </c>
      <c r="S964" s="15" t="s">
        <v>1882</v>
      </c>
      <c r="T964" s="8" t="s">
        <v>3014</v>
      </c>
      <c r="U964" t="e">
        <f>INDEX('Hàng tra'!$E$3:$E$519,MATCH('Bảng kê Q1'!$F964,'Hàng tra'!$E$3:$E$519,0))</f>
        <v>#N/A</v>
      </c>
    </row>
    <row r="965" spans="1:21" hidden="1" outlineLevel="1" x14ac:dyDescent="0.25">
      <c r="A965" s="4">
        <v>44963</v>
      </c>
      <c r="B965" s="8" t="s">
        <v>1263</v>
      </c>
      <c r="C965" s="8" t="s">
        <v>3013</v>
      </c>
      <c r="D965" s="22" t="s">
        <v>4192</v>
      </c>
      <c r="E965" s="22" t="s">
        <v>4192</v>
      </c>
      <c r="F965" s="22">
        <v>2934</v>
      </c>
      <c r="G965" s="22"/>
      <c r="H965" s="22" t="str">
        <f>+IFERROR(INDEX('18.02.23'!$N$9:$N$746,MATCH('Bảng kê Q1'!$F965,'18.02.23'!$N$9:$N$746,0)),"")</f>
        <v/>
      </c>
      <c r="I965" s="22"/>
      <c r="J965" s="22"/>
      <c r="K965" s="22"/>
      <c r="L965" s="5">
        <v>1236130</v>
      </c>
      <c r="M965" s="9" t="s">
        <v>3015</v>
      </c>
      <c r="N965" s="5">
        <v>123613</v>
      </c>
      <c r="O965" s="5">
        <v>1359743</v>
      </c>
      <c r="P965" s="5">
        <f t="shared" ref="P965:P1028" si="30">O965*10.5%</f>
        <v>142773.01499999998</v>
      </c>
      <c r="Q965" s="5">
        <f t="shared" ref="Q965:Q1028" si="31">+O965-P965</f>
        <v>1216969.9850000001</v>
      </c>
      <c r="R965" s="5" t="str">
        <f>+IFERROR(INDEX('18.02.23'!$F$9:$F$748,MATCH('Bảng kê Q1'!$F965,'18.02.23'!$N$9:$N$746,0)),"")</f>
        <v/>
      </c>
      <c r="S965" s="15" t="s">
        <v>2803</v>
      </c>
      <c r="T965" s="8" t="s">
        <v>3035</v>
      </c>
      <c r="U965" t="e">
        <f>INDEX('Hàng tra'!$E$3:$E$519,MATCH('Bảng kê Q1'!$F965,'Hàng tra'!$E$3:$E$519,0))</f>
        <v>#N/A</v>
      </c>
    </row>
    <row r="966" spans="1:21" hidden="1" outlineLevel="1" x14ac:dyDescent="0.25">
      <c r="A966" s="4">
        <v>44963</v>
      </c>
      <c r="B966" s="8" t="s">
        <v>2980</v>
      </c>
      <c r="C966" s="8" t="s">
        <v>3013</v>
      </c>
      <c r="D966" s="22" t="s">
        <v>2237</v>
      </c>
      <c r="E966" s="22" t="s">
        <v>2237</v>
      </c>
      <c r="F966" s="22">
        <v>2936</v>
      </c>
      <c r="G966" s="22"/>
      <c r="H966" s="22" t="str">
        <f>+IFERROR(INDEX('18.02.23'!$N$9:$N$746,MATCH('Bảng kê Q1'!$F966,'18.02.23'!$N$9:$N$746,0)),"")</f>
        <v/>
      </c>
      <c r="I966" s="22"/>
      <c r="J966" s="22"/>
      <c r="K966" s="22"/>
      <c r="L966" s="5">
        <v>655654</v>
      </c>
      <c r="M966" s="9" t="s">
        <v>3015</v>
      </c>
      <c r="N966" s="5">
        <v>65565</v>
      </c>
      <c r="O966" s="5">
        <v>721219</v>
      </c>
      <c r="P966" s="5">
        <f t="shared" si="30"/>
        <v>75727.994999999995</v>
      </c>
      <c r="Q966" s="5">
        <f t="shared" si="31"/>
        <v>645491.005</v>
      </c>
      <c r="R966" s="5" t="str">
        <f>+IFERROR(INDEX('18.02.23'!$F$9:$F$748,MATCH('Bảng kê Q1'!$F966,'18.02.23'!$N$9:$N$746,0)),"")</f>
        <v/>
      </c>
      <c r="S966" s="15" t="s">
        <v>1882</v>
      </c>
      <c r="T966" s="8" t="s">
        <v>3014</v>
      </c>
      <c r="U966" t="e">
        <f>INDEX('Hàng tra'!$E$3:$E$519,MATCH('Bảng kê Q1'!$F966,'Hàng tra'!$E$3:$E$519,0))</f>
        <v>#N/A</v>
      </c>
    </row>
    <row r="967" spans="1:21" hidden="1" outlineLevel="1" x14ac:dyDescent="0.25">
      <c r="A967" s="4">
        <v>44963</v>
      </c>
      <c r="B967" s="8" t="s">
        <v>914</v>
      </c>
      <c r="C967" s="8" t="s">
        <v>3013</v>
      </c>
      <c r="D967" s="22" t="s">
        <v>2948</v>
      </c>
      <c r="E967" s="22" t="s">
        <v>2948</v>
      </c>
      <c r="F967" s="22">
        <v>2937</v>
      </c>
      <c r="G967" s="22"/>
      <c r="H967" s="22" t="str">
        <f>+IFERROR(INDEX('18.02.23'!$N$9:$N$746,MATCH('Bảng kê Q1'!$F967,'18.02.23'!$N$9:$N$746,0)),"")</f>
        <v/>
      </c>
      <c r="I967" s="22"/>
      <c r="J967" s="22"/>
      <c r="K967" s="22"/>
      <c r="L967" s="5">
        <v>222750</v>
      </c>
      <c r="M967" s="9" t="s">
        <v>3015</v>
      </c>
      <c r="N967" s="5">
        <v>22275</v>
      </c>
      <c r="O967" s="5">
        <v>245025</v>
      </c>
      <c r="P967" s="5">
        <f t="shared" si="30"/>
        <v>25727.625</v>
      </c>
      <c r="Q967" s="5">
        <f t="shared" si="31"/>
        <v>219297.375</v>
      </c>
      <c r="R967" s="5" t="str">
        <f>+IFERROR(INDEX('18.02.23'!$F$9:$F$748,MATCH('Bảng kê Q1'!$F967,'18.02.23'!$N$9:$N$746,0)),"")</f>
        <v/>
      </c>
      <c r="S967" s="15" t="s">
        <v>1882</v>
      </c>
      <c r="T967" s="8" t="s">
        <v>3014</v>
      </c>
      <c r="U967" t="e">
        <f>INDEX('Hàng tra'!$E$3:$E$519,MATCH('Bảng kê Q1'!$F967,'Hàng tra'!$E$3:$E$519,0))</f>
        <v>#N/A</v>
      </c>
    </row>
    <row r="968" spans="1:21" hidden="1" outlineLevel="1" x14ac:dyDescent="0.25">
      <c r="A968" s="4">
        <v>44963</v>
      </c>
      <c r="B968" s="8" t="s">
        <v>399</v>
      </c>
      <c r="C968" s="8" t="s">
        <v>3013</v>
      </c>
      <c r="D968" s="22" t="s">
        <v>2948</v>
      </c>
      <c r="E968" s="22" t="s">
        <v>2948</v>
      </c>
      <c r="F968" s="22">
        <v>2938</v>
      </c>
      <c r="G968" s="22"/>
      <c r="H968" s="22" t="str">
        <f>+IFERROR(INDEX('18.02.23'!$N$9:$N$746,MATCH('Bảng kê Q1'!$F968,'18.02.23'!$N$9:$N$746,0)),"")</f>
        <v/>
      </c>
      <c r="I968" s="22"/>
      <c r="J968" s="22"/>
      <c r="K968" s="22"/>
      <c r="L968" s="5">
        <v>707474</v>
      </c>
      <c r="M968" s="9" t="s">
        <v>3015</v>
      </c>
      <c r="N968" s="5">
        <v>70747</v>
      </c>
      <c r="O968" s="5">
        <v>778221</v>
      </c>
      <c r="P968" s="5">
        <f t="shared" si="30"/>
        <v>81713.205000000002</v>
      </c>
      <c r="Q968" s="5">
        <f t="shared" si="31"/>
        <v>696507.79500000004</v>
      </c>
      <c r="R968" s="5" t="str">
        <f>+IFERROR(INDEX('18.02.23'!$F$9:$F$748,MATCH('Bảng kê Q1'!$F968,'18.02.23'!$N$9:$N$746,0)),"")</f>
        <v/>
      </c>
      <c r="S968" s="15" t="s">
        <v>1882</v>
      </c>
      <c r="T968" s="8" t="s">
        <v>3014</v>
      </c>
      <c r="U968" t="e">
        <f>INDEX('Hàng tra'!$E$3:$E$519,MATCH('Bảng kê Q1'!$F968,'Hàng tra'!$E$3:$E$519,0))</f>
        <v>#N/A</v>
      </c>
    </row>
    <row r="969" spans="1:21" hidden="1" outlineLevel="1" x14ac:dyDescent="0.25">
      <c r="A969" s="4">
        <v>44963</v>
      </c>
      <c r="B969" s="8" t="s">
        <v>979</v>
      </c>
      <c r="C969" s="8" t="s">
        <v>3013</v>
      </c>
      <c r="D969" s="22" t="s">
        <v>1681</v>
      </c>
      <c r="E969" s="22" t="s">
        <v>1681</v>
      </c>
      <c r="F969" s="22">
        <v>2939</v>
      </c>
      <c r="G969" s="22"/>
      <c r="H969" s="22" t="str">
        <f>+IFERROR(INDEX('18.02.23'!$N$9:$N$746,MATCH('Bảng kê Q1'!$F969,'18.02.23'!$N$9:$N$746,0)),"")</f>
        <v/>
      </c>
      <c r="I969" s="22"/>
      <c r="J969" s="22"/>
      <c r="K969" s="22"/>
      <c r="L969" s="5">
        <v>433538</v>
      </c>
      <c r="M969" s="9" t="s">
        <v>3015</v>
      </c>
      <c r="N969" s="5">
        <v>43354</v>
      </c>
      <c r="O969" s="5">
        <v>476892</v>
      </c>
      <c r="P969" s="5">
        <f t="shared" si="30"/>
        <v>50073.659999999996</v>
      </c>
      <c r="Q969" s="5">
        <f t="shared" si="31"/>
        <v>426818.34</v>
      </c>
      <c r="R969" s="5" t="str">
        <f>+IFERROR(INDEX('18.02.23'!$F$9:$F$748,MATCH('Bảng kê Q1'!$F969,'18.02.23'!$N$9:$N$746,0)),"")</f>
        <v/>
      </c>
      <c r="S969" s="15" t="s">
        <v>1882</v>
      </c>
      <c r="T969" s="8" t="s">
        <v>3014</v>
      </c>
      <c r="U969" t="e">
        <f>INDEX('Hàng tra'!$E$3:$E$519,MATCH('Bảng kê Q1'!$F969,'Hàng tra'!$E$3:$E$519,0))</f>
        <v>#N/A</v>
      </c>
    </row>
    <row r="970" spans="1:21" hidden="1" outlineLevel="1" x14ac:dyDescent="0.25">
      <c r="A970" s="4">
        <v>44963</v>
      </c>
      <c r="B970" s="8" t="s">
        <v>123</v>
      </c>
      <c r="C970" s="8" t="s">
        <v>3013</v>
      </c>
      <c r="D970" s="22" t="s">
        <v>288</v>
      </c>
      <c r="E970" s="22" t="s">
        <v>288</v>
      </c>
      <c r="F970" s="22">
        <v>2940</v>
      </c>
      <c r="G970" s="22"/>
      <c r="H970" s="22" t="str">
        <f>+IFERROR(INDEX('18.02.23'!$N$9:$N$746,MATCH('Bảng kê Q1'!$F970,'18.02.23'!$N$9:$N$746,0)),"")</f>
        <v/>
      </c>
      <c r="I970" s="22"/>
      <c r="J970" s="22"/>
      <c r="K970" s="22"/>
      <c r="L970" s="5">
        <v>521796</v>
      </c>
      <c r="M970" s="9" t="s">
        <v>3015</v>
      </c>
      <c r="N970" s="5">
        <v>52180</v>
      </c>
      <c r="O970" s="5">
        <v>573976</v>
      </c>
      <c r="P970" s="5">
        <f t="shared" si="30"/>
        <v>60267.479999999996</v>
      </c>
      <c r="Q970" s="5">
        <f t="shared" si="31"/>
        <v>513708.52</v>
      </c>
      <c r="R970" s="5" t="str">
        <f>+IFERROR(INDEX('18.02.23'!$F$9:$F$748,MATCH('Bảng kê Q1'!$F970,'18.02.23'!$N$9:$N$746,0)),"")</f>
        <v/>
      </c>
      <c r="S970" s="15" t="s">
        <v>1882</v>
      </c>
      <c r="T970" s="8" t="s">
        <v>3014</v>
      </c>
      <c r="U970" t="e">
        <f>INDEX('Hàng tra'!$E$3:$E$519,MATCH('Bảng kê Q1'!$F970,'Hàng tra'!$E$3:$E$519,0))</f>
        <v>#N/A</v>
      </c>
    </row>
    <row r="971" spans="1:21" hidden="1" outlineLevel="1" x14ac:dyDescent="0.25">
      <c r="A971" s="4">
        <v>44963</v>
      </c>
      <c r="B971" s="8" t="s">
        <v>1601</v>
      </c>
      <c r="C971" s="8" t="s">
        <v>3013</v>
      </c>
      <c r="D971" s="22" t="s">
        <v>474</v>
      </c>
      <c r="E971" s="22" t="s">
        <v>474</v>
      </c>
      <c r="F971" s="22">
        <v>2942</v>
      </c>
      <c r="G971" s="22"/>
      <c r="H971" s="22" t="str">
        <f>+IFERROR(INDEX('18.02.23'!$N$9:$N$746,MATCH('Bảng kê Q1'!$F971,'18.02.23'!$N$9:$N$746,0)),"")</f>
        <v/>
      </c>
      <c r="I971" s="22"/>
      <c r="J971" s="22"/>
      <c r="K971" s="22"/>
      <c r="L971" s="5">
        <v>371250</v>
      </c>
      <c r="M971" s="9" t="s">
        <v>3015</v>
      </c>
      <c r="N971" s="5">
        <v>37125</v>
      </c>
      <c r="O971" s="5">
        <v>408375</v>
      </c>
      <c r="P971" s="5">
        <f t="shared" si="30"/>
        <v>42879.375</v>
      </c>
      <c r="Q971" s="5">
        <f t="shared" si="31"/>
        <v>365495.625</v>
      </c>
      <c r="R971" s="5" t="str">
        <f>+IFERROR(INDEX('18.02.23'!$F$9:$F$748,MATCH('Bảng kê Q1'!$F971,'18.02.23'!$N$9:$N$746,0)),"")</f>
        <v/>
      </c>
      <c r="S971" s="15" t="s">
        <v>1882</v>
      </c>
      <c r="T971" s="8" t="s">
        <v>3014</v>
      </c>
      <c r="U971" t="e">
        <f>INDEX('Hàng tra'!$E$3:$E$519,MATCH('Bảng kê Q1'!$F971,'Hàng tra'!$E$3:$E$519,0))</f>
        <v>#N/A</v>
      </c>
    </row>
    <row r="972" spans="1:21" hidden="1" outlineLevel="1" x14ac:dyDescent="0.25">
      <c r="A972" s="4">
        <v>44963</v>
      </c>
      <c r="B972" s="8" t="s">
        <v>569</v>
      </c>
      <c r="C972" s="8" t="s">
        <v>3013</v>
      </c>
      <c r="D972" s="22" t="s">
        <v>1030</v>
      </c>
      <c r="E972" s="22" t="s">
        <v>1030</v>
      </c>
      <c r="F972" s="22">
        <v>2943</v>
      </c>
      <c r="G972" s="22"/>
      <c r="H972" s="22" t="str">
        <f>+IFERROR(INDEX('18.02.23'!$N$9:$N$746,MATCH('Bảng kê Q1'!$F972,'18.02.23'!$N$9:$N$746,0)),"")</f>
        <v/>
      </c>
      <c r="I972" s="22"/>
      <c r="J972" s="22"/>
      <c r="K972" s="22"/>
      <c r="L972" s="5">
        <v>1184049</v>
      </c>
      <c r="M972" s="9" t="s">
        <v>3015</v>
      </c>
      <c r="N972" s="5">
        <v>118405</v>
      </c>
      <c r="O972" s="5">
        <v>1302454</v>
      </c>
      <c r="P972" s="5">
        <f t="shared" si="30"/>
        <v>136757.66999999998</v>
      </c>
      <c r="Q972" s="5">
        <f t="shared" si="31"/>
        <v>1165696.33</v>
      </c>
      <c r="R972" s="5" t="str">
        <f>+IFERROR(INDEX('18.02.23'!$F$9:$F$748,MATCH('Bảng kê Q1'!$F972,'18.02.23'!$N$9:$N$746,0)),"")</f>
        <v/>
      </c>
      <c r="S972" s="15" t="s">
        <v>1882</v>
      </c>
      <c r="T972" s="8" t="s">
        <v>3014</v>
      </c>
      <c r="U972" t="e">
        <f>INDEX('Hàng tra'!$E$3:$E$519,MATCH('Bảng kê Q1'!$F972,'Hàng tra'!$E$3:$E$519,0))</f>
        <v>#N/A</v>
      </c>
    </row>
    <row r="973" spans="1:21" hidden="1" outlineLevel="1" x14ac:dyDescent="0.25">
      <c r="A973" s="4">
        <v>44963</v>
      </c>
      <c r="B973" s="8" t="s">
        <v>1380</v>
      </c>
      <c r="C973" s="8" t="s">
        <v>3013</v>
      </c>
      <c r="D973" s="22" t="s">
        <v>843</v>
      </c>
      <c r="E973" s="22" t="s">
        <v>843</v>
      </c>
      <c r="F973" s="22">
        <v>2944</v>
      </c>
      <c r="G973" s="22"/>
      <c r="H973" s="22" t="str">
        <f>+IFERROR(INDEX('18.02.23'!$N$9:$N$746,MATCH('Bảng kê Q1'!$F973,'18.02.23'!$N$9:$N$746,0)),"")</f>
        <v/>
      </c>
      <c r="I973" s="22"/>
      <c r="J973" s="22"/>
      <c r="K973" s="22"/>
      <c r="L973" s="5">
        <v>594778</v>
      </c>
      <c r="M973" s="9" t="s">
        <v>3015</v>
      </c>
      <c r="N973" s="5">
        <v>59478</v>
      </c>
      <c r="O973" s="5">
        <v>654256</v>
      </c>
      <c r="P973" s="5">
        <f t="shared" si="30"/>
        <v>68696.88</v>
      </c>
      <c r="Q973" s="5">
        <f t="shared" si="31"/>
        <v>585559.12</v>
      </c>
      <c r="R973" s="5" t="str">
        <f>+IFERROR(INDEX('18.02.23'!$F$9:$F$748,MATCH('Bảng kê Q1'!$F973,'18.02.23'!$N$9:$N$746,0)),"")</f>
        <v/>
      </c>
      <c r="S973" s="15" t="s">
        <v>1882</v>
      </c>
      <c r="T973" s="8" t="s">
        <v>3014</v>
      </c>
      <c r="U973" t="e">
        <f>INDEX('Hàng tra'!$E$3:$E$519,MATCH('Bảng kê Q1'!$F973,'Hàng tra'!$E$3:$E$519,0))</f>
        <v>#N/A</v>
      </c>
    </row>
    <row r="974" spans="1:21" hidden="1" outlineLevel="1" x14ac:dyDescent="0.25">
      <c r="A974" s="4">
        <v>44963</v>
      </c>
      <c r="B974" s="8" t="s">
        <v>1565</v>
      </c>
      <c r="C974" s="8" t="s">
        <v>3013</v>
      </c>
      <c r="D974" s="22" t="s">
        <v>517</v>
      </c>
      <c r="E974" s="22" t="s">
        <v>517</v>
      </c>
      <c r="F974" s="22">
        <v>2945</v>
      </c>
      <c r="G974" s="22"/>
      <c r="H974" s="22" t="str">
        <f>+IFERROR(INDEX('18.02.23'!$N$9:$N$746,MATCH('Bảng kê Q1'!$F974,'18.02.23'!$N$9:$N$746,0)),"")</f>
        <v/>
      </c>
      <c r="I974" s="22"/>
      <c r="J974" s="22"/>
      <c r="K974" s="22"/>
      <c r="L974" s="5">
        <v>460248</v>
      </c>
      <c r="M974" s="9" t="s">
        <v>3015</v>
      </c>
      <c r="N974" s="5">
        <v>46025</v>
      </c>
      <c r="O974" s="5">
        <v>506273</v>
      </c>
      <c r="P974" s="5">
        <f t="shared" si="30"/>
        <v>53158.665000000001</v>
      </c>
      <c r="Q974" s="5">
        <f t="shared" si="31"/>
        <v>453114.33500000002</v>
      </c>
      <c r="R974" s="5" t="str">
        <f>+IFERROR(INDEX('18.02.23'!$F$9:$F$748,MATCH('Bảng kê Q1'!$F974,'18.02.23'!$N$9:$N$746,0)),"")</f>
        <v/>
      </c>
      <c r="S974" s="15" t="s">
        <v>1882</v>
      </c>
      <c r="T974" s="8" t="s">
        <v>3014</v>
      </c>
      <c r="U974" t="e">
        <f>INDEX('Hàng tra'!$E$3:$E$519,MATCH('Bảng kê Q1'!$F974,'Hàng tra'!$E$3:$E$519,0))</f>
        <v>#N/A</v>
      </c>
    </row>
    <row r="975" spans="1:21" hidden="1" outlineLevel="1" x14ac:dyDescent="0.25">
      <c r="A975" s="4">
        <v>44963</v>
      </c>
      <c r="B975" s="8" t="s">
        <v>1735</v>
      </c>
      <c r="C975" s="8" t="s">
        <v>3013</v>
      </c>
      <c r="D975" s="22" t="s">
        <v>991</v>
      </c>
      <c r="E975" s="22" t="s">
        <v>991</v>
      </c>
      <c r="F975" s="22">
        <v>2947</v>
      </c>
      <c r="G975" s="22"/>
      <c r="H975" s="22" t="str">
        <f>+IFERROR(INDEX('18.02.23'!$N$9:$N$746,MATCH('Bảng kê Q1'!$F975,'18.02.23'!$N$9:$N$746,0)),"")</f>
        <v/>
      </c>
      <c r="I975" s="22"/>
      <c r="J975" s="22"/>
      <c r="K975" s="22"/>
      <c r="L975" s="5">
        <v>555290</v>
      </c>
      <c r="M975" s="9" t="s">
        <v>3015</v>
      </c>
      <c r="N975" s="5">
        <v>55529</v>
      </c>
      <c r="O975" s="5">
        <v>610819</v>
      </c>
      <c r="P975" s="5">
        <f t="shared" si="30"/>
        <v>64135.994999999995</v>
      </c>
      <c r="Q975" s="5">
        <f t="shared" si="31"/>
        <v>546683.005</v>
      </c>
      <c r="R975" s="5" t="str">
        <f>+IFERROR(INDEX('18.02.23'!$F$9:$F$748,MATCH('Bảng kê Q1'!$F975,'18.02.23'!$N$9:$N$746,0)),"")</f>
        <v/>
      </c>
      <c r="S975" s="15" t="s">
        <v>1882</v>
      </c>
      <c r="T975" s="8" t="s">
        <v>3014</v>
      </c>
      <c r="U975" t="e">
        <f>INDEX('Hàng tra'!$E$3:$E$519,MATCH('Bảng kê Q1'!$F975,'Hàng tra'!$E$3:$E$519,0))</f>
        <v>#N/A</v>
      </c>
    </row>
    <row r="976" spans="1:21" hidden="1" outlineLevel="1" x14ac:dyDescent="0.25">
      <c r="A976" s="4">
        <v>44963</v>
      </c>
      <c r="B976" s="8" t="s">
        <v>2426</v>
      </c>
      <c r="C976" s="8" t="s">
        <v>3013</v>
      </c>
      <c r="D976" s="22" t="s">
        <v>2256</v>
      </c>
      <c r="E976" s="22" t="s">
        <v>2256</v>
      </c>
      <c r="F976" s="22">
        <v>2950</v>
      </c>
      <c r="G976" s="22"/>
      <c r="H976" s="22" t="str">
        <f>+IFERROR(INDEX('18.02.23'!$N$9:$N$746,MATCH('Bảng kê Q1'!$F976,'18.02.23'!$N$9:$N$746,0)),"")</f>
        <v/>
      </c>
      <c r="I976" s="22"/>
      <c r="J976" s="22"/>
      <c r="K976" s="22"/>
      <c r="L976" s="5">
        <v>483720</v>
      </c>
      <c r="M976" s="9" t="s">
        <v>3015</v>
      </c>
      <c r="N976" s="5">
        <v>48372</v>
      </c>
      <c r="O976" s="5">
        <v>532092</v>
      </c>
      <c r="P976" s="5">
        <f t="shared" si="30"/>
        <v>55869.659999999996</v>
      </c>
      <c r="Q976" s="5">
        <f t="shared" si="31"/>
        <v>476222.34</v>
      </c>
      <c r="R976" s="5" t="str">
        <f>+IFERROR(INDEX('18.02.23'!$F$9:$F$748,MATCH('Bảng kê Q1'!$F976,'18.02.23'!$N$9:$N$746,0)),"")</f>
        <v/>
      </c>
      <c r="S976" s="15" t="s">
        <v>1882</v>
      </c>
      <c r="T976" s="8" t="s">
        <v>3014</v>
      </c>
      <c r="U976" t="e">
        <f>INDEX('Hàng tra'!$E$3:$E$519,MATCH('Bảng kê Q1'!$F976,'Hàng tra'!$E$3:$E$519,0))</f>
        <v>#N/A</v>
      </c>
    </row>
    <row r="977" spans="1:21" hidden="1" outlineLevel="1" x14ac:dyDescent="0.25">
      <c r="A977" s="4">
        <v>44963</v>
      </c>
      <c r="B977" s="8" t="s">
        <v>1138</v>
      </c>
      <c r="C977" s="8" t="s">
        <v>3013</v>
      </c>
      <c r="D977" s="22" t="s">
        <v>1279</v>
      </c>
      <c r="E977" s="22" t="s">
        <v>1279</v>
      </c>
      <c r="F977" s="22">
        <v>2952</v>
      </c>
      <c r="G977" s="22"/>
      <c r="H977" s="22" t="str">
        <f>+IFERROR(INDEX('18.02.23'!$N$9:$N$746,MATCH('Bảng kê Q1'!$F977,'18.02.23'!$N$9:$N$746,0)),"")</f>
        <v/>
      </c>
      <c r="I977" s="22"/>
      <c r="J977" s="22"/>
      <c r="K977" s="22"/>
      <c r="L977" s="5">
        <v>333174</v>
      </c>
      <c r="M977" s="9" t="s">
        <v>3015</v>
      </c>
      <c r="N977" s="5">
        <v>33317</v>
      </c>
      <c r="O977" s="5">
        <v>366491</v>
      </c>
      <c r="P977" s="5">
        <f t="shared" si="30"/>
        <v>38481.555</v>
      </c>
      <c r="Q977" s="5">
        <f t="shared" si="31"/>
        <v>328009.44500000001</v>
      </c>
      <c r="R977" s="5" t="str">
        <f>+IFERROR(INDEX('18.02.23'!$F$9:$F$748,MATCH('Bảng kê Q1'!$F977,'18.02.23'!$N$9:$N$746,0)),"")</f>
        <v/>
      </c>
      <c r="S977" s="15" t="s">
        <v>1882</v>
      </c>
      <c r="T977" s="8" t="s">
        <v>3014</v>
      </c>
      <c r="U977" t="e">
        <f>INDEX('Hàng tra'!$E$3:$E$519,MATCH('Bảng kê Q1'!$F977,'Hàng tra'!$E$3:$E$519,0))</f>
        <v>#N/A</v>
      </c>
    </row>
    <row r="978" spans="1:21" hidden="1" outlineLevel="1" x14ac:dyDescent="0.25">
      <c r="A978" s="4">
        <v>44963</v>
      </c>
      <c r="B978" s="8" t="s">
        <v>2578</v>
      </c>
      <c r="C978" s="8" t="s">
        <v>3013</v>
      </c>
      <c r="D978" s="22" t="s">
        <v>2511</v>
      </c>
      <c r="E978" s="22" t="s">
        <v>2511</v>
      </c>
      <c r="F978" s="22">
        <v>2953</v>
      </c>
      <c r="G978" s="22"/>
      <c r="H978" s="22" t="str">
        <f>+IFERROR(INDEX('18.02.23'!$N$9:$N$746,MATCH('Bảng kê Q1'!$F978,'18.02.23'!$N$9:$N$746,0)),"")</f>
        <v/>
      </c>
      <c r="I978" s="22"/>
      <c r="J978" s="22"/>
      <c r="K978" s="22"/>
      <c r="L978" s="5">
        <v>2954687</v>
      </c>
      <c r="M978" s="9" t="s">
        <v>3015</v>
      </c>
      <c r="N978" s="5">
        <v>295469</v>
      </c>
      <c r="O978" s="5">
        <v>3250156</v>
      </c>
      <c r="P978" s="5">
        <f t="shared" si="30"/>
        <v>341266.38</v>
      </c>
      <c r="Q978" s="5">
        <f t="shared" si="31"/>
        <v>2908889.62</v>
      </c>
      <c r="R978" s="5" t="str">
        <f>+IFERROR(INDEX('18.02.23'!$F$9:$F$748,MATCH('Bảng kê Q1'!$F978,'18.02.23'!$N$9:$N$746,0)),"")</f>
        <v/>
      </c>
      <c r="S978" s="15" t="s">
        <v>1882</v>
      </c>
      <c r="T978" s="8" t="s">
        <v>3014</v>
      </c>
      <c r="U978" t="e">
        <f>INDEX('Hàng tra'!$E$3:$E$519,MATCH('Bảng kê Q1'!$F978,'Hàng tra'!$E$3:$E$519,0))</f>
        <v>#N/A</v>
      </c>
    </row>
    <row r="979" spans="1:21" hidden="1" outlineLevel="1" x14ac:dyDescent="0.25">
      <c r="A979" s="4">
        <v>44963</v>
      </c>
      <c r="B979" s="8" t="s">
        <v>1016</v>
      </c>
      <c r="C979" s="8" t="s">
        <v>3013</v>
      </c>
      <c r="D979" s="22" t="s">
        <v>2790</v>
      </c>
      <c r="E979" s="22" t="s">
        <v>2790</v>
      </c>
      <c r="F979" s="22">
        <v>2955</v>
      </c>
      <c r="G979" s="22"/>
      <c r="H979" s="22" t="str">
        <f>+IFERROR(INDEX('18.02.23'!$N$9:$N$746,MATCH('Bảng kê Q1'!$F979,'18.02.23'!$N$9:$N$746,0)),"")</f>
        <v/>
      </c>
      <c r="I979" s="22"/>
      <c r="J979" s="22"/>
      <c r="K979" s="22"/>
      <c r="L979" s="5">
        <v>2028147</v>
      </c>
      <c r="M979" s="9" t="s">
        <v>3015</v>
      </c>
      <c r="N979" s="5">
        <v>202815</v>
      </c>
      <c r="O979" s="5">
        <v>2230962</v>
      </c>
      <c r="P979" s="5">
        <f t="shared" si="30"/>
        <v>234251.00999999998</v>
      </c>
      <c r="Q979" s="5">
        <f t="shared" si="31"/>
        <v>1996710.99</v>
      </c>
      <c r="R979" s="5" t="str">
        <f>+IFERROR(INDEX('18.02.23'!$F$9:$F$748,MATCH('Bảng kê Q1'!$F979,'18.02.23'!$N$9:$N$746,0)),"")</f>
        <v/>
      </c>
      <c r="S979" s="15" t="s">
        <v>1882</v>
      </c>
      <c r="T979" s="8" t="s">
        <v>3014</v>
      </c>
      <c r="U979" t="e">
        <f>INDEX('Hàng tra'!$E$3:$E$519,MATCH('Bảng kê Q1'!$F979,'Hàng tra'!$E$3:$E$519,0))</f>
        <v>#N/A</v>
      </c>
    </row>
    <row r="980" spans="1:21" hidden="1" outlineLevel="1" x14ac:dyDescent="0.25">
      <c r="A980" s="4">
        <v>44963</v>
      </c>
      <c r="B980" s="8" t="s">
        <v>1390</v>
      </c>
      <c r="C980" s="8" t="s">
        <v>3013</v>
      </c>
      <c r="D980" s="22" t="s">
        <v>247</v>
      </c>
      <c r="E980" s="22" t="s">
        <v>247</v>
      </c>
      <c r="F980" s="22">
        <v>2956</v>
      </c>
      <c r="G980" s="22"/>
      <c r="H980" s="22" t="str">
        <f>+IFERROR(INDEX('18.02.23'!$N$9:$N$746,MATCH('Bảng kê Q1'!$F980,'18.02.23'!$N$9:$N$746,0)),"")</f>
        <v/>
      </c>
      <c r="I980" s="22"/>
      <c r="J980" s="22"/>
      <c r="K980" s="22"/>
      <c r="L980" s="5">
        <v>2346710</v>
      </c>
      <c r="M980" s="9" t="s">
        <v>3015</v>
      </c>
      <c r="N980" s="5">
        <v>234671</v>
      </c>
      <c r="O980" s="5">
        <v>2581381</v>
      </c>
      <c r="P980" s="5">
        <f t="shared" si="30"/>
        <v>271045.005</v>
      </c>
      <c r="Q980" s="5">
        <f t="shared" si="31"/>
        <v>2310335.9950000001</v>
      </c>
      <c r="R980" s="5" t="str">
        <f>+IFERROR(INDEX('18.02.23'!$F$9:$F$748,MATCH('Bảng kê Q1'!$F980,'18.02.23'!$N$9:$N$746,0)),"")</f>
        <v/>
      </c>
      <c r="S980" s="15" t="s">
        <v>1882</v>
      </c>
      <c r="T980" s="8" t="s">
        <v>3014</v>
      </c>
      <c r="U980" t="e">
        <f>INDEX('Hàng tra'!$E$3:$E$519,MATCH('Bảng kê Q1'!$F980,'Hàng tra'!$E$3:$E$519,0))</f>
        <v>#N/A</v>
      </c>
    </row>
    <row r="981" spans="1:21" hidden="1" outlineLevel="1" x14ac:dyDescent="0.25">
      <c r="A981" s="4">
        <v>44963</v>
      </c>
      <c r="B981" s="8" t="s">
        <v>1334</v>
      </c>
      <c r="C981" s="8" t="s">
        <v>3013</v>
      </c>
      <c r="D981" s="22" t="s">
        <v>655</v>
      </c>
      <c r="E981" s="22" t="s">
        <v>655</v>
      </c>
      <c r="F981" s="22">
        <v>2958</v>
      </c>
      <c r="G981" s="22"/>
      <c r="H981" s="22" t="str">
        <f>+IFERROR(INDEX('18.02.23'!$N$9:$N$746,MATCH('Bảng kê Q1'!$F981,'18.02.23'!$N$9:$N$746,0)),"")</f>
        <v/>
      </c>
      <c r="I981" s="22"/>
      <c r="J981" s="22"/>
      <c r="K981" s="22"/>
      <c r="L981" s="5">
        <v>419160</v>
      </c>
      <c r="M981" s="9" t="s">
        <v>3015</v>
      </c>
      <c r="N981" s="5">
        <v>41916</v>
      </c>
      <c r="O981" s="5">
        <v>461076</v>
      </c>
      <c r="P981" s="5">
        <f t="shared" si="30"/>
        <v>48412.979999999996</v>
      </c>
      <c r="Q981" s="5">
        <f t="shared" si="31"/>
        <v>412663.02</v>
      </c>
      <c r="R981" s="5" t="str">
        <f>+IFERROR(INDEX('18.02.23'!$F$9:$F$748,MATCH('Bảng kê Q1'!$F981,'18.02.23'!$N$9:$N$746,0)),"")</f>
        <v/>
      </c>
      <c r="S981" s="15" t="s">
        <v>1882</v>
      </c>
      <c r="T981" s="8" t="s">
        <v>3014</v>
      </c>
      <c r="U981" t="e">
        <f>INDEX('Hàng tra'!$E$3:$E$519,MATCH('Bảng kê Q1'!$F981,'Hàng tra'!$E$3:$E$519,0))</f>
        <v>#N/A</v>
      </c>
    </row>
    <row r="982" spans="1:21" hidden="1" outlineLevel="1" x14ac:dyDescent="0.25">
      <c r="A982" s="4">
        <v>44963</v>
      </c>
      <c r="B982" s="8" t="s">
        <v>936</v>
      </c>
      <c r="C982" s="8" t="s">
        <v>3013</v>
      </c>
      <c r="D982" s="22" t="s">
        <v>204</v>
      </c>
      <c r="E982" s="22" t="s">
        <v>204</v>
      </c>
      <c r="F982" s="22">
        <v>2959</v>
      </c>
      <c r="G982" s="22"/>
      <c r="H982" s="22" t="str">
        <f>+IFERROR(INDEX('18.02.23'!$N$9:$N$746,MATCH('Bảng kê Q1'!$F982,'18.02.23'!$N$9:$N$746,0)),"")</f>
        <v/>
      </c>
      <c r="I982" s="22"/>
      <c r="J982" s="22"/>
      <c r="K982" s="22"/>
      <c r="L982" s="5">
        <v>584084</v>
      </c>
      <c r="M982" s="9" t="s">
        <v>3015</v>
      </c>
      <c r="N982" s="5">
        <v>58408</v>
      </c>
      <c r="O982" s="5">
        <v>642492</v>
      </c>
      <c r="P982" s="5">
        <f t="shared" si="30"/>
        <v>67461.66</v>
      </c>
      <c r="Q982" s="5">
        <f t="shared" si="31"/>
        <v>575030.34</v>
      </c>
      <c r="R982" s="5" t="str">
        <f>+IFERROR(INDEX('18.02.23'!$F$9:$F$748,MATCH('Bảng kê Q1'!$F982,'18.02.23'!$N$9:$N$746,0)),"")</f>
        <v/>
      </c>
      <c r="S982" s="15" t="s">
        <v>1882</v>
      </c>
      <c r="T982" s="8" t="s">
        <v>3014</v>
      </c>
      <c r="U982" t="e">
        <f>INDEX('Hàng tra'!$E$3:$E$519,MATCH('Bảng kê Q1'!$F982,'Hàng tra'!$E$3:$E$519,0))</f>
        <v>#N/A</v>
      </c>
    </row>
    <row r="983" spans="1:21" hidden="1" outlineLevel="1" x14ac:dyDescent="0.25">
      <c r="A983" s="4">
        <v>44963</v>
      </c>
      <c r="B983" s="8" t="s">
        <v>2194</v>
      </c>
      <c r="C983" s="8" t="s">
        <v>3013</v>
      </c>
      <c r="D983" s="22" t="s">
        <v>280</v>
      </c>
      <c r="E983" s="22" t="s">
        <v>280</v>
      </c>
      <c r="F983" s="22">
        <v>2964</v>
      </c>
      <c r="G983" s="22"/>
      <c r="H983" s="22" t="str">
        <f>+IFERROR(INDEX('18.02.23'!$N$9:$N$746,MATCH('Bảng kê Q1'!$F983,'18.02.23'!$N$9:$N$746,0)),"")</f>
        <v/>
      </c>
      <c r="I983" s="22"/>
      <c r="J983" s="22"/>
      <c r="K983" s="22"/>
      <c r="L983" s="5">
        <v>7369080</v>
      </c>
      <c r="M983" s="9" t="s">
        <v>3015</v>
      </c>
      <c r="N983" s="5">
        <v>736908</v>
      </c>
      <c r="O983" s="5">
        <v>8105988</v>
      </c>
      <c r="P983" s="5">
        <f t="shared" si="30"/>
        <v>851128.74</v>
      </c>
      <c r="Q983" s="5">
        <f t="shared" si="31"/>
        <v>7254859.2599999998</v>
      </c>
      <c r="R983" s="5" t="str">
        <f>+IFERROR(INDEX('18.02.23'!$F$9:$F$748,MATCH('Bảng kê Q1'!$F983,'18.02.23'!$N$9:$N$746,0)),"")</f>
        <v/>
      </c>
      <c r="S983" s="15" t="s">
        <v>280</v>
      </c>
      <c r="T983" s="8" t="s">
        <v>3037</v>
      </c>
      <c r="U983" t="e">
        <f>INDEX('Hàng tra'!$E$3:$E$519,MATCH('Bảng kê Q1'!$F983,'Hàng tra'!$E$3:$E$519,0))</f>
        <v>#N/A</v>
      </c>
    </row>
    <row r="984" spans="1:21" hidden="1" outlineLevel="1" x14ac:dyDescent="0.25">
      <c r="A984" s="4">
        <v>44963</v>
      </c>
      <c r="B984" s="8" t="s">
        <v>867</v>
      </c>
      <c r="C984" s="8" t="s">
        <v>3013</v>
      </c>
      <c r="D984" s="22" t="s">
        <v>2543</v>
      </c>
      <c r="E984" s="22" t="s">
        <v>2543</v>
      </c>
      <c r="F984" s="22">
        <v>2970</v>
      </c>
      <c r="G984" s="22"/>
      <c r="H984" s="22" t="str">
        <f>+IFERROR(INDEX('18.02.23'!$N$9:$N$746,MATCH('Bảng kê Q1'!$F984,'18.02.23'!$N$9:$N$746,0)),"")</f>
        <v/>
      </c>
      <c r="I984" s="22"/>
      <c r="J984" s="22"/>
      <c r="K984" s="22"/>
      <c r="L984" s="5">
        <v>1141978</v>
      </c>
      <c r="M984" s="9" t="s">
        <v>3015</v>
      </c>
      <c r="N984" s="5">
        <v>114198</v>
      </c>
      <c r="O984" s="5">
        <v>1256176</v>
      </c>
      <c r="P984" s="5">
        <f t="shared" si="30"/>
        <v>131898.47999999998</v>
      </c>
      <c r="Q984" s="5">
        <f t="shared" si="31"/>
        <v>1124277.52</v>
      </c>
      <c r="R984" s="5" t="str">
        <f>+IFERROR(INDEX('18.02.23'!$F$9:$F$748,MATCH('Bảng kê Q1'!$F984,'18.02.23'!$N$9:$N$746,0)),"")</f>
        <v/>
      </c>
      <c r="S984" s="15" t="s">
        <v>1882</v>
      </c>
      <c r="T984" s="8" t="s">
        <v>3014</v>
      </c>
      <c r="U984" t="e">
        <f>INDEX('Hàng tra'!$E$3:$E$519,MATCH('Bảng kê Q1'!$F984,'Hàng tra'!$E$3:$E$519,0))</f>
        <v>#N/A</v>
      </c>
    </row>
    <row r="985" spans="1:21" hidden="1" outlineLevel="1" x14ac:dyDescent="0.25">
      <c r="A985" s="4">
        <v>44963</v>
      </c>
      <c r="B985" s="8" t="s">
        <v>1495</v>
      </c>
      <c r="C985" s="8" t="s">
        <v>3013</v>
      </c>
      <c r="D985" s="22" t="s">
        <v>2125</v>
      </c>
      <c r="E985" s="22" t="s">
        <v>2125</v>
      </c>
      <c r="F985" s="22">
        <v>2972</v>
      </c>
      <c r="G985" s="22"/>
      <c r="H985" s="22" t="str">
        <f>+IFERROR(INDEX('18.02.23'!$N$9:$N$746,MATCH('Bảng kê Q1'!$F985,'18.02.23'!$N$9:$N$746,0)),"")</f>
        <v/>
      </c>
      <c r="I985" s="22"/>
      <c r="J985" s="22"/>
      <c r="K985" s="22"/>
      <c r="L985" s="5">
        <v>1728645</v>
      </c>
      <c r="M985" s="9" t="s">
        <v>3015</v>
      </c>
      <c r="N985" s="5">
        <v>172865</v>
      </c>
      <c r="O985" s="5">
        <v>1901510</v>
      </c>
      <c r="P985" s="5">
        <f t="shared" si="30"/>
        <v>199658.55</v>
      </c>
      <c r="Q985" s="5">
        <f t="shared" si="31"/>
        <v>1701851.45</v>
      </c>
      <c r="R985" s="5" t="str">
        <f>+IFERROR(INDEX('18.02.23'!$F$9:$F$748,MATCH('Bảng kê Q1'!$F985,'18.02.23'!$N$9:$N$746,0)),"")</f>
        <v/>
      </c>
      <c r="S985" s="15" t="s">
        <v>1260</v>
      </c>
      <c r="T985" s="8" t="s">
        <v>3061</v>
      </c>
      <c r="U985" t="e">
        <f>INDEX('Hàng tra'!$E$3:$E$519,MATCH('Bảng kê Q1'!$F985,'Hàng tra'!$E$3:$E$519,0))</f>
        <v>#N/A</v>
      </c>
    </row>
    <row r="986" spans="1:21" hidden="1" outlineLevel="1" x14ac:dyDescent="0.25">
      <c r="A986" s="4">
        <v>44963</v>
      </c>
      <c r="B986" s="8" t="s">
        <v>934</v>
      </c>
      <c r="C986" s="8" t="s">
        <v>3013</v>
      </c>
      <c r="D986" s="22" t="s">
        <v>457</v>
      </c>
      <c r="E986" s="22" t="s">
        <v>457</v>
      </c>
      <c r="F986" s="22">
        <v>2973</v>
      </c>
      <c r="G986" s="22"/>
      <c r="H986" s="22" t="str">
        <f>+IFERROR(INDEX('18.02.23'!$N$9:$N$746,MATCH('Bảng kê Q1'!$F986,'18.02.23'!$N$9:$N$746,0)),"")</f>
        <v/>
      </c>
      <c r="I986" s="22"/>
      <c r="J986" s="22"/>
      <c r="K986" s="22"/>
      <c r="L986" s="5">
        <v>1320217</v>
      </c>
      <c r="M986" s="9" t="s">
        <v>3015</v>
      </c>
      <c r="N986" s="5">
        <v>132022</v>
      </c>
      <c r="O986" s="5">
        <v>1452239</v>
      </c>
      <c r="P986" s="5">
        <f t="shared" si="30"/>
        <v>152485.095</v>
      </c>
      <c r="Q986" s="5">
        <f t="shared" si="31"/>
        <v>1299753.905</v>
      </c>
      <c r="R986" s="5" t="str">
        <f>+IFERROR(INDEX('18.02.23'!$F$9:$F$748,MATCH('Bảng kê Q1'!$F986,'18.02.23'!$N$9:$N$746,0)),"")</f>
        <v/>
      </c>
      <c r="S986" s="15" t="s">
        <v>1882</v>
      </c>
      <c r="T986" s="8" t="s">
        <v>3014</v>
      </c>
      <c r="U986" t="e">
        <f>INDEX('Hàng tra'!$E$3:$E$519,MATCH('Bảng kê Q1'!$F986,'Hàng tra'!$E$3:$E$519,0))</f>
        <v>#N/A</v>
      </c>
    </row>
    <row r="987" spans="1:21" hidden="1" outlineLevel="1" x14ac:dyDescent="0.25">
      <c r="A987" s="4">
        <v>44963</v>
      </c>
      <c r="B987" s="8" t="s">
        <v>1914</v>
      </c>
      <c r="C987" s="8" t="s">
        <v>3013</v>
      </c>
      <c r="D987" s="22" t="s">
        <v>575</v>
      </c>
      <c r="E987" s="22" t="s">
        <v>575</v>
      </c>
      <c r="F987" s="22">
        <v>2974</v>
      </c>
      <c r="G987" s="22"/>
      <c r="H987" s="22" t="str">
        <f>+IFERROR(INDEX('18.02.23'!$N$9:$N$746,MATCH('Bảng kê Q1'!$F987,'18.02.23'!$N$9:$N$746,0)),"")</f>
        <v/>
      </c>
      <c r="I987" s="22"/>
      <c r="J987" s="22"/>
      <c r="K987" s="22"/>
      <c r="L987" s="5">
        <v>444232</v>
      </c>
      <c r="M987" s="9" t="s">
        <v>3015</v>
      </c>
      <c r="N987" s="5">
        <v>44423</v>
      </c>
      <c r="O987" s="5">
        <v>488655</v>
      </c>
      <c r="P987" s="5">
        <f t="shared" si="30"/>
        <v>51308.775000000001</v>
      </c>
      <c r="Q987" s="5">
        <f t="shared" si="31"/>
        <v>437346.22499999998</v>
      </c>
      <c r="R987" s="5" t="str">
        <f>+IFERROR(INDEX('18.02.23'!$F$9:$F$748,MATCH('Bảng kê Q1'!$F987,'18.02.23'!$N$9:$N$746,0)),"")</f>
        <v/>
      </c>
      <c r="S987" s="15" t="s">
        <v>1882</v>
      </c>
      <c r="T987" s="8" t="s">
        <v>3014</v>
      </c>
      <c r="U987" t="e">
        <f>INDEX('Hàng tra'!$E$3:$E$519,MATCH('Bảng kê Q1'!$F987,'Hàng tra'!$E$3:$E$519,0))</f>
        <v>#N/A</v>
      </c>
    </row>
    <row r="988" spans="1:21" hidden="1" outlineLevel="1" x14ac:dyDescent="0.25">
      <c r="A988" s="4">
        <v>44963</v>
      </c>
      <c r="B988" s="8" t="s">
        <v>619</v>
      </c>
      <c r="C988" s="8" t="s">
        <v>3013</v>
      </c>
      <c r="D988" s="22" t="s">
        <v>2989</v>
      </c>
      <c r="E988" s="22" t="s">
        <v>2989</v>
      </c>
      <c r="F988" s="22">
        <v>2975</v>
      </c>
      <c r="G988" s="22"/>
      <c r="H988" s="22" t="str">
        <f>+IFERROR(INDEX('18.02.23'!$N$9:$N$746,MATCH('Bảng kê Q1'!$F988,'18.02.23'!$N$9:$N$746,0)),"")</f>
        <v/>
      </c>
      <c r="I988" s="22"/>
      <c r="J988" s="22"/>
      <c r="K988" s="22"/>
      <c r="L988" s="5">
        <v>2832455</v>
      </c>
      <c r="M988" s="9" t="s">
        <v>3015</v>
      </c>
      <c r="N988" s="5">
        <v>283246</v>
      </c>
      <c r="O988" s="5">
        <v>3115701</v>
      </c>
      <c r="P988" s="5">
        <f t="shared" si="30"/>
        <v>327148.60499999998</v>
      </c>
      <c r="Q988" s="5">
        <f t="shared" si="31"/>
        <v>2788552.395</v>
      </c>
      <c r="R988" s="5" t="str">
        <f>+IFERROR(INDEX('18.02.23'!$F$9:$F$748,MATCH('Bảng kê Q1'!$F988,'18.02.23'!$N$9:$N$746,0)),"")</f>
        <v/>
      </c>
      <c r="S988" s="15" t="s">
        <v>2989</v>
      </c>
      <c r="T988" s="8" t="s">
        <v>3038</v>
      </c>
      <c r="U988" t="e">
        <f>INDEX('Hàng tra'!$E$3:$E$519,MATCH('Bảng kê Q1'!$F988,'Hàng tra'!$E$3:$E$519,0))</f>
        <v>#N/A</v>
      </c>
    </row>
    <row r="989" spans="1:21" hidden="1" outlineLevel="1" x14ac:dyDescent="0.25">
      <c r="A989" s="4">
        <v>44963</v>
      </c>
      <c r="B989" s="8" t="s">
        <v>2399</v>
      </c>
      <c r="C989" s="8" t="s">
        <v>3013</v>
      </c>
      <c r="D989" s="22" t="s">
        <v>2244</v>
      </c>
      <c r="E989" s="22" t="s">
        <v>2244</v>
      </c>
      <c r="F989" s="22">
        <v>2977</v>
      </c>
      <c r="G989" s="22"/>
      <c r="H989" s="22" t="str">
        <f>+IFERROR(INDEX('18.02.23'!$N$9:$N$746,MATCH('Bảng kê Q1'!$F989,'18.02.23'!$N$9:$N$746,0)),"")</f>
        <v/>
      </c>
      <c r="I989" s="22"/>
      <c r="J989" s="22"/>
      <c r="K989" s="22"/>
      <c r="L989" s="5">
        <v>2400007</v>
      </c>
      <c r="M989" s="9" t="s">
        <v>3015</v>
      </c>
      <c r="N989" s="5">
        <v>240001</v>
      </c>
      <c r="O989" s="5">
        <v>2640008</v>
      </c>
      <c r="P989" s="5">
        <f t="shared" si="30"/>
        <v>277200.83999999997</v>
      </c>
      <c r="Q989" s="5">
        <f t="shared" si="31"/>
        <v>2362807.16</v>
      </c>
      <c r="R989" s="5" t="str">
        <f>+IFERROR(INDEX('18.02.23'!$F$9:$F$748,MATCH('Bảng kê Q1'!$F989,'18.02.23'!$N$9:$N$746,0)),"")</f>
        <v/>
      </c>
      <c r="S989" s="15" t="s">
        <v>2244</v>
      </c>
      <c r="T989" s="8" t="s">
        <v>3088</v>
      </c>
      <c r="U989" t="e">
        <f>INDEX('Hàng tra'!$E$3:$E$519,MATCH('Bảng kê Q1'!$F989,'Hàng tra'!$E$3:$E$519,0))</f>
        <v>#N/A</v>
      </c>
    </row>
    <row r="990" spans="1:21" hidden="1" outlineLevel="1" x14ac:dyDescent="0.25">
      <c r="A990" s="4">
        <v>44963</v>
      </c>
      <c r="B990" s="8" t="s">
        <v>2494</v>
      </c>
      <c r="C990" s="8" t="s">
        <v>3013</v>
      </c>
      <c r="D990" s="22" t="s">
        <v>2692</v>
      </c>
      <c r="E990" s="22" t="s">
        <v>2692</v>
      </c>
      <c r="F990" s="22">
        <v>2980</v>
      </c>
      <c r="G990" s="22"/>
      <c r="H990" s="22" t="str">
        <f>+IFERROR(INDEX('18.02.23'!$N$9:$N$746,MATCH('Bảng kê Q1'!$F990,'18.02.23'!$N$9:$N$746,0)),"")</f>
        <v/>
      </c>
      <c r="I990" s="22"/>
      <c r="J990" s="22"/>
      <c r="K990" s="22"/>
      <c r="L990" s="5">
        <v>4781690</v>
      </c>
      <c r="M990" s="9" t="s">
        <v>3015</v>
      </c>
      <c r="N990" s="5">
        <v>478169</v>
      </c>
      <c r="O990" s="5">
        <v>5259859</v>
      </c>
      <c r="P990" s="5">
        <f t="shared" si="30"/>
        <v>552285.19499999995</v>
      </c>
      <c r="Q990" s="5">
        <f t="shared" si="31"/>
        <v>4707573.8049999997</v>
      </c>
      <c r="R990" s="5" t="str">
        <f>+IFERROR(INDEX('18.02.23'!$F$9:$F$748,MATCH('Bảng kê Q1'!$F990,'18.02.23'!$N$9:$N$746,0)),"")</f>
        <v/>
      </c>
      <c r="S990" s="15" t="s">
        <v>2692</v>
      </c>
      <c r="T990" s="8" t="s">
        <v>3093</v>
      </c>
      <c r="U990" t="e">
        <f>INDEX('Hàng tra'!$E$3:$E$519,MATCH('Bảng kê Q1'!$F990,'Hàng tra'!$E$3:$E$519,0))</f>
        <v>#N/A</v>
      </c>
    </row>
    <row r="991" spans="1:21" hidden="1" outlineLevel="1" x14ac:dyDescent="0.25">
      <c r="A991" s="4">
        <v>44963</v>
      </c>
      <c r="B991" s="8" t="s">
        <v>715</v>
      </c>
      <c r="C991" s="8" t="s">
        <v>3013</v>
      </c>
      <c r="D991" s="22" t="s">
        <v>1387</v>
      </c>
      <c r="E991" s="22" t="s">
        <v>1387</v>
      </c>
      <c r="F991" s="22">
        <v>2981</v>
      </c>
      <c r="G991" s="22"/>
      <c r="H991" s="22" t="str">
        <f>+IFERROR(INDEX('18.02.23'!$N$9:$N$746,MATCH('Bảng kê Q1'!$F991,'18.02.23'!$N$9:$N$746,0)),"")</f>
        <v/>
      </c>
      <c r="I991" s="22"/>
      <c r="J991" s="22"/>
      <c r="K991" s="22"/>
      <c r="L991" s="5">
        <v>473026</v>
      </c>
      <c r="M991" s="9" t="s">
        <v>3015</v>
      </c>
      <c r="N991" s="5">
        <v>47303</v>
      </c>
      <c r="O991" s="5">
        <v>520329</v>
      </c>
      <c r="P991" s="5">
        <f t="shared" si="30"/>
        <v>54634.544999999998</v>
      </c>
      <c r="Q991" s="5">
        <f t="shared" si="31"/>
        <v>465694.45500000002</v>
      </c>
      <c r="R991" s="5" t="str">
        <f>+IFERROR(INDEX('18.02.23'!$F$9:$F$748,MATCH('Bảng kê Q1'!$F991,'18.02.23'!$N$9:$N$746,0)),"")</f>
        <v/>
      </c>
      <c r="S991" s="15" t="s">
        <v>1882</v>
      </c>
      <c r="T991" s="8" t="s">
        <v>3014</v>
      </c>
      <c r="U991" t="e">
        <f>INDEX('Hàng tra'!$E$3:$E$519,MATCH('Bảng kê Q1'!$F991,'Hàng tra'!$E$3:$E$519,0))</f>
        <v>#N/A</v>
      </c>
    </row>
    <row r="992" spans="1:21" hidden="1" outlineLevel="1" x14ac:dyDescent="0.25">
      <c r="A992" s="4">
        <v>44963</v>
      </c>
      <c r="B992" s="8" t="s">
        <v>79</v>
      </c>
      <c r="C992" s="8" t="s">
        <v>3013</v>
      </c>
      <c r="D992" s="22" t="s">
        <v>692</v>
      </c>
      <c r="E992" s="22" t="s">
        <v>692</v>
      </c>
      <c r="F992" s="22">
        <v>2982</v>
      </c>
      <c r="G992" s="22"/>
      <c r="H992" s="22" t="str">
        <f>+IFERROR(INDEX('18.02.23'!$N$9:$N$746,MATCH('Bảng kê Q1'!$F992,'18.02.23'!$N$9:$N$746,0)),"")</f>
        <v/>
      </c>
      <c r="I992" s="22"/>
      <c r="J992" s="22"/>
      <c r="K992" s="22"/>
      <c r="L992" s="5">
        <v>555290</v>
      </c>
      <c r="M992" s="9" t="s">
        <v>3015</v>
      </c>
      <c r="N992" s="5">
        <v>55529</v>
      </c>
      <c r="O992" s="5">
        <v>610819</v>
      </c>
      <c r="P992" s="5">
        <f t="shared" si="30"/>
        <v>64135.994999999995</v>
      </c>
      <c r="Q992" s="5">
        <f t="shared" si="31"/>
        <v>546683.005</v>
      </c>
      <c r="R992" s="5" t="str">
        <f>+IFERROR(INDEX('18.02.23'!$F$9:$F$748,MATCH('Bảng kê Q1'!$F992,'18.02.23'!$N$9:$N$746,0)),"")</f>
        <v/>
      </c>
      <c r="S992" s="15" t="s">
        <v>1882</v>
      </c>
      <c r="T992" s="8" t="s">
        <v>3014</v>
      </c>
      <c r="U992" t="e">
        <f>INDEX('Hàng tra'!$E$3:$E$519,MATCH('Bảng kê Q1'!$F992,'Hàng tra'!$E$3:$E$519,0))</f>
        <v>#N/A</v>
      </c>
    </row>
    <row r="993" spans="1:21" hidden="1" outlineLevel="1" x14ac:dyDescent="0.25">
      <c r="A993" s="4">
        <v>44963</v>
      </c>
      <c r="B993" s="8" t="s">
        <v>1229</v>
      </c>
      <c r="C993" s="8" t="s">
        <v>3013</v>
      </c>
      <c r="D993" s="22" t="s">
        <v>312</v>
      </c>
      <c r="E993" s="22" t="s">
        <v>312</v>
      </c>
      <c r="F993" s="22">
        <v>2983</v>
      </c>
      <c r="G993" s="22"/>
      <c r="H993" s="22" t="str">
        <f>+IFERROR(INDEX('18.02.23'!$N$9:$N$746,MATCH('Bảng kê Q1'!$F993,'18.02.23'!$N$9:$N$746,0)),"")</f>
        <v/>
      </c>
      <c r="I993" s="22"/>
      <c r="J993" s="22"/>
      <c r="K993" s="22"/>
      <c r="L993" s="5">
        <v>730946</v>
      </c>
      <c r="M993" s="9" t="s">
        <v>3015</v>
      </c>
      <c r="N993" s="5">
        <v>73095</v>
      </c>
      <c r="O993" s="5">
        <v>804041</v>
      </c>
      <c r="P993" s="5">
        <f t="shared" si="30"/>
        <v>84424.304999999993</v>
      </c>
      <c r="Q993" s="5">
        <f t="shared" si="31"/>
        <v>719616.69500000007</v>
      </c>
      <c r="R993" s="5" t="str">
        <f>+IFERROR(INDEX('18.02.23'!$F$9:$F$748,MATCH('Bảng kê Q1'!$F993,'18.02.23'!$N$9:$N$746,0)),"")</f>
        <v/>
      </c>
      <c r="S993" s="15" t="s">
        <v>1882</v>
      </c>
      <c r="T993" s="8" t="s">
        <v>3014</v>
      </c>
      <c r="U993" t="e">
        <f>INDEX('Hàng tra'!$E$3:$E$519,MATCH('Bảng kê Q1'!$F993,'Hàng tra'!$E$3:$E$519,0))</f>
        <v>#N/A</v>
      </c>
    </row>
    <row r="994" spans="1:21" hidden="1" outlineLevel="1" x14ac:dyDescent="0.25">
      <c r="A994" s="4">
        <v>44963</v>
      </c>
      <c r="B994" s="8" t="s">
        <v>1607</v>
      </c>
      <c r="C994" s="8" t="s">
        <v>3013</v>
      </c>
      <c r="D994" s="22" t="s">
        <v>2534</v>
      </c>
      <c r="E994" s="22" t="s">
        <v>2534</v>
      </c>
      <c r="F994" s="22">
        <v>2984</v>
      </c>
      <c r="G994" s="22"/>
      <c r="H994" s="22" t="str">
        <f>+IFERROR(INDEX('18.02.23'!$N$9:$N$746,MATCH('Bảng kê Q1'!$F994,'18.02.23'!$N$9:$N$746,0)),"")</f>
        <v/>
      </c>
      <c r="I994" s="22"/>
      <c r="J994" s="22"/>
      <c r="K994" s="22"/>
      <c r="L994" s="5">
        <v>2148618</v>
      </c>
      <c r="M994" s="9" t="s">
        <v>3015</v>
      </c>
      <c r="N994" s="5">
        <v>214862</v>
      </c>
      <c r="O994" s="5">
        <v>2363480</v>
      </c>
      <c r="P994" s="5">
        <f t="shared" si="30"/>
        <v>248165.4</v>
      </c>
      <c r="Q994" s="5">
        <f t="shared" si="31"/>
        <v>2115314.6</v>
      </c>
      <c r="R994" s="5" t="str">
        <f>+IFERROR(INDEX('18.02.23'!$F$9:$F$748,MATCH('Bảng kê Q1'!$F994,'18.02.23'!$N$9:$N$746,0)),"")</f>
        <v/>
      </c>
      <c r="S994" s="15" t="s">
        <v>1882</v>
      </c>
      <c r="T994" s="8" t="s">
        <v>3014</v>
      </c>
      <c r="U994" t="e">
        <f>INDEX('Hàng tra'!$E$3:$E$519,MATCH('Bảng kê Q1'!$F994,'Hàng tra'!$E$3:$E$519,0))</f>
        <v>#N/A</v>
      </c>
    </row>
    <row r="995" spans="1:21" hidden="1" outlineLevel="1" x14ac:dyDescent="0.25">
      <c r="A995" s="4">
        <v>44963</v>
      </c>
      <c r="B995" s="8" t="s">
        <v>1043</v>
      </c>
      <c r="C995" s="8" t="s">
        <v>3013</v>
      </c>
      <c r="D995" s="22" t="s">
        <v>331</v>
      </c>
      <c r="E995" s="22" t="s">
        <v>331</v>
      </c>
      <c r="F995" s="22">
        <v>2985</v>
      </c>
      <c r="G995" s="22"/>
      <c r="H995" s="22" t="str">
        <f>+IFERROR(INDEX('18.02.23'!$N$9:$N$746,MATCH('Bảng kê Q1'!$F995,'18.02.23'!$N$9:$N$746,0)),"")</f>
        <v/>
      </c>
      <c r="I995" s="22"/>
      <c r="J995" s="22"/>
      <c r="K995" s="22"/>
      <c r="L995" s="5">
        <v>473026</v>
      </c>
      <c r="M995" s="9" t="s">
        <v>3015</v>
      </c>
      <c r="N995" s="5">
        <v>47303</v>
      </c>
      <c r="O995" s="5">
        <v>520329</v>
      </c>
      <c r="P995" s="5">
        <f t="shared" si="30"/>
        <v>54634.544999999998</v>
      </c>
      <c r="Q995" s="5">
        <f t="shared" si="31"/>
        <v>465694.45500000002</v>
      </c>
      <c r="R995" s="5" t="str">
        <f>+IFERROR(INDEX('18.02.23'!$F$9:$F$748,MATCH('Bảng kê Q1'!$F995,'18.02.23'!$N$9:$N$746,0)),"")</f>
        <v/>
      </c>
      <c r="S995" s="15" t="s">
        <v>1882</v>
      </c>
      <c r="T995" s="8" t="s">
        <v>3014</v>
      </c>
      <c r="U995">
        <f>INDEX('Hàng tra'!$E$3:$E$519,MATCH('Bảng kê Q1'!$F995,'Hàng tra'!$E$3:$E$519,0))</f>
        <v>2985</v>
      </c>
    </row>
    <row r="996" spans="1:21" hidden="1" outlineLevel="1" x14ac:dyDescent="0.25">
      <c r="A996" s="4">
        <v>44963</v>
      </c>
      <c r="B996" s="8" t="s">
        <v>465</v>
      </c>
      <c r="C996" s="8" t="s">
        <v>3013</v>
      </c>
      <c r="D996" s="22" t="s">
        <v>2387</v>
      </c>
      <c r="E996" s="22" t="s">
        <v>2387</v>
      </c>
      <c r="F996" s="22">
        <v>2987</v>
      </c>
      <c r="G996" s="22"/>
      <c r="H996" s="22" t="str">
        <f>+IFERROR(INDEX('18.02.23'!$N$9:$N$746,MATCH('Bảng kê Q1'!$F996,'18.02.23'!$N$9:$N$746,0)),"")</f>
        <v/>
      </c>
      <c r="I996" s="22"/>
      <c r="J996" s="22"/>
      <c r="K996" s="22"/>
      <c r="L996" s="5">
        <v>791654</v>
      </c>
      <c r="M996" s="9" t="s">
        <v>3015</v>
      </c>
      <c r="N996" s="5">
        <v>79165</v>
      </c>
      <c r="O996" s="5">
        <v>870819</v>
      </c>
      <c r="P996" s="5">
        <f t="shared" si="30"/>
        <v>91435.994999999995</v>
      </c>
      <c r="Q996" s="5">
        <f t="shared" si="31"/>
        <v>779383.005</v>
      </c>
      <c r="R996" s="5" t="str">
        <f>+IFERROR(INDEX('18.02.23'!$F$9:$F$748,MATCH('Bảng kê Q1'!$F996,'18.02.23'!$N$9:$N$746,0)),"")</f>
        <v/>
      </c>
      <c r="S996" s="15" t="s">
        <v>1882</v>
      </c>
      <c r="T996" s="8" t="s">
        <v>3014</v>
      </c>
      <c r="U996" t="e">
        <f>INDEX('Hàng tra'!$E$3:$E$519,MATCH('Bảng kê Q1'!$F996,'Hàng tra'!$E$3:$E$519,0))</f>
        <v>#N/A</v>
      </c>
    </row>
    <row r="997" spans="1:21" hidden="1" outlineLevel="1" x14ac:dyDescent="0.25">
      <c r="A997" s="4">
        <v>44963</v>
      </c>
      <c r="B997" s="8" t="s">
        <v>1738</v>
      </c>
      <c r="C997" s="8" t="s">
        <v>3013</v>
      </c>
      <c r="D997" s="22" t="s">
        <v>1965</v>
      </c>
      <c r="E997" s="22" t="s">
        <v>1965</v>
      </c>
      <c r="F997" s="22">
        <v>2988</v>
      </c>
      <c r="G997" s="22"/>
      <c r="H997" s="22" t="str">
        <f>+IFERROR(INDEX('18.02.23'!$N$9:$N$746,MATCH('Bảng kê Q1'!$F997,'18.02.23'!$N$9:$N$746,0)),"")</f>
        <v/>
      </c>
      <c r="I997" s="22"/>
      <c r="J997" s="22"/>
      <c r="K997" s="22"/>
      <c r="L997" s="5">
        <v>840918</v>
      </c>
      <c r="M997" s="9" t="s">
        <v>3015</v>
      </c>
      <c r="N997" s="5">
        <v>84092</v>
      </c>
      <c r="O997" s="5">
        <v>925010</v>
      </c>
      <c r="P997" s="5">
        <f t="shared" si="30"/>
        <v>97126.05</v>
      </c>
      <c r="Q997" s="5">
        <f t="shared" si="31"/>
        <v>827883.95</v>
      </c>
      <c r="R997" s="5" t="str">
        <f>+IFERROR(INDEX('18.02.23'!$F$9:$F$748,MATCH('Bảng kê Q1'!$F997,'18.02.23'!$N$9:$N$746,0)),"")</f>
        <v/>
      </c>
      <c r="S997" s="15" t="s">
        <v>1882</v>
      </c>
      <c r="T997" s="8" t="s">
        <v>3014</v>
      </c>
      <c r="U997" t="e">
        <f>INDEX('Hàng tra'!$E$3:$E$519,MATCH('Bảng kê Q1'!$F997,'Hàng tra'!$E$3:$E$519,0))</f>
        <v>#N/A</v>
      </c>
    </row>
    <row r="998" spans="1:21" hidden="1" outlineLevel="1" x14ac:dyDescent="0.25">
      <c r="A998" s="4">
        <v>44963</v>
      </c>
      <c r="B998" s="8" t="s">
        <v>1562</v>
      </c>
      <c r="C998" s="8" t="s">
        <v>3013</v>
      </c>
      <c r="D998" s="22" t="s">
        <v>1742</v>
      </c>
      <c r="E998" s="22" t="s">
        <v>1742</v>
      </c>
      <c r="F998" s="22">
        <v>2989</v>
      </c>
      <c r="G998" s="22"/>
      <c r="H998" s="22" t="str">
        <f>+IFERROR(INDEX('18.02.23'!$N$9:$N$746,MATCH('Bảng kê Q1'!$F998,'18.02.23'!$N$9:$N$746,0)),"")</f>
        <v/>
      </c>
      <c r="I998" s="22"/>
      <c r="J998" s="22"/>
      <c r="K998" s="22"/>
      <c r="L998" s="5">
        <v>704013</v>
      </c>
      <c r="M998" s="9" t="s">
        <v>3015</v>
      </c>
      <c r="N998" s="5">
        <v>70401</v>
      </c>
      <c r="O998" s="5">
        <v>774414</v>
      </c>
      <c r="P998" s="5">
        <f t="shared" si="30"/>
        <v>81313.47</v>
      </c>
      <c r="Q998" s="5">
        <f t="shared" si="31"/>
        <v>693100.53</v>
      </c>
      <c r="R998" s="5" t="str">
        <f>+IFERROR(INDEX('18.02.23'!$F$9:$F$748,MATCH('Bảng kê Q1'!$F998,'18.02.23'!$N$9:$N$746,0)),"")</f>
        <v/>
      </c>
      <c r="S998" s="15" t="s">
        <v>1882</v>
      </c>
      <c r="T998" s="8" t="s">
        <v>3014</v>
      </c>
      <c r="U998" t="e">
        <f>INDEX('Hàng tra'!$E$3:$E$519,MATCH('Bảng kê Q1'!$F998,'Hàng tra'!$E$3:$E$519,0))</f>
        <v>#N/A</v>
      </c>
    </row>
    <row r="999" spans="1:21" hidden="1" outlineLevel="1" x14ac:dyDescent="0.25">
      <c r="A999" s="4">
        <v>44963</v>
      </c>
      <c r="B999" s="8" t="s">
        <v>398</v>
      </c>
      <c r="C999" s="8" t="s">
        <v>3013</v>
      </c>
      <c r="D999" s="22" t="s">
        <v>2508</v>
      </c>
      <c r="E999" s="22" t="s">
        <v>2508</v>
      </c>
      <c r="F999" s="22">
        <v>2991</v>
      </c>
      <c r="G999" s="22"/>
      <c r="H999" s="22" t="str">
        <f>+IFERROR(INDEX('18.02.23'!$N$9:$N$746,MATCH('Bảng kê Q1'!$F999,'18.02.23'!$N$9:$N$746,0)),"")</f>
        <v/>
      </c>
      <c r="I999" s="22"/>
      <c r="J999" s="22"/>
      <c r="K999" s="22"/>
      <c r="L999" s="5">
        <v>1236130</v>
      </c>
      <c r="M999" s="9" t="s">
        <v>3015</v>
      </c>
      <c r="N999" s="5">
        <v>123613</v>
      </c>
      <c r="O999" s="5">
        <v>1359743</v>
      </c>
      <c r="P999" s="5">
        <f t="shared" si="30"/>
        <v>142773.01499999998</v>
      </c>
      <c r="Q999" s="5">
        <f t="shared" si="31"/>
        <v>1216969.9850000001</v>
      </c>
      <c r="R999" s="5" t="str">
        <f>+IFERROR(INDEX('18.02.23'!$F$9:$F$748,MATCH('Bảng kê Q1'!$F999,'18.02.23'!$N$9:$N$746,0)),"")</f>
        <v/>
      </c>
      <c r="S999" s="15" t="s">
        <v>2508</v>
      </c>
      <c r="T999" s="8" t="s">
        <v>3090</v>
      </c>
      <c r="U999" t="e">
        <f>INDEX('Hàng tra'!$E$3:$E$519,MATCH('Bảng kê Q1'!$F999,'Hàng tra'!$E$3:$E$519,0))</f>
        <v>#N/A</v>
      </c>
    </row>
    <row r="1000" spans="1:21" hidden="1" outlineLevel="1" x14ac:dyDescent="0.25">
      <c r="A1000" s="4">
        <v>44963</v>
      </c>
      <c r="B1000" s="8" t="s">
        <v>1932</v>
      </c>
      <c r="C1000" s="8" t="s">
        <v>3013</v>
      </c>
      <c r="D1000" s="22" t="s">
        <v>2508</v>
      </c>
      <c r="E1000" s="22" t="s">
        <v>2508</v>
      </c>
      <c r="F1000" s="22">
        <v>2992</v>
      </c>
      <c r="G1000" s="22"/>
      <c r="H1000" s="22" t="str">
        <f>+IFERROR(INDEX('18.02.23'!$N$9:$N$746,MATCH('Bảng kê Q1'!$F1000,'18.02.23'!$N$9:$N$746,0)),"")</f>
        <v/>
      </c>
      <c r="I1000" s="22"/>
      <c r="J1000" s="22"/>
      <c r="K1000" s="22"/>
      <c r="L1000" s="5">
        <v>1110580</v>
      </c>
      <c r="M1000" s="9" t="s">
        <v>3015</v>
      </c>
      <c r="N1000" s="5">
        <v>111058</v>
      </c>
      <c r="O1000" s="5">
        <v>1221638</v>
      </c>
      <c r="P1000" s="5">
        <f t="shared" si="30"/>
        <v>128271.98999999999</v>
      </c>
      <c r="Q1000" s="5">
        <f t="shared" si="31"/>
        <v>1093366.01</v>
      </c>
      <c r="R1000" s="5" t="str">
        <f>+IFERROR(INDEX('18.02.23'!$F$9:$F$748,MATCH('Bảng kê Q1'!$F1000,'18.02.23'!$N$9:$N$746,0)),"")</f>
        <v/>
      </c>
      <c r="S1000" s="15" t="s">
        <v>2508</v>
      </c>
      <c r="T1000" s="8" t="s">
        <v>3090</v>
      </c>
      <c r="U1000" t="e">
        <f>INDEX('Hàng tra'!$E$3:$E$519,MATCH('Bảng kê Q1'!$F1000,'Hàng tra'!$E$3:$E$519,0))</f>
        <v>#N/A</v>
      </c>
    </row>
    <row r="1001" spans="1:21" ht="21" hidden="1" outlineLevel="1" x14ac:dyDescent="0.25">
      <c r="A1001" s="4">
        <v>44963</v>
      </c>
      <c r="B1001" s="8" t="s">
        <v>823</v>
      </c>
      <c r="C1001" s="8" t="s">
        <v>3013</v>
      </c>
      <c r="D1001" s="22" t="s">
        <v>879</v>
      </c>
      <c r="E1001" s="22" t="s">
        <v>879</v>
      </c>
      <c r="F1001" s="22">
        <v>2993</v>
      </c>
      <c r="G1001" s="22"/>
      <c r="H1001" s="22" t="str">
        <f>+IFERROR(INDEX('18.02.23'!$N$9:$N$746,MATCH('Bảng kê Q1'!$F1001,'18.02.23'!$N$9:$N$746,0)),"")</f>
        <v/>
      </c>
      <c r="I1001" s="22"/>
      <c r="J1001" s="22"/>
      <c r="K1001" s="22"/>
      <c r="L1001" s="5">
        <v>1060500</v>
      </c>
      <c r="M1001" s="9" t="s">
        <v>3015</v>
      </c>
      <c r="N1001" s="5">
        <v>106050</v>
      </c>
      <c r="O1001" s="5">
        <v>1166550</v>
      </c>
      <c r="P1001" s="5">
        <f t="shared" si="30"/>
        <v>122487.75</v>
      </c>
      <c r="Q1001" s="5">
        <f t="shared" si="31"/>
        <v>1044062.25</v>
      </c>
      <c r="R1001" s="5" t="str">
        <f>+IFERROR(INDEX('18.02.23'!$F$9:$F$748,MATCH('Bảng kê Q1'!$F1001,'18.02.23'!$N$9:$N$746,0)),"")</f>
        <v/>
      </c>
      <c r="S1001" s="15" t="s">
        <v>879</v>
      </c>
      <c r="T1001" s="8" t="s">
        <v>3020</v>
      </c>
      <c r="U1001" t="e">
        <f>INDEX('Hàng tra'!$E$3:$E$519,MATCH('Bảng kê Q1'!$F1001,'Hàng tra'!$E$3:$E$519,0))</f>
        <v>#N/A</v>
      </c>
    </row>
    <row r="1002" spans="1:21" hidden="1" outlineLevel="1" x14ac:dyDescent="0.25">
      <c r="A1002" s="4">
        <v>44963</v>
      </c>
      <c r="B1002" s="8" t="s">
        <v>1561</v>
      </c>
      <c r="C1002" s="8" t="s">
        <v>3013</v>
      </c>
      <c r="D1002" s="22" t="s">
        <v>2767</v>
      </c>
      <c r="E1002" s="22" t="s">
        <v>2767</v>
      </c>
      <c r="F1002" s="22">
        <v>2994</v>
      </c>
      <c r="G1002" s="22"/>
      <c r="H1002" s="22" t="str">
        <f>+IFERROR(INDEX('18.02.23'!$N$9:$N$746,MATCH('Bảng kê Q1'!$F1002,'18.02.23'!$N$9:$N$746,0)),"")</f>
        <v/>
      </c>
      <c r="I1002" s="22"/>
      <c r="J1002" s="22"/>
      <c r="K1002" s="22"/>
      <c r="L1002" s="5">
        <v>1199746</v>
      </c>
      <c r="M1002" s="9" t="s">
        <v>3015</v>
      </c>
      <c r="N1002" s="5">
        <v>119975</v>
      </c>
      <c r="O1002" s="5">
        <v>1319721</v>
      </c>
      <c r="P1002" s="5">
        <f t="shared" si="30"/>
        <v>138570.70499999999</v>
      </c>
      <c r="Q1002" s="5">
        <f t="shared" si="31"/>
        <v>1181150.2949999999</v>
      </c>
      <c r="R1002" s="5" t="str">
        <f>+IFERROR(INDEX('18.02.23'!$F$9:$F$748,MATCH('Bảng kê Q1'!$F1002,'18.02.23'!$N$9:$N$746,0)),"")</f>
        <v/>
      </c>
      <c r="S1002" s="15" t="s">
        <v>2767</v>
      </c>
      <c r="T1002" s="8" t="s">
        <v>3111</v>
      </c>
      <c r="U1002" t="e">
        <f>INDEX('Hàng tra'!$E$3:$E$519,MATCH('Bảng kê Q1'!$F1002,'Hàng tra'!$E$3:$E$519,0))</f>
        <v>#N/A</v>
      </c>
    </row>
    <row r="1003" spans="1:21" hidden="1" outlineLevel="1" x14ac:dyDescent="0.25">
      <c r="A1003" s="4">
        <v>44963</v>
      </c>
      <c r="B1003" s="8" t="s">
        <v>888</v>
      </c>
      <c r="C1003" s="8" t="s">
        <v>3013</v>
      </c>
      <c r="D1003" s="22" t="s">
        <v>2767</v>
      </c>
      <c r="E1003" s="22" t="s">
        <v>2767</v>
      </c>
      <c r="F1003" s="22">
        <v>2995</v>
      </c>
      <c r="G1003" s="22"/>
      <c r="H1003" s="22" t="str">
        <f>+IFERROR(INDEX('18.02.23'!$N$9:$N$746,MATCH('Bảng kê Q1'!$F1003,'18.02.23'!$N$9:$N$746,0)),"")</f>
        <v/>
      </c>
      <c r="I1003" s="22"/>
      <c r="J1003" s="22"/>
      <c r="K1003" s="22"/>
      <c r="L1003" s="5">
        <v>1084874</v>
      </c>
      <c r="M1003" s="9" t="s">
        <v>3015</v>
      </c>
      <c r="N1003" s="5">
        <v>108487</v>
      </c>
      <c r="O1003" s="5">
        <v>1193361</v>
      </c>
      <c r="P1003" s="5">
        <f t="shared" si="30"/>
        <v>125302.905</v>
      </c>
      <c r="Q1003" s="5">
        <f t="shared" si="31"/>
        <v>1068058.095</v>
      </c>
      <c r="R1003" s="5" t="str">
        <f>+IFERROR(INDEX('18.02.23'!$F$9:$F$748,MATCH('Bảng kê Q1'!$F1003,'18.02.23'!$N$9:$N$746,0)),"")</f>
        <v/>
      </c>
      <c r="S1003" s="15" t="s">
        <v>2767</v>
      </c>
      <c r="T1003" s="8" t="s">
        <v>3111</v>
      </c>
      <c r="U1003" t="e">
        <f>INDEX('Hàng tra'!$E$3:$E$519,MATCH('Bảng kê Q1'!$F1003,'Hàng tra'!$E$3:$E$519,0))</f>
        <v>#N/A</v>
      </c>
    </row>
    <row r="1004" spans="1:21" hidden="1" outlineLevel="1" x14ac:dyDescent="0.25">
      <c r="A1004" s="4">
        <v>44963</v>
      </c>
      <c r="B1004" s="8" t="s">
        <v>2762</v>
      </c>
      <c r="C1004" s="8" t="s">
        <v>3013</v>
      </c>
      <c r="D1004" s="22" t="s">
        <v>1162</v>
      </c>
      <c r="E1004" s="22" t="s">
        <v>1162</v>
      </c>
      <c r="F1004" s="22">
        <v>2996</v>
      </c>
      <c r="G1004" s="22"/>
      <c r="H1004" s="22" t="str">
        <f>+IFERROR(INDEX('18.02.23'!$N$9:$N$746,MATCH('Bảng kê Q1'!$F1004,'18.02.23'!$N$9:$N$746,0)),"")</f>
        <v/>
      </c>
      <c r="I1004" s="22"/>
      <c r="J1004" s="22"/>
      <c r="K1004" s="22"/>
      <c r="L1004" s="5">
        <v>1110580</v>
      </c>
      <c r="M1004" s="9" t="s">
        <v>3015</v>
      </c>
      <c r="N1004" s="5">
        <v>111058</v>
      </c>
      <c r="O1004" s="5">
        <v>1221638</v>
      </c>
      <c r="P1004" s="5">
        <f t="shared" si="30"/>
        <v>128271.98999999999</v>
      </c>
      <c r="Q1004" s="5">
        <f t="shared" si="31"/>
        <v>1093366.01</v>
      </c>
      <c r="R1004" s="5" t="str">
        <f>+IFERROR(INDEX('18.02.23'!$F$9:$F$748,MATCH('Bảng kê Q1'!$F1004,'18.02.23'!$N$9:$N$746,0)),"")</f>
        <v/>
      </c>
      <c r="S1004" s="15" t="s">
        <v>1162</v>
      </c>
      <c r="T1004" s="8" t="s">
        <v>3102</v>
      </c>
      <c r="U1004" t="e">
        <f>INDEX('Hàng tra'!$E$3:$E$519,MATCH('Bảng kê Q1'!$F1004,'Hàng tra'!$E$3:$E$519,0))</f>
        <v>#N/A</v>
      </c>
    </row>
    <row r="1005" spans="1:21" ht="21" hidden="1" outlineLevel="1" x14ac:dyDescent="0.25">
      <c r="A1005" s="4">
        <v>44963</v>
      </c>
      <c r="B1005" s="8" t="s">
        <v>1779</v>
      </c>
      <c r="C1005" s="8" t="s">
        <v>3013</v>
      </c>
      <c r="D1005" s="22" t="s">
        <v>1118</v>
      </c>
      <c r="E1005" s="22" t="s">
        <v>1118</v>
      </c>
      <c r="F1005" s="22">
        <v>2997</v>
      </c>
      <c r="G1005" s="22"/>
      <c r="H1005" s="22" t="str">
        <f>+IFERROR(INDEX('18.02.23'!$N$9:$N$746,MATCH('Bảng kê Q1'!$F1005,'18.02.23'!$N$9:$N$746,0)),"")</f>
        <v/>
      </c>
      <c r="I1005" s="22"/>
      <c r="J1005" s="22"/>
      <c r="K1005" s="22"/>
      <c r="L1005" s="5">
        <v>962485</v>
      </c>
      <c r="M1005" s="9" t="s">
        <v>3015</v>
      </c>
      <c r="N1005" s="5">
        <v>96249</v>
      </c>
      <c r="O1005" s="5">
        <v>1058734</v>
      </c>
      <c r="P1005" s="5">
        <f t="shared" si="30"/>
        <v>111167.06999999999</v>
      </c>
      <c r="Q1005" s="5">
        <f t="shared" si="31"/>
        <v>947566.93</v>
      </c>
      <c r="R1005" s="5" t="str">
        <f>+IFERROR(INDEX('18.02.23'!$F$9:$F$748,MATCH('Bảng kê Q1'!$F1005,'18.02.23'!$N$9:$N$746,0)),"")</f>
        <v/>
      </c>
      <c r="S1005" s="15" t="s">
        <v>1118</v>
      </c>
      <c r="T1005" s="8" t="s">
        <v>3016</v>
      </c>
      <c r="U1005" t="e">
        <f>INDEX('Hàng tra'!$E$3:$E$519,MATCH('Bảng kê Q1'!$F1005,'Hàng tra'!$E$3:$E$519,0))</f>
        <v>#N/A</v>
      </c>
    </row>
    <row r="1006" spans="1:21" ht="21" hidden="1" outlineLevel="1" x14ac:dyDescent="0.25">
      <c r="A1006" s="4">
        <v>44963</v>
      </c>
      <c r="B1006" s="8" t="s">
        <v>1697</v>
      </c>
      <c r="C1006" s="8" t="s">
        <v>3013</v>
      </c>
      <c r="D1006" s="22" t="s">
        <v>1118</v>
      </c>
      <c r="E1006" s="22" t="s">
        <v>1118</v>
      </c>
      <c r="F1006" s="22">
        <v>2998</v>
      </c>
      <c r="G1006" s="22"/>
      <c r="H1006" s="22" t="str">
        <f>+IFERROR(INDEX('18.02.23'!$N$9:$N$746,MATCH('Bảng kê Q1'!$F1006,'18.02.23'!$N$9:$N$746,0)),"")</f>
        <v/>
      </c>
      <c r="I1006" s="22"/>
      <c r="J1006" s="22"/>
      <c r="K1006" s="22"/>
      <c r="L1006" s="5">
        <v>555290</v>
      </c>
      <c r="M1006" s="9" t="s">
        <v>3015</v>
      </c>
      <c r="N1006" s="5">
        <v>55529</v>
      </c>
      <c r="O1006" s="5">
        <v>610819</v>
      </c>
      <c r="P1006" s="5">
        <f t="shared" si="30"/>
        <v>64135.994999999995</v>
      </c>
      <c r="Q1006" s="5">
        <f t="shared" si="31"/>
        <v>546683.005</v>
      </c>
      <c r="R1006" s="5" t="str">
        <f>+IFERROR(INDEX('18.02.23'!$F$9:$F$748,MATCH('Bảng kê Q1'!$F1006,'18.02.23'!$N$9:$N$746,0)),"")</f>
        <v/>
      </c>
      <c r="S1006" s="15" t="s">
        <v>1118</v>
      </c>
      <c r="T1006" s="8" t="s">
        <v>3016</v>
      </c>
      <c r="U1006" t="e">
        <f>INDEX('Hàng tra'!$E$3:$E$519,MATCH('Bảng kê Q1'!$F1006,'Hàng tra'!$E$3:$E$519,0))</f>
        <v>#N/A</v>
      </c>
    </row>
    <row r="1007" spans="1:21" ht="21" hidden="1" outlineLevel="1" x14ac:dyDescent="0.25">
      <c r="A1007" s="4">
        <v>44963</v>
      </c>
      <c r="B1007" s="8" t="s">
        <v>694</v>
      </c>
      <c r="C1007" s="8" t="s">
        <v>3013</v>
      </c>
      <c r="D1007" s="22" t="s">
        <v>1887</v>
      </c>
      <c r="E1007" s="22" t="s">
        <v>1887</v>
      </c>
      <c r="F1007" s="22">
        <v>2999</v>
      </c>
      <c r="G1007" s="22"/>
      <c r="H1007" s="22" t="str">
        <f>+IFERROR(INDEX('18.02.23'!$N$9:$N$746,MATCH('Bảng kê Q1'!$F1007,'18.02.23'!$N$9:$N$746,0)),"")</f>
        <v/>
      </c>
      <c r="I1007" s="22"/>
      <c r="J1007" s="22"/>
      <c r="K1007" s="22"/>
      <c r="L1007" s="5">
        <v>2033025</v>
      </c>
      <c r="M1007" s="9" t="s">
        <v>3015</v>
      </c>
      <c r="N1007" s="5">
        <v>203303</v>
      </c>
      <c r="O1007" s="5">
        <v>2236328</v>
      </c>
      <c r="P1007" s="5">
        <f t="shared" si="30"/>
        <v>234814.44</v>
      </c>
      <c r="Q1007" s="5">
        <f t="shared" si="31"/>
        <v>2001513.56</v>
      </c>
      <c r="R1007" s="5" t="str">
        <f>+IFERROR(INDEX('18.02.23'!$F$9:$F$748,MATCH('Bảng kê Q1'!$F1007,'18.02.23'!$N$9:$N$746,0)),"")</f>
        <v/>
      </c>
      <c r="S1007" s="15" t="s">
        <v>1887</v>
      </c>
      <c r="T1007" s="8" t="s">
        <v>3062</v>
      </c>
      <c r="U1007" t="e">
        <f>INDEX('Hàng tra'!$E$3:$E$519,MATCH('Bảng kê Q1'!$F1007,'Hàng tra'!$E$3:$E$519,0))</f>
        <v>#N/A</v>
      </c>
    </row>
    <row r="1008" spans="1:21" ht="21" hidden="1" outlineLevel="1" x14ac:dyDescent="0.25">
      <c r="A1008" s="4">
        <v>44963</v>
      </c>
      <c r="B1008" s="8" t="s">
        <v>1809</v>
      </c>
      <c r="C1008" s="8" t="s">
        <v>3013</v>
      </c>
      <c r="D1008" s="22" t="s">
        <v>1887</v>
      </c>
      <c r="E1008" s="22" t="s">
        <v>1887</v>
      </c>
      <c r="F1008" s="22">
        <v>3000</v>
      </c>
      <c r="G1008" s="22"/>
      <c r="H1008" s="22" t="str">
        <f>+IFERROR(INDEX('18.02.23'!$N$9:$N$746,MATCH('Bảng kê Q1'!$F1008,'18.02.23'!$N$9:$N$746,0)),"")</f>
        <v/>
      </c>
      <c r="I1008" s="22"/>
      <c r="J1008" s="22"/>
      <c r="K1008" s="22"/>
      <c r="L1008" s="5">
        <v>1060500</v>
      </c>
      <c r="M1008" s="9" t="s">
        <v>3015</v>
      </c>
      <c r="N1008" s="5">
        <v>106050</v>
      </c>
      <c r="O1008" s="5">
        <v>1166550</v>
      </c>
      <c r="P1008" s="5">
        <f t="shared" si="30"/>
        <v>122487.75</v>
      </c>
      <c r="Q1008" s="5">
        <f t="shared" si="31"/>
        <v>1044062.25</v>
      </c>
      <c r="R1008" s="5" t="str">
        <f>+IFERROR(INDEX('18.02.23'!$F$9:$F$748,MATCH('Bảng kê Q1'!$F1008,'18.02.23'!$N$9:$N$746,0)),"")</f>
        <v/>
      </c>
      <c r="S1008" s="15" t="s">
        <v>1887</v>
      </c>
      <c r="T1008" s="8" t="s">
        <v>3062</v>
      </c>
      <c r="U1008" t="e">
        <f>INDEX('Hàng tra'!$E$3:$E$519,MATCH('Bảng kê Q1'!$F1008,'Hàng tra'!$E$3:$E$519,0))</f>
        <v>#N/A</v>
      </c>
    </row>
    <row r="1009" spans="1:21" ht="21" hidden="1" outlineLevel="1" x14ac:dyDescent="0.25">
      <c r="A1009" s="4">
        <v>44963</v>
      </c>
      <c r="B1009" s="8" t="s">
        <v>559</v>
      </c>
      <c r="C1009" s="8" t="s">
        <v>3013</v>
      </c>
      <c r="D1009" s="22" t="s">
        <v>138</v>
      </c>
      <c r="E1009" s="22" t="s">
        <v>138</v>
      </c>
      <c r="F1009" s="22">
        <v>3001</v>
      </c>
      <c r="G1009" s="22"/>
      <c r="H1009" s="22" t="str">
        <f>+IFERROR(INDEX('18.02.23'!$N$9:$N$746,MATCH('Bảng kê Q1'!$F1009,'18.02.23'!$N$9:$N$746,0)),"")</f>
        <v/>
      </c>
      <c r="I1009" s="22"/>
      <c r="J1009" s="22"/>
      <c r="K1009" s="22"/>
      <c r="L1009" s="5">
        <v>1024249</v>
      </c>
      <c r="M1009" s="9" t="s">
        <v>3015</v>
      </c>
      <c r="N1009" s="5">
        <v>102425</v>
      </c>
      <c r="O1009" s="5">
        <v>1126674</v>
      </c>
      <c r="P1009" s="5">
        <f t="shared" si="30"/>
        <v>118300.76999999999</v>
      </c>
      <c r="Q1009" s="5">
        <f t="shared" si="31"/>
        <v>1008373.23</v>
      </c>
      <c r="R1009" s="5" t="str">
        <f>+IFERROR(INDEX('18.02.23'!$F$9:$F$748,MATCH('Bảng kê Q1'!$F1009,'18.02.23'!$N$9:$N$746,0)),"")</f>
        <v/>
      </c>
      <c r="S1009" s="15" t="s">
        <v>138</v>
      </c>
      <c r="T1009" s="8" t="s">
        <v>3110</v>
      </c>
      <c r="U1009" t="e">
        <f>INDEX('Hàng tra'!$E$3:$E$519,MATCH('Bảng kê Q1'!$F1009,'Hàng tra'!$E$3:$E$519,0))</f>
        <v>#N/A</v>
      </c>
    </row>
    <row r="1010" spans="1:21" hidden="1" outlineLevel="1" x14ac:dyDescent="0.25">
      <c r="A1010" s="4">
        <v>44963</v>
      </c>
      <c r="B1010" s="8" t="s">
        <v>145</v>
      </c>
      <c r="C1010" s="8" t="s">
        <v>3013</v>
      </c>
      <c r="D1010" s="22" t="s">
        <v>2555</v>
      </c>
      <c r="E1010" s="22" t="s">
        <v>2555</v>
      </c>
      <c r="F1010" s="22">
        <v>3004</v>
      </c>
      <c r="G1010" s="22"/>
      <c r="H1010" s="22" t="str">
        <f>+IFERROR(INDEX('18.02.23'!$N$9:$N$746,MATCH('Bảng kê Q1'!$F1010,'18.02.23'!$N$9:$N$746,0)),"")</f>
        <v/>
      </c>
      <c r="I1010" s="22"/>
      <c r="J1010" s="22"/>
      <c r="K1010" s="22"/>
      <c r="L1010" s="5">
        <v>695142</v>
      </c>
      <c r="M1010" s="9" t="s">
        <v>3015</v>
      </c>
      <c r="N1010" s="5">
        <v>69514</v>
      </c>
      <c r="O1010" s="5">
        <v>764656</v>
      </c>
      <c r="P1010" s="5">
        <f t="shared" si="30"/>
        <v>80288.87999999999</v>
      </c>
      <c r="Q1010" s="5">
        <f t="shared" si="31"/>
        <v>684367.12</v>
      </c>
      <c r="R1010" s="5" t="str">
        <f>+IFERROR(INDEX('18.02.23'!$F$9:$F$748,MATCH('Bảng kê Q1'!$F1010,'18.02.23'!$N$9:$N$746,0)),"")</f>
        <v/>
      </c>
      <c r="S1010" s="15" t="s">
        <v>1882</v>
      </c>
      <c r="T1010" s="8" t="s">
        <v>3014</v>
      </c>
      <c r="U1010" t="e">
        <f>INDEX('Hàng tra'!$E$3:$E$519,MATCH('Bảng kê Q1'!$F1010,'Hàng tra'!$E$3:$E$519,0))</f>
        <v>#N/A</v>
      </c>
    </row>
    <row r="1011" spans="1:21" hidden="1" outlineLevel="1" x14ac:dyDescent="0.25">
      <c r="A1011" s="4">
        <v>44963</v>
      </c>
      <c r="B1011" s="8" t="s">
        <v>2341</v>
      </c>
      <c r="C1011" s="8" t="s">
        <v>3013</v>
      </c>
      <c r="D1011" s="22" t="s">
        <v>1916</v>
      </c>
      <c r="E1011" s="22" t="s">
        <v>1916</v>
      </c>
      <c r="F1011" s="22">
        <v>3007</v>
      </c>
      <c r="G1011" s="22"/>
      <c r="H1011" s="22" t="str">
        <f>+IFERROR(INDEX('18.02.23'!$N$9:$N$746,MATCH('Bảng kê Q1'!$F1011,'18.02.23'!$N$9:$N$746,0)),"")</f>
        <v/>
      </c>
      <c r="I1011" s="22"/>
      <c r="J1011" s="22"/>
      <c r="K1011" s="22"/>
      <c r="L1011" s="5">
        <v>806200</v>
      </c>
      <c r="M1011" s="9" t="s">
        <v>3015</v>
      </c>
      <c r="N1011" s="5">
        <v>80620</v>
      </c>
      <c r="O1011" s="5">
        <v>886820</v>
      </c>
      <c r="P1011" s="5">
        <f t="shared" si="30"/>
        <v>93116.099999999991</v>
      </c>
      <c r="Q1011" s="5">
        <f t="shared" si="31"/>
        <v>793703.9</v>
      </c>
      <c r="R1011" s="5" t="str">
        <f>+IFERROR(INDEX('18.02.23'!$F$9:$F$748,MATCH('Bảng kê Q1'!$F1011,'18.02.23'!$N$9:$N$746,0)),"")</f>
        <v/>
      </c>
      <c r="S1011" s="15" t="s">
        <v>1882</v>
      </c>
      <c r="T1011" s="8" t="s">
        <v>3014</v>
      </c>
      <c r="U1011" t="e">
        <f>INDEX('Hàng tra'!$E$3:$E$519,MATCH('Bảng kê Q1'!$F1011,'Hàng tra'!$E$3:$E$519,0))</f>
        <v>#N/A</v>
      </c>
    </row>
    <row r="1012" spans="1:21" hidden="1" outlineLevel="1" x14ac:dyDescent="0.25">
      <c r="A1012" s="4">
        <v>44963</v>
      </c>
      <c r="B1012" s="8" t="s">
        <v>1010</v>
      </c>
      <c r="C1012" s="8" t="s">
        <v>3013</v>
      </c>
      <c r="D1012" s="22" t="s">
        <v>2987</v>
      </c>
      <c r="E1012" s="22" t="s">
        <v>2987</v>
      </c>
      <c r="F1012" s="22">
        <v>3009</v>
      </c>
      <c r="G1012" s="22"/>
      <c r="H1012" s="22" t="str">
        <f>+IFERROR(INDEX('18.02.23'!$N$9:$N$746,MATCH('Bảng kê Q1'!$F1012,'18.02.23'!$N$9:$N$746,0)),"")</f>
        <v/>
      </c>
      <c r="I1012" s="22"/>
      <c r="J1012" s="22"/>
      <c r="K1012" s="22"/>
      <c r="L1012" s="5">
        <v>1844890</v>
      </c>
      <c r="M1012" s="9" t="s">
        <v>3015</v>
      </c>
      <c r="N1012" s="5">
        <v>184489</v>
      </c>
      <c r="O1012" s="5">
        <v>2029379</v>
      </c>
      <c r="P1012" s="5">
        <f t="shared" si="30"/>
        <v>213084.79499999998</v>
      </c>
      <c r="Q1012" s="5">
        <f t="shared" si="31"/>
        <v>1816294.2050000001</v>
      </c>
      <c r="R1012" s="5" t="str">
        <f>+IFERROR(INDEX('18.02.23'!$F$9:$F$748,MATCH('Bảng kê Q1'!$F1012,'18.02.23'!$N$9:$N$746,0)),"")</f>
        <v/>
      </c>
      <c r="S1012" s="15" t="s">
        <v>1882</v>
      </c>
      <c r="T1012" s="8" t="s">
        <v>3014</v>
      </c>
      <c r="U1012" t="e">
        <f>INDEX('Hàng tra'!$E$3:$E$519,MATCH('Bảng kê Q1'!$F1012,'Hàng tra'!$E$3:$E$519,0))</f>
        <v>#N/A</v>
      </c>
    </row>
    <row r="1013" spans="1:21" hidden="1" outlineLevel="1" x14ac:dyDescent="0.25">
      <c r="A1013" s="4">
        <v>44963</v>
      </c>
      <c r="B1013" s="8" t="s">
        <v>2396</v>
      </c>
      <c r="C1013" s="8" t="s">
        <v>3013</v>
      </c>
      <c r="D1013" s="22" t="s">
        <v>2102</v>
      </c>
      <c r="E1013" s="22" t="s">
        <v>2102</v>
      </c>
      <c r="F1013" s="22">
        <v>3010</v>
      </c>
      <c r="G1013" s="22"/>
      <c r="H1013" s="22" t="str">
        <f>+IFERROR(INDEX('18.02.23'!$N$9:$N$746,MATCH('Bảng kê Q1'!$F1013,'18.02.23'!$N$9:$N$746,0)),"")</f>
        <v/>
      </c>
      <c r="I1013" s="22"/>
      <c r="J1013" s="22"/>
      <c r="K1013" s="22"/>
      <c r="L1013" s="5">
        <v>1613034</v>
      </c>
      <c r="M1013" s="9" t="s">
        <v>3015</v>
      </c>
      <c r="N1013" s="5">
        <v>161303</v>
      </c>
      <c r="O1013" s="5">
        <v>1774337</v>
      </c>
      <c r="P1013" s="5">
        <f t="shared" si="30"/>
        <v>186305.38499999998</v>
      </c>
      <c r="Q1013" s="5">
        <f t="shared" si="31"/>
        <v>1588031.615</v>
      </c>
      <c r="R1013" s="5" t="str">
        <f>+IFERROR(INDEX('18.02.23'!$F$9:$F$748,MATCH('Bảng kê Q1'!$F1013,'18.02.23'!$N$9:$N$746,0)),"")</f>
        <v/>
      </c>
      <c r="S1013" s="15" t="s">
        <v>1882</v>
      </c>
      <c r="T1013" s="8" t="s">
        <v>3014</v>
      </c>
      <c r="U1013" t="e">
        <f>INDEX('Hàng tra'!$E$3:$E$519,MATCH('Bảng kê Q1'!$F1013,'Hàng tra'!$E$3:$E$519,0))</f>
        <v>#N/A</v>
      </c>
    </row>
    <row r="1014" spans="1:21" hidden="1" outlineLevel="1" x14ac:dyDescent="0.25">
      <c r="A1014" s="4">
        <v>44963</v>
      </c>
      <c r="B1014" s="8" t="s">
        <v>1063</v>
      </c>
      <c r="C1014" s="8" t="s">
        <v>3013</v>
      </c>
      <c r="D1014" s="22" t="s">
        <v>1153</v>
      </c>
      <c r="E1014" s="22" t="s">
        <v>1153</v>
      </c>
      <c r="F1014" s="22">
        <v>3013</v>
      </c>
      <c r="G1014" s="22"/>
      <c r="H1014" s="22" t="str">
        <f>+IFERROR(INDEX('18.02.23'!$N$9:$N$746,MATCH('Bảng kê Q1'!$F1014,'18.02.23'!$N$9:$N$746,0)),"")</f>
        <v/>
      </c>
      <c r="I1014" s="22"/>
      <c r="J1014" s="22"/>
      <c r="K1014" s="22"/>
      <c r="L1014" s="5">
        <v>806200</v>
      </c>
      <c r="M1014" s="9" t="s">
        <v>3015</v>
      </c>
      <c r="N1014" s="5">
        <v>80620</v>
      </c>
      <c r="O1014" s="5">
        <v>886820</v>
      </c>
      <c r="P1014" s="5">
        <f t="shared" si="30"/>
        <v>93116.099999999991</v>
      </c>
      <c r="Q1014" s="5">
        <f t="shared" si="31"/>
        <v>793703.9</v>
      </c>
      <c r="R1014" s="5" t="str">
        <f>+IFERROR(INDEX('18.02.23'!$F$9:$F$748,MATCH('Bảng kê Q1'!$F1014,'18.02.23'!$N$9:$N$746,0)),"")</f>
        <v/>
      </c>
      <c r="S1014" s="15" t="s">
        <v>1882</v>
      </c>
      <c r="T1014" s="8" t="s">
        <v>3014</v>
      </c>
      <c r="U1014" t="e">
        <f>INDEX('Hàng tra'!$E$3:$E$519,MATCH('Bảng kê Q1'!$F1014,'Hàng tra'!$E$3:$E$519,0))</f>
        <v>#N/A</v>
      </c>
    </row>
    <row r="1015" spans="1:21" hidden="1" outlineLevel="1" x14ac:dyDescent="0.25">
      <c r="A1015" s="4">
        <v>44963</v>
      </c>
      <c r="B1015" s="8" t="s">
        <v>2819</v>
      </c>
      <c r="C1015" s="8" t="s">
        <v>3013</v>
      </c>
      <c r="D1015" s="22" t="s">
        <v>4140</v>
      </c>
      <c r="E1015" s="22" t="s">
        <v>4140</v>
      </c>
      <c r="F1015" s="22">
        <v>3014</v>
      </c>
      <c r="G1015" s="22"/>
      <c r="H1015" s="22" t="str">
        <f>+IFERROR(INDEX('18.02.23'!$N$9:$N$746,MATCH('Bảng kê Q1'!$F1015,'18.02.23'!$N$9:$N$746,0)),"")</f>
        <v/>
      </c>
      <c r="I1015" s="22"/>
      <c r="J1015" s="22"/>
      <c r="K1015" s="22"/>
      <c r="L1015" s="5">
        <v>1173355</v>
      </c>
      <c r="M1015" s="9" t="s">
        <v>3015</v>
      </c>
      <c r="N1015" s="5">
        <v>117336</v>
      </c>
      <c r="O1015" s="5">
        <v>1290691</v>
      </c>
      <c r="P1015" s="5">
        <f t="shared" si="30"/>
        <v>135522.55499999999</v>
      </c>
      <c r="Q1015" s="5">
        <f t="shared" si="31"/>
        <v>1155168.4450000001</v>
      </c>
      <c r="R1015" s="5" t="str">
        <f>+IFERROR(INDEX('18.02.23'!$F$9:$F$748,MATCH('Bảng kê Q1'!$F1015,'18.02.23'!$N$9:$N$746,0)),"")</f>
        <v/>
      </c>
      <c r="S1015" s="15" t="s">
        <v>1882</v>
      </c>
      <c r="T1015" s="8" t="s">
        <v>3014</v>
      </c>
      <c r="U1015" t="e">
        <f>INDEX('Hàng tra'!$E$3:$E$519,MATCH('Bảng kê Q1'!$F1015,'Hàng tra'!$E$3:$E$519,0))</f>
        <v>#N/A</v>
      </c>
    </row>
    <row r="1016" spans="1:21" hidden="1" outlineLevel="1" x14ac:dyDescent="0.25">
      <c r="A1016" s="4">
        <v>44963</v>
      </c>
      <c r="B1016" s="8" t="s">
        <v>1841</v>
      </c>
      <c r="C1016" s="8" t="s">
        <v>3013</v>
      </c>
      <c r="D1016" s="22" t="s">
        <v>447</v>
      </c>
      <c r="E1016" s="22" t="s">
        <v>447</v>
      </c>
      <c r="F1016" s="22">
        <v>3016</v>
      </c>
      <c r="G1016" s="22"/>
      <c r="H1016" s="22" t="str">
        <f>+IFERROR(INDEX('18.02.23'!$N$9:$N$746,MATCH('Bảng kê Q1'!$F1016,'18.02.23'!$N$9:$N$746,0)),"")</f>
        <v/>
      </c>
      <c r="I1016" s="22"/>
      <c r="J1016" s="22"/>
      <c r="K1016" s="22"/>
      <c r="L1016" s="5">
        <v>473026</v>
      </c>
      <c r="M1016" s="9" t="s">
        <v>3015</v>
      </c>
      <c r="N1016" s="5">
        <v>47303</v>
      </c>
      <c r="O1016" s="5">
        <v>520329</v>
      </c>
      <c r="P1016" s="5">
        <f t="shared" si="30"/>
        <v>54634.544999999998</v>
      </c>
      <c r="Q1016" s="5">
        <f t="shared" si="31"/>
        <v>465694.45500000002</v>
      </c>
      <c r="R1016" s="5" t="str">
        <f>+IFERROR(INDEX('18.02.23'!$F$9:$F$748,MATCH('Bảng kê Q1'!$F1016,'18.02.23'!$N$9:$N$746,0)),"")</f>
        <v/>
      </c>
      <c r="S1016" s="15" t="s">
        <v>1882</v>
      </c>
      <c r="T1016" s="8" t="s">
        <v>3014</v>
      </c>
      <c r="U1016" t="e">
        <f>INDEX('Hàng tra'!$E$3:$E$519,MATCH('Bảng kê Q1'!$F1016,'Hàng tra'!$E$3:$E$519,0))</f>
        <v>#N/A</v>
      </c>
    </row>
    <row r="1017" spans="1:21" hidden="1" outlineLevel="1" x14ac:dyDescent="0.25">
      <c r="A1017" s="4">
        <v>44963</v>
      </c>
      <c r="B1017" s="8" t="s">
        <v>1485</v>
      </c>
      <c r="C1017" s="8" t="s">
        <v>3013</v>
      </c>
      <c r="D1017" s="22" t="s">
        <v>1479</v>
      </c>
      <c r="E1017" s="22" t="s">
        <v>1479</v>
      </c>
      <c r="F1017" s="22">
        <v>3018</v>
      </c>
      <c r="G1017" s="22"/>
      <c r="H1017" s="22" t="str">
        <f>+IFERROR(INDEX('18.02.23'!$N$9:$N$746,MATCH('Bảng kê Q1'!$F1017,'18.02.23'!$N$9:$N$746,0)),"")</f>
        <v/>
      </c>
      <c r="I1017" s="22"/>
      <c r="J1017" s="22"/>
      <c r="K1017" s="22"/>
      <c r="L1017" s="5">
        <v>636597</v>
      </c>
      <c r="M1017" s="9" t="s">
        <v>3015</v>
      </c>
      <c r="N1017" s="5">
        <v>63660</v>
      </c>
      <c r="O1017" s="5">
        <v>700257</v>
      </c>
      <c r="P1017" s="5">
        <f t="shared" si="30"/>
        <v>73526.985000000001</v>
      </c>
      <c r="Q1017" s="5">
        <f t="shared" si="31"/>
        <v>626730.01500000001</v>
      </c>
      <c r="R1017" s="5" t="str">
        <f>+IFERROR(INDEX('18.02.23'!$F$9:$F$748,MATCH('Bảng kê Q1'!$F1017,'18.02.23'!$N$9:$N$746,0)),"")</f>
        <v/>
      </c>
      <c r="S1017" s="15" t="s">
        <v>1882</v>
      </c>
      <c r="T1017" s="8" t="s">
        <v>3014</v>
      </c>
      <c r="U1017" t="e">
        <f>INDEX('Hàng tra'!$E$3:$E$519,MATCH('Bảng kê Q1'!$F1017,'Hàng tra'!$E$3:$E$519,0))</f>
        <v>#N/A</v>
      </c>
    </row>
    <row r="1018" spans="1:21" hidden="1" outlineLevel="1" x14ac:dyDescent="0.25">
      <c r="A1018" s="4">
        <v>44963</v>
      </c>
      <c r="B1018" s="8" t="s">
        <v>271</v>
      </c>
      <c r="C1018" s="8" t="s">
        <v>3013</v>
      </c>
      <c r="D1018" s="22" t="s">
        <v>4263</v>
      </c>
      <c r="E1018" s="22" t="s">
        <v>4263</v>
      </c>
      <c r="F1018" s="22">
        <v>3019</v>
      </c>
      <c r="G1018" s="22"/>
      <c r="H1018" s="22" t="str">
        <f>+IFERROR(INDEX('18.02.23'!$N$9:$N$746,MATCH('Bảng kê Q1'!$F1018,'18.02.23'!$N$9:$N$746,0)),"")</f>
        <v/>
      </c>
      <c r="I1018" s="22"/>
      <c r="J1018" s="22"/>
      <c r="K1018" s="22"/>
      <c r="L1018" s="5">
        <v>618065</v>
      </c>
      <c r="M1018" s="9" t="s">
        <v>3015</v>
      </c>
      <c r="N1018" s="5">
        <v>61807</v>
      </c>
      <c r="O1018" s="5">
        <v>679872</v>
      </c>
      <c r="P1018" s="5">
        <f t="shared" si="30"/>
        <v>71386.559999999998</v>
      </c>
      <c r="Q1018" s="5">
        <f t="shared" si="31"/>
        <v>608485.43999999994</v>
      </c>
      <c r="R1018" s="5" t="str">
        <f>+IFERROR(INDEX('18.02.23'!$F$9:$F$748,MATCH('Bảng kê Q1'!$F1018,'18.02.23'!$N$9:$N$746,0)),"")</f>
        <v/>
      </c>
      <c r="S1018" s="15" t="s">
        <v>1882</v>
      </c>
      <c r="T1018" s="8" t="s">
        <v>3014</v>
      </c>
      <c r="U1018" t="e">
        <f>INDEX('Hàng tra'!$E$3:$E$519,MATCH('Bảng kê Q1'!$F1018,'Hàng tra'!$E$3:$E$519,0))</f>
        <v>#N/A</v>
      </c>
    </row>
    <row r="1019" spans="1:21" hidden="1" outlineLevel="1" x14ac:dyDescent="0.25">
      <c r="A1019" s="4">
        <v>44963</v>
      </c>
      <c r="B1019" s="8" t="s">
        <v>661</v>
      </c>
      <c r="C1019" s="8" t="s">
        <v>3013</v>
      </c>
      <c r="D1019" s="22" t="s">
        <v>2569</v>
      </c>
      <c r="E1019" s="22" t="s">
        <v>2569</v>
      </c>
      <c r="F1019" s="22">
        <v>3020</v>
      </c>
      <c r="G1019" s="22"/>
      <c r="H1019" s="22" t="str">
        <f>+IFERROR(INDEX('18.02.23'!$N$9:$N$746,MATCH('Bảng kê Q1'!$F1019,'18.02.23'!$N$9:$N$746,0)),"")</f>
        <v/>
      </c>
      <c r="I1019" s="22"/>
      <c r="J1019" s="22"/>
      <c r="K1019" s="22"/>
      <c r="L1019" s="5">
        <v>584084</v>
      </c>
      <c r="M1019" s="9" t="s">
        <v>3015</v>
      </c>
      <c r="N1019" s="5">
        <v>58408</v>
      </c>
      <c r="O1019" s="5">
        <v>642492</v>
      </c>
      <c r="P1019" s="5">
        <f t="shared" si="30"/>
        <v>67461.66</v>
      </c>
      <c r="Q1019" s="5">
        <f t="shared" si="31"/>
        <v>575030.34</v>
      </c>
      <c r="R1019" s="5" t="str">
        <f>+IFERROR(INDEX('18.02.23'!$F$9:$F$748,MATCH('Bảng kê Q1'!$F1019,'18.02.23'!$N$9:$N$746,0)),"")</f>
        <v/>
      </c>
      <c r="S1019" s="15" t="s">
        <v>1882</v>
      </c>
      <c r="T1019" s="8" t="s">
        <v>3014</v>
      </c>
      <c r="U1019" t="e">
        <f>INDEX('Hàng tra'!$E$3:$E$519,MATCH('Bảng kê Q1'!$F1019,'Hàng tra'!$E$3:$E$519,0))</f>
        <v>#N/A</v>
      </c>
    </row>
    <row r="1020" spans="1:21" hidden="1" outlineLevel="1" x14ac:dyDescent="0.25">
      <c r="A1020" s="4">
        <v>44963</v>
      </c>
      <c r="B1020" s="8" t="s">
        <v>2711</v>
      </c>
      <c r="C1020" s="8" t="s">
        <v>3013</v>
      </c>
      <c r="D1020" s="22" t="s">
        <v>1089</v>
      </c>
      <c r="E1020" s="22" t="s">
        <v>1089</v>
      </c>
      <c r="F1020" s="22">
        <v>3021</v>
      </c>
      <c r="G1020" s="22"/>
      <c r="H1020" s="22" t="str">
        <f>+IFERROR(INDEX('18.02.23'!$N$9:$N$746,MATCH('Bảng kê Q1'!$F1020,'18.02.23'!$N$9:$N$746,0)),"")</f>
        <v/>
      </c>
      <c r="I1020" s="22"/>
      <c r="J1020" s="22"/>
      <c r="K1020" s="22"/>
      <c r="L1020" s="5">
        <v>1106934</v>
      </c>
      <c r="M1020" s="9" t="s">
        <v>3015</v>
      </c>
      <c r="N1020" s="5">
        <v>110693</v>
      </c>
      <c r="O1020" s="5">
        <v>1217627</v>
      </c>
      <c r="P1020" s="5">
        <f t="shared" si="30"/>
        <v>127850.83499999999</v>
      </c>
      <c r="Q1020" s="5">
        <f t="shared" si="31"/>
        <v>1089776.165</v>
      </c>
      <c r="R1020" s="5" t="str">
        <f>+IFERROR(INDEX('18.02.23'!$F$9:$F$748,MATCH('Bảng kê Q1'!$F1020,'18.02.23'!$N$9:$N$746,0)),"")</f>
        <v/>
      </c>
      <c r="S1020" s="15" t="s">
        <v>1882</v>
      </c>
      <c r="T1020" s="8" t="s">
        <v>3014</v>
      </c>
      <c r="U1020" t="e">
        <f>INDEX('Hàng tra'!$E$3:$E$519,MATCH('Bảng kê Q1'!$F1020,'Hàng tra'!$E$3:$E$519,0))</f>
        <v>#N/A</v>
      </c>
    </row>
    <row r="1021" spans="1:21" ht="21" hidden="1" outlineLevel="1" x14ac:dyDescent="0.25">
      <c r="A1021" s="4">
        <v>44963</v>
      </c>
      <c r="B1021" s="8" t="s">
        <v>304</v>
      </c>
      <c r="C1021" s="8" t="s">
        <v>3013</v>
      </c>
      <c r="D1021" s="22" t="s">
        <v>4264</v>
      </c>
      <c r="E1021" s="22" t="s">
        <v>4264</v>
      </c>
      <c r="F1021" s="22">
        <v>3022</v>
      </c>
      <c r="G1021" s="22"/>
      <c r="H1021" s="22" t="str">
        <f>+IFERROR(INDEX('18.02.23'!$N$9:$N$746,MATCH('Bảng kê Q1'!$F1021,'18.02.23'!$N$9:$N$746,0)),"")</f>
        <v/>
      </c>
      <c r="I1021" s="22"/>
      <c r="J1021" s="22"/>
      <c r="K1021" s="22"/>
      <c r="L1021" s="5">
        <v>922445</v>
      </c>
      <c r="M1021" s="9" t="s">
        <v>3015</v>
      </c>
      <c r="N1021" s="5">
        <v>92245</v>
      </c>
      <c r="O1021" s="5">
        <v>1014690</v>
      </c>
      <c r="P1021" s="5">
        <f t="shared" si="30"/>
        <v>106542.45</v>
      </c>
      <c r="Q1021" s="5">
        <f t="shared" si="31"/>
        <v>908147.55</v>
      </c>
      <c r="R1021" s="5" t="str">
        <f>+IFERROR(INDEX('18.02.23'!$F$9:$F$748,MATCH('Bảng kê Q1'!$F1021,'18.02.23'!$N$9:$N$746,0)),"")</f>
        <v/>
      </c>
      <c r="S1021" s="15" t="s">
        <v>1976</v>
      </c>
      <c r="T1021" s="8" t="s">
        <v>3018</v>
      </c>
      <c r="U1021" t="e">
        <f>INDEX('Hàng tra'!$E$3:$E$519,MATCH('Bảng kê Q1'!$F1021,'Hàng tra'!$E$3:$E$519,0))</f>
        <v>#N/A</v>
      </c>
    </row>
    <row r="1022" spans="1:21" ht="21" hidden="1" outlineLevel="1" x14ac:dyDescent="0.25">
      <c r="A1022" s="4">
        <v>44963</v>
      </c>
      <c r="B1022" s="8" t="s">
        <v>412</v>
      </c>
      <c r="C1022" s="8" t="s">
        <v>3013</v>
      </c>
      <c r="D1022" s="22" t="s">
        <v>4265</v>
      </c>
      <c r="E1022" s="22" t="s">
        <v>4265</v>
      </c>
      <c r="F1022" s="22">
        <v>3023</v>
      </c>
      <c r="G1022" s="22"/>
      <c r="H1022" s="22" t="str">
        <f>+IFERROR(INDEX('18.02.23'!$N$9:$N$746,MATCH('Bảng kê Q1'!$F1022,'18.02.23'!$N$9:$N$746,0)),"")</f>
        <v/>
      </c>
      <c r="I1022" s="22"/>
      <c r="J1022" s="22"/>
      <c r="K1022" s="22"/>
      <c r="L1022" s="5">
        <v>1472394</v>
      </c>
      <c r="M1022" s="9" t="s">
        <v>3015</v>
      </c>
      <c r="N1022" s="5">
        <v>147239</v>
      </c>
      <c r="O1022" s="5">
        <v>1619633</v>
      </c>
      <c r="P1022" s="5">
        <f t="shared" si="30"/>
        <v>170061.465</v>
      </c>
      <c r="Q1022" s="5">
        <f t="shared" si="31"/>
        <v>1449571.5349999999</v>
      </c>
      <c r="R1022" s="5" t="str">
        <f>+IFERROR(INDEX('18.02.23'!$F$9:$F$748,MATCH('Bảng kê Q1'!$F1022,'18.02.23'!$N$9:$N$746,0)),"")</f>
        <v/>
      </c>
      <c r="S1022" s="15" t="s">
        <v>1976</v>
      </c>
      <c r="T1022" s="8" t="s">
        <v>3018</v>
      </c>
      <c r="U1022" t="e">
        <f>INDEX('Hàng tra'!$E$3:$E$519,MATCH('Bảng kê Q1'!$F1022,'Hàng tra'!$E$3:$E$519,0))</f>
        <v>#N/A</v>
      </c>
    </row>
    <row r="1023" spans="1:21" ht="21" hidden="1" outlineLevel="1" x14ac:dyDescent="0.25">
      <c r="A1023" s="4">
        <v>44963</v>
      </c>
      <c r="B1023" s="8" t="s">
        <v>144</v>
      </c>
      <c r="C1023" s="8" t="s">
        <v>3013</v>
      </c>
      <c r="D1023" s="22" t="s">
        <v>4266</v>
      </c>
      <c r="E1023" s="22" t="s">
        <v>4266</v>
      </c>
      <c r="F1023" s="22">
        <v>3024</v>
      </c>
      <c r="G1023" s="22"/>
      <c r="H1023" s="22" t="str">
        <f>+IFERROR(INDEX('18.02.23'!$N$9:$N$746,MATCH('Bảng kê Q1'!$F1023,'18.02.23'!$N$9:$N$746,0)),"")</f>
        <v/>
      </c>
      <c r="I1023" s="22"/>
      <c r="J1023" s="22"/>
      <c r="K1023" s="22"/>
      <c r="L1023" s="5">
        <v>1295741</v>
      </c>
      <c r="M1023" s="9" t="s">
        <v>3015</v>
      </c>
      <c r="N1023" s="5">
        <v>129574</v>
      </c>
      <c r="O1023" s="5">
        <v>1425315</v>
      </c>
      <c r="P1023" s="5">
        <f t="shared" si="30"/>
        <v>149658.07499999998</v>
      </c>
      <c r="Q1023" s="5">
        <f t="shared" si="31"/>
        <v>1275656.925</v>
      </c>
      <c r="R1023" s="5" t="str">
        <f>+IFERROR(INDEX('18.02.23'!$F$9:$F$748,MATCH('Bảng kê Q1'!$F1023,'18.02.23'!$N$9:$N$746,0)),"")</f>
        <v/>
      </c>
      <c r="S1023" s="15" t="s">
        <v>1976</v>
      </c>
      <c r="T1023" s="8" t="s">
        <v>3018</v>
      </c>
      <c r="U1023" t="e">
        <f>INDEX('Hàng tra'!$E$3:$E$519,MATCH('Bảng kê Q1'!$F1023,'Hàng tra'!$E$3:$E$519,0))</f>
        <v>#N/A</v>
      </c>
    </row>
    <row r="1024" spans="1:21" ht="21" hidden="1" outlineLevel="1" x14ac:dyDescent="0.25">
      <c r="A1024" s="4">
        <v>44963</v>
      </c>
      <c r="B1024" s="8" t="s">
        <v>1290</v>
      </c>
      <c r="C1024" s="8" t="s">
        <v>3013</v>
      </c>
      <c r="D1024" s="22" t="s">
        <v>4136</v>
      </c>
      <c r="E1024" s="22" t="s">
        <v>4136</v>
      </c>
      <c r="F1024" s="22">
        <v>3025</v>
      </c>
      <c r="G1024" s="22"/>
      <c r="H1024" s="22" t="str">
        <f>+IFERROR(INDEX('18.02.23'!$N$9:$N$746,MATCH('Bảng kê Q1'!$F1024,'18.02.23'!$N$9:$N$746,0)),"")</f>
        <v/>
      </c>
      <c r="I1024" s="22"/>
      <c r="J1024" s="22"/>
      <c r="K1024" s="22"/>
      <c r="L1024" s="5">
        <v>775583</v>
      </c>
      <c r="M1024" s="9" t="s">
        <v>3015</v>
      </c>
      <c r="N1024" s="5">
        <v>77558</v>
      </c>
      <c r="O1024" s="5">
        <v>853141</v>
      </c>
      <c r="P1024" s="5">
        <f t="shared" si="30"/>
        <v>89579.804999999993</v>
      </c>
      <c r="Q1024" s="5">
        <f t="shared" si="31"/>
        <v>763561.19500000007</v>
      </c>
      <c r="R1024" s="5" t="str">
        <f>+IFERROR(INDEX('18.02.23'!$F$9:$F$748,MATCH('Bảng kê Q1'!$F1024,'18.02.23'!$N$9:$N$746,0)),"")</f>
        <v/>
      </c>
      <c r="S1024" s="15" t="s">
        <v>1976</v>
      </c>
      <c r="T1024" s="8" t="s">
        <v>3018</v>
      </c>
      <c r="U1024" t="e">
        <f>INDEX('Hàng tra'!$E$3:$E$519,MATCH('Bảng kê Q1'!$F1024,'Hàng tra'!$E$3:$E$519,0))</f>
        <v>#N/A</v>
      </c>
    </row>
    <row r="1025" spans="1:21" hidden="1" outlineLevel="1" x14ac:dyDescent="0.25">
      <c r="A1025" s="4">
        <v>44963</v>
      </c>
      <c r="B1025" s="8" t="s">
        <v>2484</v>
      </c>
      <c r="C1025" s="8" t="s">
        <v>3013</v>
      </c>
      <c r="D1025" s="22" t="s">
        <v>1162</v>
      </c>
      <c r="E1025" s="22" t="s">
        <v>1162</v>
      </c>
      <c r="F1025" s="22">
        <v>3045</v>
      </c>
      <c r="G1025" s="22"/>
      <c r="H1025" s="22" t="str">
        <f>+IFERROR(INDEX('18.02.23'!$N$9:$N$746,MATCH('Bảng kê Q1'!$F1025,'18.02.23'!$N$9:$N$746,0)),"")</f>
        <v/>
      </c>
      <c r="I1025" s="22"/>
      <c r="J1025" s="22"/>
      <c r="K1025" s="22"/>
      <c r="L1025" s="5">
        <v>1844890</v>
      </c>
      <c r="M1025" s="9" t="s">
        <v>3015</v>
      </c>
      <c r="N1025" s="5">
        <v>184489</v>
      </c>
      <c r="O1025" s="5">
        <v>2029379</v>
      </c>
      <c r="P1025" s="5">
        <f t="shared" si="30"/>
        <v>213084.79499999998</v>
      </c>
      <c r="Q1025" s="5">
        <f t="shared" si="31"/>
        <v>1816294.2050000001</v>
      </c>
      <c r="R1025" s="5" t="str">
        <f>+IFERROR(INDEX('18.02.23'!$F$9:$F$748,MATCH('Bảng kê Q1'!$F1025,'18.02.23'!$N$9:$N$746,0)),"")</f>
        <v/>
      </c>
      <c r="S1025" s="15" t="s">
        <v>1162</v>
      </c>
      <c r="T1025" s="8" t="s">
        <v>3102</v>
      </c>
      <c r="U1025" t="e">
        <f>INDEX('Hàng tra'!$E$3:$E$519,MATCH('Bảng kê Q1'!$F1025,'Hàng tra'!$E$3:$E$519,0))</f>
        <v>#N/A</v>
      </c>
    </row>
    <row r="1026" spans="1:21" ht="21" hidden="1" outlineLevel="1" x14ac:dyDescent="0.25">
      <c r="A1026" s="4">
        <v>44963</v>
      </c>
      <c r="B1026" s="8" t="s">
        <v>2129</v>
      </c>
      <c r="C1026" s="8" t="s">
        <v>3013</v>
      </c>
      <c r="D1026" s="22" t="s">
        <v>1158</v>
      </c>
      <c r="E1026" s="22" t="s">
        <v>1158</v>
      </c>
      <c r="F1026" s="22">
        <v>3046</v>
      </c>
      <c r="G1026" s="22"/>
      <c r="H1026" s="22" t="str">
        <f>+IFERROR(INDEX('18.02.23'!$N$9:$N$746,MATCH('Bảng kê Q1'!$F1026,'18.02.23'!$N$9:$N$746,0)),"")</f>
        <v/>
      </c>
      <c r="I1026" s="22"/>
      <c r="J1026" s="22"/>
      <c r="K1026" s="22"/>
      <c r="L1026" s="5">
        <v>700329</v>
      </c>
      <c r="M1026" s="9" t="s">
        <v>3015</v>
      </c>
      <c r="N1026" s="5">
        <v>70033</v>
      </c>
      <c r="O1026" s="5">
        <v>770362</v>
      </c>
      <c r="P1026" s="5">
        <f t="shared" si="30"/>
        <v>80888.009999999995</v>
      </c>
      <c r="Q1026" s="5">
        <f t="shared" si="31"/>
        <v>689473.99</v>
      </c>
      <c r="R1026" s="5" t="str">
        <f>+IFERROR(INDEX('18.02.23'!$F$9:$F$748,MATCH('Bảng kê Q1'!$F1026,'18.02.23'!$N$9:$N$746,0)),"")</f>
        <v/>
      </c>
      <c r="S1026" s="15" t="s">
        <v>1158</v>
      </c>
      <c r="T1026" s="8" t="s">
        <v>3017</v>
      </c>
      <c r="U1026" t="e">
        <f>INDEX('Hàng tra'!$E$3:$E$519,MATCH('Bảng kê Q1'!$F1026,'Hàng tra'!$E$3:$E$519,0))</f>
        <v>#N/A</v>
      </c>
    </row>
    <row r="1027" spans="1:21" ht="21" hidden="1" outlineLevel="1" x14ac:dyDescent="0.25">
      <c r="A1027" s="4">
        <v>44963</v>
      </c>
      <c r="B1027" s="8" t="s">
        <v>752</v>
      </c>
      <c r="C1027" s="8" t="s">
        <v>3013</v>
      </c>
      <c r="D1027" s="22" t="s">
        <v>2998</v>
      </c>
      <c r="E1027" s="22" t="s">
        <v>2998</v>
      </c>
      <c r="F1027" s="22">
        <v>3047</v>
      </c>
      <c r="G1027" s="22"/>
      <c r="H1027" s="22" t="str">
        <f>+IFERROR(INDEX('18.02.23'!$N$9:$N$746,MATCH('Bảng kê Q1'!$F1027,'18.02.23'!$N$9:$N$746,0)),"")</f>
        <v/>
      </c>
      <c r="I1027" s="22"/>
      <c r="J1027" s="22"/>
      <c r="K1027" s="22"/>
      <c r="L1027" s="5">
        <v>2346710</v>
      </c>
      <c r="M1027" s="9" t="s">
        <v>3015</v>
      </c>
      <c r="N1027" s="5">
        <v>234671</v>
      </c>
      <c r="O1027" s="5">
        <v>2581381</v>
      </c>
      <c r="P1027" s="5">
        <f t="shared" si="30"/>
        <v>271045.005</v>
      </c>
      <c r="Q1027" s="5">
        <f t="shared" si="31"/>
        <v>2310335.9950000001</v>
      </c>
      <c r="R1027" s="5" t="str">
        <f>+IFERROR(INDEX('18.02.23'!$F$9:$F$748,MATCH('Bảng kê Q1'!$F1027,'18.02.23'!$N$9:$N$746,0)),"")</f>
        <v/>
      </c>
      <c r="S1027" s="15" t="s">
        <v>2998</v>
      </c>
      <c r="T1027" s="8" t="s">
        <v>3089</v>
      </c>
      <c r="U1027" t="e">
        <f>INDEX('Hàng tra'!$E$3:$E$519,MATCH('Bảng kê Q1'!$F1027,'Hàng tra'!$E$3:$E$519,0))</f>
        <v>#N/A</v>
      </c>
    </row>
    <row r="1028" spans="1:21" ht="21" hidden="1" outlineLevel="1" x14ac:dyDescent="0.25">
      <c r="A1028" s="4">
        <v>44963</v>
      </c>
      <c r="B1028" s="8" t="s">
        <v>1499</v>
      </c>
      <c r="C1028" s="8" t="s">
        <v>3013</v>
      </c>
      <c r="D1028" s="22" t="s">
        <v>4136</v>
      </c>
      <c r="E1028" s="22" t="s">
        <v>4136</v>
      </c>
      <c r="F1028" s="22">
        <v>3048</v>
      </c>
      <c r="G1028" s="22"/>
      <c r="H1028" s="22" t="str">
        <f>+IFERROR(INDEX('18.02.23'!$N$9:$N$746,MATCH('Bảng kê Q1'!$F1028,'18.02.23'!$N$9:$N$746,0)),"")</f>
        <v/>
      </c>
      <c r="I1028" s="22"/>
      <c r="J1028" s="22"/>
      <c r="K1028" s="22"/>
      <c r="L1028" s="5">
        <v>962485</v>
      </c>
      <c r="M1028" s="9" t="s">
        <v>3015</v>
      </c>
      <c r="N1028" s="5">
        <v>96249</v>
      </c>
      <c r="O1028" s="5">
        <v>1058734</v>
      </c>
      <c r="P1028" s="5">
        <f t="shared" si="30"/>
        <v>111167.06999999999</v>
      </c>
      <c r="Q1028" s="5">
        <f t="shared" si="31"/>
        <v>947566.93</v>
      </c>
      <c r="R1028" s="5" t="str">
        <f>+IFERROR(INDEX('18.02.23'!$F$9:$F$748,MATCH('Bảng kê Q1'!$F1028,'18.02.23'!$N$9:$N$746,0)),"")</f>
        <v/>
      </c>
      <c r="S1028" s="15" t="s">
        <v>1976</v>
      </c>
      <c r="T1028" s="8" t="s">
        <v>3018</v>
      </c>
      <c r="U1028" t="e">
        <f>INDEX('Hàng tra'!$E$3:$E$519,MATCH('Bảng kê Q1'!$F1028,'Hàng tra'!$E$3:$E$519,0))</f>
        <v>#N/A</v>
      </c>
    </row>
    <row r="1029" spans="1:21" ht="21" hidden="1" outlineLevel="1" x14ac:dyDescent="0.25">
      <c r="A1029" s="4">
        <v>44963</v>
      </c>
      <c r="B1029" s="8" t="s">
        <v>1106</v>
      </c>
      <c r="C1029" s="8" t="s">
        <v>3013</v>
      </c>
      <c r="D1029" s="22" t="s">
        <v>4267</v>
      </c>
      <c r="E1029" s="22" t="s">
        <v>4267</v>
      </c>
      <c r="F1029" s="22">
        <v>3049</v>
      </c>
      <c r="G1029" s="22"/>
      <c r="H1029" s="22" t="str">
        <f>+IFERROR(INDEX('18.02.23'!$N$9:$N$746,MATCH('Bảng kê Q1'!$F1029,'18.02.23'!$N$9:$N$746,0)),"")</f>
        <v/>
      </c>
      <c r="I1029" s="22"/>
      <c r="J1029" s="22"/>
      <c r="K1029" s="22"/>
      <c r="L1029" s="5">
        <v>987780</v>
      </c>
      <c r="M1029" s="9" t="s">
        <v>3015</v>
      </c>
      <c r="N1029" s="5">
        <v>98778</v>
      </c>
      <c r="O1029" s="5">
        <v>1086558</v>
      </c>
      <c r="P1029" s="5">
        <f t="shared" ref="P1029:P1092" si="32">O1029*10.5%</f>
        <v>114088.59</v>
      </c>
      <c r="Q1029" s="5">
        <f t="shared" ref="Q1029:Q1092" si="33">+O1029-P1029</f>
        <v>972469.41</v>
      </c>
      <c r="R1029" s="5" t="str">
        <f>+IFERROR(INDEX('18.02.23'!$F$9:$F$748,MATCH('Bảng kê Q1'!$F1029,'18.02.23'!$N$9:$N$746,0)),"")</f>
        <v/>
      </c>
      <c r="S1029" s="15" t="s">
        <v>1976</v>
      </c>
      <c r="T1029" s="8" t="s">
        <v>3018</v>
      </c>
      <c r="U1029" t="e">
        <f>INDEX('Hàng tra'!$E$3:$E$519,MATCH('Bảng kê Q1'!$F1029,'Hàng tra'!$E$3:$E$519,0))</f>
        <v>#N/A</v>
      </c>
    </row>
    <row r="1030" spans="1:21" hidden="1" outlineLevel="1" x14ac:dyDescent="0.25">
      <c r="A1030" s="4">
        <v>44964</v>
      </c>
      <c r="B1030" s="8" t="s">
        <v>370</v>
      </c>
      <c r="C1030" s="8" t="s">
        <v>3013</v>
      </c>
      <c r="D1030" s="22" t="s">
        <v>2491</v>
      </c>
      <c r="E1030" s="22" t="s">
        <v>2491</v>
      </c>
      <c r="F1030" s="22">
        <v>3052</v>
      </c>
      <c r="G1030" s="22"/>
      <c r="H1030" s="22" t="str">
        <f>+IFERROR(INDEX('18.02.23'!$N$9:$N$746,MATCH('Bảng kê Q1'!$F1030,'18.02.23'!$N$9:$N$746,0)),"")</f>
        <v/>
      </c>
      <c r="I1030" s="22"/>
      <c r="J1030" s="22"/>
      <c r="K1030" s="22"/>
      <c r="L1030" s="5">
        <v>951239</v>
      </c>
      <c r="M1030" s="9" t="s">
        <v>3015</v>
      </c>
      <c r="N1030" s="5">
        <v>95124</v>
      </c>
      <c r="O1030" s="5">
        <v>1046363</v>
      </c>
      <c r="P1030" s="5">
        <f t="shared" si="32"/>
        <v>109868.11499999999</v>
      </c>
      <c r="Q1030" s="5">
        <f t="shared" si="33"/>
        <v>936494.88500000001</v>
      </c>
      <c r="R1030" s="5" t="str">
        <f>+IFERROR(INDEX('18.02.23'!$F$9:$F$748,MATCH('Bảng kê Q1'!$F1030,'18.02.23'!$N$9:$N$746,0)),"")</f>
        <v/>
      </c>
      <c r="S1030" s="15" t="s">
        <v>1882</v>
      </c>
      <c r="T1030" s="8" t="s">
        <v>3014</v>
      </c>
      <c r="U1030" t="e">
        <f>INDEX('Hàng tra'!$E$3:$E$519,MATCH('Bảng kê Q1'!$F1030,'Hàng tra'!$E$3:$E$519,0))</f>
        <v>#N/A</v>
      </c>
    </row>
    <row r="1031" spans="1:21" hidden="1" outlineLevel="1" x14ac:dyDescent="0.25">
      <c r="A1031" s="4">
        <v>44964</v>
      </c>
      <c r="B1031" s="8" t="s">
        <v>2405</v>
      </c>
      <c r="C1031" s="8" t="s">
        <v>3013</v>
      </c>
      <c r="D1031" s="22" t="s">
        <v>1740</v>
      </c>
      <c r="E1031" s="22" t="s">
        <v>1740</v>
      </c>
      <c r="F1031" s="22">
        <v>3056</v>
      </c>
      <c r="G1031" s="22"/>
      <c r="H1031" s="22" t="str">
        <f>+IFERROR(INDEX('18.02.23'!$N$9:$N$746,MATCH('Bảng kê Q1'!$F1031,'18.02.23'!$N$9:$N$746,0)),"")</f>
        <v/>
      </c>
      <c r="I1031" s="22"/>
      <c r="J1031" s="22"/>
      <c r="K1031" s="22"/>
      <c r="L1031" s="5">
        <v>926540</v>
      </c>
      <c r="M1031" s="9" t="s">
        <v>3015</v>
      </c>
      <c r="N1031" s="5">
        <v>92654</v>
      </c>
      <c r="O1031" s="5">
        <v>1019194</v>
      </c>
      <c r="P1031" s="5">
        <f t="shared" si="32"/>
        <v>107015.37</v>
      </c>
      <c r="Q1031" s="5">
        <f t="shared" si="33"/>
        <v>912178.63</v>
      </c>
      <c r="R1031" s="5" t="str">
        <f>+IFERROR(INDEX('18.02.23'!$F$9:$F$748,MATCH('Bảng kê Q1'!$F1031,'18.02.23'!$N$9:$N$746,0)),"")</f>
        <v/>
      </c>
      <c r="S1031" s="15" t="s">
        <v>1882</v>
      </c>
      <c r="T1031" s="8" t="s">
        <v>3014</v>
      </c>
      <c r="U1031" t="e">
        <f>INDEX('Hàng tra'!$E$3:$E$519,MATCH('Bảng kê Q1'!$F1031,'Hàng tra'!$E$3:$E$519,0))</f>
        <v>#N/A</v>
      </c>
    </row>
    <row r="1032" spans="1:21" hidden="1" outlineLevel="1" x14ac:dyDescent="0.25">
      <c r="A1032" s="4">
        <v>44964</v>
      </c>
      <c r="B1032" s="8" t="s">
        <v>1203</v>
      </c>
      <c r="C1032" s="8" t="s">
        <v>3013</v>
      </c>
      <c r="D1032" s="22" t="s">
        <v>1740</v>
      </c>
      <c r="E1032" s="22" t="s">
        <v>1740</v>
      </c>
      <c r="F1032" s="22">
        <v>3057</v>
      </c>
      <c r="G1032" s="22"/>
      <c r="H1032" s="22" t="str">
        <f>+IFERROR(INDEX('18.02.23'!$N$9:$N$746,MATCH('Bảng kê Q1'!$F1032,'18.02.23'!$N$9:$N$746,0)),"")</f>
        <v/>
      </c>
      <c r="I1032" s="22"/>
      <c r="J1032" s="22"/>
      <c r="K1032" s="22"/>
      <c r="L1032" s="5">
        <v>811387</v>
      </c>
      <c r="M1032" s="9" t="s">
        <v>3015</v>
      </c>
      <c r="N1032" s="5">
        <v>81139</v>
      </c>
      <c r="O1032" s="5">
        <v>892526</v>
      </c>
      <c r="P1032" s="5">
        <f t="shared" si="32"/>
        <v>93715.23</v>
      </c>
      <c r="Q1032" s="5">
        <f t="shared" si="33"/>
        <v>798810.77</v>
      </c>
      <c r="R1032" s="5" t="str">
        <f>+IFERROR(INDEX('18.02.23'!$F$9:$F$748,MATCH('Bảng kê Q1'!$F1032,'18.02.23'!$N$9:$N$746,0)),"")</f>
        <v/>
      </c>
      <c r="S1032" s="15" t="s">
        <v>1882</v>
      </c>
      <c r="T1032" s="8" t="s">
        <v>3014</v>
      </c>
      <c r="U1032" t="e">
        <f>INDEX('Hàng tra'!$E$3:$E$519,MATCH('Bảng kê Q1'!$F1032,'Hàng tra'!$E$3:$E$519,0))</f>
        <v>#N/A</v>
      </c>
    </row>
    <row r="1033" spans="1:21" hidden="1" outlineLevel="1" x14ac:dyDescent="0.25">
      <c r="A1033" s="4">
        <v>44964</v>
      </c>
      <c r="B1033" s="8" t="s">
        <v>2197</v>
      </c>
      <c r="C1033" s="8" t="s">
        <v>3013</v>
      </c>
      <c r="D1033" s="22" t="s">
        <v>51</v>
      </c>
      <c r="E1033" s="22" t="s">
        <v>51</v>
      </c>
      <c r="F1033" s="22">
        <v>3058</v>
      </c>
      <c r="G1033" s="22"/>
      <c r="H1033" s="22" t="str">
        <f>+IFERROR(INDEX('18.02.23'!$N$9:$N$746,MATCH('Bảng kê Q1'!$F1033,'18.02.23'!$N$9:$N$746,0)),"")</f>
        <v/>
      </c>
      <c r="I1033" s="22"/>
      <c r="J1033" s="22"/>
      <c r="K1033" s="22"/>
      <c r="L1033" s="5">
        <v>806200</v>
      </c>
      <c r="M1033" s="9" t="s">
        <v>3015</v>
      </c>
      <c r="N1033" s="5">
        <v>80620</v>
      </c>
      <c r="O1033" s="5">
        <v>886820</v>
      </c>
      <c r="P1033" s="5">
        <f t="shared" si="32"/>
        <v>93116.099999999991</v>
      </c>
      <c r="Q1033" s="5">
        <f t="shared" si="33"/>
        <v>793703.9</v>
      </c>
      <c r="R1033" s="5" t="str">
        <f>+IFERROR(INDEX('18.02.23'!$F$9:$F$748,MATCH('Bảng kê Q1'!$F1033,'18.02.23'!$N$9:$N$746,0)),"")</f>
        <v/>
      </c>
      <c r="S1033" s="15" t="s">
        <v>1882</v>
      </c>
      <c r="T1033" s="8" t="s">
        <v>3014</v>
      </c>
      <c r="U1033" t="e">
        <f>INDEX('Hàng tra'!$E$3:$E$519,MATCH('Bảng kê Q1'!$F1033,'Hàng tra'!$E$3:$E$519,0))</f>
        <v>#N/A</v>
      </c>
    </row>
    <row r="1034" spans="1:21" hidden="1" outlineLevel="1" x14ac:dyDescent="0.25">
      <c r="A1034" s="4">
        <v>44964</v>
      </c>
      <c r="B1034" s="8" t="s">
        <v>1589</v>
      </c>
      <c r="C1034" s="8" t="s">
        <v>3013</v>
      </c>
      <c r="D1034" s="22" t="s">
        <v>1482</v>
      </c>
      <c r="E1034" s="22" t="s">
        <v>1482</v>
      </c>
      <c r="F1034" s="22">
        <v>3061</v>
      </c>
      <c r="G1034" s="22"/>
      <c r="H1034" s="22" t="str">
        <f>+IFERROR(INDEX('18.02.23'!$N$9:$N$746,MATCH('Bảng kê Q1'!$F1034,'18.02.23'!$N$9:$N$746,0)),"")</f>
        <v/>
      </c>
      <c r="I1034" s="22"/>
      <c r="J1034" s="22"/>
      <c r="K1034" s="22"/>
      <c r="L1034" s="5">
        <v>4781690</v>
      </c>
      <c r="M1034" s="9" t="s">
        <v>3015</v>
      </c>
      <c r="N1034" s="5">
        <v>478169</v>
      </c>
      <c r="O1034" s="5">
        <v>5259859</v>
      </c>
      <c r="P1034" s="5">
        <f t="shared" si="32"/>
        <v>552285.19499999995</v>
      </c>
      <c r="Q1034" s="5">
        <f t="shared" si="33"/>
        <v>4707573.8049999997</v>
      </c>
      <c r="R1034" s="5" t="str">
        <f>+IFERROR(INDEX('18.02.23'!$F$9:$F$748,MATCH('Bảng kê Q1'!$F1034,'18.02.23'!$N$9:$N$746,0)),"")</f>
        <v/>
      </c>
      <c r="S1034" s="15" t="s">
        <v>1482</v>
      </c>
      <c r="T1034" s="8" t="s">
        <v>3065</v>
      </c>
      <c r="U1034" t="e">
        <f>INDEX('Hàng tra'!$E$3:$E$519,MATCH('Bảng kê Q1'!$F1034,'Hàng tra'!$E$3:$E$519,0))</f>
        <v>#N/A</v>
      </c>
    </row>
    <row r="1035" spans="1:21" ht="21" hidden="1" outlineLevel="1" x14ac:dyDescent="0.25">
      <c r="A1035" s="4">
        <v>44964</v>
      </c>
      <c r="B1035" s="8" t="s">
        <v>284</v>
      </c>
      <c r="C1035" s="8" t="s">
        <v>3013</v>
      </c>
      <c r="D1035" s="22" t="s">
        <v>4208</v>
      </c>
      <c r="E1035" s="22" t="s">
        <v>4208</v>
      </c>
      <c r="F1035" s="22">
        <v>3062</v>
      </c>
      <c r="G1035" s="22"/>
      <c r="H1035" s="22" t="str">
        <f>+IFERROR(INDEX('18.02.23'!$N$9:$N$746,MATCH('Bảng kê Q1'!$F1035,'18.02.23'!$N$9:$N$746,0)),"")</f>
        <v/>
      </c>
      <c r="I1035" s="22"/>
      <c r="J1035" s="22"/>
      <c r="K1035" s="22"/>
      <c r="L1035" s="5">
        <v>926129</v>
      </c>
      <c r="M1035" s="9" t="s">
        <v>3015</v>
      </c>
      <c r="N1035" s="5">
        <v>92613</v>
      </c>
      <c r="O1035" s="5">
        <v>1018742</v>
      </c>
      <c r="P1035" s="5">
        <f t="shared" si="32"/>
        <v>106967.90999999999</v>
      </c>
      <c r="Q1035" s="5">
        <f t="shared" si="33"/>
        <v>911774.09</v>
      </c>
      <c r="R1035" s="5" t="str">
        <f>+IFERROR(INDEX('18.02.23'!$F$9:$F$748,MATCH('Bảng kê Q1'!$F1035,'18.02.23'!$N$9:$N$746,0)),"")</f>
        <v/>
      </c>
      <c r="S1035" s="15" t="s">
        <v>1711</v>
      </c>
      <c r="T1035" s="8" t="s">
        <v>3083</v>
      </c>
      <c r="U1035" t="e">
        <f>INDEX('Hàng tra'!$E$3:$E$519,MATCH('Bảng kê Q1'!$F1035,'Hàng tra'!$E$3:$E$519,0))</f>
        <v>#N/A</v>
      </c>
    </row>
    <row r="1036" spans="1:21" ht="21" hidden="1" outlineLevel="1" x14ac:dyDescent="0.25">
      <c r="A1036" s="4">
        <v>44964</v>
      </c>
      <c r="B1036" s="8" t="s">
        <v>668</v>
      </c>
      <c r="C1036" s="8" t="s">
        <v>3013</v>
      </c>
      <c r="D1036" s="22" t="s">
        <v>4209</v>
      </c>
      <c r="E1036" s="22" t="s">
        <v>4209</v>
      </c>
      <c r="F1036" s="22">
        <v>3063</v>
      </c>
      <c r="G1036" s="22"/>
      <c r="H1036" s="22" t="str">
        <f>+IFERROR(INDEX('18.02.23'!$N$9:$N$746,MATCH('Bảng kê Q1'!$F1036,'18.02.23'!$N$9:$N$746,0)),"")</f>
        <v/>
      </c>
      <c r="I1036" s="22"/>
      <c r="J1036" s="22"/>
      <c r="K1036" s="22"/>
      <c r="L1036" s="5">
        <v>704013</v>
      </c>
      <c r="M1036" s="9" t="s">
        <v>3015</v>
      </c>
      <c r="N1036" s="5">
        <v>70401</v>
      </c>
      <c r="O1036" s="5">
        <v>774414</v>
      </c>
      <c r="P1036" s="5">
        <f t="shared" si="32"/>
        <v>81313.47</v>
      </c>
      <c r="Q1036" s="5">
        <f t="shared" si="33"/>
        <v>693100.53</v>
      </c>
      <c r="R1036" s="5" t="str">
        <f>+IFERROR(INDEX('18.02.23'!$F$9:$F$748,MATCH('Bảng kê Q1'!$F1036,'18.02.23'!$N$9:$N$746,0)),"")</f>
        <v/>
      </c>
      <c r="S1036" s="15" t="s">
        <v>1711</v>
      </c>
      <c r="T1036" s="8" t="s">
        <v>3083</v>
      </c>
      <c r="U1036" t="e">
        <f>INDEX('Hàng tra'!$E$3:$E$519,MATCH('Bảng kê Q1'!$F1036,'Hàng tra'!$E$3:$E$519,0))</f>
        <v>#N/A</v>
      </c>
    </row>
    <row r="1037" spans="1:21" hidden="1" outlineLevel="1" x14ac:dyDescent="0.25">
      <c r="A1037" s="4">
        <v>44964</v>
      </c>
      <c r="B1037" s="8" t="s">
        <v>2507</v>
      </c>
      <c r="C1037" s="8" t="s">
        <v>3013</v>
      </c>
      <c r="D1037" s="22" t="s">
        <v>1351</v>
      </c>
      <c r="E1037" s="22" t="s">
        <v>1351</v>
      </c>
      <c r="F1037" s="22">
        <v>3064</v>
      </c>
      <c r="G1037" s="22"/>
      <c r="H1037" s="22" t="str">
        <f>+IFERROR(INDEX('18.02.23'!$N$9:$N$746,MATCH('Bảng kê Q1'!$F1037,'18.02.23'!$N$9:$N$746,0)),"")</f>
        <v/>
      </c>
      <c r="I1037" s="22"/>
      <c r="J1037" s="22"/>
      <c r="K1037" s="22"/>
      <c r="L1037" s="5">
        <v>507744</v>
      </c>
      <c r="M1037" s="9" t="s">
        <v>3015</v>
      </c>
      <c r="N1037" s="5">
        <v>50774</v>
      </c>
      <c r="O1037" s="5">
        <v>558518</v>
      </c>
      <c r="P1037" s="5">
        <f t="shared" si="32"/>
        <v>58644.39</v>
      </c>
      <c r="Q1037" s="5">
        <f t="shared" si="33"/>
        <v>499873.61</v>
      </c>
      <c r="R1037" s="5" t="str">
        <f>+IFERROR(INDEX('18.02.23'!$F$9:$F$748,MATCH('Bảng kê Q1'!$F1037,'18.02.23'!$N$9:$N$746,0)),"")</f>
        <v/>
      </c>
      <c r="S1037" s="15" t="s">
        <v>1882</v>
      </c>
      <c r="T1037" s="8" t="s">
        <v>3014</v>
      </c>
      <c r="U1037" t="e">
        <f>INDEX('Hàng tra'!$E$3:$E$519,MATCH('Bảng kê Q1'!$F1037,'Hàng tra'!$E$3:$E$519,0))</f>
        <v>#N/A</v>
      </c>
    </row>
    <row r="1038" spans="1:21" ht="21" hidden="1" outlineLevel="1" x14ac:dyDescent="0.25">
      <c r="A1038" s="4">
        <v>44964</v>
      </c>
      <c r="B1038" s="8" t="s">
        <v>1284</v>
      </c>
      <c r="C1038" s="8" t="s">
        <v>3013</v>
      </c>
      <c r="D1038" s="22" t="s">
        <v>4204</v>
      </c>
      <c r="E1038" s="22" t="s">
        <v>4204</v>
      </c>
      <c r="F1038" s="22">
        <v>3065</v>
      </c>
      <c r="G1038" s="22"/>
      <c r="H1038" s="22" t="str">
        <f>+IFERROR(INDEX('18.02.23'!$N$9:$N$746,MATCH('Bảng kê Q1'!$F1038,'18.02.23'!$N$9:$N$746,0)),"")</f>
        <v/>
      </c>
      <c r="I1038" s="22"/>
      <c r="J1038" s="22"/>
      <c r="K1038" s="22"/>
      <c r="L1038" s="5">
        <v>3144098</v>
      </c>
      <c r="M1038" s="9" t="s">
        <v>3015</v>
      </c>
      <c r="N1038" s="5">
        <v>314410</v>
      </c>
      <c r="O1038" s="5">
        <v>3458508</v>
      </c>
      <c r="P1038" s="5">
        <f t="shared" si="32"/>
        <v>363143.33999999997</v>
      </c>
      <c r="Q1038" s="5">
        <f t="shared" si="33"/>
        <v>3095364.66</v>
      </c>
      <c r="R1038" s="5" t="str">
        <f>+IFERROR(INDEX('18.02.23'!$F$9:$F$748,MATCH('Bảng kê Q1'!$F1038,'18.02.23'!$N$9:$N$746,0)),"")</f>
        <v/>
      </c>
      <c r="S1038" s="15" t="s">
        <v>1332</v>
      </c>
      <c r="T1038" s="8" t="s">
        <v>3033</v>
      </c>
      <c r="U1038" t="e">
        <f>INDEX('Hàng tra'!$E$3:$E$519,MATCH('Bảng kê Q1'!$F1038,'Hàng tra'!$E$3:$E$519,0))</f>
        <v>#N/A</v>
      </c>
    </row>
    <row r="1039" spans="1:21" ht="21" hidden="1" outlineLevel="1" x14ac:dyDescent="0.25">
      <c r="A1039" s="4">
        <v>44964</v>
      </c>
      <c r="B1039" s="8" t="s">
        <v>2282</v>
      </c>
      <c r="C1039" s="8" t="s">
        <v>3013</v>
      </c>
      <c r="D1039" s="22" t="s">
        <v>4207</v>
      </c>
      <c r="E1039" s="22" t="s">
        <v>4207</v>
      </c>
      <c r="F1039" s="22">
        <v>3066</v>
      </c>
      <c r="G1039" s="22"/>
      <c r="H1039" s="22" t="str">
        <f>+IFERROR(INDEX('18.02.23'!$N$9:$N$746,MATCH('Bảng kê Q1'!$F1039,'18.02.23'!$N$9:$N$746,0)),"")</f>
        <v/>
      </c>
      <c r="I1039" s="22"/>
      <c r="J1039" s="22"/>
      <c r="K1039" s="22"/>
      <c r="L1039" s="5">
        <v>2357956</v>
      </c>
      <c r="M1039" s="9" t="s">
        <v>3015</v>
      </c>
      <c r="N1039" s="5">
        <v>235796</v>
      </c>
      <c r="O1039" s="5">
        <v>2593752</v>
      </c>
      <c r="P1039" s="5">
        <f t="shared" si="32"/>
        <v>272343.95999999996</v>
      </c>
      <c r="Q1039" s="5">
        <f t="shared" si="33"/>
        <v>2321408.04</v>
      </c>
      <c r="R1039" s="5" t="str">
        <f>+IFERROR(INDEX('18.02.23'!$F$9:$F$748,MATCH('Bảng kê Q1'!$F1039,'18.02.23'!$N$9:$N$746,0)),"")</f>
        <v/>
      </c>
      <c r="S1039" s="15" t="s">
        <v>1332</v>
      </c>
      <c r="T1039" s="8" t="s">
        <v>3033</v>
      </c>
      <c r="U1039" t="e">
        <f>INDEX('Hàng tra'!$E$3:$E$519,MATCH('Bảng kê Q1'!$F1039,'Hàng tra'!$E$3:$E$519,0))</f>
        <v>#N/A</v>
      </c>
    </row>
    <row r="1040" spans="1:21" hidden="1" outlineLevel="1" x14ac:dyDescent="0.25">
      <c r="A1040" s="4">
        <v>44964</v>
      </c>
      <c r="B1040" s="8" t="s">
        <v>2335</v>
      </c>
      <c r="C1040" s="8" t="s">
        <v>3013</v>
      </c>
      <c r="D1040" s="22" t="s">
        <v>1594</v>
      </c>
      <c r="E1040" s="22" t="s">
        <v>1594</v>
      </c>
      <c r="F1040" s="22">
        <v>3068</v>
      </c>
      <c r="G1040" s="22"/>
      <c r="H1040" s="22" t="str">
        <f>+IFERROR(INDEX('18.02.23'!$N$9:$N$746,MATCH('Bảng kê Q1'!$F1040,'18.02.23'!$N$9:$N$746,0)),"")</f>
        <v/>
      </c>
      <c r="I1040" s="22"/>
      <c r="J1040" s="22"/>
      <c r="K1040" s="22"/>
      <c r="L1040" s="5">
        <v>5438235</v>
      </c>
      <c r="M1040" s="9" t="s">
        <v>3015</v>
      </c>
      <c r="N1040" s="5">
        <v>543824</v>
      </c>
      <c r="O1040" s="5">
        <v>5982059</v>
      </c>
      <c r="P1040" s="5">
        <f t="shared" si="32"/>
        <v>628116.19499999995</v>
      </c>
      <c r="Q1040" s="5">
        <f t="shared" si="33"/>
        <v>5353942.8049999997</v>
      </c>
      <c r="R1040" s="5" t="str">
        <f>+IFERROR(INDEX('18.02.23'!$F$9:$F$748,MATCH('Bảng kê Q1'!$F1040,'18.02.23'!$N$9:$N$746,0)),"")</f>
        <v/>
      </c>
      <c r="S1040" s="15" t="s">
        <v>1594</v>
      </c>
      <c r="T1040" s="8" t="s">
        <v>3041</v>
      </c>
      <c r="U1040" t="e">
        <f>INDEX('Hàng tra'!$E$3:$E$519,MATCH('Bảng kê Q1'!$F1040,'Hàng tra'!$E$3:$E$519,0))</f>
        <v>#N/A</v>
      </c>
    </row>
    <row r="1041" spans="1:21" hidden="1" outlineLevel="1" x14ac:dyDescent="0.25">
      <c r="A1041" s="4">
        <v>44964</v>
      </c>
      <c r="B1041" s="8" t="s">
        <v>29</v>
      </c>
      <c r="C1041" s="8" t="s">
        <v>3013</v>
      </c>
      <c r="D1041" s="22" t="s">
        <v>4225</v>
      </c>
      <c r="E1041" s="22" t="s">
        <v>4225</v>
      </c>
      <c r="F1041" s="22">
        <v>3069</v>
      </c>
      <c r="G1041" s="22"/>
      <c r="H1041" s="22" t="str">
        <f>+IFERROR(INDEX('18.02.23'!$N$9:$N$746,MATCH('Bảng kê Q1'!$F1041,'18.02.23'!$N$9:$N$746,0)),"")</f>
        <v/>
      </c>
      <c r="I1041" s="22"/>
      <c r="J1041" s="22"/>
      <c r="K1041" s="22"/>
      <c r="L1041" s="5">
        <v>5433215</v>
      </c>
      <c r="M1041" s="9" t="s">
        <v>3015</v>
      </c>
      <c r="N1041" s="5">
        <v>543322</v>
      </c>
      <c r="O1041" s="5">
        <v>5976537</v>
      </c>
      <c r="P1041" s="5">
        <f t="shared" si="32"/>
        <v>627536.38500000001</v>
      </c>
      <c r="Q1041" s="5">
        <f t="shared" si="33"/>
        <v>5349000.6150000002</v>
      </c>
      <c r="R1041" s="5" t="str">
        <f>+IFERROR(INDEX('18.02.23'!$F$9:$F$748,MATCH('Bảng kê Q1'!$F1041,'18.02.23'!$N$9:$N$746,0)),"")</f>
        <v/>
      </c>
      <c r="S1041" s="15" t="s">
        <v>2803</v>
      </c>
      <c r="T1041" s="8" t="s">
        <v>3035</v>
      </c>
      <c r="U1041" t="e">
        <f>INDEX('Hàng tra'!$E$3:$E$519,MATCH('Bảng kê Q1'!$F1041,'Hàng tra'!$E$3:$E$519,0))</f>
        <v>#N/A</v>
      </c>
    </row>
    <row r="1042" spans="1:21" hidden="1" outlineLevel="1" x14ac:dyDescent="0.25">
      <c r="A1042" s="4">
        <v>44964</v>
      </c>
      <c r="B1042" s="8" t="s">
        <v>985</v>
      </c>
      <c r="C1042" s="8" t="s">
        <v>3013</v>
      </c>
      <c r="D1042" s="22" t="s">
        <v>4150</v>
      </c>
      <c r="E1042" s="22" t="s">
        <v>4150</v>
      </c>
      <c r="F1042" s="22">
        <v>3072</v>
      </c>
      <c r="G1042" s="22"/>
      <c r="H1042" s="22" t="str">
        <f>+IFERROR(INDEX('18.02.23'!$N$9:$N$746,MATCH('Bảng kê Q1'!$F1042,'18.02.23'!$N$9:$N$746,0)),"")</f>
        <v/>
      </c>
      <c r="I1042" s="22"/>
      <c r="J1042" s="22"/>
      <c r="K1042" s="22"/>
      <c r="L1042" s="5">
        <v>2177107</v>
      </c>
      <c r="M1042" s="9" t="s">
        <v>3015</v>
      </c>
      <c r="N1042" s="5">
        <v>217711</v>
      </c>
      <c r="O1042" s="5">
        <v>2394818</v>
      </c>
      <c r="P1042" s="5">
        <f t="shared" si="32"/>
        <v>251455.88999999998</v>
      </c>
      <c r="Q1042" s="5">
        <f t="shared" si="33"/>
        <v>2143362.11</v>
      </c>
      <c r="R1042" s="5" t="str">
        <f>+IFERROR(INDEX('18.02.23'!$F$9:$F$748,MATCH('Bảng kê Q1'!$F1042,'18.02.23'!$N$9:$N$746,0)),"")</f>
        <v/>
      </c>
      <c r="S1042" s="15" t="s">
        <v>2803</v>
      </c>
      <c r="T1042" s="8" t="s">
        <v>3035</v>
      </c>
      <c r="U1042" t="e">
        <f>INDEX('Hàng tra'!$E$3:$E$519,MATCH('Bảng kê Q1'!$F1042,'Hàng tra'!$E$3:$E$519,0))</f>
        <v>#N/A</v>
      </c>
    </row>
    <row r="1043" spans="1:21" hidden="1" outlineLevel="1" x14ac:dyDescent="0.25">
      <c r="A1043" s="4">
        <v>44964</v>
      </c>
      <c r="B1043" s="8" t="s">
        <v>2574</v>
      </c>
      <c r="C1043" s="8" t="s">
        <v>3013</v>
      </c>
      <c r="D1043" s="22" t="s">
        <v>171</v>
      </c>
      <c r="E1043" s="22" t="s">
        <v>171</v>
      </c>
      <c r="F1043" s="22">
        <v>3073</v>
      </c>
      <c r="G1043" s="22"/>
      <c r="H1043" s="22" t="str">
        <f>+IFERROR(INDEX('18.02.23'!$N$9:$N$746,MATCH('Bảng kê Q1'!$F1043,'18.02.23'!$N$9:$N$746,0)),"")</f>
        <v/>
      </c>
      <c r="I1043" s="22"/>
      <c r="J1043" s="22"/>
      <c r="K1043" s="22"/>
      <c r="L1043" s="5">
        <v>1540510</v>
      </c>
      <c r="M1043" s="9" t="s">
        <v>3015</v>
      </c>
      <c r="N1043" s="5">
        <v>154051</v>
      </c>
      <c r="O1043" s="5">
        <v>1694561</v>
      </c>
      <c r="P1043" s="5">
        <f t="shared" si="32"/>
        <v>177928.905</v>
      </c>
      <c r="Q1043" s="5">
        <f t="shared" si="33"/>
        <v>1516632.095</v>
      </c>
      <c r="R1043" s="5" t="str">
        <f>+IFERROR(INDEX('18.02.23'!$F$9:$F$748,MATCH('Bảng kê Q1'!$F1043,'18.02.23'!$N$9:$N$746,0)),"")</f>
        <v/>
      </c>
      <c r="S1043" s="15" t="s">
        <v>1882</v>
      </c>
      <c r="T1043" s="8" t="s">
        <v>3014</v>
      </c>
      <c r="U1043" t="e">
        <f>INDEX('Hàng tra'!$E$3:$E$519,MATCH('Bảng kê Q1'!$F1043,'Hàng tra'!$E$3:$E$519,0))</f>
        <v>#N/A</v>
      </c>
    </row>
    <row r="1044" spans="1:21" hidden="1" outlineLevel="1" x14ac:dyDescent="0.25">
      <c r="A1044" s="4">
        <v>44964</v>
      </c>
      <c r="B1044" s="8" t="s">
        <v>77</v>
      </c>
      <c r="C1044" s="8" t="s">
        <v>3013</v>
      </c>
      <c r="D1044" s="22" t="s">
        <v>2622</v>
      </c>
      <c r="E1044" s="22" t="s">
        <v>2622</v>
      </c>
      <c r="F1044" s="22">
        <v>3077</v>
      </c>
      <c r="G1044" s="22"/>
      <c r="H1044" s="22" t="str">
        <f>+IFERROR(INDEX('18.02.23'!$N$9:$N$746,MATCH('Bảng kê Q1'!$F1044,'18.02.23'!$N$9:$N$746,0)),"")</f>
        <v/>
      </c>
      <c r="I1044" s="22"/>
      <c r="J1044" s="22"/>
      <c r="K1044" s="22"/>
      <c r="L1044" s="5">
        <v>1517775</v>
      </c>
      <c r="M1044" s="9" t="s">
        <v>3015</v>
      </c>
      <c r="N1044" s="5">
        <v>151778</v>
      </c>
      <c r="O1044" s="5">
        <v>1669553</v>
      </c>
      <c r="P1044" s="5">
        <f t="shared" si="32"/>
        <v>175303.065</v>
      </c>
      <c r="Q1044" s="5">
        <f t="shared" si="33"/>
        <v>1494249.9350000001</v>
      </c>
      <c r="R1044" s="5" t="str">
        <f>+IFERROR(INDEX('18.02.23'!$F$9:$F$748,MATCH('Bảng kê Q1'!$F1044,'18.02.23'!$N$9:$N$746,0)),"")</f>
        <v/>
      </c>
      <c r="S1044" s="15" t="s">
        <v>1882</v>
      </c>
      <c r="T1044" s="8" t="s">
        <v>3014</v>
      </c>
      <c r="U1044" t="e">
        <f>INDEX('Hàng tra'!$E$3:$E$519,MATCH('Bảng kê Q1'!$F1044,'Hàng tra'!$E$3:$E$519,0))</f>
        <v>#N/A</v>
      </c>
    </row>
    <row r="1045" spans="1:21" hidden="1" outlineLevel="1" x14ac:dyDescent="0.25">
      <c r="A1045" s="4">
        <v>44964</v>
      </c>
      <c r="B1045" s="8" t="s">
        <v>1354</v>
      </c>
      <c r="C1045" s="8" t="s">
        <v>3013</v>
      </c>
      <c r="D1045" s="22" t="s">
        <v>495</v>
      </c>
      <c r="E1045" s="22" t="s">
        <v>495</v>
      </c>
      <c r="F1045" s="22">
        <v>3078</v>
      </c>
      <c r="G1045" s="22"/>
      <c r="H1045" s="22" t="str">
        <f>+IFERROR(INDEX('18.02.23'!$N$9:$N$746,MATCH('Bảng kê Q1'!$F1045,'18.02.23'!$N$9:$N$746,0)),"")</f>
        <v/>
      </c>
      <c r="I1045" s="22"/>
      <c r="J1045" s="22"/>
      <c r="K1045" s="22"/>
      <c r="L1045" s="5">
        <v>709895</v>
      </c>
      <c r="M1045" s="9" t="s">
        <v>3015</v>
      </c>
      <c r="N1045" s="5">
        <v>70990</v>
      </c>
      <c r="O1045" s="5">
        <v>780885</v>
      </c>
      <c r="P1045" s="5">
        <f t="shared" si="32"/>
        <v>81992.925000000003</v>
      </c>
      <c r="Q1045" s="5">
        <f t="shared" si="33"/>
        <v>698892.07499999995</v>
      </c>
      <c r="R1045" s="5" t="str">
        <f>+IFERROR(INDEX('18.02.23'!$F$9:$F$748,MATCH('Bảng kê Q1'!$F1045,'18.02.23'!$N$9:$N$746,0)),"")</f>
        <v/>
      </c>
      <c r="S1045" s="15" t="s">
        <v>1882</v>
      </c>
      <c r="T1045" s="8" t="s">
        <v>3014</v>
      </c>
      <c r="U1045" t="e">
        <f>INDEX('Hàng tra'!$E$3:$E$519,MATCH('Bảng kê Q1'!$F1045,'Hàng tra'!$E$3:$E$519,0))</f>
        <v>#N/A</v>
      </c>
    </row>
    <row r="1046" spans="1:21" hidden="1" outlineLevel="1" x14ac:dyDescent="0.25">
      <c r="A1046" s="4">
        <v>44964</v>
      </c>
      <c r="B1046" s="8" t="s">
        <v>7</v>
      </c>
      <c r="C1046" s="8" t="s">
        <v>3013</v>
      </c>
      <c r="D1046" s="22" t="s">
        <v>1639</v>
      </c>
      <c r="E1046" s="22" t="s">
        <v>1639</v>
      </c>
      <c r="F1046" s="22">
        <v>3079</v>
      </c>
      <c r="G1046" s="22"/>
      <c r="H1046" s="22" t="str">
        <f>+IFERROR(INDEX('18.02.23'!$N$9:$N$746,MATCH('Bảng kê Q1'!$F1046,'18.02.23'!$N$9:$N$746,0)),"")</f>
        <v/>
      </c>
      <c r="I1046" s="22"/>
      <c r="J1046" s="22"/>
      <c r="K1046" s="22"/>
      <c r="L1046" s="5">
        <v>957191</v>
      </c>
      <c r="M1046" s="9" t="s">
        <v>3015</v>
      </c>
      <c r="N1046" s="5">
        <v>95719</v>
      </c>
      <c r="O1046" s="5">
        <v>1052910</v>
      </c>
      <c r="P1046" s="5">
        <f t="shared" si="32"/>
        <v>110555.55</v>
      </c>
      <c r="Q1046" s="5">
        <f t="shared" si="33"/>
        <v>942354.45</v>
      </c>
      <c r="R1046" s="5" t="str">
        <f>+IFERROR(INDEX('18.02.23'!$F$9:$F$748,MATCH('Bảng kê Q1'!$F1046,'18.02.23'!$N$9:$N$746,0)),"")</f>
        <v/>
      </c>
      <c r="S1046" s="15" t="s">
        <v>1882</v>
      </c>
      <c r="T1046" s="8" t="s">
        <v>3014</v>
      </c>
      <c r="U1046" t="e">
        <f>INDEX('Hàng tra'!$E$3:$E$519,MATCH('Bảng kê Q1'!$F1046,'Hàng tra'!$E$3:$E$519,0))</f>
        <v>#N/A</v>
      </c>
    </row>
    <row r="1047" spans="1:21" hidden="1" outlineLevel="1" x14ac:dyDescent="0.25">
      <c r="A1047" s="4">
        <v>44964</v>
      </c>
      <c r="B1047" s="8" t="s">
        <v>2776</v>
      </c>
      <c r="C1047" s="8" t="s">
        <v>3013</v>
      </c>
      <c r="D1047" s="22" t="s">
        <v>340</v>
      </c>
      <c r="E1047" s="22" t="s">
        <v>340</v>
      </c>
      <c r="F1047" s="22">
        <v>3080</v>
      </c>
      <c r="G1047" s="22"/>
      <c r="H1047" s="22" t="str">
        <f>+IFERROR(INDEX('18.02.23'!$N$9:$N$746,MATCH('Bảng kê Q1'!$F1047,'18.02.23'!$N$9:$N$746,0)),"")</f>
        <v/>
      </c>
      <c r="I1047" s="22"/>
      <c r="J1047" s="22"/>
      <c r="K1047" s="22"/>
      <c r="L1047" s="5">
        <v>301092</v>
      </c>
      <c r="M1047" s="9" t="s">
        <v>3015</v>
      </c>
      <c r="N1047" s="5">
        <v>30109</v>
      </c>
      <c r="O1047" s="5">
        <v>331201</v>
      </c>
      <c r="P1047" s="5">
        <f t="shared" si="32"/>
        <v>34776.104999999996</v>
      </c>
      <c r="Q1047" s="5">
        <f t="shared" si="33"/>
        <v>296424.89500000002</v>
      </c>
      <c r="R1047" s="5" t="str">
        <f>+IFERROR(INDEX('18.02.23'!$F$9:$F$748,MATCH('Bảng kê Q1'!$F1047,'18.02.23'!$N$9:$N$746,0)),"")</f>
        <v/>
      </c>
      <c r="S1047" s="15" t="s">
        <v>1882</v>
      </c>
      <c r="T1047" s="8" t="s">
        <v>3014</v>
      </c>
      <c r="U1047" t="e">
        <f>INDEX('Hàng tra'!$E$3:$E$519,MATCH('Bảng kê Q1'!$F1047,'Hàng tra'!$E$3:$E$519,0))</f>
        <v>#N/A</v>
      </c>
    </row>
    <row r="1048" spans="1:21" hidden="1" outlineLevel="1" x14ac:dyDescent="0.25">
      <c r="A1048" s="4">
        <v>44964</v>
      </c>
      <c r="B1048" s="8" t="s">
        <v>1496</v>
      </c>
      <c r="C1048" s="8" t="s">
        <v>3013</v>
      </c>
      <c r="D1048" s="22" t="s">
        <v>2995</v>
      </c>
      <c r="E1048" s="22" t="s">
        <v>2995</v>
      </c>
      <c r="F1048" s="22">
        <v>3081</v>
      </c>
      <c r="G1048" s="22"/>
      <c r="H1048" s="22" t="str">
        <f>+IFERROR(INDEX('18.02.23'!$N$9:$N$746,MATCH('Bảng kê Q1'!$F1048,'18.02.23'!$N$9:$N$746,0)),"")</f>
        <v/>
      </c>
      <c r="I1048" s="22"/>
      <c r="J1048" s="22"/>
      <c r="K1048" s="22"/>
      <c r="L1048" s="5">
        <v>553467</v>
      </c>
      <c r="M1048" s="9" t="s">
        <v>3015</v>
      </c>
      <c r="N1048" s="5">
        <v>55347</v>
      </c>
      <c r="O1048" s="5">
        <v>608814</v>
      </c>
      <c r="P1048" s="5">
        <f t="shared" si="32"/>
        <v>63925.47</v>
      </c>
      <c r="Q1048" s="5">
        <f t="shared" si="33"/>
        <v>544888.53</v>
      </c>
      <c r="R1048" s="5" t="str">
        <f>+IFERROR(INDEX('18.02.23'!$F$9:$F$748,MATCH('Bảng kê Q1'!$F1048,'18.02.23'!$N$9:$N$746,0)),"")</f>
        <v/>
      </c>
      <c r="S1048" s="15" t="s">
        <v>1882</v>
      </c>
      <c r="T1048" s="8" t="s">
        <v>3014</v>
      </c>
      <c r="U1048" t="e">
        <f>INDEX('Hàng tra'!$E$3:$E$519,MATCH('Bảng kê Q1'!$F1048,'Hàng tra'!$E$3:$E$519,0))</f>
        <v>#N/A</v>
      </c>
    </row>
    <row r="1049" spans="1:21" hidden="1" outlineLevel="1" x14ac:dyDescent="0.25">
      <c r="A1049" s="4">
        <v>44964</v>
      </c>
      <c r="B1049" s="8" t="s">
        <v>1959</v>
      </c>
      <c r="C1049" s="8" t="s">
        <v>3013</v>
      </c>
      <c r="D1049" s="22" t="s">
        <v>1640</v>
      </c>
      <c r="E1049" s="22" t="s">
        <v>1640</v>
      </c>
      <c r="F1049" s="22">
        <v>3083</v>
      </c>
      <c r="G1049" s="22"/>
      <c r="H1049" s="22" t="str">
        <f>+IFERROR(INDEX('18.02.23'!$N$9:$N$746,MATCH('Bảng kê Q1'!$F1049,'18.02.23'!$N$9:$N$746,0)),"")</f>
        <v/>
      </c>
      <c r="I1049" s="22"/>
      <c r="J1049" s="22"/>
      <c r="K1049" s="22"/>
      <c r="L1049" s="5">
        <v>530250</v>
      </c>
      <c r="M1049" s="9" t="s">
        <v>3015</v>
      </c>
      <c r="N1049" s="5">
        <v>53025</v>
      </c>
      <c r="O1049" s="5">
        <v>583275</v>
      </c>
      <c r="P1049" s="5">
        <f t="shared" si="32"/>
        <v>61243.875</v>
      </c>
      <c r="Q1049" s="5">
        <f t="shared" si="33"/>
        <v>522031.125</v>
      </c>
      <c r="R1049" s="5" t="str">
        <f>+IFERROR(INDEX('18.02.23'!$F$9:$F$748,MATCH('Bảng kê Q1'!$F1049,'18.02.23'!$N$9:$N$746,0)),"")</f>
        <v/>
      </c>
      <c r="S1049" s="15" t="s">
        <v>1640</v>
      </c>
      <c r="T1049" s="8" t="s">
        <v>3048</v>
      </c>
      <c r="U1049" t="e">
        <f>INDEX('Hàng tra'!$E$3:$E$519,MATCH('Bảng kê Q1'!$F1049,'Hàng tra'!$E$3:$E$519,0))</f>
        <v>#N/A</v>
      </c>
    </row>
    <row r="1050" spans="1:21" hidden="1" outlineLevel="1" x14ac:dyDescent="0.25">
      <c r="A1050" s="4">
        <v>44964</v>
      </c>
      <c r="B1050" s="8" t="s">
        <v>47</v>
      </c>
      <c r="C1050" s="8" t="s">
        <v>3013</v>
      </c>
      <c r="D1050" s="22" t="s">
        <v>1640</v>
      </c>
      <c r="E1050" s="22" t="s">
        <v>1640</v>
      </c>
      <c r="F1050" s="22">
        <v>3084</v>
      </c>
      <c r="G1050" s="22"/>
      <c r="H1050" s="22" t="str">
        <f>+IFERROR(INDEX('18.02.23'!$N$9:$N$746,MATCH('Bảng kê Q1'!$F1050,'18.02.23'!$N$9:$N$746,0)),"")</f>
        <v/>
      </c>
      <c r="I1050" s="22"/>
      <c r="J1050" s="22"/>
      <c r="K1050" s="22"/>
      <c r="L1050" s="5">
        <v>1110580</v>
      </c>
      <c r="M1050" s="9" t="s">
        <v>3015</v>
      </c>
      <c r="N1050" s="5">
        <v>111058</v>
      </c>
      <c r="O1050" s="5">
        <v>1221638</v>
      </c>
      <c r="P1050" s="5">
        <f t="shared" si="32"/>
        <v>128271.98999999999</v>
      </c>
      <c r="Q1050" s="5">
        <f t="shared" si="33"/>
        <v>1093366.01</v>
      </c>
      <c r="R1050" s="5" t="str">
        <f>+IFERROR(INDEX('18.02.23'!$F$9:$F$748,MATCH('Bảng kê Q1'!$F1050,'18.02.23'!$N$9:$N$746,0)),"")</f>
        <v/>
      </c>
      <c r="S1050" s="15" t="s">
        <v>1640</v>
      </c>
      <c r="T1050" s="8" t="s">
        <v>3048</v>
      </c>
      <c r="U1050" t="e">
        <f>INDEX('Hàng tra'!$E$3:$E$519,MATCH('Bảng kê Q1'!$F1050,'Hàng tra'!$E$3:$E$519,0))</f>
        <v>#N/A</v>
      </c>
    </row>
    <row r="1051" spans="1:21" hidden="1" outlineLevel="1" x14ac:dyDescent="0.25">
      <c r="A1051" s="4">
        <v>44964</v>
      </c>
      <c r="B1051" s="8" t="s">
        <v>1325</v>
      </c>
      <c r="C1051" s="8" t="s">
        <v>3013</v>
      </c>
      <c r="D1051" s="22" t="s">
        <v>1246</v>
      </c>
      <c r="E1051" s="22" t="s">
        <v>1246</v>
      </c>
      <c r="F1051" s="22">
        <v>3085</v>
      </c>
      <c r="G1051" s="22"/>
      <c r="H1051" s="22" t="str">
        <f>+IFERROR(INDEX('18.02.23'!$N$9:$N$746,MATCH('Bảng kê Q1'!$F1051,'18.02.23'!$N$9:$N$746,0)),"")</f>
        <v/>
      </c>
      <c r="I1051" s="22"/>
      <c r="J1051" s="22"/>
      <c r="K1051" s="22"/>
      <c r="L1051" s="5">
        <v>4515764</v>
      </c>
      <c r="M1051" s="9" t="s">
        <v>3015</v>
      </c>
      <c r="N1051" s="5">
        <v>451576</v>
      </c>
      <c r="O1051" s="5">
        <v>4967340</v>
      </c>
      <c r="P1051" s="5">
        <f t="shared" si="32"/>
        <v>521570.69999999995</v>
      </c>
      <c r="Q1051" s="5">
        <f t="shared" si="33"/>
        <v>4445769.3</v>
      </c>
      <c r="R1051" s="5" t="str">
        <f>+IFERROR(INDEX('18.02.23'!$F$9:$F$748,MATCH('Bảng kê Q1'!$F1051,'18.02.23'!$N$9:$N$746,0)),"")</f>
        <v/>
      </c>
      <c r="S1051" s="15" t="s">
        <v>1246</v>
      </c>
      <c r="T1051" s="8" t="s">
        <v>3044</v>
      </c>
      <c r="U1051" t="e">
        <f>INDEX('Hàng tra'!$E$3:$E$519,MATCH('Bảng kê Q1'!$F1051,'Hàng tra'!$E$3:$E$519,0))</f>
        <v>#N/A</v>
      </c>
    </row>
    <row r="1052" spans="1:21" hidden="1" outlineLevel="1" x14ac:dyDescent="0.25">
      <c r="A1052" s="4">
        <v>44964</v>
      </c>
      <c r="B1052" s="8" t="s">
        <v>218</v>
      </c>
      <c r="C1052" s="8" t="s">
        <v>3013</v>
      </c>
      <c r="D1052" s="22" t="s">
        <v>795</v>
      </c>
      <c r="E1052" s="22" t="s">
        <v>795</v>
      </c>
      <c r="F1052" s="22">
        <v>3087</v>
      </c>
      <c r="G1052" s="22"/>
      <c r="H1052" s="22" t="str">
        <f>+IFERROR(INDEX('18.02.23'!$N$9:$N$746,MATCH('Bảng kê Q1'!$F1052,'18.02.23'!$N$9:$N$746,0)),"")</f>
        <v/>
      </c>
      <c r="I1052" s="22"/>
      <c r="J1052" s="22"/>
      <c r="K1052" s="22"/>
      <c r="L1052" s="5">
        <v>734310</v>
      </c>
      <c r="M1052" s="9" t="s">
        <v>3015</v>
      </c>
      <c r="N1052" s="5">
        <v>73431</v>
      </c>
      <c r="O1052" s="5">
        <v>807741</v>
      </c>
      <c r="P1052" s="5">
        <f t="shared" si="32"/>
        <v>84812.804999999993</v>
      </c>
      <c r="Q1052" s="5">
        <f t="shared" si="33"/>
        <v>722928.19500000007</v>
      </c>
      <c r="R1052" s="5" t="str">
        <f>+IFERROR(INDEX('18.02.23'!$F$9:$F$748,MATCH('Bảng kê Q1'!$F1052,'18.02.23'!$N$9:$N$746,0)),"")</f>
        <v/>
      </c>
      <c r="S1052" s="15" t="s">
        <v>795</v>
      </c>
      <c r="T1052" s="8" t="s">
        <v>3053</v>
      </c>
      <c r="U1052" t="e">
        <f>INDEX('Hàng tra'!$E$3:$E$519,MATCH('Bảng kê Q1'!$F1052,'Hàng tra'!$E$3:$E$519,0))</f>
        <v>#N/A</v>
      </c>
    </row>
    <row r="1053" spans="1:21" ht="21" hidden="1" outlineLevel="1" x14ac:dyDescent="0.25">
      <c r="A1053" s="4">
        <v>44964</v>
      </c>
      <c r="B1053" s="8" t="s">
        <v>1843</v>
      </c>
      <c r="C1053" s="8" t="s">
        <v>3013</v>
      </c>
      <c r="D1053" s="22" t="s">
        <v>2912</v>
      </c>
      <c r="E1053" s="22" t="s">
        <v>2912</v>
      </c>
      <c r="F1053" s="22">
        <v>3088</v>
      </c>
      <c r="G1053" s="22"/>
      <c r="H1053" s="22" t="str">
        <f>+IFERROR(INDEX('18.02.23'!$N$9:$N$746,MATCH('Bảng kê Q1'!$F1053,'18.02.23'!$N$9:$N$746,0)),"")</f>
        <v/>
      </c>
      <c r="I1053" s="22"/>
      <c r="J1053" s="22"/>
      <c r="K1053" s="22"/>
      <c r="L1053" s="5">
        <v>742350</v>
      </c>
      <c r="M1053" s="9" t="s">
        <v>3015</v>
      </c>
      <c r="N1053" s="5">
        <v>74235</v>
      </c>
      <c r="O1053" s="5">
        <v>816585</v>
      </c>
      <c r="P1053" s="5">
        <f t="shared" si="32"/>
        <v>85741.425000000003</v>
      </c>
      <c r="Q1053" s="5">
        <f t="shared" si="33"/>
        <v>730843.57499999995</v>
      </c>
      <c r="R1053" s="5" t="str">
        <f>+IFERROR(INDEX('18.02.23'!$F$9:$F$748,MATCH('Bảng kê Q1'!$F1053,'18.02.23'!$N$9:$N$746,0)),"")</f>
        <v/>
      </c>
      <c r="S1053" s="15" t="s">
        <v>2912</v>
      </c>
      <c r="T1053" s="8" t="s">
        <v>3049</v>
      </c>
      <c r="U1053" t="e">
        <f>INDEX('Hàng tra'!$E$3:$E$519,MATCH('Bảng kê Q1'!$F1053,'Hàng tra'!$E$3:$E$519,0))</f>
        <v>#N/A</v>
      </c>
    </row>
    <row r="1054" spans="1:21" ht="21" hidden="1" outlineLevel="1" x14ac:dyDescent="0.25">
      <c r="A1054" s="4">
        <v>44964</v>
      </c>
      <c r="B1054" s="8" t="s">
        <v>2391</v>
      </c>
      <c r="C1054" s="8" t="s">
        <v>3013</v>
      </c>
      <c r="D1054" s="22" t="s">
        <v>2912</v>
      </c>
      <c r="E1054" s="22" t="s">
        <v>2912</v>
      </c>
      <c r="F1054" s="22">
        <v>3089</v>
      </c>
      <c r="G1054" s="22"/>
      <c r="H1054" s="22" t="str">
        <f>+IFERROR(INDEX('18.02.23'!$N$9:$N$746,MATCH('Bảng kê Q1'!$F1054,'18.02.23'!$N$9:$N$746,0)),"")</f>
        <v/>
      </c>
      <c r="I1054" s="22"/>
      <c r="J1054" s="22"/>
      <c r="K1054" s="22"/>
      <c r="L1054" s="5">
        <v>4363416</v>
      </c>
      <c r="M1054" s="9" t="s">
        <v>3015</v>
      </c>
      <c r="N1054" s="5">
        <v>436342</v>
      </c>
      <c r="O1054" s="5">
        <v>4799758</v>
      </c>
      <c r="P1054" s="5">
        <f t="shared" si="32"/>
        <v>503974.58999999997</v>
      </c>
      <c r="Q1054" s="5">
        <f t="shared" si="33"/>
        <v>4295783.41</v>
      </c>
      <c r="R1054" s="5" t="str">
        <f>+IFERROR(INDEX('18.02.23'!$F$9:$F$748,MATCH('Bảng kê Q1'!$F1054,'18.02.23'!$N$9:$N$746,0)),"")</f>
        <v/>
      </c>
      <c r="S1054" s="15" t="s">
        <v>2912</v>
      </c>
      <c r="T1054" s="8" t="s">
        <v>3049</v>
      </c>
      <c r="U1054" t="e">
        <f>INDEX('Hàng tra'!$E$3:$E$519,MATCH('Bảng kê Q1'!$F1054,'Hàng tra'!$E$3:$E$519,0))</f>
        <v>#N/A</v>
      </c>
    </row>
    <row r="1055" spans="1:21" hidden="1" outlineLevel="1" x14ac:dyDescent="0.25">
      <c r="A1055" s="4">
        <v>44964</v>
      </c>
      <c r="B1055" s="8" t="s">
        <v>1870</v>
      </c>
      <c r="C1055" s="8" t="s">
        <v>3013</v>
      </c>
      <c r="D1055" s="22" t="s">
        <v>4160</v>
      </c>
      <c r="E1055" s="22" t="s">
        <v>4160</v>
      </c>
      <c r="F1055" s="22">
        <v>3090</v>
      </c>
      <c r="G1055" s="22"/>
      <c r="H1055" s="22" t="str">
        <f>+IFERROR(INDEX('18.02.23'!$N$9:$N$746,MATCH('Bảng kê Q1'!$F1055,'18.02.23'!$N$9:$N$746,0)),"")</f>
        <v/>
      </c>
      <c r="I1055" s="22"/>
      <c r="J1055" s="22"/>
      <c r="K1055" s="22"/>
      <c r="L1055" s="5">
        <v>1517775</v>
      </c>
      <c r="M1055" s="9" t="s">
        <v>3015</v>
      </c>
      <c r="N1055" s="5">
        <v>151778</v>
      </c>
      <c r="O1055" s="5">
        <v>1669553</v>
      </c>
      <c r="P1055" s="5">
        <f t="shared" si="32"/>
        <v>175303.065</v>
      </c>
      <c r="Q1055" s="5">
        <f t="shared" si="33"/>
        <v>1494249.9350000001</v>
      </c>
      <c r="R1055" s="5" t="str">
        <f>+IFERROR(INDEX('18.02.23'!$F$9:$F$748,MATCH('Bảng kê Q1'!$F1055,'18.02.23'!$N$9:$N$746,0)),"")</f>
        <v/>
      </c>
      <c r="S1055" s="15" t="s">
        <v>1048</v>
      </c>
      <c r="T1055" s="8" t="s">
        <v>3045</v>
      </c>
      <c r="U1055" t="e">
        <f>INDEX('Hàng tra'!$E$3:$E$519,MATCH('Bảng kê Q1'!$F1055,'Hàng tra'!$E$3:$E$519,0))</f>
        <v>#N/A</v>
      </c>
    </row>
    <row r="1056" spans="1:21" hidden="1" outlineLevel="1" x14ac:dyDescent="0.25">
      <c r="A1056" s="4">
        <v>44964</v>
      </c>
      <c r="B1056" s="8" t="s">
        <v>2793</v>
      </c>
      <c r="C1056" s="8" t="s">
        <v>3013</v>
      </c>
      <c r="D1056" s="22" t="s">
        <v>1299</v>
      </c>
      <c r="E1056" s="22" t="s">
        <v>1299</v>
      </c>
      <c r="F1056" s="22">
        <v>3092</v>
      </c>
      <c r="G1056" s="22"/>
      <c r="H1056" s="22" t="str">
        <f>+IFERROR(INDEX('18.02.23'!$N$9:$N$746,MATCH('Bảng kê Q1'!$F1056,'18.02.23'!$N$9:$N$746,0)),"")</f>
        <v/>
      </c>
      <c r="I1056" s="22"/>
      <c r="J1056" s="22"/>
      <c r="K1056" s="22"/>
      <c r="L1056" s="5">
        <v>1057110</v>
      </c>
      <c r="M1056" s="9" t="s">
        <v>3015</v>
      </c>
      <c r="N1056" s="5">
        <v>105711</v>
      </c>
      <c r="O1056" s="5">
        <v>1162821</v>
      </c>
      <c r="P1056" s="5">
        <f t="shared" si="32"/>
        <v>122096.205</v>
      </c>
      <c r="Q1056" s="5">
        <f t="shared" si="33"/>
        <v>1040724.795</v>
      </c>
      <c r="R1056" s="5" t="str">
        <f>+IFERROR(INDEX('18.02.23'!$F$9:$F$748,MATCH('Bảng kê Q1'!$F1056,'18.02.23'!$N$9:$N$746,0)),"")</f>
        <v/>
      </c>
      <c r="S1056" s="15" t="s">
        <v>1299</v>
      </c>
      <c r="T1056" s="8" t="s">
        <v>3046</v>
      </c>
      <c r="U1056" t="e">
        <f>INDEX('Hàng tra'!$E$3:$E$519,MATCH('Bảng kê Q1'!$F1056,'Hàng tra'!$E$3:$E$519,0))</f>
        <v>#N/A</v>
      </c>
    </row>
    <row r="1057" spans="1:21" ht="21" hidden="1" outlineLevel="1" x14ac:dyDescent="0.25">
      <c r="A1057" s="4">
        <v>44964</v>
      </c>
      <c r="B1057" s="8" t="s">
        <v>2462</v>
      </c>
      <c r="C1057" s="8" t="s">
        <v>3013</v>
      </c>
      <c r="D1057" s="22" t="s">
        <v>1833</v>
      </c>
      <c r="E1057" s="22" t="s">
        <v>1833</v>
      </c>
      <c r="F1057" s="22">
        <v>3094</v>
      </c>
      <c r="G1057" s="22"/>
      <c r="H1057" s="22" t="str">
        <f>+IFERROR(INDEX('18.02.23'!$N$9:$N$746,MATCH('Bảng kê Q1'!$F1057,'18.02.23'!$N$9:$N$746,0)),"")</f>
        <v/>
      </c>
      <c r="I1057" s="22"/>
      <c r="J1057" s="22"/>
      <c r="K1057" s="22"/>
      <c r="L1057" s="5">
        <v>734310</v>
      </c>
      <c r="M1057" s="9" t="s">
        <v>3015</v>
      </c>
      <c r="N1057" s="5">
        <v>73431</v>
      </c>
      <c r="O1057" s="5">
        <v>807741</v>
      </c>
      <c r="P1057" s="5">
        <f t="shared" si="32"/>
        <v>84812.804999999993</v>
      </c>
      <c r="Q1057" s="5">
        <f t="shared" si="33"/>
        <v>722928.19500000007</v>
      </c>
      <c r="R1057" s="5" t="str">
        <f>+IFERROR(INDEX('18.02.23'!$F$9:$F$748,MATCH('Bảng kê Q1'!$F1057,'18.02.23'!$N$9:$N$746,0)),"")</f>
        <v/>
      </c>
      <c r="S1057" s="15" t="s">
        <v>1833</v>
      </c>
      <c r="T1057" s="8" t="s">
        <v>3057</v>
      </c>
      <c r="U1057" t="e">
        <f>INDEX('Hàng tra'!$E$3:$E$519,MATCH('Bảng kê Q1'!$F1057,'Hàng tra'!$E$3:$E$519,0))</f>
        <v>#N/A</v>
      </c>
    </row>
    <row r="1058" spans="1:21" ht="21" hidden="1" outlineLevel="1" x14ac:dyDescent="0.25">
      <c r="A1058" s="4">
        <v>44964</v>
      </c>
      <c r="B1058" s="8" t="s">
        <v>265</v>
      </c>
      <c r="C1058" s="8" t="s">
        <v>3013</v>
      </c>
      <c r="D1058" s="22" t="s">
        <v>4257</v>
      </c>
      <c r="E1058" s="22" t="s">
        <v>4257</v>
      </c>
      <c r="F1058" s="22">
        <v>3095</v>
      </c>
      <c r="G1058" s="22"/>
      <c r="H1058" s="22" t="str">
        <f>+IFERROR(INDEX('18.02.23'!$N$9:$N$746,MATCH('Bảng kê Q1'!$F1058,'18.02.23'!$N$9:$N$746,0)),"")</f>
        <v/>
      </c>
      <c r="I1058" s="22"/>
      <c r="J1058" s="22"/>
      <c r="K1058" s="22"/>
      <c r="L1058" s="5">
        <v>1061159</v>
      </c>
      <c r="M1058" s="9" t="s">
        <v>3015</v>
      </c>
      <c r="N1058" s="5">
        <v>106116</v>
      </c>
      <c r="O1058" s="5">
        <v>1167275</v>
      </c>
      <c r="P1058" s="5">
        <f t="shared" si="32"/>
        <v>122563.875</v>
      </c>
      <c r="Q1058" s="5">
        <f t="shared" si="33"/>
        <v>1044711.125</v>
      </c>
      <c r="R1058" s="5" t="str">
        <f>+IFERROR(INDEX('18.02.23'!$F$9:$F$748,MATCH('Bảng kê Q1'!$F1058,'18.02.23'!$N$9:$N$746,0)),"")</f>
        <v/>
      </c>
      <c r="S1058" s="15" t="s">
        <v>349</v>
      </c>
      <c r="T1058" s="8" t="s">
        <v>3030</v>
      </c>
      <c r="U1058" t="e">
        <f>INDEX('Hàng tra'!$E$3:$E$519,MATCH('Bảng kê Q1'!$F1058,'Hàng tra'!$E$3:$E$519,0))</f>
        <v>#N/A</v>
      </c>
    </row>
    <row r="1059" spans="1:21" ht="21" hidden="1" outlineLevel="1" x14ac:dyDescent="0.25">
      <c r="A1059" s="4">
        <v>44964</v>
      </c>
      <c r="B1059" s="8" t="s">
        <v>2748</v>
      </c>
      <c r="C1059" s="8" t="s">
        <v>3013</v>
      </c>
      <c r="D1059" s="22" t="s">
        <v>4257</v>
      </c>
      <c r="E1059" s="22" t="s">
        <v>4257</v>
      </c>
      <c r="F1059" s="22">
        <v>3100</v>
      </c>
      <c r="G1059" s="22"/>
      <c r="H1059" s="22" t="str">
        <f>+IFERROR(INDEX('18.02.23'!$N$9:$N$746,MATCH('Bảng kê Q1'!$F1059,'18.02.23'!$N$9:$N$746,0)),"")</f>
        <v/>
      </c>
      <c r="I1059" s="22"/>
      <c r="J1059" s="22"/>
      <c r="K1059" s="22"/>
      <c r="L1059" s="5">
        <v>346763</v>
      </c>
      <c r="M1059" s="9" t="s">
        <v>3015</v>
      </c>
      <c r="N1059" s="5">
        <v>34676</v>
      </c>
      <c r="O1059" s="5">
        <v>381439</v>
      </c>
      <c r="P1059" s="5">
        <f t="shared" si="32"/>
        <v>40051.095000000001</v>
      </c>
      <c r="Q1059" s="5">
        <f t="shared" si="33"/>
        <v>341387.90500000003</v>
      </c>
      <c r="R1059" s="5" t="str">
        <f>+IFERROR(INDEX('18.02.23'!$F$9:$F$748,MATCH('Bảng kê Q1'!$F1059,'18.02.23'!$N$9:$N$746,0)),"")</f>
        <v/>
      </c>
      <c r="S1059" s="15" t="s">
        <v>349</v>
      </c>
      <c r="T1059" s="8" t="s">
        <v>3030</v>
      </c>
      <c r="U1059" t="e">
        <f>INDEX('Hàng tra'!$E$3:$E$519,MATCH('Bảng kê Q1'!$F1059,'Hàng tra'!$E$3:$E$519,0))</f>
        <v>#N/A</v>
      </c>
    </row>
    <row r="1060" spans="1:21" ht="21" hidden="1" outlineLevel="1" x14ac:dyDescent="0.25">
      <c r="A1060" s="4">
        <v>44964</v>
      </c>
      <c r="B1060" s="8" t="s">
        <v>948</v>
      </c>
      <c r="C1060" s="8" t="s">
        <v>3013</v>
      </c>
      <c r="D1060" s="22" t="s">
        <v>1547</v>
      </c>
      <c r="E1060" s="22" t="s">
        <v>1547</v>
      </c>
      <c r="F1060" s="22">
        <v>3106</v>
      </c>
      <c r="G1060" s="22"/>
      <c r="H1060" s="22" t="str">
        <f>+IFERROR(INDEX('18.02.23'!$N$9:$N$746,MATCH('Bảng kê Q1'!$F1060,'18.02.23'!$N$9:$N$746,0)),"")</f>
        <v/>
      </c>
      <c r="I1060" s="22"/>
      <c r="J1060" s="22"/>
      <c r="K1060" s="22"/>
      <c r="L1060" s="5">
        <v>1209488</v>
      </c>
      <c r="M1060" s="9" t="s">
        <v>3015</v>
      </c>
      <c r="N1060" s="5">
        <v>120949</v>
      </c>
      <c r="O1060" s="5">
        <v>1330437</v>
      </c>
      <c r="P1060" s="5">
        <f t="shared" si="32"/>
        <v>139695.88500000001</v>
      </c>
      <c r="Q1060" s="5">
        <f t="shared" si="33"/>
        <v>1190741.115</v>
      </c>
      <c r="R1060" s="5" t="str">
        <f>+IFERROR(INDEX('18.02.23'!$F$9:$F$748,MATCH('Bảng kê Q1'!$F1060,'18.02.23'!$N$9:$N$746,0)),"")</f>
        <v/>
      </c>
      <c r="S1060" s="15" t="s">
        <v>349</v>
      </c>
      <c r="T1060" s="8" t="s">
        <v>3030</v>
      </c>
      <c r="U1060" t="e">
        <f>INDEX('Hàng tra'!$E$3:$E$519,MATCH('Bảng kê Q1'!$F1060,'Hàng tra'!$E$3:$E$519,0))</f>
        <v>#N/A</v>
      </c>
    </row>
    <row r="1061" spans="1:21" ht="21" hidden="1" outlineLevel="1" x14ac:dyDescent="0.25">
      <c r="A1061" s="4">
        <v>44964</v>
      </c>
      <c r="B1061" s="8" t="s">
        <v>129</v>
      </c>
      <c r="C1061" s="8" t="s">
        <v>3013</v>
      </c>
      <c r="D1061" s="22" t="s">
        <v>1427</v>
      </c>
      <c r="E1061" s="22" t="s">
        <v>1427</v>
      </c>
      <c r="F1061" s="22">
        <v>3107</v>
      </c>
      <c r="G1061" s="22"/>
      <c r="H1061" s="22" t="str">
        <f>+IFERROR(INDEX('18.02.23'!$N$9:$N$746,MATCH('Bảng kê Q1'!$F1061,'18.02.23'!$N$9:$N$746,0)),"")</f>
        <v/>
      </c>
      <c r="I1061" s="22"/>
      <c r="J1061" s="22"/>
      <c r="K1061" s="22"/>
      <c r="L1061" s="5">
        <v>1757856</v>
      </c>
      <c r="M1061" s="9" t="s">
        <v>3015</v>
      </c>
      <c r="N1061" s="5">
        <v>175786</v>
      </c>
      <c r="O1061" s="5">
        <v>1933642</v>
      </c>
      <c r="P1061" s="5">
        <f t="shared" si="32"/>
        <v>203032.41</v>
      </c>
      <c r="Q1061" s="5">
        <f t="shared" si="33"/>
        <v>1730609.59</v>
      </c>
      <c r="R1061" s="5" t="str">
        <f>+IFERROR(INDEX('18.02.23'!$F$9:$F$748,MATCH('Bảng kê Q1'!$F1061,'18.02.23'!$N$9:$N$746,0)),"")</f>
        <v/>
      </c>
      <c r="S1061" s="15" t="s">
        <v>349</v>
      </c>
      <c r="T1061" s="8" t="s">
        <v>3030</v>
      </c>
      <c r="U1061" t="e">
        <f>INDEX('Hàng tra'!$E$3:$E$519,MATCH('Bảng kê Q1'!$F1061,'Hàng tra'!$E$3:$E$519,0))</f>
        <v>#N/A</v>
      </c>
    </row>
    <row r="1062" spans="1:21" ht="21" hidden="1" outlineLevel="1" x14ac:dyDescent="0.25">
      <c r="A1062" s="4">
        <v>44964</v>
      </c>
      <c r="B1062" s="8" t="s">
        <v>2307</v>
      </c>
      <c r="C1062" s="8" t="s">
        <v>3013</v>
      </c>
      <c r="D1062" s="22" t="s">
        <v>4269</v>
      </c>
      <c r="E1062" s="22" t="s">
        <v>4269</v>
      </c>
      <c r="F1062" s="22">
        <v>3108</v>
      </c>
      <c r="G1062" s="22"/>
      <c r="H1062" s="22" t="str">
        <f>+IFERROR(INDEX('18.02.23'!$N$9:$N$746,MATCH('Bảng kê Q1'!$F1062,'18.02.23'!$N$9:$N$746,0)),"")</f>
        <v/>
      </c>
      <c r="I1062" s="22"/>
      <c r="J1062" s="22"/>
      <c r="K1062" s="22"/>
      <c r="L1062" s="5">
        <v>1199281</v>
      </c>
      <c r="M1062" s="9" t="s">
        <v>3015</v>
      </c>
      <c r="N1062" s="5">
        <v>119928</v>
      </c>
      <c r="O1062" s="5">
        <v>1319209</v>
      </c>
      <c r="P1062" s="5">
        <f t="shared" si="32"/>
        <v>138516.94500000001</v>
      </c>
      <c r="Q1062" s="5">
        <f t="shared" si="33"/>
        <v>1180692.0549999999</v>
      </c>
      <c r="R1062" s="5" t="str">
        <f>+IFERROR(INDEX('18.02.23'!$F$9:$F$748,MATCH('Bảng kê Q1'!$F1062,'18.02.23'!$N$9:$N$746,0)),"")</f>
        <v/>
      </c>
      <c r="S1062" s="15" t="s">
        <v>349</v>
      </c>
      <c r="T1062" s="8" t="s">
        <v>3030</v>
      </c>
      <c r="U1062" t="e">
        <f>INDEX('Hàng tra'!$E$3:$E$519,MATCH('Bảng kê Q1'!$F1062,'Hàng tra'!$E$3:$E$519,0))</f>
        <v>#N/A</v>
      </c>
    </row>
    <row r="1063" spans="1:21" ht="21" hidden="1" outlineLevel="1" x14ac:dyDescent="0.25">
      <c r="A1063" s="4">
        <v>44964</v>
      </c>
      <c r="B1063" s="8" t="s">
        <v>2453</v>
      </c>
      <c r="C1063" s="8" t="s">
        <v>3013</v>
      </c>
      <c r="D1063" s="22" t="s">
        <v>158</v>
      </c>
      <c r="E1063" s="22" t="s">
        <v>158</v>
      </c>
      <c r="F1063" s="22">
        <v>3109</v>
      </c>
      <c r="G1063" s="22"/>
      <c r="H1063" s="22" t="str">
        <f>+IFERROR(INDEX('18.02.23'!$N$9:$N$746,MATCH('Bảng kê Q1'!$F1063,'18.02.23'!$N$9:$N$746,0)),"")</f>
        <v/>
      </c>
      <c r="I1063" s="22"/>
      <c r="J1063" s="22"/>
      <c r="K1063" s="22"/>
      <c r="L1063" s="5">
        <v>4004307</v>
      </c>
      <c r="M1063" s="9" t="s">
        <v>3015</v>
      </c>
      <c r="N1063" s="5">
        <v>400431</v>
      </c>
      <c r="O1063" s="5">
        <v>4404738</v>
      </c>
      <c r="P1063" s="5">
        <f t="shared" si="32"/>
        <v>462497.49</v>
      </c>
      <c r="Q1063" s="5">
        <f t="shared" si="33"/>
        <v>3942240.51</v>
      </c>
      <c r="R1063" s="5" t="str">
        <f>+IFERROR(INDEX('18.02.23'!$F$9:$F$748,MATCH('Bảng kê Q1'!$F1063,'18.02.23'!$N$9:$N$746,0)),"")</f>
        <v/>
      </c>
      <c r="S1063" s="15" t="s">
        <v>349</v>
      </c>
      <c r="T1063" s="8" t="s">
        <v>3030</v>
      </c>
      <c r="U1063" t="e">
        <f>INDEX('Hàng tra'!$E$3:$E$519,MATCH('Bảng kê Q1'!$F1063,'Hàng tra'!$E$3:$E$519,0))</f>
        <v>#N/A</v>
      </c>
    </row>
    <row r="1064" spans="1:21" hidden="1" outlineLevel="1" x14ac:dyDescent="0.25">
      <c r="A1064" s="4">
        <v>44964</v>
      </c>
      <c r="B1064" s="8" t="s">
        <v>2899</v>
      </c>
      <c r="C1064" s="8" t="s">
        <v>3013</v>
      </c>
      <c r="D1064" s="22" t="s">
        <v>2617</v>
      </c>
      <c r="E1064" s="22" t="s">
        <v>2617</v>
      </c>
      <c r="F1064" s="22">
        <v>3116</v>
      </c>
      <c r="G1064" s="22"/>
      <c r="H1064" s="22" t="str">
        <f>+IFERROR(INDEX('18.02.23'!$N$9:$N$746,MATCH('Bảng kê Q1'!$F1064,'18.02.23'!$N$9:$N$746,0)),"")</f>
        <v/>
      </c>
      <c r="I1064" s="22"/>
      <c r="J1064" s="22"/>
      <c r="K1064" s="22"/>
      <c r="L1064" s="5">
        <v>1037890</v>
      </c>
      <c r="M1064" s="9" t="s">
        <v>3015</v>
      </c>
      <c r="N1064" s="5">
        <v>103789</v>
      </c>
      <c r="O1064" s="5">
        <v>1141679</v>
      </c>
      <c r="P1064" s="5">
        <f t="shared" si="32"/>
        <v>119876.295</v>
      </c>
      <c r="Q1064" s="5">
        <f t="shared" si="33"/>
        <v>1021802.705</v>
      </c>
      <c r="R1064" s="5" t="str">
        <f>+IFERROR(INDEX('18.02.23'!$F$9:$F$748,MATCH('Bảng kê Q1'!$F1064,'18.02.23'!$N$9:$N$746,0)),"")</f>
        <v/>
      </c>
      <c r="S1064" s="15" t="s">
        <v>1882</v>
      </c>
      <c r="T1064" s="8" t="s">
        <v>3014</v>
      </c>
      <c r="U1064" t="e">
        <f>INDEX('Hàng tra'!$E$3:$E$519,MATCH('Bảng kê Q1'!$F1064,'Hàng tra'!$E$3:$E$519,0))</f>
        <v>#N/A</v>
      </c>
    </row>
    <row r="1065" spans="1:21" hidden="1" outlineLevel="1" x14ac:dyDescent="0.25">
      <c r="A1065" s="4">
        <v>44964</v>
      </c>
      <c r="B1065" s="8" t="s">
        <v>322</v>
      </c>
      <c r="C1065" s="8" t="s">
        <v>3013</v>
      </c>
      <c r="D1065" s="22" t="s">
        <v>669</v>
      </c>
      <c r="E1065" s="22" t="s">
        <v>669</v>
      </c>
      <c r="F1065" s="22">
        <v>3117</v>
      </c>
      <c r="G1065" s="22"/>
      <c r="H1065" s="22" t="str">
        <f>+IFERROR(INDEX('18.02.23'!$N$9:$N$746,MATCH('Bảng kê Q1'!$F1065,'18.02.23'!$N$9:$N$746,0)),"")</f>
        <v/>
      </c>
      <c r="I1065" s="22"/>
      <c r="J1065" s="22"/>
      <c r="K1065" s="22"/>
      <c r="L1065" s="5">
        <v>1173355</v>
      </c>
      <c r="M1065" s="9" t="s">
        <v>3015</v>
      </c>
      <c r="N1065" s="5">
        <v>117336</v>
      </c>
      <c r="O1065" s="5">
        <v>1290691</v>
      </c>
      <c r="P1065" s="5">
        <f t="shared" si="32"/>
        <v>135522.55499999999</v>
      </c>
      <c r="Q1065" s="5">
        <f t="shared" si="33"/>
        <v>1155168.4450000001</v>
      </c>
      <c r="R1065" s="5" t="str">
        <f>+IFERROR(INDEX('18.02.23'!$F$9:$F$748,MATCH('Bảng kê Q1'!$F1065,'18.02.23'!$N$9:$N$746,0)),"")</f>
        <v/>
      </c>
      <c r="S1065" s="15" t="s">
        <v>1882</v>
      </c>
      <c r="T1065" s="8" t="s">
        <v>3014</v>
      </c>
      <c r="U1065" t="e">
        <f>INDEX('Hàng tra'!$E$3:$E$519,MATCH('Bảng kê Q1'!$F1065,'Hàng tra'!$E$3:$E$519,0))</f>
        <v>#N/A</v>
      </c>
    </row>
    <row r="1066" spans="1:21" hidden="1" outlineLevel="1" x14ac:dyDescent="0.25">
      <c r="A1066" s="4">
        <v>44964</v>
      </c>
      <c r="B1066" s="8" t="s">
        <v>2997</v>
      </c>
      <c r="C1066" s="8" t="s">
        <v>3013</v>
      </c>
      <c r="D1066" s="22" t="s">
        <v>1610</v>
      </c>
      <c r="E1066" s="22" t="s">
        <v>1610</v>
      </c>
      <c r="F1066" s="22">
        <v>3119</v>
      </c>
      <c r="G1066" s="22"/>
      <c r="H1066" s="22" t="str">
        <f>+IFERROR(INDEX('18.02.23'!$N$9:$N$746,MATCH('Bảng kê Q1'!$F1066,'18.02.23'!$N$9:$N$746,0)),"")</f>
        <v/>
      </c>
      <c r="I1066" s="22"/>
      <c r="J1066" s="22"/>
      <c r="K1066" s="22"/>
      <c r="L1066" s="5">
        <v>367155</v>
      </c>
      <c r="M1066" s="9" t="s">
        <v>3015</v>
      </c>
      <c r="N1066" s="5">
        <v>36716</v>
      </c>
      <c r="O1066" s="5">
        <v>403871</v>
      </c>
      <c r="P1066" s="5">
        <f t="shared" si="32"/>
        <v>42406.455000000002</v>
      </c>
      <c r="Q1066" s="5">
        <f t="shared" si="33"/>
        <v>361464.54499999998</v>
      </c>
      <c r="R1066" s="5" t="str">
        <f>+IFERROR(INDEX('18.02.23'!$F$9:$F$748,MATCH('Bảng kê Q1'!$F1066,'18.02.23'!$N$9:$N$746,0)),"")</f>
        <v/>
      </c>
      <c r="S1066" s="15" t="s">
        <v>1882</v>
      </c>
      <c r="T1066" s="8" t="s">
        <v>3014</v>
      </c>
      <c r="U1066" t="e">
        <f>INDEX('Hàng tra'!$E$3:$E$519,MATCH('Bảng kê Q1'!$F1066,'Hàng tra'!$E$3:$E$519,0))</f>
        <v>#N/A</v>
      </c>
    </row>
    <row r="1067" spans="1:21" hidden="1" outlineLevel="1" x14ac:dyDescent="0.25">
      <c r="A1067" s="4">
        <v>44964</v>
      </c>
      <c r="B1067" s="8" t="s">
        <v>2742</v>
      </c>
      <c r="C1067" s="8" t="s">
        <v>3013</v>
      </c>
      <c r="D1067" s="22" t="s">
        <v>744</v>
      </c>
      <c r="E1067" s="22" t="s">
        <v>744</v>
      </c>
      <c r="F1067" s="22">
        <v>3120</v>
      </c>
      <c r="G1067" s="22"/>
      <c r="H1067" s="22" t="str">
        <f>+IFERROR(INDEX('18.02.23'!$N$9:$N$746,MATCH('Bảng kê Q1'!$F1067,'18.02.23'!$N$9:$N$746,0)),"")</f>
        <v/>
      </c>
      <c r="I1067" s="22"/>
      <c r="J1067" s="22"/>
      <c r="K1067" s="22"/>
      <c r="L1067" s="5">
        <v>1091091</v>
      </c>
      <c r="M1067" s="9" t="s">
        <v>3015</v>
      </c>
      <c r="N1067" s="5">
        <v>109109</v>
      </c>
      <c r="O1067" s="5">
        <v>1200200</v>
      </c>
      <c r="P1067" s="5">
        <f t="shared" si="32"/>
        <v>126021</v>
      </c>
      <c r="Q1067" s="5">
        <f t="shared" si="33"/>
        <v>1074179</v>
      </c>
      <c r="R1067" s="5" t="str">
        <f>+IFERROR(INDEX('18.02.23'!$F$9:$F$748,MATCH('Bảng kê Q1'!$F1067,'18.02.23'!$N$9:$N$746,0)),"")</f>
        <v/>
      </c>
      <c r="S1067" s="15" t="s">
        <v>1882</v>
      </c>
      <c r="T1067" s="8" t="s">
        <v>3014</v>
      </c>
      <c r="U1067" t="e">
        <f>INDEX('Hàng tra'!$E$3:$E$519,MATCH('Bảng kê Q1'!$F1067,'Hàng tra'!$E$3:$E$519,0))</f>
        <v>#N/A</v>
      </c>
    </row>
    <row r="1068" spans="1:21" ht="21" hidden="1" outlineLevel="1" x14ac:dyDescent="0.25">
      <c r="A1068" s="4">
        <v>44964</v>
      </c>
      <c r="B1068" s="8" t="s">
        <v>380</v>
      </c>
      <c r="C1068" s="8" t="s">
        <v>3013</v>
      </c>
      <c r="D1068" s="22" t="s">
        <v>2337</v>
      </c>
      <c r="E1068" s="22" t="s">
        <v>2337</v>
      </c>
      <c r="F1068" s="22">
        <v>3122</v>
      </c>
      <c r="G1068" s="22"/>
      <c r="H1068" s="22" t="str">
        <f>+IFERROR(INDEX('18.02.23'!$N$9:$N$746,MATCH('Bảng kê Q1'!$F1068,'18.02.23'!$N$9:$N$746,0)),"")</f>
        <v/>
      </c>
      <c r="I1068" s="22"/>
      <c r="J1068" s="22"/>
      <c r="K1068" s="22"/>
      <c r="L1068" s="5">
        <v>2143142</v>
      </c>
      <c r="M1068" s="9" t="s">
        <v>3015</v>
      </c>
      <c r="N1068" s="5">
        <v>214314</v>
      </c>
      <c r="O1068" s="5">
        <v>2357456</v>
      </c>
      <c r="P1068" s="5">
        <f t="shared" si="32"/>
        <v>247532.88</v>
      </c>
      <c r="Q1068" s="5">
        <f t="shared" si="33"/>
        <v>2109923.12</v>
      </c>
      <c r="R1068" s="5" t="str">
        <f>+IFERROR(INDEX('18.02.23'!$F$9:$F$748,MATCH('Bảng kê Q1'!$F1068,'18.02.23'!$N$9:$N$746,0)),"")</f>
        <v/>
      </c>
      <c r="S1068" s="15" t="s">
        <v>2337</v>
      </c>
      <c r="T1068" s="8" t="s">
        <v>3112</v>
      </c>
      <c r="U1068" t="e">
        <f>INDEX('Hàng tra'!$E$3:$E$519,MATCH('Bảng kê Q1'!$F1068,'Hàng tra'!$E$3:$E$519,0))</f>
        <v>#N/A</v>
      </c>
    </row>
    <row r="1069" spans="1:21" hidden="1" outlineLevel="1" x14ac:dyDescent="0.25">
      <c r="A1069" s="4">
        <v>44965</v>
      </c>
      <c r="B1069" s="8" t="s">
        <v>1876</v>
      </c>
      <c r="C1069" s="8" t="s">
        <v>3013</v>
      </c>
      <c r="D1069" s="22" t="s">
        <v>1769</v>
      </c>
      <c r="E1069" s="22" t="s">
        <v>1769</v>
      </c>
      <c r="F1069" s="22">
        <v>3124</v>
      </c>
      <c r="G1069" s="22"/>
      <c r="H1069" s="22" t="str">
        <f>+IFERROR(INDEX('18.02.23'!$N$9:$N$746,MATCH('Bảng kê Q1'!$F1069,'18.02.23'!$N$9:$N$746,0)),"")</f>
        <v/>
      </c>
      <c r="I1069" s="22"/>
      <c r="J1069" s="22"/>
      <c r="K1069" s="22"/>
      <c r="L1069" s="5">
        <v>995876</v>
      </c>
      <c r="M1069" s="9" t="s">
        <v>3015</v>
      </c>
      <c r="N1069" s="5">
        <v>99588</v>
      </c>
      <c r="O1069" s="5">
        <v>1095464</v>
      </c>
      <c r="P1069" s="5">
        <f t="shared" si="32"/>
        <v>115023.72</v>
      </c>
      <c r="Q1069" s="5">
        <f t="shared" si="33"/>
        <v>980440.28</v>
      </c>
      <c r="R1069" s="5" t="str">
        <f>+IFERROR(INDEX('18.02.23'!$F$9:$F$748,MATCH('Bảng kê Q1'!$F1069,'18.02.23'!$N$9:$N$746,0)),"")</f>
        <v/>
      </c>
      <c r="S1069" s="15" t="s">
        <v>1882</v>
      </c>
      <c r="T1069" s="8" t="s">
        <v>3014</v>
      </c>
      <c r="U1069" t="e">
        <f>INDEX('Hàng tra'!$E$3:$E$519,MATCH('Bảng kê Q1'!$F1069,'Hàng tra'!$E$3:$E$519,0))</f>
        <v>#N/A</v>
      </c>
    </row>
    <row r="1070" spans="1:21" hidden="1" outlineLevel="1" x14ac:dyDescent="0.25">
      <c r="A1070" s="4">
        <v>44965</v>
      </c>
      <c r="B1070" s="8" t="s">
        <v>1641</v>
      </c>
      <c r="C1070" s="8" t="s">
        <v>3013</v>
      </c>
      <c r="D1070" s="22" t="s">
        <v>1356</v>
      </c>
      <c r="E1070" s="22" t="s">
        <v>1356</v>
      </c>
      <c r="F1070" s="22">
        <v>3125</v>
      </c>
      <c r="G1070" s="22"/>
      <c r="H1070" s="22" t="str">
        <f>+IFERROR(INDEX('18.02.23'!$N$9:$N$746,MATCH('Bảng kê Q1'!$F1070,'18.02.23'!$N$9:$N$746,0)),"")</f>
        <v/>
      </c>
      <c r="I1070" s="22"/>
      <c r="J1070" s="22"/>
      <c r="K1070" s="22"/>
      <c r="L1070" s="5">
        <v>737956</v>
      </c>
      <c r="M1070" s="9" t="s">
        <v>3015</v>
      </c>
      <c r="N1070" s="5">
        <v>73796</v>
      </c>
      <c r="O1070" s="5">
        <v>811752</v>
      </c>
      <c r="P1070" s="5">
        <f t="shared" si="32"/>
        <v>85233.959999999992</v>
      </c>
      <c r="Q1070" s="5">
        <f t="shared" si="33"/>
        <v>726518.04</v>
      </c>
      <c r="R1070" s="5" t="str">
        <f>+IFERROR(INDEX('18.02.23'!$F$9:$F$748,MATCH('Bảng kê Q1'!$F1070,'18.02.23'!$N$9:$N$746,0)),"")</f>
        <v/>
      </c>
      <c r="S1070" s="15" t="s">
        <v>1882</v>
      </c>
      <c r="T1070" s="8" t="s">
        <v>3014</v>
      </c>
      <c r="U1070" t="e">
        <f>INDEX('Hàng tra'!$E$3:$E$519,MATCH('Bảng kê Q1'!$F1070,'Hàng tra'!$E$3:$E$519,0))</f>
        <v>#N/A</v>
      </c>
    </row>
    <row r="1071" spans="1:21" hidden="1" outlineLevel="1" x14ac:dyDescent="0.25">
      <c r="A1071" s="4">
        <v>44965</v>
      </c>
      <c r="B1071" s="8" t="s">
        <v>209</v>
      </c>
      <c r="C1071" s="8" t="s">
        <v>3013</v>
      </c>
      <c r="D1071" s="22" t="s">
        <v>1305</v>
      </c>
      <c r="E1071" s="22" t="s">
        <v>1305</v>
      </c>
      <c r="F1071" s="22">
        <v>3126</v>
      </c>
      <c r="G1071" s="22"/>
      <c r="H1071" s="22" t="str">
        <f>+IFERROR(INDEX('18.02.23'!$N$9:$N$746,MATCH('Bảng kê Q1'!$F1071,'18.02.23'!$N$9:$N$746,0)),"")</f>
        <v/>
      </c>
      <c r="I1071" s="22"/>
      <c r="J1071" s="22"/>
      <c r="K1071" s="22"/>
      <c r="L1071" s="5">
        <v>1356532</v>
      </c>
      <c r="M1071" s="9" t="s">
        <v>3015</v>
      </c>
      <c r="N1071" s="5">
        <v>135653</v>
      </c>
      <c r="O1071" s="5">
        <v>1492185</v>
      </c>
      <c r="P1071" s="5">
        <f t="shared" si="32"/>
        <v>156679.42499999999</v>
      </c>
      <c r="Q1071" s="5">
        <f t="shared" si="33"/>
        <v>1335505.575</v>
      </c>
      <c r="R1071" s="5" t="str">
        <f>+IFERROR(INDEX('18.02.23'!$F$9:$F$748,MATCH('Bảng kê Q1'!$F1071,'18.02.23'!$N$9:$N$746,0)),"")</f>
        <v/>
      </c>
      <c r="S1071" s="15" t="s">
        <v>1882</v>
      </c>
      <c r="T1071" s="8" t="s">
        <v>3014</v>
      </c>
      <c r="U1071" t="e">
        <f>INDEX('Hàng tra'!$E$3:$E$519,MATCH('Bảng kê Q1'!$F1071,'Hàng tra'!$E$3:$E$519,0))</f>
        <v>#N/A</v>
      </c>
    </row>
    <row r="1072" spans="1:21" ht="21" hidden="1" outlineLevel="1" x14ac:dyDescent="0.25">
      <c r="A1072" s="4">
        <v>44965</v>
      </c>
      <c r="B1072" s="8" t="s">
        <v>915</v>
      </c>
      <c r="C1072" s="8" t="s">
        <v>3013</v>
      </c>
      <c r="D1072" s="22" t="s">
        <v>1888</v>
      </c>
      <c r="E1072" s="22" t="s">
        <v>1888</v>
      </c>
      <c r="F1072" s="22">
        <v>3127</v>
      </c>
      <c r="G1072" s="22"/>
      <c r="H1072" s="22" t="str">
        <f>+IFERROR(INDEX('18.02.23'!$N$9:$N$746,MATCH('Bảng kê Q1'!$F1072,'18.02.23'!$N$9:$N$746,0)),"")</f>
        <v/>
      </c>
      <c r="I1072" s="22"/>
      <c r="J1072" s="22"/>
      <c r="K1072" s="22"/>
      <c r="L1072" s="5">
        <v>734310</v>
      </c>
      <c r="M1072" s="9" t="s">
        <v>3015</v>
      </c>
      <c r="N1072" s="5">
        <v>73431</v>
      </c>
      <c r="O1072" s="5">
        <v>807741</v>
      </c>
      <c r="P1072" s="5">
        <f t="shared" si="32"/>
        <v>84812.804999999993</v>
      </c>
      <c r="Q1072" s="5">
        <f t="shared" si="33"/>
        <v>722928.19500000007</v>
      </c>
      <c r="R1072" s="5" t="str">
        <f>+IFERROR(INDEX('18.02.23'!$F$9:$F$748,MATCH('Bảng kê Q1'!$F1072,'18.02.23'!$N$9:$N$746,0)),"")</f>
        <v/>
      </c>
      <c r="S1072" s="15" t="s">
        <v>1888</v>
      </c>
      <c r="T1072" s="8" t="s">
        <v>3055</v>
      </c>
      <c r="U1072" t="e">
        <f>INDEX('Hàng tra'!$E$3:$E$519,MATCH('Bảng kê Q1'!$F1072,'Hàng tra'!$E$3:$E$519,0))</f>
        <v>#N/A</v>
      </c>
    </row>
    <row r="1073" spans="1:21" hidden="1" outlineLevel="1" x14ac:dyDescent="0.25">
      <c r="A1073" s="4">
        <v>44965</v>
      </c>
      <c r="B1073" s="8" t="s">
        <v>749</v>
      </c>
      <c r="C1073" s="8" t="s">
        <v>3013</v>
      </c>
      <c r="D1073" s="22" t="s">
        <v>773</v>
      </c>
      <c r="E1073" s="22" t="s">
        <v>773</v>
      </c>
      <c r="F1073" s="22">
        <v>3128</v>
      </c>
      <c r="G1073" s="22"/>
      <c r="H1073" s="22" t="str">
        <f>+IFERROR(INDEX('18.02.23'!$N$9:$N$746,MATCH('Bảng kê Q1'!$F1073,'18.02.23'!$N$9:$N$746,0)),"")</f>
        <v/>
      </c>
      <c r="I1073" s="22"/>
      <c r="J1073" s="22"/>
      <c r="K1073" s="22"/>
      <c r="L1073" s="5">
        <v>2346710</v>
      </c>
      <c r="M1073" s="9" t="s">
        <v>3015</v>
      </c>
      <c r="N1073" s="5">
        <v>234671</v>
      </c>
      <c r="O1073" s="5">
        <v>2581381</v>
      </c>
      <c r="P1073" s="5">
        <f t="shared" si="32"/>
        <v>271045.005</v>
      </c>
      <c r="Q1073" s="5">
        <f t="shared" si="33"/>
        <v>2310335.9950000001</v>
      </c>
      <c r="R1073" s="5" t="str">
        <f>+IFERROR(INDEX('18.02.23'!$F$9:$F$748,MATCH('Bảng kê Q1'!$F1073,'18.02.23'!$N$9:$N$746,0)),"")</f>
        <v/>
      </c>
      <c r="S1073" s="15" t="s">
        <v>773</v>
      </c>
      <c r="T1073" s="8" t="s">
        <v>3052</v>
      </c>
      <c r="U1073" t="e">
        <f>INDEX('Hàng tra'!$E$3:$E$519,MATCH('Bảng kê Q1'!$F1073,'Hàng tra'!$E$3:$E$519,0))</f>
        <v>#N/A</v>
      </c>
    </row>
    <row r="1074" spans="1:21" ht="21" hidden="1" outlineLevel="1" x14ac:dyDescent="0.25">
      <c r="A1074" s="4">
        <v>44965</v>
      </c>
      <c r="B1074" s="8" t="s">
        <v>1045</v>
      </c>
      <c r="C1074" s="8" t="s">
        <v>3013</v>
      </c>
      <c r="D1074" s="22" t="s">
        <v>1090</v>
      </c>
      <c r="E1074" s="22" t="s">
        <v>1090</v>
      </c>
      <c r="F1074" s="22">
        <v>3129</v>
      </c>
      <c r="G1074" s="22"/>
      <c r="H1074" s="22" t="str">
        <f>+IFERROR(INDEX('18.02.23'!$N$9:$N$746,MATCH('Bảng kê Q1'!$F1074,'18.02.23'!$N$9:$N$746,0)),"")</f>
        <v/>
      </c>
      <c r="I1074" s="22"/>
      <c r="J1074" s="22"/>
      <c r="K1074" s="22"/>
      <c r="L1074" s="5">
        <v>3689780</v>
      </c>
      <c r="M1074" s="9" t="s">
        <v>3015</v>
      </c>
      <c r="N1074" s="5">
        <v>368978</v>
      </c>
      <c r="O1074" s="5">
        <v>4058758</v>
      </c>
      <c r="P1074" s="5">
        <f t="shared" si="32"/>
        <v>426169.58999999997</v>
      </c>
      <c r="Q1074" s="5">
        <f t="shared" si="33"/>
        <v>3632588.41</v>
      </c>
      <c r="R1074" s="5" t="str">
        <f>+IFERROR(INDEX('18.02.23'!$F$9:$F$748,MATCH('Bảng kê Q1'!$F1074,'18.02.23'!$N$9:$N$746,0)),"")</f>
        <v/>
      </c>
      <c r="S1074" s="15" t="s">
        <v>1090</v>
      </c>
      <c r="T1074" s="8" t="s">
        <v>3051</v>
      </c>
      <c r="U1074" t="e">
        <f>INDEX('Hàng tra'!$E$3:$E$519,MATCH('Bảng kê Q1'!$F1074,'Hàng tra'!$E$3:$E$519,0))</f>
        <v>#N/A</v>
      </c>
    </row>
    <row r="1075" spans="1:21" hidden="1" outlineLevel="1" x14ac:dyDescent="0.25">
      <c r="A1075" s="4">
        <v>44965</v>
      </c>
      <c r="B1075" s="8" t="s">
        <v>1111</v>
      </c>
      <c r="C1075" s="8" t="s">
        <v>3013</v>
      </c>
      <c r="D1075" s="22" t="s">
        <v>2216</v>
      </c>
      <c r="E1075" s="22" t="s">
        <v>2216</v>
      </c>
      <c r="F1075" s="22">
        <v>3134</v>
      </c>
      <c r="G1075" s="22"/>
      <c r="H1075" s="22" t="str">
        <f>+IFERROR(INDEX('18.02.23'!$N$9:$N$746,MATCH('Bảng kê Q1'!$F1075,'18.02.23'!$N$9:$N$746,0)),"")</f>
        <v/>
      </c>
      <c r="I1075" s="22"/>
      <c r="J1075" s="22"/>
      <c r="K1075" s="22"/>
      <c r="L1075" s="5">
        <v>3974475</v>
      </c>
      <c r="M1075" s="9" t="s">
        <v>3015</v>
      </c>
      <c r="N1075" s="5">
        <v>397448</v>
      </c>
      <c r="O1075" s="5">
        <v>4371923</v>
      </c>
      <c r="P1075" s="5">
        <f t="shared" si="32"/>
        <v>459051.91499999998</v>
      </c>
      <c r="Q1075" s="5">
        <f t="shared" si="33"/>
        <v>3912871.085</v>
      </c>
      <c r="R1075" s="5" t="str">
        <f>+IFERROR(INDEX('18.02.23'!$F$9:$F$748,MATCH('Bảng kê Q1'!$F1075,'18.02.23'!$N$9:$N$746,0)),"")</f>
        <v/>
      </c>
      <c r="S1075" s="15" t="s">
        <v>2216</v>
      </c>
      <c r="T1075" s="8" t="s">
        <v>3042</v>
      </c>
      <c r="U1075" t="e">
        <f>INDEX('Hàng tra'!$E$3:$E$519,MATCH('Bảng kê Q1'!$F1075,'Hàng tra'!$E$3:$E$519,0))</f>
        <v>#N/A</v>
      </c>
    </row>
    <row r="1076" spans="1:21" ht="21" hidden="1" outlineLevel="1" x14ac:dyDescent="0.25">
      <c r="A1076" s="4">
        <v>44965</v>
      </c>
      <c r="B1076" s="8" t="s">
        <v>2231</v>
      </c>
      <c r="C1076" s="8" t="s">
        <v>3013</v>
      </c>
      <c r="D1076" s="22" t="s">
        <v>4211</v>
      </c>
      <c r="E1076" s="22" t="s">
        <v>4211</v>
      </c>
      <c r="F1076" s="22">
        <v>3137</v>
      </c>
      <c r="G1076" s="22"/>
      <c r="H1076" s="22" t="str">
        <f>+IFERROR(INDEX('18.02.23'!$N$9:$N$746,MATCH('Bảng kê Q1'!$F1076,'18.02.23'!$N$9:$N$746,0)),"")</f>
        <v/>
      </c>
      <c r="I1076" s="22"/>
      <c r="J1076" s="22"/>
      <c r="K1076" s="22"/>
      <c r="L1076" s="5">
        <v>589905</v>
      </c>
      <c r="M1076" s="9" t="s">
        <v>3015</v>
      </c>
      <c r="N1076" s="5">
        <v>58991</v>
      </c>
      <c r="O1076" s="5">
        <v>648896</v>
      </c>
      <c r="P1076" s="5">
        <f t="shared" si="32"/>
        <v>68134.080000000002</v>
      </c>
      <c r="Q1076" s="5">
        <f t="shared" si="33"/>
        <v>580761.92000000004</v>
      </c>
      <c r="R1076" s="5" t="str">
        <f>+IFERROR(INDEX('18.02.23'!$F$9:$F$748,MATCH('Bảng kê Q1'!$F1076,'18.02.23'!$N$9:$N$746,0)),"")</f>
        <v/>
      </c>
      <c r="S1076" s="15" t="s">
        <v>1711</v>
      </c>
      <c r="T1076" s="8" t="s">
        <v>3083</v>
      </c>
      <c r="U1076" t="e">
        <f>INDEX('Hàng tra'!$E$3:$E$519,MATCH('Bảng kê Q1'!$F1076,'Hàng tra'!$E$3:$E$519,0))</f>
        <v>#N/A</v>
      </c>
    </row>
    <row r="1077" spans="1:21" hidden="1" outlineLevel="1" x14ac:dyDescent="0.25">
      <c r="A1077" s="4">
        <v>44965</v>
      </c>
      <c r="B1077" s="8" t="s">
        <v>1145</v>
      </c>
      <c r="C1077" s="8" t="s">
        <v>3013</v>
      </c>
      <c r="D1077" s="22" t="s">
        <v>21</v>
      </c>
      <c r="E1077" s="22" t="s">
        <v>21</v>
      </c>
      <c r="F1077" s="22">
        <v>3139</v>
      </c>
      <c r="G1077" s="22"/>
      <c r="H1077" s="22" t="str">
        <f>+IFERROR(INDEX('18.02.23'!$N$9:$N$746,MATCH('Bảng kê Q1'!$F1077,'18.02.23'!$N$9:$N$746,0)),"")</f>
        <v/>
      </c>
      <c r="I1077" s="22"/>
      <c r="J1077" s="22"/>
      <c r="K1077" s="22"/>
      <c r="L1077" s="5">
        <v>553467</v>
      </c>
      <c r="M1077" s="9" t="s">
        <v>3015</v>
      </c>
      <c r="N1077" s="5">
        <v>55347</v>
      </c>
      <c r="O1077" s="5">
        <v>608814</v>
      </c>
      <c r="P1077" s="5">
        <f t="shared" si="32"/>
        <v>63925.47</v>
      </c>
      <c r="Q1077" s="5">
        <f t="shared" si="33"/>
        <v>544888.53</v>
      </c>
      <c r="R1077" s="5" t="str">
        <f>+IFERROR(INDEX('18.02.23'!$F$9:$F$748,MATCH('Bảng kê Q1'!$F1077,'18.02.23'!$N$9:$N$746,0)),"")</f>
        <v/>
      </c>
      <c r="S1077" s="15" t="s">
        <v>1882</v>
      </c>
      <c r="T1077" s="8" t="s">
        <v>3014</v>
      </c>
      <c r="U1077" t="e">
        <f>INDEX('Hàng tra'!$E$3:$E$519,MATCH('Bảng kê Q1'!$F1077,'Hàng tra'!$E$3:$E$519,0))</f>
        <v>#N/A</v>
      </c>
    </row>
    <row r="1078" spans="1:21" hidden="1" outlineLevel="1" x14ac:dyDescent="0.25">
      <c r="A1078" s="4">
        <v>44965</v>
      </c>
      <c r="B1078" s="8" t="s">
        <v>1450</v>
      </c>
      <c r="C1078" s="8" t="s">
        <v>3013</v>
      </c>
      <c r="D1078" s="22" t="s">
        <v>2995</v>
      </c>
      <c r="E1078" s="22" t="s">
        <v>2995</v>
      </c>
      <c r="F1078" s="22">
        <v>3140</v>
      </c>
      <c r="G1078" s="22"/>
      <c r="H1078" s="22" t="str">
        <f>+IFERROR(INDEX('18.02.23'!$N$9:$N$746,MATCH('Bảng kê Q1'!$F1078,'18.02.23'!$N$9:$N$746,0)),"")</f>
        <v/>
      </c>
      <c r="I1078" s="22"/>
      <c r="J1078" s="22"/>
      <c r="K1078" s="22"/>
      <c r="L1078" s="5">
        <v>704013</v>
      </c>
      <c r="M1078" s="9" t="s">
        <v>3015</v>
      </c>
      <c r="N1078" s="5">
        <v>70401</v>
      </c>
      <c r="O1078" s="5">
        <v>774414</v>
      </c>
      <c r="P1078" s="5">
        <f t="shared" si="32"/>
        <v>81313.47</v>
      </c>
      <c r="Q1078" s="5">
        <f t="shared" si="33"/>
        <v>693100.53</v>
      </c>
      <c r="R1078" s="5" t="str">
        <f>+IFERROR(INDEX('18.02.23'!$F$9:$F$748,MATCH('Bảng kê Q1'!$F1078,'18.02.23'!$N$9:$N$746,0)),"")</f>
        <v/>
      </c>
      <c r="S1078" s="15" t="s">
        <v>1882</v>
      </c>
      <c r="T1078" s="8" t="s">
        <v>3014</v>
      </c>
      <c r="U1078" t="e">
        <f>INDEX('Hàng tra'!$E$3:$E$519,MATCH('Bảng kê Q1'!$F1078,'Hàng tra'!$E$3:$E$519,0))</f>
        <v>#N/A</v>
      </c>
    </row>
    <row r="1079" spans="1:21" hidden="1" outlineLevel="1" x14ac:dyDescent="0.25">
      <c r="A1079" s="4">
        <v>44965</v>
      </c>
      <c r="B1079" s="8" t="s">
        <v>1328</v>
      </c>
      <c r="C1079" s="8" t="s">
        <v>3013</v>
      </c>
      <c r="D1079" s="22" t="s">
        <v>1998</v>
      </c>
      <c r="E1079" s="22" t="s">
        <v>1998</v>
      </c>
      <c r="F1079" s="22">
        <v>3142</v>
      </c>
      <c r="G1079" s="22"/>
      <c r="H1079" s="22" t="str">
        <f>+IFERROR(INDEX('18.02.23'!$N$9:$N$746,MATCH('Bảng kê Q1'!$F1079,'18.02.23'!$N$9:$N$746,0)),"")</f>
        <v/>
      </c>
      <c r="I1079" s="22"/>
      <c r="J1079" s="22"/>
      <c r="K1079" s="22"/>
      <c r="L1079" s="5">
        <v>806200</v>
      </c>
      <c r="M1079" s="9" t="s">
        <v>3015</v>
      </c>
      <c r="N1079" s="5">
        <v>80620</v>
      </c>
      <c r="O1079" s="5">
        <v>886820</v>
      </c>
      <c r="P1079" s="5">
        <f t="shared" si="32"/>
        <v>93116.099999999991</v>
      </c>
      <c r="Q1079" s="5">
        <f t="shared" si="33"/>
        <v>793703.9</v>
      </c>
      <c r="R1079" s="5" t="str">
        <f>+IFERROR(INDEX('18.02.23'!$F$9:$F$748,MATCH('Bảng kê Q1'!$F1079,'18.02.23'!$N$9:$N$746,0)),"")</f>
        <v/>
      </c>
      <c r="S1079" s="15" t="s">
        <v>1882</v>
      </c>
      <c r="T1079" s="8" t="s">
        <v>3014</v>
      </c>
      <c r="U1079" t="e">
        <f>INDEX('Hàng tra'!$E$3:$E$519,MATCH('Bảng kê Q1'!$F1079,'Hàng tra'!$E$3:$E$519,0))</f>
        <v>#N/A</v>
      </c>
    </row>
    <row r="1080" spans="1:21" ht="21" hidden="1" outlineLevel="1" x14ac:dyDescent="0.25">
      <c r="A1080" s="4">
        <v>44965</v>
      </c>
      <c r="B1080" s="8" t="s">
        <v>2157</v>
      </c>
      <c r="C1080" s="8" t="s">
        <v>3013</v>
      </c>
      <c r="D1080" s="22" t="s">
        <v>2262</v>
      </c>
      <c r="E1080" s="22" t="s">
        <v>2262</v>
      </c>
      <c r="F1080" s="22">
        <v>3145</v>
      </c>
      <c r="G1080" s="22"/>
      <c r="H1080" s="22" t="str">
        <f>+IFERROR(INDEX('18.02.23'!$N$9:$N$746,MATCH('Bảng kê Q1'!$F1080,'18.02.23'!$N$9:$N$746,0)),"")</f>
        <v/>
      </c>
      <c r="I1080" s="22"/>
      <c r="J1080" s="22"/>
      <c r="K1080" s="22"/>
      <c r="L1080" s="5">
        <v>3684540</v>
      </c>
      <c r="M1080" s="9" t="s">
        <v>3015</v>
      </c>
      <c r="N1080" s="5">
        <v>368454</v>
      </c>
      <c r="O1080" s="5">
        <v>4052994</v>
      </c>
      <c r="P1080" s="5">
        <f t="shared" si="32"/>
        <v>425564.37</v>
      </c>
      <c r="Q1080" s="5">
        <f t="shared" si="33"/>
        <v>3627429.63</v>
      </c>
      <c r="R1080" s="5" t="str">
        <f>+IFERROR(INDEX('18.02.23'!$F$9:$F$748,MATCH('Bảng kê Q1'!$F1080,'18.02.23'!$N$9:$N$746,0)),"")</f>
        <v/>
      </c>
      <c r="S1080" s="15" t="s">
        <v>2262</v>
      </c>
      <c r="T1080" s="8" t="s">
        <v>3084</v>
      </c>
      <c r="U1080" t="e">
        <f>INDEX('Hàng tra'!$E$3:$E$519,MATCH('Bảng kê Q1'!$F1080,'Hàng tra'!$E$3:$E$519,0))</f>
        <v>#N/A</v>
      </c>
    </row>
    <row r="1081" spans="1:21" ht="21" hidden="1" outlineLevel="1" x14ac:dyDescent="0.25">
      <c r="A1081" s="4">
        <v>44965</v>
      </c>
      <c r="B1081" s="8" t="s">
        <v>2142</v>
      </c>
      <c r="C1081" s="8" t="s">
        <v>3013</v>
      </c>
      <c r="D1081" s="22" t="s">
        <v>2233</v>
      </c>
      <c r="E1081" s="22" t="s">
        <v>2233</v>
      </c>
      <c r="F1081" s="22">
        <v>3146</v>
      </c>
      <c r="G1081" s="22"/>
      <c r="H1081" s="22" t="str">
        <f>+IFERROR(INDEX('18.02.23'!$N$9:$N$746,MATCH('Bảng kê Q1'!$F1081,'18.02.23'!$N$9:$N$746,0)),"")</f>
        <v/>
      </c>
      <c r="I1081" s="22"/>
      <c r="J1081" s="22"/>
      <c r="K1081" s="22"/>
      <c r="L1081" s="5">
        <v>1890675</v>
      </c>
      <c r="M1081" s="9" t="s">
        <v>3015</v>
      </c>
      <c r="N1081" s="5">
        <v>189068</v>
      </c>
      <c r="O1081" s="5">
        <v>2079743</v>
      </c>
      <c r="P1081" s="5">
        <f t="shared" si="32"/>
        <v>218373.01499999998</v>
      </c>
      <c r="Q1081" s="5">
        <f t="shared" si="33"/>
        <v>1861369.9850000001</v>
      </c>
      <c r="R1081" s="5" t="str">
        <f>+IFERROR(INDEX('18.02.23'!$F$9:$F$748,MATCH('Bảng kê Q1'!$F1081,'18.02.23'!$N$9:$N$746,0)),"")</f>
        <v/>
      </c>
      <c r="S1081" s="15" t="s">
        <v>2233</v>
      </c>
      <c r="T1081" s="8" t="s">
        <v>3113</v>
      </c>
      <c r="U1081" t="e">
        <f>INDEX('Hàng tra'!$E$3:$E$519,MATCH('Bảng kê Q1'!$F1081,'Hàng tra'!$E$3:$E$519,0))</f>
        <v>#N/A</v>
      </c>
    </row>
    <row r="1082" spans="1:21" ht="21" hidden="1" outlineLevel="1" x14ac:dyDescent="0.25">
      <c r="A1082" s="4">
        <v>44965</v>
      </c>
      <c r="B1082" s="8" t="s">
        <v>2756</v>
      </c>
      <c r="C1082" s="8" t="s">
        <v>3013</v>
      </c>
      <c r="D1082" s="22" t="s">
        <v>1947</v>
      </c>
      <c r="E1082" s="22" t="s">
        <v>1947</v>
      </c>
      <c r="F1082" s="22">
        <v>3147</v>
      </c>
      <c r="G1082" s="22"/>
      <c r="H1082" s="22" t="str">
        <f>+IFERROR(INDEX('18.02.23'!$N$9:$N$746,MATCH('Bảng kê Q1'!$F1082,'18.02.23'!$N$9:$N$746,0)),"")</f>
        <v/>
      </c>
      <c r="I1082" s="22"/>
      <c r="J1082" s="22"/>
      <c r="K1082" s="22"/>
      <c r="L1082" s="5">
        <v>1060500</v>
      </c>
      <c r="M1082" s="9" t="s">
        <v>3015</v>
      </c>
      <c r="N1082" s="5">
        <v>106050</v>
      </c>
      <c r="O1082" s="5">
        <v>1166550</v>
      </c>
      <c r="P1082" s="5">
        <f t="shared" si="32"/>
        <v>122487.75</v>
      </c>
      <c r="Q1082" s="5">
        <f t="shared" si="33"/>
        <v>1044062.25</v>
      </c>
      <c r="R1082" s="5" t="str">
        <f>+IFERROR(INDEX('18.02.23'!$F$9:$F$748,MATCH('Bảng kê Q1'!$F1082,'18.02.23'!$N$9:$N$746,0)),"")</f>
        <v/>
      </c>
      <c r="S1082" s="15" t="s">
        <v>1947</v>
      </c>
      <c r="T1082" s="8" t="s">
        <v>3069</v>
      </c>
      <c r="U1082" t="e">
        <f>INDEX('Hàng tra'!$E$3:$E$519,MATCH('Bảng kê Q1'!$F1082,'Hàng tra'!$E$3:$E$519,0))</f>
        <v>#N/A</v>
      </c>
    </row>
    <row r="1083" spans="1:21" ht="21" hidden="1" outlineLevel="1" x14ac:dyDescent="0.25">
      <c r="A1083" s="4">
        <v>44965</v>
      </c>
      <c r="B1083" s="8" t="s">
        <v>2993</v>
      </c>
      <c r="C1083" s="8" t="s">
        <v>3013</v>
      </c>
      <c r="D1083" s="22" t="s">
        <v>439</v>
      </c>
      <c r="E1083" s="22" t="s">
        <v>439</v>
      </c>
      <c r="F1083" s="22">
        <v>3148</v>
      </c>
      <c r="G1083" s="22"/>
      <c r="H1083" s="22" t="str">
        <f>+IFERROR(INDEX('18.02.23'!$N$9:$N$746,MATCH('Bảng kê Q1'!$F1083,'18.02.23'!$N$9:$N$746,0)),"")</f>
        <v/>
      </c>
      <c r="I1083" s="22"/>
      <c r="J1083" s="22"/>
      <c r="K1083" s="22"/>
      <c r="L1083" s="5">
        <v>1481830</v>
      </c>
      <c r="M1083" s="9" t="s">
        <v>3015</v>
      </c>
      <c r="N1083" s="5">
        <v>148183</v>
      </c>
      <c r="O1083" s="5">
        <v>1630013</v>
      </c>
      <c r="P1083" s="5">
        <f t="shared" si="32"/>
        <v>171151.36499999999</v>
      </c>
      <c r="Q1083" s="5">
        <f t="shared" si="33"/>
        <v>1458861.635</v>
      </c>
      <c r="R1083" s="5" t="str">
        <f>+IFERROR(INDEX('18.02.23'!$F$9:$F$748,MATCH('Bảng kê Q1'!$F1083,'18.02.23'!$N$9:$N$746,0)),"")</f>
        <v/>
      </c>
      <c r="S1083" s="15" t="s">
        <v>439</v>
      </c>
      <c r="T1083" s="8" t="s">
        <v>3077</v>
      </c>
      <c r="U1083" t="e">
        <f>INDEX('Hàng tra'!$E$3:$E$519,MATCH('Bảng kê Q1'!$F1083,'Hàng tra'!$E$3:$E$519,0))</f>
        <v>#N/A</v>
      </c>
    </row>
    <row r="1084" spans="1:21" ht="21" hidden="1" outlineLevel="1" x14ac:dyDescent="0.25">
      <c r="A1084" s="4">
        <v>44965</v>
      </c>
      <c r="B1084" s="8" t="s">
        <v>2228</v>
      </c>
      <c r="C1084" s="8" t="s">
        <v>3013</v>
      </c>
      <c r="D1084" s="22" t="s">
        <v>2670</v>
      </c>
      <c r="E1084" s="22" t="s">
        <v>2670</v>
      </c>
      <c r="F1084" s="22">
        <v>3149</v>
      </c>
      <c r="G1084" s="22"/>
      <c r="H1084" s="22" t="str">
        <f>+IFERROR(INDEX('18.02.23'!$N$9:$N$746,MATCH('Bảng kê Q1'!$F1084,'18.02.23'!$N$9:$N$746,0)),"")</f>
        <v/>
      </c>
      <c r="I1084" s="22"/>
      <c r="J1084" s="22"/>
      <c r="K1084" s="22"/>
      <c r="L1084" s="5">
        <v>15741420</v>
      </c>
      <c r="M1084" s="9" t="s">
        <v>3015</v>
      </c>
      <c r="N1084" s="5">
        <v>1574142</v>
      </c>
      <c r="O1084" s="5">
        <v>17315562</v>
      </c>
      <c r="P1084" s="5">
        <f t="shared" si="32"/>
        <v>1818134.01</v>
      </c>
      <c r="Q1084" s="5">
        <f t="shared" si="33"/>
        <v>15497427.99</v>
      </c>
      <c r="R1084" s="5" t="str">
        <f>+IFERROR(INDEX('18.02.23'!$F$9:$F$748,MATCH('Bảng kê Q1'!$F1084,'18.02.23'!$N$9:$N$746,0)),"")</f>
        <v/>
      </c>
      <c r="S1084" s="15" t="s">
        <v>2670</v>
      </c>
      <c r="T1084" s="8" t="s">
        <v>3072</v>
      </c>
      <c r="U1084" t="e">
        <f>INDEX('Hàng tra'!$E$3:$E$519,MATCH('Bảng kê Q1'!$F1084,'Hàng tra'!$E$3:$E$519,0))</f>
        <v>#N/A</v>
      </c>
    </row>
    <row r="1085" spans="1:21" ht="21" hidden="1" outlineLevel="1" x14ac:dyDescent="0.25">
      <c r="A1085" s="4">
        <v>44965</v>
      </c>
      <c r="B1085" s="8" t="s">
        <v>798</v>
      </c>
      <c r="C1085" s="8" t="s">
        <v>3013</v>
      </c>
      <c r="D1085" s="22" t="s">
        <v>2781</v>
      </c>
      <c r="E1085" s="22" t="s">
        <v>2781</v>
      </c>
      <c r="F1085" s="22">
        <v>3150</v>
      </c>
      <c r="G1085" s="22"/>
      <c r="H1085" s="22" t="str">
        <f>+IFERROR(INDEX('18.02.23'!$N$9:$N$746,MATCH('Bảng kê Q1'!$F1085,'18.02.23'!$N$9:$N$746,0)),"")</f>
        <v/>
      </c>
      <c r="I1085" s="22"/>
      <c r="J1085" s="22"/>
      <c r="K1085" s="22"/>
      <c r="L1085" s="5">
        <v>530250</v>
      </c>
      <c r="M1085" s="9" t="s">
        <v>3015</v>
      </c>
      <c r="N1085" s="5">
        <v>53025</v>
      </c>
      <c r="O1085" s="5">
        <v>583275</v>
      </c>
      <c r="P1085" s="5">
        <f t="shared" si="32"/>
        <v>61243.875</v>
      </c>
      <c r="Q1085" s="5">
        <f t="shared" si="33"/>
        <v>522031.125</v>
      </c>
      <c r="R1085" s="5" t="str">
        <f>+IFERROR(INDEX('18.02.23'!$F$9:$F$748,MATCH('Bảng kê Q1'!$F1085,'18.02.23'!$N$9:$N$746,0)),"")</f>
        <v/>
      </c>
      <c r="S1085" s="15" t="s">
        <v>2781</v>
      </c>
      <c r="T1085" s="8" t="s">
        <v>3075</v>
      </c>
      <c r="U1085" t="e">
        <f>INDEX('Hàng tra'!$E$3:$E$519,MATCH('Bảng kê Q1'!$F1085,'Hàng tra'!$E$3:$E$519,0))</f>
        <v>#N/A</v>
      </c>
    </row>
    <row r="1086" spans="1:21" ht="21" hidden="1" outlineLevel="1" x14ac:dyDescent="0.25">
      <c r="A1086" s="4">
        <v>44965</v>
      </c>
      <c r="B1086" s="8" t="s">
        <v>1266</v>
      </c>
      <c r="C1086" s="8" t="s">
        <v>3013</v>
      </c>
      <c r="D1086" s="22" t="s">
        <v>2781</v>
      </c>
      <c r="E1086" s="22" t="s">
        <v>2781</v>
      </c>
      <c r="F1086" s="22">
        <v>3151</v>
      </c>
      <c r="G1086" s="22"/>
      <c r="H1086" s="22" t="str">
        <f>+IFERROR(INDEX('18.02.23'!$N$9:$N$746,MATCH('Bảng kê Q1'!$F1086,'18.02.23'!$N$9:$N$746,0)),"")</f>
        <v/>
      </c>
      <c r="I1086" s="22"/>
      <c r="J1086" s="22"/>
      <c r="K1086" s="22"/>
      <c r="L1086" s="5">
        <v>1477735</v>
      </c>
      <c r="M1086" s="9" t="s">
        <v>3015</v>
      </c>
      <c r="N1086" s="5">
        <v>147774</v>
      </c>
      <c r="O1086" s="5">
        <v>1625509</v>
      </c>
      <c r="P1086" s="5">
        <f t="shared" si="32"/>
        <v>170678.44500000001</v>
      </c>
      <c r="Q1086" s="5">
        <f t="shared" si="33"/>
        <v>1454830.5549999999</v>
      </c>
      <c r="R1086" s="5" t="str">
        <f>+IFERROR(INDEX('18.02.23'!$F$9:$F$748,MATCH('Bảng kê Q1'!$F1086,'18.02.23'!$N$9:$N$746,0)),"")</f>
        <v/>
      </c>
      <c r="S1086" s="15" t="s">
        <v>2781</v>
      </c>
      <c r="T1086" s="8" t="s">
        <v>3075</v>
      </c>
      <c r="U1086" t="e">
        <f>INDEX('Hàng tra'!$E$3:$E$519,MATCH('Bảng kê Q1'!$F1086,'Hàng tra'!$E$3:$E$519,0))</f>
        <v>#N/A</v>
      </c>
    </row>
    <row r="1087" spans="1:21" ht="21" hidden="1" outlineLevel="1" x14ac:dyDescent="0.25">
      <c r="A1087" s="4">
        <v>44965</v>
      </c>
      <c r="B1087" s="8" t="s">
        <v>768</v>
      </c>
      <c r="C1087" s="8" t="s">
        <v>3013</v>
      </c>
      <c r="D1087" s="22" t="s">
        <v>760</v>
      </c>
      <c r="E1087" s="22" t="s">
        <v>760</v>
      </c>
      <c r="F1087" s="22">
        <v>3152</v>
      </c>
      <c r="G1087" s="22"/>
      <c r="H1087" s="22" t="str">
        <f>+IFERROR(INDEX('18.02.23'!$N$9:$N$746,MATCH('Bảng kê Q1'!$F1087,'18.02.23'!$N$9:$N$746,0)),"")</f>
        <v/>
      </c>
      <c r="I1087" s="22"/>
      <c r="J1087" s="22"/>
      <c r="K1087" s="22"/>
      <c r="L1087" s="5">
        <v>530250</v>
      </c>
      <c r="M1087" s="9" t="s">
        <v>3015</v>
      </c>
      <c r="N1087" s="5">
        <v>53025</v>
      </c>
      <c r="O1087" s="5">
        <v>583275</v>
      </c>
      <c r="P1087" s="5">
        <f t="shared" si="32"/>
        <v>61243.875</v>
      </c>
      <c r="Q1087" s="5">
        <f t="shared" si="33"/>
        <v>522031.125</v>
      </c>
      <c r="R1087" s="5" t="str">
        <f>+IFERROR(INDEX('18.02.23'!$F$9:$F$748,MATCH('Bảng kê Q1'!$F1087,'18.02.23'!$N$9:$N$746,0)),"")</f>
        <v/>
      </c>
      <c r="S1087" s="15" t="s">
        <v>760</v>
      </c>
      <c r="T1087" s="8" t="s">
        <v>3073</v>
      </c>
      <c r="U1087" t="e">
        <f>INDEX('Hàng tra'!$E$3:$E$519,MATCH('Bảng kê Q1'!$F1087,'Hàng tra'!$E$3:$E$519,0))</f>
        <v>#N/A</v>
      </c>
    </row>
    <row r="1088" spans="1:21" ht="21" hidden="1" outlineLevel="1" x14ac:dyDescent="0.25">
      <c r="A1088" s="4">
        <v>44965</v>
      </c>
      <c r="B1088" s="8" t="s">
        <v>1918</v>
      </c>
      <c r="C1088" s="8" t="s">
        <v>3013</v>
      </c>
      <c r="D1088" s="22" t="s">
        <v>760</v>
      </c>
      <c r="E1088" s="22" t="s">
        <v>760</v>
      </c>
      <c r="F1088" s="22">
        <v>3153</v>
      </c>
      <c r="G1088" s="22"/>
      <c r="H1088" s="22" t="str">
        <f>+IFERROR(INDEX('18.02.23'!$N$9:$N$746,MATCH('Bảng kê Q1'!$F1088,'18.02.23'!$N$9:$N$746,0)),"")</f>
        <v/>
      </c>
      <c r="I1088" s="22"/>
      <c r="J1088" s="22"/>
      <c r="K1088" s="22"/>
      <c r="L1088" s="5">
        <v>922445</v>
      </c>
      <c r="M1088" s="9" t="s">
        <v>3015</v>
      </c>
      <c r="N1088" s="5">
        <v>92245</v>
      </c>
      <c r="O1088" s="5">
        <v>1014690</v>
      </c>
      <c r="P1088" s="5">
        <f t="shared" si="32"/>
        <v>106542.45</v>
      </c>
      <c r="Q1088" s="5">
        <f t="shared" si="33"/>
        <v>908147.55</v>
      </c>
      <c r="R1088" s="5" t="str">
        <f>+IFERROR(INDEX('18.02.23'!$F$9:$F$748,MATCH('Bảng kê Q1'!$F1088,'18.02.23'!$N$9:$N$746,0)),"")</f>
        <v/>
      </c>
      <c r="S1088" s="15" t="s">
        <v>760</v>
      </c>
      <c r="T1088" s="8" t="s">
        <v>3073</v>
      </c>
      <c r="U1088" t="e">
        <f>INDEX('Hàng tra'!$E$3:$E$519,MATCH('Bảng kê Q1'!$F1088,'Hàng tra'!$E$3:$E$519,0))</f>
        <v>#N/A</v>
      </c>
    </row>
    <row r="1089" spans="1:21" ht="21" hidden="1" outlineLevel="1" x14ac:dyDescent="0.25">
      <c r="A1089" s="4">
        <v>44965</v>
      </c>
      <c r="B1089" s="8" t="s">
        <v>581</v>
      </c>
      <c r="C1089" s="8" t="s">
        <v>3013</v>
      </c>
      <c r="D1089" s="22" t="s">
        <v>1531</v>
      </c>
      <c r="E1089" s="22" t="s">
        <v>1531</v>
      </c>
      <c r="F1089" s="22">
        <v>3154</v>
      </c>
      <c r="G1089" s="22"/>
      <c r="H1089" s="22" t="str">
        <f>+IFERROR(INDEX('18.02.23'!$N$9:$N$746,MATCH('Bảng kê Q1'!$F1089,'18.02.23'!$N$9:$N$746,0)),"")</f>
        <v/>
      </c>
      <c r="I1089" s="22"/>
      <c r="J1089" s="22"/>
      <c r="K1089" s="22"/>
      <c r="L1089" s="5">
        <v>3035550</v>
      </c>
      <c r="M1089" s="9" t="s">
        <v>3015</v>
      </c>
      <c r="N1089" s="5">
        <v>303555</v>
      </c>
      <c r="O1089" s="5">
        <v>3339105</v>
      </c>
      <c r="P1089" s="5">
        <f t="shared" si="32"/>
        <v>350606.02499999997</v>
      </c>
      <c r="Q1089" s="5">
        <f t="shared" si="33"/>
        <v>2988498.9750000001</v>
      </c>
      <c r="R1089" s="5" t="str">
        <f>+IFERROR(INDEX('18.02.23'!$F$9:$F$748,MATCH('Bảng kê Q1'!$F1089,'18.02.23'!$N$9:$N$746,0)),"")</f>
        <v/>
      </c>
      <c r="S1089" s="15" t="s">
        <v>1531</v>
      </c>
      <c r="T1089" s="8" t="s">
        <v>3078</v>
      </c>
      <c r="U1089" t="e">
        <f>INDEX('Hàng tra'!$E$3:$E$519,MATCH('Bảng kê Q1'!$F1089,'Hàng tra'!$E$3:$E$519,0))</f>
        <v>#N/A</v>
      </c>
    </row>
    <row r="1090" spans="1:21" hidden="1" outlineLevel="1" x14ac:dyDescent="0.25">
      <c r="A1090" s="4">
        <v>44965</v>
      </c>
      <c r="B1090" s="8" t="s">
        <v>1977</v>
      </c>
      <c r="C1090" s="8" t="s">
        <v>3013</v>
      </c>
      <c r="D1090" s="22" t="s">
        <v>672</v>
      </c>
      <c r="E1090" s="22" t="s">
        <v>672</v>
      </c>
      <c r="F1090" s="22">
        <v>3155</v>
      </c>
      <c r="G1090" s="22"/>
      <c r="H1090" s="22" t="str">
        <f>+IFERROR(INDEX('18.02.23'!$N$9:$N$746,MATCH('Bảng kê Q1'!$F1090,'18.02.23'!$N$9:$N$746,0)),"")</f>
        <v/>
      </c>
      <c r="I1090" s="22"/>
      <c r="J1090" s="22"/>
      <c r="K1090" s="22"/>
      <c r="L1090" s="5">
        <v>9742210</v>
      </c>
      <c r="M1090" s="9" t="s">
        <v>3015</v>
      </c>
      <c r="N1090" s="5">
        <v>974221</v>
      </c>
      <c r="O1090" s="5">
        <v>10716431</v>
      </c>
      <c r="P1090" s="5">
        <f t="shared" si="32"/>
        <v>1125225.2549999999</v>
      </c>
      <c r="Q1090" s="5">
        <f t="shared" si="33"/>
        <v>9591205.745000001</v>
      </c>
      <c r="R1090" s="5" t="str">
        <f>+IFERROR(INDEX('18.02.23'!$F$9:$F$748,MATCH('Bảng kê Q1'!$F1090,'18.02.23'!$N$9:$N$746,0)),"")</f>
        <v/>
      </c>
      <c r="S1090" s="15" t="s">
        <v>672</v>
      </c>
      <c r="T1090" s="8" t="s">
        <v>3081</v>
      </c>
      <c r="U1090" t="e">
        <f>INDEX('Hàng tra'!$E$3:$E$519,MATCH('Bảng kê Q1'!$F1090,'Hàng tra'!$E$3:$E$519,0))</f>
        <v>#N/A</v>
      </c>
    </row>
    <row r="1091" spans="1:21" ht="21" hidden="1" outlineLevel="1" x14ac:dyDescent="0.25">
      <c r="A1091" s="4">
        <v>44965</v>
      </c>
      <c r="B1091" s="8" t="s">
        <v>1574</v>
      </c>
      <c r="C1091" s="8" t="s">
        <v>3013</v>
      </c>
      <c r="D1091" s="22" t="s">
        <v>415</v>
      </c>
      <c r="E1091" s="22" t="s">
        <v>415</v>
      </c>
      <c r="F1091" s="22">
        <v>3156</v>
      </c>
      <c r="G1091" s="22"/>
      <c r="H1091" s="22" t="str">
        <f>+IFERROR(INDEX('18.02.23'!$N$9:$N$746,MATCH('Bảng kê Q1'!$F1091,'18.02.23'!$N$9:$N$746,0)),"")</f>
        <v/>
      </c>
      <c r="I1091" s="22"/>
      <c r="J1091" s="22"/>
      <c r="K1091" s="22"/>
      <c r="L1091" s="5">
        <v>5131350</v>
      </c>
      <c r="M1091" s="9" t="s">
        <v>3015</v>
      </c>
      <c r="N1091" s="5">
        <v>513135</v>
      </c>
      <c r="O1091" s="5">
        <v>5644485</v>
      </c>
      <c r="P1091" s="5">
        <f t="shared" si="32"/>
        <v>592670.92499999993</v>
      </c>
      <c r="Q1091" s="5">
        <f t="shared" si="33"/>
        <v>5051814.0750000002</v>
      </c>
      <c r="R1091" s="5" t="str">
        <f>+IFERROR(INDEX('18.02.23'!$F$9:$F$748,MATCH('Bảng kê Q1'!$F1091,'18.02.23'!$N$9:$N$746,0)),"")</f>
        <v/>
      </c>
      <c r="S1091" s="15" t="s">
        <v>415</v>
      </c>
      <c r="T1091" s="8" t="s">
        <v>3076</v>
      </c>
      <c r="U1091" t="e">
        <f>INDEX('Hàng tra'!$E$3:$E$519,MATCH('Bảng kê Q1'!$F1091,'Hàng tra'!$E$3:$E$519,0))</f>
        <v>#N/A</v>
      </c>
    </row>
    <row r="1092" spans="1:21" ht="21" hidden="1" outlineLevel="1" x14ac:dyDescent="0.25">
      <c r="A1092" s="4">
        <v>44965</v>
      </c>
      <c r="B1092" s="8" t="s">
        <v>25</v>
      </c>
      <c r="C1092" s="8" t="s">
        <v>3013</v>
      </c>
      <c r="D1092" s="22" t="s">
        <v>894</v>
      </c>
      <c r="E1092" s="22" t="s">
        <v>894</v>
      </c>
      <c r="F1092" s="22">
        <v>3157</v>
      </c>
      <c r="G1092" s="22"/>
      <c r="H1092" s="22" t="str">
        <f>+IFERROR(INDEX('18.02.23'!$N$9:$N$746,MATCH('Bảng kê Q1'!$F1092,'18.02.23'!$N$9:$N$746,0)),"")</f>
        <v/>
      </c>
      <c r="I1092" s="22"/>
      <c r="J1092" s="22"/>
      <c r="K1092" s="22"/>
      <c r="L1092" s="5">
        <v>5964160</v>
      </c>
      <c r="M1092" s="9" t="s">
        <v>3015</v>
      </c>
      <c r="N1092" s="5">
        <v>596416</v>
      </c>
      <c r="O1092" s="5">
        <v>6560576</v>
      </c>
      <c r="P1092" s="5">
        <f t="shared" si="32"/>
        <v>688860.48</v>
      </c>
      <c r="Q1092" s="5">
        <f t="shared" si="33"/>
        <v>5871715.5199999996</v>
      </c>
      <c r="R1092" s="5" t="str">
        <f>+IFERROR(INDEX('18.02.23'!$F$9:$F$748,MATCH('Bảng kê Q1'!$F1092,'18.02.23'!$N$9:$N$746,0)),"")</f>
        <v/>
      </c>
      <c r="S1092" s="15" t="s">
        <v>894</v>
      </c>
      <c r="T1092" s="8" t="s">
        <v>3071</v>
      </c>
      <c r="U1092" t="e">
        <f>INDEX('Hàng tra'!$E$3:$E$519,MATCH('Bảng kê Q1'!$F1092,'Hàng tra'!$E$3:$E$519,0))</f>
        <v>#N/A</v>
      </c>
    </row>
    <row r="1093" spans="1:21" ht="21" hidden="1" outlineLevel="1" x14ac:dyDescent="0.25">
      <c r="A1093" s="4">
        <v>44965</v>
      </c>
      <c r="B1093" s="8" t="s">
        <v>2655</v>
      </c>
      <c r="C1093" s="8" t="s">
        <v>3013</v>
      </c>
      <c r="D1093" s="22" t="s">
        <v>1405</v>
      </c>
      <c r="E1093" s="22" t="s">
        <v>1405</v>
      </c>
      <c r="F1093" s="22">
        <v>3158</v>
      </c>
      <c r="G1093" s="22"/>
      <c r="H1093" s="22" t="str">
        <f>+IFERROR(INDEX('18.02.23'!$N$9:$N$746,MATCH('Bảng kê Q1'!$F1093,'18.02.23'!$N$9:$N$746,0)),"")</f>
        <v/>
      </c>
      <c r="I1093" s="22"/>
      <c r="J1093" s="22"/>
      <c r="K1093" s="22"/>
      <c r="L1093" s="5">
        <v>4683190</v>
      </c>
      <c r="M1093" s="9" t="s">
        <v>3015</v>
      </c>
      <c r="N1093" s="5">
        <v>468319</v>
      </c>
      <c r="O1093" s="5">
        <v>5151509</v>
      </c>
      <c r="P1093" s="5">
        <f t="shared" ref="P1093:P1156" si="34">O1093*10.5%</f>
        <v>540908.44499999995</v>
      </c>
      <c r="Q1093" s="5">
        <f t="shared" ref="Q1093:Q1156" si="35">+O1093-P1093</f>
        <v>4610600.5549999997</v>
      </c>
      <c r="R1093" s="5" t="str">
        <f>+IFERROR(INDEX('18.02.23'!$F$9:$F$748,MATCH('Bảng kê Q1'!$F1093,'18.02.23'!$N$9:$N$746,0)),"")</f>
        <v/>
      </c>
      <c r="S1093" s="15" t="s">
        <v>1405</v>
      </c>
      <c r="T1093" s="8" t="s">
        <v>3097</v>
      </c>
      <c r="U1093" t="e">
        <f>INDEX('Hàng tra'!$E$3:$E$519,MATCH('Bảng kê Q1'!$F1093,'Hàng tra'!$E$3:$E$519,0))</f>
        <v>#N/A</v>
      </c>
    </row>
    <row r="1094" spans="1:21" hidden="1" outlineLevel="1" x14ac:dyDescent="0.25">
      <c r="A1094" s="4">
        <v>44965</v>
      </c>
      <c r="B1094" s="8" t="s">
        <v>452</v>
      </c>
      <c r="C1094" s="8" t="s">
        <v>3013</v>
      </c>
      <c r="D1094" s="22" t="s">
        <v>887</v>
      </c>
      <c r="E1094" s="22" t="s">
        <v>887</v>
      </c>
      <c r="F1094" s="22">
        <v>3159</v>
      </c>
      <c r="G1094" s="22"/>
      <c r="H1094" s="22" t="str">
        <f>+IFERROR(INDEX('18.02.23'!$N$9:$N$746,MATCH('Bảng kê Q1'!$F1094,'18.02.23'!$N$9:$N$746,0)),"")</f>
        <v/>
      </c>
      <c r="I1094" s="22"/>
      <c r="J1094" s="22"/>
      <c r="K1094" s="22"/>
      <c r="L1094" s="5">
        <v>1110580</v>
      </c>
      <c r="M1094" s="9" t="s">
        <v>3015</v>
      </c>
      <c r="N1094" s="5">
        <v>111058</v>
      </c>
      <c r="O1094" s="5">
        <v>1221638</v>
      </c>
      <c r="P1094" s="5">
        <f t="shared" si="34"/>
        <v>128271.98999999999</v>
      </c>
      <c r="Q1094" s="5">
        <f t="shared" si="35"/>
        <v>1093366.01</v>
      </c>
      <c r="R1094" s="5" t="str">
        <f>+IFERROR(INDEX('18.02.23'!$F$9:$F$748,MATCH('Bảng kê Q1'!$F1094,'18.02.23'!$N$9:$N$746,0)),"")</f>
        <v/>
      </c>
      <c r="S1094" s="15" t="s">
        <v>887</v>
      </c>
      <c r="T1094" s="8" t="s">
        <v>3079</v>
      </c>
      <c r="U1094" t="e">
        <f>INDEX('Hàng tra'!$E$3:$E$519,MATCH('Bảng kê Q1'!$F1094,'Hàng tra'!$E$3:$E$519,0))</f>
        <v>#N/A</v>
      </c>
    </row>
    <row r="1095" spans="1:21" ht="21" hidden="1" outlineLevel="1" x14ac:dyDescent="0.25">
      <c r="A1095" s="4">
        <v>44965</v>
      </c>
      <c r="B1095" s="8" t="s">
        <v>937</v>
      </c>
      <c r="C1095" s="8" t="s">
        <v>3013</v>
      </c>
      <c r="D1095" s="22" t="s">
        <v>4242</v>
      </c>
      <c r="E1095" s="22" t="s">
        <v>4242</v>
      </c>
      <c r="F1095" s="22">
        <v>3160</v>
      </c>
      <c r="G1095" s="22"/>
      <c r="H1095" s="22" t="str">
        <f>+IFERROR(INDEX('18.02.23'!$N$9:$N$746,MATCH('Bảng kê Q1'!$F1095,'18.02.23'!$N$9:$N$746,0)),"")</f>
        <v/>
      </c>
      <c r="I1095" s="22"/>
      <c r="J1095" s="22"/>
      <c r="K1095" s="22"/>
      <c r="L1095" s="5">
        <v>1198465</v>
      </c>
      <c r="M1095" s="9" t="s">
        <v>3015</v>
      </c>
      <c r="N1095" s="5">
        <v>119847</v>
      </c>
      <c r="O1095" s="5">
        <v>1318312</v>
      </c>
      <c r="P1095" s="5">
        <f t="shared" si="34"/>
        <v>138422.76</v>
      </c>
      <c r="Q1095" s="5">
        <f t="shared" si="35"/>
        <v>1179889.24</v>
      </c>
      <c r="R1095" s="5" t="str">
        <f>+IFERROR(INDEX('18.02.23'!$F$9:$F$748,MATCH('Bảng kê Q1'!$F1095,'18.02.23'!$N$9:$N$746,0)),"")</f>
        <v/>
      </c>
      <c r="S1095" s="15" t="s">
        <v>2529</v>
      </c>
      <c r="T1095" s="8" t="s">
        <v>3063</v>
      </c>
      <c r="U1095" t="e">
        <f>INDEX('Hàng tra'!$E$3:$E$519,MATCH('Bảng kê Q1'!$F1095,'Hàng tra'!$E$3:$E$519,0))</f>
        <v>#N/A</v>
      </c>
    </row>
    <row r="1096" spans="1:21" hidden="1" outlineLevel="1" x14ac:dyDescent="0.25">
      <c r="A1096" s="4">
        <v>44966</v>
      </c>
      <c r="B1096" s="8" t="s">
        <v>1858</v>
      </c>
      <c r="C1096" s="8" t="s">
        <v>3013</v>
      </c>
      <c r="D1096" s="22" t="s">
        <v>277</v>
      </c>
      <c r="E1096" s="22" t="s">
        <v>277</v>
      </c>
      <c r="F1096" s="22">
        <v>3165</v>
      </c>
      <c r="G1096" s="22"/>
      <c r="H1096" s="22" t="str">
        <f>+IFERROR(INDEX('18.02.23'!$N$9:$N$746,MATCH('Bảng kê Q1'!$F1096,'18.02.23'!$N$9:$N$746,0)),"")</f>
        <v/>
      </c>
      <c r="I1096" s="22"/>
      <c r="J1096" s="22"/>
      <c r="K1096" s="22"/>
      <c r="L1096" s="5">
        <v>4647950</v>
      </c>
      <c r="M1096" s="9" t="s">
        <v>3015</v>
      </c>
      <c r="N1096" s="5">
        <v>464795</v>
      </c>
      <c r="O1096" s="5">
        <v>5112745</v>
      </c>
      <c r="P1096" s="5">
        <f t="shared" si="34"/>
        <v>536838.22499999998</v>
      </c>
      <c r="Q1096" s="5">
        <f t="shared" si="35"/>
        <v>4575906.7750000004</v>
      </c>
      <c r="R1096" s="5" t="str">
        <f>+IFERROR(INDEX('18.02.23'!$F$9:$F$748,MATCH('Bảng kê Q1'!$F1096,'18.02.23'!$N$9:$N$746,0)),"")</f>
        <v/>
      </c>
      <c r="S1096" s="15" t="s">
        <v>277</v>
      </c>
      <c r="T1096" s="8" t="s">
        <v>3101</v>
      </c>
      <c r="U1096" t="e">
        <f>INDEX('Hàng tra'!$E$3:$E$519,MATCH('Bảng kê Q1'!$F1096,'Hàng tra'!$E$3:$E$519,0))</f>
        <v>#N/A</v>
      </c>
    </row>
    <row r="1097" spans="1:21" hidden="1" outlineLevel="1" x14ac:dyDescent="0.25">
      <c r="A1097" s="4">
        <v>44966</v>
      </c>
      <c r="B1097" s="8" t="s">
        <v>1761</v>
      </c>
      <c r="C1097" s="8" t="s">
        <v>3013</v>
      </c>
      <c r="D1097" s="22" t="s">
        <v>942</v>
      </c>
      <c r="E1097" s="22" t="s">
        <v>942</v>
      </c>
      <c r="F1097" s="22">
        <v>3187</v>
      </c>
      <c r="G1097" s="22"/>
      <c r="H1097" s="22" t="str">
        <f>+IFERROR(INDEX('18.02.23'!$N$9:$N$746,MATCH('Bảng kê Q1'!$F1097,'18.02.23'!$N$9:$N$746,0)),"")</f>
        <v/>
      </c>
      <c r="I1097" s="22"/>
      <c r="J1097" s="22"/>
      <c r="K1097" s="22"/>
      <c r="L1097" s="5">
        <v>530250</v>
      </c>
      <c r="M1097" s="9" t="s">
        <v>3015</v>
      </c>
      <c r="N1097" s="5">
        <v>53025</v>
      </c>
      <c r="O1097" s="5">
        <v>583275</v>
      </c>
      <c r="P1097" s="5">
        <f t="shared" si="34"/>
        <v>61243.875</v>
      </c>
      <c r="Q1097" s="5">
        <f t="shared" si="35"/>
        <v>522031.125</v>
      </c>
      <c r="R1097" s="5" t="str">
        <f>+IFERROR(INDEX('18.02.23'!$F$9:$F$748,MATCH('Bảng kê Q1'!$F1097,'18.02.23'!$N$9:$N$746,0)),"")</f>
        <v/>
      </c>
      <c r="S1097" s="15" t="s">
        <v>1882</v>
      </c>
      <c r="T1097" s="8" t="s">
        <v>3014</v>
      </c>
      <c r="U1097" t="e">
        <f>INDEX('Hàng tra'!$E$3:$E$519,MATCH('Bảng kê Q1'!$F1097,'Hàng tra'!$E$3:$E$519,0))</f>
        <v>#N/A</v>
      </c>
    </row>
    <row r="1098" spans="1:21" hidden="1" outlineLevel="1" x14ac:dyDescent="0.25">
      <c r="A1098" s="4">
        <v>44966</v>
      </c>
      <c r="B1098" s="8" t="s">
        <v>484</v>
      </c>
      <c r="C1098" s="8" t="s">
        <v>3013</v>
      </c>
      <c r="D1098" s="22" t="s">
        <v>942</v>
      </c>
      <c r="E1098" s="22" t="s">
        <v>942</v>
      </c>
      <c r="F1098" s="22">
        <v>3269</v>
      </c>
      <c r="G1098" s="22"/>
      <c r="H1098" s="22" t="str">
        <f>+IFERROR(INDEX('18.02.23'!$N$9:$N$746,MATCH('Bảng kê Q1'!$F1098,'18.02.23'!$N$9:$N$746,0)),"")</f>
        <v/>
      </c>
      <c r="I1098" s="22"/>
      <c r="J1098" s="22"/>
      <c r="K1098" s="22"/>
      <c r="L1098" s="5">
        <v>1611475</v>
      </c>
      <c r="M1098" s="9" t="s">
        <v>3015</v>
      </c>
      <c r="N1098" s="5">
        <v>161148</v>
      </c>
      <c r="O1098" s="5">
        <v>1772623</v>
      </c>
      <c r="P1098" s="5">
        <f t="shared" si="34"/>
        <v>186125.41499999998</v>
      </c>
      <c r="Q1098" s="5">
        <f t="shared" si="35"/>
        <v>1586497.585</v>
      </c>
      <c r="R1098" s="5" t="str">
        <f>+IFERROR(INDEX('18.02.23'!$F$9:$F$748,MATCH('Bảng kê Q1'!$F1098,'18.02.23'!$N$9:$N$746,0)),"")</f>
        <v/>
      </c>
      <c r="S1098" s="15" t="s">
        <v>1882</v>
      </c>
      <c r="T1098" s="8" t="s">
        <v>3014</v>
      </c>
      <c r="U1098" t="e">
        <f>INDEX('Hàng tra'!$E$3:$E$519,MATCH('Bảng kê Q1'!$F1098,'Hàng tra'!$E$3:$E$519,0))</f>
        <v>#N/A</v>
      </c>
    </row>
    <row r="1099" spans="1:21" hidden="1" outlineLevel="1" x14ac:dyDescent="0.25">
      <c r="A1099" s="4">
        <v>44966</v>
      </c>
      <c r="B1099" s="8" t="s">
        <v>1729</v>
      </c>
      <c r="C1099" s="8" t="s">
        <v>3013</v>
      </c>
      <c r="D1099" s="22" t="s">
        <v>1740</v>
      </c>
      <c r="E1099" s="22" t="s">
        <v>1740</v>
      </c>
      <c r="F1099" s="22">
        <v>3514</v>
      </c>
      <c r="G1099" s="22"/>
      <c r="H1099" s="22" t="str">
        <f>+IFERROR(INDEX('18.02.23'!$N$9:$N$746,MATCH('Bảng kê Q1'!$F1099,'18.02.23'!$N$9:$N$746,0)),"")</f>
        <v/>
      </c>
      <c r="I1099" s="22"/>
      <c r="J1099" s="22"/>
      <c r="K1099" s="22"/>
      <c r="L1099" s="5">
        <v>250910</v>
      </c>
      <c r="M1099" s="9" t="s">
        <v>3015</v>
      </c>
      <c r="N1099" s="5">
        <v>25091</v>
      </c>
      <c r="O1099" s="5">
        <v>276001</v>
      </c>
      <c r="P1099" s="5">
        <f t="shared" si="34"/>
        <v>28980.105</v>
      </c>
      <c r="Q1099" s="5">
        <f t="shared" si="35"/>
        <v>247020.89499999999</v>
      </c>
      <c r="R1099" s="5" t="str">
        <f>+IFERROR(INDEX('18.02.23'!$F$9:$F$748,MATCH('Bảng kê Q1'!$F1099,'18.02.23'!$N$9:$N$746,0)),"")</f>
        <v/>
      </c>
      <c r="S1099" s="15" t="s">
        <v>1882</v>
      </c>
      <c r="T1099" s="8" t="s">
        <v>3014</v>
      </c>
      <c r="U1099" t="e">
        <f>INDEX('Hàng tra'!$E$3:$E$519,MATCH('Bảng kê Q1'!$F1099,'Hàng tra'!$E$3:$E$519,0))</f>
        <v>#N/A</v>
      </c>
    </row>
    <row r="1100" spans="1:21" ht="21" hidden="1" outlineLevel="1" x14ac:dyDescent="0.25">
      <c r="A1100" s="4">
        <v>44966</v>
      </c>
      <c r="B1100" s="8" t="s">
        <v>2133</v>
      </c>
      <c r="C1100" s="8" t="s">
        <v>3013</v>
      </c>
      <c r="D1100" s="22" t="s">
        <v>2236</v>
      </c>
      <c r="E1100" s="22" t="s">
        <v>2236</v>
      </c>
      <c r="F1100" s="22">
        <v>3515</v>
      </c>
      <c r="G1100" s="22"/>
      <c r="H1100" s="22" t="str">
        <f>+IFERROR(INDEX('18.02.23'!$N$9:$N$746,MATCH('Bảng kê Q1'!$F1100,'18.02.23'!$N$9:$N$746,0)),"")</f>
        <v/>
      </c>
      <c r="I1100" s="22"/>
      <c r="J1100" s="22"/>
      <c r="K1100" s="22"/>
      <c r="L1100" s="5">
        <v>3501645</v>
      </c>
      <c r="M1100" s="9" t="s">
        <v>3015</v>
      </c>
      <c r="N1100" s="5">
        <v>350165</v>
      </c>
      <c r="O1100" s="5">
        <v>3851810</v>
      </c>
      <c r="P1100" s="5">
        <f t="shared" si="34"/>
        <v>404440.05</v>
      </c>
      <c r="Q1100" s="5">
        <f t="shared" si="35"/>
        <v>3447369.95</v>
      </c>
      <c r="R1100" s="5" t="str">
        <f>+IFERROR(INDEX('18.02.23'!$F$9:$F$748,MATCH('Bảng kê Q1'!$F1100,'18.02.23'!$N$9:$N$746,0)),"")</f>
        <v/>
      </c>
      <c r="S1100" s="15" t="s">
        <v>2236</v>
      </c>
      <c r="T1100" s="8" t="s">
        <v>3091</v>
      </c>
      <c r="U1100" t="e">
        <f>INDEX('Hàng tra'!$E$3:$E$519,MATCH('Bảng kê Q1'!$F1100,'Hàng tra'!$E$3:$E$519,0))</f>
        <v>#N/A</v>
      </c>
    </row>
    <row r="1101" spans="1:21" hidden="1" outlineLevel="1" x14ac:dyDescent="0.25">
      <c r="A1101" s="4">
        <v>44966</v>
      </c>
      <c r="B1101" s="8" t="s">
        <v>2176</v>
      </c>
      <c r="C1101" s="8" t="s">
        <v>3013</v>
      </c>
      <c r="D1101" s="22" t="s">
        <v>2682</v>
      </c>
      <c r="E1101" s="22" t="s">
        <v>2682</v>
      </c>
      <c r="F1101" s="22">
        <v>3523</v>
      </c>
      <c r="G1101" s="22"/>
      <c r="H1101" s="22" t="str">
        <f>+IFERROR(INDEX('18.02.23'!$N$9:$N$746,MATCH('Bảng kê Q1'!$F1101,'18.02.23'!$N$9:$N$746,0)),"")</f>
        <v/>
      </c>
      <c r="I1101" s="22"/>
      <c r="J1101" s="22"/>
      <c r="K1101" s="22"/>
      <c r="L1101" s="5">
        <v>3520065</v>
      </c>
      <c r="M1101" s="9" t="s">
        <v>3015</v>
      </c>
      <c r="N1101" s="5">
        <v>352007</v>
      </c>
      <c r="O1101" s="5">
        <v>3872072</v>
      </c>
      <c r="P1101" s="5">
        <f t="shared" si="34"/>
        <v>406567.56</v>
      </c>
      <c r="Q1101" s="5">
        <f t="shared" si="35"/>
        <v>3465504.44</v>
      </c>
      <c r="R1101" s="5" t="str">
        <f>+IFERROR(INDEX('18.02.23'!$F$9:$F$748,MATCH('Bảng kê Q1'!$F1101,'18.02.23'!$N$9:$N$746,0)),"")</f>
        <v/>
      </c>
      <c r="S1101" s="15" t="s">
        <v>2682</v>
      </c>
      <c r="T1101" s="8" t="s">
        <v>3029</v>
      </c>
      <c r="U1101" t="e">
        <f>INDEX('Hàng tra'!$E$3:$E$519,MATCH('Bảng kê Q1'!$F1101,'Hàng tra'!$E$3:$E$519,0))</f>
        <v>#N/A</v>
      </c>
    </row>
    <row r="1102" spans="1:21" hidden="1" outlineLevel="1" x14ac:dyDescent="0.25">
      <c r="A1102" s="4">
        <v>44966</v>
      </c>
      <c r="B1102" s="8" t="s">
        <v>2862</v>
      </c>
      <c r="C1102" s="8" t="s">
        <v>3013</v>
      </c>
      <c r="D1102" s="22" t="s">
        <v>1351</v>
      </c>
      <c r="E1102" s="22" t="s">
        <v>1351</v>
      </c>
      <c r="F1102" s="22">
        <v>3524</v>
      </c>
      <c r="G1102" s="22"/>
      <c r="H1102" s="22" t="str">
        <f>+IFERROR(INDEX('18.02.23'!$N$9:$N$746,MATCH('Bảng kê Q1'!$F1102,'18.02.23'!$N$9:$N$746,0)),"")</f>
        <v/>
      </c>
      <c r="I1102" s="22"/>
      <c r="J1102" s="22"/>
      <c r="K1102" s="22"/>
      <c r="L1102" s="5">
        <v>1059916</v>
      </c>
      <c r="M1102" s="9" t="s">
        <v>3015</v>
      </c>
      <c r="N1102" s="5">
        <v>105992</v>
      </c>
      <c r="O1102" s="5">
        <v>1165908</v>
      </c>
      <c r="P1102" s="5">
        <f t="shared" si="34"/>
        <v>122420.34</v>
      </c>
      <c r="Q1102" s="5">
        <f t="shared" si="35"/>
        <v>1043487.66</v>
      </c>
      <c r="R1102" s="5" t="str">
        <f>+IFERROR(INDEX('18.02.23'!$F$9:$F$748,MATCH('Bảng kê Q1'!$F1102,'18.02.23'!$N$9:$N$746,0)),"")</f>
        <v/>
      </c>
      <c r="S1102" s="15" t="s">
        <v>1882</v>
      </c>
      <c r="T1102" s="8" t="s">
        <v>3014</v>
      </c>
      <c r="U1102" t="e">
        <f>INDEX('Hàng tra'!$E$3:$E$519,MATCH('Bảng kê Q1'!$F1102,'Hàng tra'!$E$3:$E$519,0))</f>
        <v>#N/A</v>
      </c>
    </row>
    <row r="1103" spans="1:21" hidden="1" outlineLevel="1" x14ac:dyDescent="0.25">
      <c r="A1103" s="4">
        <v>44966</v>
      </c>
      <c r="B1103" s="8" t="s">
        <v>1503</v>
      </c>
      <c r="C1103" s="8" t="s">
        <v>3013</v>
      </c>
      <c r="D1103" s="22" t="s">
        <v>1656</v>
      </c>
      <c r="E1103" s="22" t="s">
        <v>1656</v>
      </c>
      <c r="F1103" s="22">
        <v>3525</v>
      </c>
      <c r="G1103" s="22"/>
      <c r="H1103" s="22" t="str">
        <f>+IFERROR(INDEX('18.02.23'!$N$9:$N$746,MATCH('Bảng kê Q1'!$F1103,'18.02.23'!$N$9:$N$746,0)),"")</f>
        <v/>
      </c>
      <c r="I1103" s="22"/>
      <c r="J1103" s="22"/>
      <c r="K1103" s="22"/>
      <c r="L1103" s="5">
        <v>5964160</v>
      </c>
      <c r="M1103" s="9" t="s">
        <v>3015</v>
      </c>
      <c r="N1103" s="5">
        <v>596416</v>
      </c>
      <c r="O1103" s="5">
        <v>6560576</v>
      </c>
      <c r="P1103" s="5">
        <f t="shared" si="34"/>
        <v>688860.48</v>
      </c>
      <c r="Q1103" s="5">
        <f t="shared" si="35"/>
        <v>5871715.5199999996</v>
      </c>
      <c r="R1103" s="5" t="str">
        <f>+IFERROR(INDEX('18.02.23'!$F$9:$F$748,MATCH('Bảng kê Q1'!$F1103,'18.02.23'!$N$9:$N$746,0)),"")</f>
        <v/>
      </c>
      <c r="S1103" s="15" t="s">
        <v>1656</v>
      </c>
      <c r="T1103" s="8" t="s">
        <v>3100</v>
      </c>
      <c r="U1103" t="e">
        <f>INDEX('Hàng tra'!$E$3:$E$519,MATCH('Bảng kê Q1'!$F1103,'Hàng tra'!$E$3:$E$519,0))</f>
        <v>#N/A</v>
      </c>
    </row>
    <row r="1104" spans="1:21" hidden="1" outlineLevel="1" x14ac:dyDescent="0.25">
      <c r="A1104" s="4">
        <v>44966</v>
      </c>
      <c r="B1104" s="8" t="s">
        <v>64</v>
      </c>
      <c r="C1104" s="8" t="s">
        <v>3013</v>
      </c>
      <c r="D1104" s="22" t="s">
        <v>4222</v>
      </c>
      <c r="E1104" s="22" t="s">
        <v>4222</v>
      </c>
      <c r="F1104" s="22">
        <v>3526</v>
      </c>
      <c r="G1104" s="22"/>
      <c r="H1104" s="22" t="str">
        <f>+IFERROR(INDEX('18.02.23'!$N$9:$N$746,MATCH('Bảng kê Q1'!$F1104,'18.02.23'!$N$9:$N$746,0)),"")</f>
        <v/>
      </c>
      <c r="I1104" s="22"/>
      <c r="J1104" s="22"/>
      <c r="K1104" s="22"/>
      <c r="L1104" s="5">
        <v>1060500</v>
      </c>
      <c r="M1104" s="9" t="s">
        <v>3015</v>
      </c>
      <c r="N1104" s="5">
        <v>106050</v>
      </c>
      <c r="O1104" s="5">
        <v>1166550</v>
      </c>
      <c r="P1104" s="5">
        <f t="shared" si="34"/>
        <v>122487.75</v>
      </c>
      <c r="Q1104" s="5">
        <f t="shared" si="35"/>
        <v>1044062.25</v>
      </c>
      <c r="R1104" s="5" t="str">
        <f>+IFERROR(INDEX('18.02.23'!$F$9:$F$748,MATCH('Bảng kê Q1'!$F1104,'18.02.23'!$N$9:$N$746,0)),"")</f>
        <v/>
      </c>
      <c r="S1104" s="15" t="s">
        <v>2803</v>
      </c>
      <c r="T1104" s="8" t="s">
        <v>3035</v>
      </c>
      <c r="U1104" t="e">
        <f>INDEX('Hàng tra'!$E$3:$E$519,MATCH('Bảng kê Q1'!$F1104,'Hàng tra'!$E$3:$E$519,0))</f>
        <v>#N/A</v>
      </c>
    </row>
    <row r="1105" spans="1:21" ht="21" hidden="1" outlineLevel="1" x14ac:dyDescent="0.25">
      <c r="A1105" s="4">
        <v>44966</v>
      </c>
      <c r="B1105" s="8" t="s">
        <v>2434</v>
      </c>
      <c r="C1105" s="8" t="s">
        <v>3013</v>
      </c>
      <c r="D1105" s="22" t="s">
        <v>4208</v>
      </c>
      <c r="E1105" s="22" t="s">
        <v>4208</v>
      </c>
      <c r="F1105" s="22">
        <v>3527</v>
      </c>
      <c r="G1105" s="22"/>
      <c r="H1105" s="22" t="str">
        <f>+IFERROR(INDEX('18.02.23'!$N$9:$N$746,MATCH('Bảng kê Q1'!$F1105,'18.02.23'!$N$9:$N$746,0)),"")</f>
        <v/>
      </c>
      <c r="I1105" s="22"/>
      <c r="J1105" s="22"/>
      <c r="K1105" s="22"/>
      <c r="L1105" s="5">
        <v>555290</v>
      </c>
      <c r="M1105" s="9" t="s">
        <v>3015</v>
      </c>
      <c r="N1105" s="5">
        <v>55529</v>
      </c>
      <c r="O1105" s="5">
        <v>610819</v>
      </c>
      <c r="P1105" s="5">
        <f t="shared" si="34"/>
        <v>64135.994999999995</v>
      </c>
      <c r="Q1105" s="5">
        <f t="shared" si="35"/>
        <v>546683.005</v>
      </c>
      <c r="R1105" s="5" t="str">
        <f>+IFERROR(INDEX('18.02.23'!$F$9:$F$748,MATCH('Bảng kê Q1'!$F1105,'18.02.23'!$N$9:$N$746,0)),"")</f>
        <v/>
      </c>
      <c r="S1105" s="15" t="s">
        <v>1711</v>
      </c>
      <c r="T1105" s="8" t="s">
        <v>3083</v>
      </c>
      <c r="U1105" t="e">
        <f>INDEX('Hàng tra'!$E$3:$E$519,MATCH('Bảng kê Q1'!$F1105,'Hàng tra'!$E$3:$E$519,0))</f>
        <v>#N/A</v>
      </c>
    </row>
    <row r="1106" spans="1:21" hidden="1" outlineLevel="1" x14ac:dyDescent="0.25">
      <c r="A1106" s="4">
        <v>44966</v>
      </c>
      <c r="B1106" s="8" t="s">
        <v>2092</v>
      </c>
      <c r="C1106" s="8" t="s">
        <v>3013</v>
      </c>
      <c r="D1106" s="22" t="s">
        <v>70</v>
      </c>
      <c r="E1106" s="22" t="s">
        <v>70</v>
      </c>
      <c r="F1106" s="22">
        <v>3547</v>
      </c>
      <c r="G1106" s="22"/>
      <c r="H1106" s="22" t="str">
        <f>+IFERROR(INDEX('18.02.23'!$N$9:$N$746,MATCH('Bảng kê Q1'!$F1106,'18.02.23'!$N$9:$N$746,0)),"")</f>
        <v/>
      </c>
      <c r="I1106" s="22"/>
      <c r="J1106" s="22"/>
      <c r="K1106" s="22"/>
      <c r="L1106" s="5">
        <v>555290</v>
      </c>
      <c r="M1106" s="9" t="s">
        <v>3015</v>
      </c>
      <c r="N1106" s="5">
        <v>55529</v>
      </c>
      <c r="O1106" s="5">
        <v>610819</v>
      </c>
      <c r="P1106" s="5">
        <f t="shared" si="34"/>
        <v>64135.994999999995</v>
      </c>
      <c r="Q1106" s="5">
        <f t="shared" si="35"/>
        <v>546683.005</v>
      </c>
      <c r="R1106" s="5" t="str">
        <f>+IFERROR(INDEX('18.02.23'!$F$9:$F$748,MATCH('Bảng kê Q1'!$F1106,'18.02.23'!$N$9:$N$746,0)),"")</f>
        <v/>
      </c>
      <c r="S1106" s="15" t="s">
        <v>1882</v>
      </c>
      <c r="T1106" s="8" t="s">
        <v>3014</v>
      </c>
      <c r="U1106" t="e">
        <f>INDEX('Hàng tra'!$E$3:$E$519,MATCH('Bảng kê Q1'!$F1106,'Hàng tra'!$E$3:$E$519,0))</f>
        <v>#N/A</v>
      </c>
    </row>
    <row r="1107" spans="1:21" hidden="1" outlineLevel="1" x14ac:dyDescent="0.25">
      <c r="A1107" s="4">
        <v>44966</v>
      </c>
      <c r="B1107" s="8" t="s">
        <v>2952</v>
      </c>
      <c r="C1107" s="8" t="s">
        <v>3013</v>
      </c>
      <c r="D1107" s="22" t="s">
        <v>2659</v>
      </c>
      <c r="E1107" s="22" t="s">
        <v>2659</v>
      </c>
      <c r="F1107" s="22">
        <v>3548</v>
      </c>
      <c r="G1107" s="22"/>
      <c r="H1107" s="22" t="str">
        <f>+IFERROR(INDEX('18.02.23'!$N$9:$N$746,MATCH('Bảng kê Q1'!$F1107,'18.02.23'!$N$9:$N$746,0)),"")</f>
        <v/>
      </c>
      <c r="I1107" s="22"/>
      <c r="J1107" s="22"/>
      <c r="K1107" s="22"/>
      <c r="L1107" s="5">
        <v>834994</v>
      </c>
      <c r="M1107" s="9" t="s">
        <v>3015</v>
      </c>
      <c r="N1107" s="5">
        <v>83499</v>
      </c>
      <c r="O1107" s="5">
        <v>918493</v>
      </c>
      <c r="P1107" s="5">
        <f t="shared" si="34"/>
        <v>96441.764999999999</v>
      </c>
      <c r="Q1107" s="5">
        <f t="shared" si="35"/>
        <v>822051.23499999999</v>
      </c>
      <c r="R1107" s="5" t="str">
        <f>+IFERROR(INDEX('18.02.23'!$F$9:$F$748,MATCH('Bảng kê Q1'!$F1107,'18.02.23'!$N$9:$N$746,0)),"")</f>
        <v/>
      </c>
      <c r="S1107" s="15" t="s">
        <v>1882</v>
      </c>
      <c r="T1107" s="8" t="s">
        <v>3014</v>
      </c>
      <c r="U1107" t="e">
        <f>INDEX('Hàng tra'!$E$3:$E$519,MATCH('Bảng kê Q1'!$F1107,'Hàng tra'!$E$3:$E$519,0))</f>
        <v>#N/A</v>
      </c>
    </row>
    <row r="1108" spans="1:21" hidden="1" outlineLevel="1" x14ac:dyDescent="0.25">
      <c r="A1108" s="4">
        <v>44966</v>
      </c>
      <c r="B1108" s="8" t="s">
        <v>2524</v>
      </c>
      <c r="C1108" s="8" t="s">
        <v>3013</v>
      </c>
      <c r="D1108" s="22" t="s">
        <v>2102</v>
      </c>
      <c r="E1108" s="22" t="s">
        <v>2102</v>
      </c>
      <c r="F1108" s="22">
        <v>3549</v>
      </c>
      <c r="G1108" s="22"/>
      <c r="H1108" s="22" t="str">
        <f>+IFERROR(INDEX('18.02.23'!$N$9:$N$746,MATCH('Bảng kê Q1'!$F1108,'18.02.23'!$N$9:$N$746,0)),"")</f>
        <v/>
      </c>
      <c r="I1108" s="22"/>
      <c r="J1108" s="22"/>
      <c r="K1108" s="22"/>
      <c r="L1108" s="5">
        <v>1851166</v>
      </c>
      <c r="M1108" s="9" t="s">
        <v>3015</v>
      </c>
      <c r="N1108" s="5">
        <v>185117</v>
      </c>
      <c r="O1108" s="5">
        <v>2036283</v>
      </c>
      <c r="P1108" s="5">
        <f t="shared" si="34"/>
        <v>213809.715</v>
      </c>
      <c r="Q1108" s="5">
        <f t="shared" si="35"/>
        <v>1822473.2849999999</v>
      </c>
      <c r="R1108" s="5" t="str">
        <f>+IFERROR(INDEX('18.02.23'!$F$9:$F$748,MATCH('Bảng kê Q1'!$F1108,'18.02.23'!$N$9:$N$746,0)),"")</f>
        <v/>
      </c>
      <c r="S1108" s="15" t="s">
        <v>1882</v>
      </c>
      <c r="T1108" s="8" t="s">
        <v>3014</v>
      </c>
      <c r="U1108" t="e">
        <f>INDEX('Hàng tra'!$E$3:$E$519,MATCH('Bảng kê Q1'!$F1108,'Hàng tra'!$E$3:$E$519,0))</f>
        <v>#N/A</v>
      </c>
    </row>
    <row r="1109" spans="1:21" hidden="1" outlineLevel="1" x14ac:dyDescent="0.25">
      <c r="A1109" s="4">
        <v>44966</v>
      </c>
      <c r="B1109" s="8" t="s">
        <v>2779</v>
      </c>
      <c r="C1109" s="8" t="s">
        <v>3013</v>
      </c>
      <c r="D1109" s="22" t="s">
        <v>96</v>
      </c>
      <c r="E1109" s="22" t="s">
        <v>96</v>
      </c>
      <c r="F1109" s="22">
        <v>3555</v>
      </c>
      <c r="G1109" s="22"/>
      <c r="H1109" s="22" t="str">
        <f>+IFERROR(INDEX('18.02.23'!$N$9:$N$746,MATCH('Bảng kê Q1'!$F1109,'18.02.23'!$N$9:$N$746,0)),"")</f>
        <v/>
      </c>
      <c r="I1109" s="22"/>
      <c r="J1109" s="22"/>
      <c r="K1109" s="22"/>
      <c r="L1109" s="5">
        <v>1177450</v>
      </c>
      <c r="M1109" s="9" t="s">
        <v>3015</v>
      </c>
      <c r="N1109" s="5">
        <v>117745</v>
      </c>
      <c r="O1109" s="5">
        <v>1295195</v>
      </c>
      <c r="P1109" s="5">
        <f t="shared" si="34"/>
        <v>135995.47500000001</v>
      </c>
      <c r="Q1109" s="5">
        <f t="shared" si="35"/>
        <v>1159199.5249999999</v>
      </c>
      <c r="R1109" s="5" t="str">
        <f>+IFERROR(INDEX('18.02.23'!$F$9:$F$748,MATCH('Bảng kê Q1'!$F1109,'18.02.23'!$N$9:$N$746,0)),"")</f>
        <v/>
      </c>
      <c r="S1109" s="15" t="s">
        <v>1882</v>
      </c>
      <c r="T1109" s="8" t="s">
        <v>3014</v>
      </c>
      <c r="U1109" t="e">
        <f>INDEX('Hàng tra'!$E$3:$E$519,MATCH('Bảng kê Q1'!$F1109,'Hàng tra'!$E$3:$E$519,0))</f>
        <v>#N/A</v>
      </c>
    </row>
    <row r="1110" spans="1:21" hidden="1" outlineLevel="1" x14ac:dyDescent="0.25">
      <c r="A1110" s="4">
        <v>44966</v>
      </c>
      <c r="B1110" s="8" t="s">
        <v>173</v>
      </c>
      <c r="C1110" s="8" t="s">
        <v>3013</v>
      </c>
      <c r="D1110" s="22" t="s">
        <v>96</v>
      </c>
      <c r="E1110" s="22" t="s">
        <v>96</v>
      </c>
      <c r="F1110" s="22">
        <v>3556</v>
      </c>
      <c r="G1110" s="22"/>
      <c r="H1110" s="22" t="str">
        <f>+IFERROR(INDEX('18.02.23'!$N$9:$N$746,MATCH('Bảng kê Q1'!$F1110,'18.02.23'!$N$9:$N$746,0)),"")</f>
        <v/>
      </c>
      <c r="I1110" s="22"/>
      <c r="J1110" s="22"/>
      <c r="K1110" s="22"/>
      <c r="L1110" s="5">
        <v>530250</v>
      </c>
      <c r="M1110" s="9" t="s">
        <v>3015</v>
      </c>
      <c r="N1110" s="5">
        <v>53025</v>
      </c>
      <c r="O1110" s="5">
        <v>583275</v>
      </c>
      <c r="P1110" s="5">
        <f t="shared" si="34"/>
        <v>61243.875</v>
      </c>
      <c r="Q1110" s="5">
        <f t="shared" si="35"/>
        <v>522031.125</v>
      </c>
      <c r="R1110" s="5" t="str">
        <f>+IFERROR(INDEX('18.02.23'!$F$9:$F$748,MATCH('Bảng kê Q1'!$F1110,'18.02.23'!$N$9:$N$746,0)),"")</f>
        <v/>
      </c>
      <c r="S1110" s="15" t="s">
        <v>1882</v>
      </c>
      <c r="T1110" s="8" t="s">
        <v>3014</v>
      </c>
      <c r="U1110" t="e">
        <f>INDEX('Hàng tra'!$E$3:$E$519,MATCH('Bảng kê Q1'!$F1110,'Hàng tra'!$E$3:$E$519,0))</f>
        <v>#N/A</v>
      </c>
    </row>
    <row r="1111" spans="1:21" hidden="1" outlineLevel="1" x14ac:dyDescent="0.25">
      <c r="A1111" s="4">
        <v>44966</v>
      </c>
      <c r="B1111" s="8" t="s">
        <v>2588</v>
      </c>
      <c r="C1111" s="8" t="s">
        <v>3013</v>
      </c>
      <c r="D1111" s="22" t="s">
        <v>527</v>
      </c>
      <c r="E1111" s="22" t="s">
        <v>527</v>
      </c>
      <c r="F1111" s="22">
        <v>3557</v>
      </c>
      <c r="G1111" s="22"/>
      <c r="H1111" s="22" t="str">
        <f>+IFERROR(INDEX('18.02.23'!$N$9:$N$746,MATCH('Bảng kê Q1'!$F1111,'18.02.23'!$N$9:$N$746,0)),"")</f>
        <v/>
      </c>
      <c r="I1111" s="22"/>
      <c r="J1111" s="22"/>
      <c r="K1111" s="22"/>
      <c r="L1111" s="5">
        <v>250910</v>
      </c>
      <c r="M1111" s="9" t="s">
        <v>3015</v>
      </c>
      <c r="N1111" s="5">
        <v>25091</v>
      </c>
      <c r="O1111" s="5">
        <v>276001</v>
      </c>
      <c r="P1111" s="5">
        <f t="shared" si="34"/>
        <v>28980.105</v>
      </c>
      <c r="Q1111" s="5">
        <f t="shared" si="35"/>
        <v>247020.89499999999</v>
      </c>
      <c r="R1111" s="5" t="str">
        <f>+IFERROR(INDEX('18.02.23'!$F$9:$F$748,MATCH('Bảng kê Q1'!$F1111,'18.02.23'!$N$9:$N$746,0)),"")</f>
        <v/>
      </c>
      <c r="S1111" s="15" t="s">
        <v>1882</v>
      </c>
      <c r="T1111" s="8" t="s">
        <v>3014</v>
      </c>
      <c r="U1111" t="e">
        <f>INDEX('Hàng tra'!$E$3:$E$519,MATCH('Bảng kê Q1'!$F1111,'Hàng tra'!$E$3:$E$519,0))</f>
        <v>#N/A</v>
      </c>
    </row>
    <row r="1112" spans="1:21" hidden="1" outlineLevel="1" x14ac:dyDescent="0.25">
      <c r="A1112" s="4">
        <v>44966</v>
      </c>
      <c r="B1112" s="8" t="s">
        <v>556</v>
      </c>
      <c r="C1112" s="8" t="s">
        <v>3013</v>
      </c>
      <c r="D1112" s="22" t="s">
        <v>204</v>
      </c>
      <c r="E1112" s="22" t="s">
        <v>204</v>
      </c>
      <c r="F1112" s="22">
        <v>3558</v>
      </c>
      <c r="G1112" s="22"/>
      <c r="H1112" s="22" t="str">
        <f>+IFERROR(INDEX('18.02.23'!$N$9:$N$746,MATCH('Bảng kê Q1'!$F1112,'18.02.23'!$N$9:$N$746,0)),"")</f>
        <v/>
      </c>
      <c r="I1112" s="22"/>
      <c r="J1112" s="22"/>
      <c r="K1112" s="22"/>
      <c r="L1112" s="5">
        <v>333174</v>
      </c>
      <c r="M1112" s="9" t="s">
        <v>3015</v>
      </c>
      <c r="N1112" s="5">
        <v>33317</v>
      </c>
      <c r="O1112" s="5">
        <v>366491</v>
      </c>
      <c r="P1112" s="5">
        <f t="shared" si="34"/>
        <v>38481.555</v>
      </c>
      <c r="Q1112" s="5">
        <f t="shared" si="35"/>
        <v>328009.44500000001</v>
      </c>
      <c r="R1112" s="5" t="str">
        <f>+IFERROR(INDEX('18.02.23'!$F$9:$F$748,MATCH('Bảng kê Q1'!$F1112,'18.02.23'!$N$9:$N$746,0)),"")</f>
        <v/>
      </c>
      <c r="S1112" s="15" t="s">
        <v>1882</v>
      </c>
      <c r="T1112" s="8" t="s">
        <v>3014</v>
      </c>
      <c r="U1112" t="e">
        <f>INDEX('Hàng tra'!$E$3:$E$519,MATCH('Bảng kê Q1'!$F1112,'Hàng tra'!$E$3:$E$519,0))</f>
        <v>#N/A</v>
      </c>
    </row>
    <row r="1113" spans="1:21" hidden="1" outlineLevel="1" x14ac:dyDescent="0.25">
      <c r="A1113" s="4">
        <v>44966</v>
      </c>
      <c r="B1113" s="8" t="s">
        <v>1117</v>
      </c>
      <c r="C1113" s="8" t="s">
        <v>3013</v>
      </c>
      <c r="D1113" s="22" t="s">
        <v>865</v>
      </c>
      <c r="E1113" s="22" t="s">
        <v>865</v>
      </c>
      <c r="F1113" s="22">
        <v>3561</v>
      </c>
      <c r="G1113" s="22"/>
      <c r="H1113" s="22" t="str">
        <f>+IFERROR(INDEX('18.02.23'!$N$9:$N$746,MATCH('Bảng kê Q1'!$F1113,'18.02.23'!$N$9:$N$746,0)),"")</f>
        <v/>
      </c>
      <c r="I1113" s="22"/>
      <c r="J1113" s="22"/>
      <c r="K1113" s="22"/>
      <c r="L1113" s="5">
        <v>584084</v>
      </c>
      <c r="M1113" s="9" t="s">
        <v>3015</v>
      </c>
      <c r="N1113" s="5">
        <v>58408</v>
      </c>
      <c r="O1113" s="5">
        <v>642492</v>
      </c>
      <c r="P1113" s="5">
        <f t="shared" si="34"/>
        <v>67461.66</v>
      </c>
      <c r="Q1113" s="5">
        <f t="shared" si="35"/>
        <v>575030.34</v>
      </c>
      <c r="R1113" s="5" t="str">
        <f>+IFERROR(INDEX('18.02.23'!$F$9:$F$748,MATCH('Bảng kê Q1'!$F1113,'18.02.23'!$N$9:$N$746,0)),"")</f>
        <v/>
      </c>
      <c r="S1113" s="15" t="s">
        <v>1882</v>
      </c>
      <c r="T1113" s="8" t="s">
        <v>3014</v>
      </c>
      <c r="U1113" t="e">
        <f>INDEX('Hàng tra'!$E$3:$E$519,MATCH('Bảng kê Q1'!$F1113,'Hàng tra'!$E$3:$E$519,0))</f>
        <v>#N/A</v>
      </c>
    </row>
    <row r="1114" spans="1:21" hidden="1" outlineLevel="1" x14ac:dyDescent="0.25">
      <c r="A1114" s="4">
        <v>44966</v>
      </c>
      <c r="B1114" s="8" t="s">
        <v>1262</v>
      </c>
      <c r="C1114" s="8" t="s">
        <v>3013</v>
      </c>
      <c r="D1114" s="22" t="s">
        <v>207</v>
      </c>
      <c r="E1114" s="22" t="s">
        <v>207</v>
      </c>
      <c r="F1114" s="22">
        <v>3567</v>
      </c>
      <c r="G1114" s="22"/>
      <c r="H1114" s="22" t="str">
        <f>+IFERROR(INDEX('18.02.23'!$N$9:$N$746,MATCH('Bảng kê Q1'!$F1114,'18.02.23'!$N$9:$N$746,0)),"")</f>
        <v/>
      </c>
      <c r="I1114" s="22"/>
      <c r="J1114" s="22"/>
      <c r="K1114" s="22"/>
      <c r="L1114" s="5">
        <v>555290</v>
      </c>
      <c r="M1114" s="9" t="s">
        <v>3015</v>
      </c>
      <c r="N1114" s="5">
        <v>55529</v>
      </c>
      <c r="O1114" s="5">
        <v>610819</v>
      </c>
      <c r="P1114" s="5">
        <f t="shared" si="34"/>
        <v>64135.994999999995</v>
      </c>
      <c r="Q1114" s="5">
        <f t="shared" si="35"/>
        <v>546683.005</v>
      </c>
      <c r="R1114" s="5" t="str">
        <f>+IFERROR(INDEX('18.02.23'!$F$9:$F$748,MATCH('Bảng kê Q1'!$F1114,'18.02.23'!$N$9:$N$746,0)),"")</f>
        <v/>
      </c>
      <c r="S1114" s="15" t="s">
        <v>1882</v>
      </c>
      <c r="T1114" s="8" t="s">
        <v>3014</v>
      </c>
      <c r="U1114" t="e">
        <f>INDEX('Hàng tra'!$E$3:$E$519,MATCH('Bảng kê Q1'!$F1114,'Hàng tra'!$E$3:$E$519,0))</f>
        <v>#N/A</v>
      </c>
    </row>
    <row r="1115" spans="1:21" hidden="1" outlineLevel="1" x14ac:dyDescent="0.25">
      <c r="A1115" s="4">
        <v>44966</v>
      </c>
      <c r="B1115" s="8" t="s">
        <v>2180</v>
      </c>
      <c r="C1115" s="8" t="s">
        <v>3013</v>
      </c>
      <c r="D1115" s="22" t="s">
        <v>966</v>
      </c>
      <c r="E1115" s="22" t="s">
        <v>966</v>
      </c>
      <c r="F1115" s="22">
        <v>3568</v>
      </c>
      <c r="G1115" s="22"/>
      <c r="H1115" s="22" t="str">
        <f>+IFERROR(INDEX('18.02.23'!$N$9:$N$746,MATCH('Bảng kê Q1'!$F1115,'18.02.23'!$N$9:$N$746,0)),"")</f>
        <v/>
      </c>
      <c r="I1115" s="22"/>
      <c r="J1115" s="22"/>
      <c r="K1115" s="22"/>
      <c r="L1115" s="5">
        <v>1057110</v>
      </c>
      <c r="M1115" s="9" t="s">
        <v>3015</v>
      </c>
      <c r="N1115" s="5">
        <v>105711</v>
      </c>
      <c r="O1115" s="5">
        <v>1162821</v>
      </c>
      <c r="P1115" s="5">
        <f t="shared" si="34"/>
        <v>122096.205</v>
      </c>
      <c r="Q1115" s="5">
        <f t="shared" si="35"/>
        <v>1040724.795</v>
      </c>
      <c r="R1115" s="5" t="str">
        <f>+IFERROR(INDEX('18.02.23'!$F$9:$F$748,MATCH('Bảng kê Q1'!$F1115,'18.02.23'!$N$9:$N$746,0)),"")</f>
        <v/>
      </c>
      <c r="S1115" s="15" t="s">
        <v>1882</v>
      </c>
      <c r="T1115" s="8" t="s">
        <v>3014</v>
      </c>
      <c r="U1115" t="e">
        <f>INDEX('Hàng tra'!$E$3:$E$519,MATCH('Bảng kê Q1'!$F1115,'Hàng tra'!$E$3:$E$519,0))</f>
        <v>#N/A</v>
      </c>
    </row>
    <row r="1116" spans="1:21" hidden="1" outlineLevel="1" x14ac:dyDescent="0.25">
      <c r="A1116" s="4">
        <v>44966</v>
      </c>
      <c r="B1116" s="8" t="s">
        <v>1994</v>
      </c>
      <c r="C1116" s="8" t="s">
        <v>3013</v>
      </c>
      <c r="D1116" s="22" t="s">
        <v>4170</v>
      </c>
      <c r="E1116" s="22" t="s">
        <v>4170</v>
      </c>
      <c r="F1116" s="22">
        <v>3572</v>
      </c>
      <c r="G1116" s="22"/>
      <c r="H1116" s="22" t="str">
        <f>+IFERROR(INDEX('18.02.23'!$N$9:$N$746,MATCH('Bảng kê Q1'!$F1116,'18.02.23'!$N$9:$N$746,0)),"")</f>
        <v/>
      </c>
      <c r="I1116" s="22"/>
      <c r="J1116" s="22"/>
      <c r="K1116" s="22"/>
      <c r="L1116" s="5">
        <v>2247770</v>
      </c>
      <c r="M1116" s="9" t="s">
        <v>3015</v>
      </c>
      <c r="N1116" s="5">
        <v>224777</v>
      </c>
      <c r="O1116" s="5">
        <v>2472547</v>
      </c>
      <c r="P1116" s="5">
        <f t="shared" si="34"/>
        <v>259617.435</v>
      </c>
      <c r="Q1116" s="5">
        <f t="shared" si="35"/>
        <v>2212929.5649999999</v>
      </c>
      <c r="R1116" s="5" t="str">
        <f>+IFERROR(INDEX('18.02.23'!$F$9:$F$748,MATCH('Bảng kê Q1'!$F1116,'18.02.23'!$N$9:$N$746,0)),"")</f>
        <v/>
      </c>
      <c r="S1116" s="15" t="s">
        <v>181</v>
      </c>
      <c r="T1116" s="8" t="s">
        <v>3068</v>
      </c>
      <c r="U1116" t="e">
        <f>INDEX('Hàng tra'!$E$3:$E$519,MATCH('Bảng kê Q1'!$F1116,'Hàng tra'!$E$3:$E$519,0))</f>
        <v>#N/A</v>
      </c>
    </row>
    <row r="1117" spans="1:21" hidden="1" outlineLevel="1" x14ac:dyDescent="0.25">
      <c r="A1117" s="4">
        <v>44966</v>
      </c>
      <c r="B1117" s="8" t="s">
        <v>847</v>
      </c>
      <c r="C1117" s="8" t="s">
        <v>3013</v>
      </c>
      <c r="D1117" s="22" t="s">
        <v>181</v>
      </c>
      <c r="E1117" s="22" t="s">
        <v>181</v>
      </c>
      <c r="F1117" s="22">
        <v>3573</v>
      </c>
      <c r="G1117" s="22"/>
      <c r="H1117" s="22" t="str">
        <f>+IFERROR(INDEX('18.02.23'!$N$9:$N$746,MATCH('Bảng kê Q1'!$F1117,'18.02.23'!$N$9:$N$746,0)),"")</f>
        <v/>
      </c>
      <c r="I1117" s="22"/>
      <c r="J1117" s="22"/>
      <c r="K1117" s="22"/>
      <c r="L1117" s="5">
        <v>1612400</v>
      </c>
      <c r="M1117" s="9" t="s">
        <v>3015</v>
      </c>
      <c r="N1117" s="5">
        <v>161240</v>
      </c>
      <c r="O1117" s="5">
        <v>1773640</v>
      </c>
      <c r="P1117" s="5">
        <f t="shared" si="34"/>
        <v>186232.19999999998</v>
      </c>
      <c r="Q1117" s="5">
        <f t="shared" si="35"/>
        <v>1587407.8</v>
      </c>
      <c r="R1117" s="5" t="str">
        <f>+IFERROR(INDEX('18.02.23'!$F$9:$F$748,MATCH('Bảng kê Q1'!$F1117,'18.02.23'!$N$9:$N$746,0)),"")</f>
        <v/>
      </c>
      <c r="S1117" s="15" t="s">
        <v>181</v>
      </c>
      <c r="T1117" s="8" t="s">
        <v>3068</v>
      </c>
      <c r="U1117" t="e">
        <f>INDEX('Hàng tra'!$E$3:$E$519,MATCH('Bảng kê Q1'!$F1117,'Hàng tra'!$E$3:$E$519,0))</f>
        <v>#N/A</v>
      </c>
    </row>
    <row r="1118" spans="1:21" hidden="1" outlineLevel="1" x14ac:dyDescent="0.25">
      <c r="A1118" s="4">
        <v>44966</v>
      </c>
      <c r="B1118" s="8" t="s">
        <v>2355</v>
      </c>
      <c r="C1118" s="8" t="s">
        <v>3013</v>
      </c>
      <c r="D1118" s="22" t="s">
        <v>1160</v>
      </c>
      <c r="E1118" s="22" t="s">
        <v>1160</v>
      </c>
      <c r="F1118" s="22">
        <v>3574</v>
      </c>
      <c r="G1118" s="22"/>
      <c r="H1118" s="22" t="str">
        <f>+IFERROR(INDEX('18.02.23'!$N$9:$N$746,MATCH('Bảng kê Q1'!$F1118,'18.02.23'!$N$9:$N$746,0)),"")</f>
        <v/>
      </c>
      <c r="I1118" s="22"/>
      <c r="J1118" s="22"/>
      <c r="K1118" s="22"/>
      <c r="L1118" s="5">
        <v>2458640</v>
      </c>
      <c r="M1118" s="9" t="s">
        <v>3015</v>
      </c>
      <c r="N1118" s="5">
        <v>245864</v>
      </c>
      <c r="O1118" s="5">
        <v>2704504</v>
      </c>
      <c r="P1118" s="5">
        <f t="shared" si="34"/>
        <v>283972.92</v>
      </c>
      <c r="Q1118" s="5">
        <f t="shared" si="35"/>
        <v>2420531.08</v>
      </c>
      <c r="R1118" s="5" t="str">
        <f>+IFERROR(INDEX('18.02.23'!$F$9:$F$748,MATCH('Bảng kê Q1'!$F1118,'18.02.23'!$N$9:$N$746,0)),"")</f>
        <v/>
      </c>
      <c r="S1118" s="15" t="s">
        <v>1160</v>
      </c>
      <c r="T1118" s="8" t="s">
        <v>3087</v>
      </c>
      <c r="U1118" t="e">
        <f>INDEX('Hàng tra'!$E$3:$E$519,MATCH('Bảng kê Q1'!$F1118,'Hàng tra'!$E$3:$E$519,0))</f>
        <v>#N/A</v>
      </c>
    </row>
    <row r="1119" spans="1:21" hidden="1" outlineLevel="1" x14ac:dyDescent="0.25">
      <c r="A1119" s="4">
        <v>44966</v>
      </c>
      <c r="B1119" s="8" t="s">
        <v>2293</v>
      </c>
      <c r="C1119" s="8" t="s">
        <v>3013</v>
      </c>
      <c r="D1119" s="22" t="s">
        <v>1160</v>
      </c>
      <c r="E1119" s="22" t="s">
        <v>1160</v>
      </c>
      <c r="F1119" s="22">
        <v>3575</v>
      </c>
      <c r="G1119" s="22"/>
      <c r="H1119" s="22" t="str">
        <f>+IFERROR(INDEX('18.02.23'!$N$9:$N$746,MATCH('Bảng kê Q1'!$F1119,'18.02.23'!$N$9:$N$746,0)),"")</f>
        <v/>
      </c>
      <c r="I1119" s="22"/>
      <c r="J1119" s="22"/>
      <c r="K1119" s="22"/>
      <c r="L1119" s="5">
        <v>1956820</v>
      </c>
      <c r="M1119" s="9" t="s">
        <v>3015</v>
      </c>
      <c r="N1119" s="5">
        <v>195682</v>
      </c>
      <c r="O1119" s="5">
        <v>2152502</v>
      </c>
      <c r="P1119" s="5">
        <f t="shared" si="34"/>
        <v>226012.71</v>
      </c>
      <c r="Q1119" s="5">
        <f t="shared" si="35"/>
        <v>1926489.29</v>
      </c>
      <c r="R1119" s="5" t="str">
        <f>+IFERROR(INDEX('18.02.23'!$F$9:$F$748,MATCH('Bảng kê Q1'!$F1119,'18.02.23'!$N$9:$N$746,0)),"")</f>
        <v/>
      </c>
      <c r="S1119" s="15" t="s">
        <v>1160</v>
      </c>
      <c r="T1119" s="8" t="s">
        <v>3087</v>
      </c>
      <c r="U1119" t="e">
        <f>INDEX('Hàng tra'!$E$3:$E$519,MATCH('Bảng kê Q1'!$F1119,'Hàng tra'!$E$3:$E$519,0))</f>
        <v>#N/A</v>
      </c>
    </row>
    <row r="1120" spans="1:21" hidden="1" outlineLevel="1" x14ac:dyDescent="0.25">
      <c r="A1120" s="4">
        <v>44966</v>
      </c>
      <c r="B1120" s="8" t="s">
        <v>1044</v>
      </c>
      <c r="C1120" s="8" t="s">
        <v>3013</v>
      </c>
      <c r="D1120" s="22" t="s">
        <v>470</v>
      </c>
      <c r="E1120" s="22" t="s">
        <v>470</v>
      </c>
      <c r="F1120" s="22">
        <v>3579</v>
      </c>
      <c r="G1120" s="22"/>
      <c r="H1120" s="22" t="str">
        <f>+IFERROR(INDEX('18.02.23'!$N$9:$N$746,MATCH('Bảng kê Q1'!$F1120,'18.02.23'!$N$9:$N$746,0)),"")</f>
        <v/>
      </c>
      <c r="I1120" s="22"/>
      <c r="J1120" s="22"/>
      <c r="K1120" s="22"/>
      <c r="L1120" s="5">
        <v>555290</v>
      </c>
      <c r="M1120" s="9" t="s">
        <v>3015</v>
      </c>
      <c r="N1120" s="5">
        <v>55529</v>
      </c>
      <c r="O1120" s="5">
        <v>610819</v>
      </c>
      <c r="P1120" s="5">
        <f t="shared" si="34"/>
        <v>64135.994999999995</v>
      </c>
      <c r="Q1120" s="5">
        <f t="shared" si="35"/>
        <v>546683.005</v>
      </c>
      <c r="R1120" s="5" t="str">
        <f>+IFERROR(INDEX('18.02.23'!$F$9:$F$748,MATCH('Bảng kê Q1'!$F1120,'18.02.23'!$N$9:$N$746,0)),"")</f>
        <v/>
      </c>
      <c r="S1120" s="15" t="s">
        <v>1882</v>
      </c>
      <c r="T1120" s="8" t="s">
        <v>3014</v>
      </c>
      <c r="U1120" t="e">
        <f>INDEX('Hàng tra'!$E$3:$E$519,MATCH('Bảng kê Q1'!$F1120,'Hàng tra'!$E$3:$E$519,0))</f>
        <v>#N/A</v>
      </c>
    </row>
    <row r="1121" spans="1:21" hidden="1" outlineLevel="1" x14ac:dyDescent="0.25">
      <c r="A1121" s="4">
        <v>44966</v>
      </c>
      <c r="B1121" s="8" t="s">
        <v>2173</v>
      </c>
      <c r="C1121" s="8" t="s">
        <v>3013</v>
      </c>
      <c r="D1121" s="22" t="s">
        <v>151</v>
      </c>
      <c r="E1121" s="22" t="s">
        <v>151</v>
      </c>
      <c r="F1121" s="22">
        <v>3582</v>
      </c>
      <c r="G1121" s="22"/>
      <c r="H1121" s="22" t="str">
        <f>+IFERROR(INDEX('18.02.23'!$N$9:$N$746,MATCH('Bảng kê Q1'!$F1121,'18.02.23'!$N$9:$N$746,0)),"")</f>
        <v/>
      </c>
      <c r="I1121" s="22"/>
      <c r="J1121" s="22"/>
      <c r="K1121" s="22"/>
      <c r="L1121" s="5">
        <v>776334</v>
      </c>
      <c r="M1121" s="9" t="s">
        <v>3015</v>
      </c>
      <c r="N1121" s="5">
        <v>77633</v>
      </c>
      <c r="O1121" s="5">
        <v>853967</v>
      </c>
      <c r="P1121" s="5">
        <f t="shared" si="34"/>
        <v>89666.535000000003</v>
      </c>
      <c r="Q1121" s="5">
        <f t="shared" si="35"/>
        <v>764300.46499999997</v>
      </c>
      <c r="R1121" s="5" t="str">
        <f>+IFERROR(INDEX('18.02.23'!$F$9:$F$748,MATCH('Bảng kê Q1'!$F1121,'18.02.23'!$N$9:$N$746,0)),"")</f>
        <v/>
      </c>
      <c r="S1121" s="15" t="s">
        <v>1882</v>
      </c>
      <c r="T1121" s="8" t="s">
        <v>3014</v>
      </c>
      <c r="U1121" t="e">
        <f>INDEX('Hàng tra'!$E$3:$E$519,MATCH('Bảng kê Q1'!$F1121,'Hàng tra'!$E$3:$E$519,0))</f>
        <v>#N/A</v>
      </c>
    </row>
    <row r="1122" spans="1:21" ht="21" hidden="1" outlineLevel="1" x14ac:dyDescent="0.25">
      <c r="A1122" s="4">
        <v>44966</v>
      </c>
      <c r="B1122" s="8" t="s">
        <v>1926</v>
      </c>
      <c r="C1122" s="8" t="s">
        <v>3013</v>
      </c>
      <c r="D1122" s="22" t="s">
        <v>4270</v>
      </c>
      <c r="E1122" s="22" t="s">
        <v>4270</v>
      </c>
      <c r="F1122" s="22">
        <v>3583</v>
      </c>
      <c r="G1122" s="22"/>
      <c r="H1122" s="22" t="str">
        <f>+IFERROR(INDEX('18.02.23'!$N$9:$N$746,MATCH('Bảng kê Q1'!$F1122,'18.02.23'!$N$9:$N$746,0)),"")</f>
        <v/>
      </c>
      <c r="I1122" s="22"/>
      <c r="J1122" s="22"/>
      <c r="K1122" s="22"/>
      <c r="L1122" s="5">
        <v>1530553</v>
      </c>
      <c r="M1122" s="9" t="s">
        <v>3015</v>
      </c>
      <c r="N1122" s="5">
        <v>153055</v>
      </c>
      <c r="O1122" s="5">
        <v>1683608</v>
      </c>
      <c r="P1122" s="5">
        <f t="shared" si="34"/>
        <v>176778.84</v>
      </c>
      <c r="Q1122" s="5">
        <f t="shared" si="35"/>
        <v>1506829.16</v>
      </c>
      <c r="R1122" s="5" t="str">
        <f>+IFERROR(INDEX('18.02.23'!$F$9:$F$748,MATCH('Bảng kê Q1'!$F1122,'18.02.23'!$N$9:$N$746,0)),"")</f>
        <v/>
      </c>
      <c r="S1122" s="15" t="s">
        <v>349</v>
      </c>
      <c r="T1122" s="8" t="s">
        <v>3030</v>
      </c>
      <c r="U1122" t="e">
        <f>INDEX('Hàng tra'!$E$3:$E$519,MATCH('Bảng kê Q1'!$F1122,'Hàng tra'!$E$3:$E$519,0))</f>
        <v>#N/A</v>
      </c>
    </row>
    <row r="1123" spans="1:21" hidden="1" outlineLevel="1" x14ac:dyDescent="0.25">
      <c r="A1123" s="4">
        <v>44966</v>
      </c>
      <c r="B1123" s="8" t="s">
        <v>1614</v>
      </c>
      <c r="C1123" s="8" t="s">
        <v>3013</v>
      </c>
      <c r="D1123" s="22" t="s">
        <v>685</v>
      </c>
      <c r="E1123" s="22" t="s">
        <v>685</v>
      </c>
      <c r="F1123" s="22">
        <v>3584</v>
      </c>
      <c r="G1123" s="22"/>
      <c r="H1123" s="22" t="str">
        <f>+IFERROR(INDEX('18.02.23'!$N$9:$N$746,MATCH('Bảng kê Q1'!$F1123,'18.02.23'!$N$9:$N$746,0)),"")</f>
        <v/>
      </c>
      <c r="I1123" s="22"/>
      <c r="J1123" s="22"/>
      <c r="K1123" s="22"/>
      <c r="L1123" s="5">
        <v>7737160</v>
      </c>
      <c r="M1123" s="9" t="s">
        <v>3015</v>
      </c>
      <c r="N1123" s="5">
        <v>773716</v>
      </c>
      <c r="O1123" s="5">
        <v>8510876</v>
      </c>
      <c r="P1123" s="5">
        <f t="shared" si="34"/>
        <v>893641.98</v>
      </c>
      <c r="Q1123" s="5">
        <f t="shared" si="35"/>
        <v>7617234.0199999996</v>
      </c>
      <c r="R1123" s="5" t="str">
        <f>+IFERROR(INDEX('18.02.23'!$F$9:$F$748,MATCH('Bảng kê Q1'!$F1123,'18.02.23'!$N$9:$N$746,0)),"")</f>
        <v/>
      </c>
      <c r="S1123" s="15" t="s">
        <v>685</v>
      </c>
      <c r="T1123" s="8" t="s">
        <v>3050</v>
      </c>
      <c r="U1123" t="e">
        <f>INDEX('Hàng tra'!$E$3:$E$519,MATCH('Bảng kê Q1'!$F1123,'Hàng tra'!$E$3:$E$519,0))</f>
        <v>#N/A</v>
      </c>
    </row>
    <row r="1124" spans="1:21" hidden="1" outlineLevel="1" x14ac:dyDescent="0.25">
      <c r="A1124" s="4">
        <v>44966</v>
      </c>
      <c r="B1124" s="8" t="s">
        <v>2868</v>
      </c>
      <c r="C1124" s="8" t="s">
        <v>3013</v>
      </c>
      <c r="D1124" s="22" t="s">
        <v>685</v>
      </c>
      <c r="E1124" s="22" t="s">
        <v>685</v>
      </c>
      <c r="F1124" s="22">
        <v>3585</v>
      </c>
      <c r="G1124" s="22"/>
      <c r="H1124" s="22" t="str">
        <f>+IFERROR(INDEX('18.02.23'!$N$9:$N$746,MATCH('Bảng kê Q1'!$F1124,'18.02.23'!$N$9:$N$746,0)),"")</f>
        <v/>
      </c>
      <c r="I1124" s="22"/>
      <c r="J1124" s="22"/>
      <c r="K1124" s="22"/>
      <c r="L1124" s="5">
        <v>1060500</v>
      </c>
      <c r="M1124" s="9" t="s">
        <v>3015</v>
      </c>
      <c r="N1124" s="5">
        <v>106050</v>
      </c>
      <c r="O1124" s="5">
        <v>1166550</v>
      </c>
      <c r="P1124" s="5">
        <f t="shared" si="34"/>
        <v>122487.75</v>
      </c>
      <c r="Q1124" s="5">
        <f t="shared" si="35"/>
        <v>1044062.25</v>
      </c>
      <c r="R1124" s="5" t="str">
        <f>+IFERROR(INDEX('18.02.23'!$F$9:$F$748,MATCH('Bảng kê Q1'!$F1124,'18.02.23'!$N$9:$N$746,0)),"")</f>
        <v/>
      </c>
      <c r="S1124" s="15" t="s">
        <v>685</v>
      </c>
      <c r="T1124" s="8" t="s">
        <v>3050</v>
      </c>
      <c r="U1124" t="e">
        <f>INDEX('Hàng tra'!$E$3:$E$519,MATCH('Bảng kê Q1'!$F1124,'Hàng tra'!$E$3:$E$519,0))</f>
        <v>#N/A</v>
      </c>
    </row>
    <row r="1125" spans="1:21" ht="21" hidden="1" outlineLevel="1" x14ac:dyDescent="0.25">
      <c r="A1125" s="4">
        <v>44966</v>
      </c>
      <c r="B1125" s="8" t="s">
        <v>1580</v>
      </c>
      <c r="C1125" s="8" t="s">
        <v>3013</v>
      </c>
      <c r="D1125" s="22" t="s">
        <v>2998</v>
      </c>
      <c r="E1125" s="22" t="s">
        <v>2998</v>
      </c>
      <c r="F1125" s="22">
        <v>3586</v>
      </c>
      <c r="G1125" s="22"/>
      <c r="H1125" s="22" t="str">
        <f>+IFERROR(INDEX('18.02.23'!$N$9:$N$746,MATCH('Bảng kê Q1'!$F1125,'18.02.23'!$N$9:$N$746,0)),"")</f>
        <v/>
      </c>
      <c r="I1125" s="22"/>
      <c r="J1125" s="22"/>
      <c r="K1125" s="22"/>
      <c r="L1125" s="5">
        <v>741678</v>
      </c>
      <c r="M1125" s="9" t="s">
        <v>3015</v>
      </c>
      <c r="N1125" s="5">
        <v>74168</v>
      </c>
      <c r="O1125" s="5">
        <v>815846</v>
      </c>
      <c r="P1125" s="5">
        <f t="shared" si="34"/>
        <v>85663.83</v>
      </c>
      <c r="Q1125" s="5">
        <f t="shared" si="35"/>
        <v>730182.17</v>
      </c>
      <c r="R1125" s="5" t="str">
        <f>+IFERROR(INDEX('18.02.23'!$F$9:$F$748,MATCH('Bảng kê Q1'!$F1125,'18.02.23'!$N$9:$N$746,0)),"")</f>
        <v/>
      </c>
      <c r="S1125" s="15" t="s">
        <v>2998</v>
      </c>
      <c r="T1125" s="8" t="s">
        <v>3089</v>
      </c>
      <c r="U1125" t="e">
        <f>INDEX('Hàng tra'!$E$3:$E$519,MATCH('Bảng kê Q1'!$F1125,'Hàng tra'!$E$3:$E$519,0))</f>
        <v>#N/A</v>
      </c>
    </row>
    <row r="1126" spans="1:21" hidden="1" outlineLevel="1" x14ac:dyDescent="0.25">
      <c r="A1126" s="4">
        <v>44967</v>
      </c>
      <c r="B1126" s="8" t="s">
        <v>2665</v>
      </c>
      <c r="C1126" s="8" t="s">
        <v>3013</v>
      </c>
      <c r="D1126" s="22" t="s">
        <v>2989</v>
      </c>
      <c r="E1126" s="22" t="s">
        <v>2989</v>
      </c>
      <c r="F1126" s="22">
        <v>3769</v>
      </c>
      <c r="G1126" s="22"/>
      <c r="H1126" s="22" t="str">
        <f>+IFERROR(INDEX('18.02.23'!$N$9:$N$746,MATCH('Bảng kê Q1'!$F1126,'18.02.23'!$N$9:$N$746,0)),"")</f>
        <v/>
      </c>
      <c r="I1126" s="22"/>
      <c r="J1126" s="22"/>
      <c r="K1126" s="22"/>
      <c r="L1126" s="5">
        <v>2758000</v>
      </c>
      <c r="M1126" s="9" t="s">
        <v>3015</v>
      </c>
      <c r="N1126" s="5">
        <v>275800</v>
      </c>
      <c r="O1126" s="5">
        <v>3033800</v>
      </c>
      <c r="P1126" s="5">
        <f t="shared" si="34"/>
        <v>318549</v>
      </c>
      <c r="Q1126" s="5">
        <f t="shared" si="35"/>
        <v>2715251</v>
      </c>
      <c r="R1126" s="5" t="str">
        <f>+IFERROR(INDEX('18.02.23'!$F$9:$F$748,MATCH('Bảng kê Q1'!$F1126,'18.02.23'!$N$9:$N$746,0)),"")</f>
        <v/>
      </c>
      <c r="S1126" s="15" t="s">
        <v>2989</v>
      </c>
      <c r="T1126" s="8" t="s">
        <v>3038</v>
      </c>
      <c r="U1126" t="e">
        <f>INDEX('Hàng tra'!$E$3:$E$519,MATCH('Bảng kê Q1'!$F1126,'Hàng tra'!$E$3:$E$519,0))</f>
        <v>#N/A</v>
      </c>
    </row>
    <row r="1127" spans="1:21" hidden="1" outlineLevel="1" x14ac:dyDescent="0.25">
      <c r="A1127" s="4">
        <v>44967</v>
      </c>
      <c r="B1127" s="8" t="s">
        <v>1626</v>
      </c>
      <c r="C1127" s="8" t="s">
        <v>3013</v>
      </c>
      <c r="D1127" s="22" t="s">
        <v>2989</v>
      </c>
      <c r="E1127" s="22" t="s">
        <v>2989</v>
      </c>
      <c r="F1127" s="22">
        <v>3770</v>
      </c>
      <c r="G1127" s="22"/>
      <c r="H1127" s="22" t="str">
        <f>+IFERROR(INDEX('18.02.23'!$N$9:$N$746,MATCH('Bảng kê Q1'!$F1127,'18.02.23'!$N$9:$N$746,0)),"")</f>
        <v/>
      </c>
      <c r="I1127" s="22"/>
      <c r="J1127" s="22"/>
      <c r="K1127" s="22"/>
      <c r="L1127" s="5">
        <v>1081500</v>
      </c>
      <c r="M1127" s="9" t="s">
        <v>3015</v>
      </c>
      <c r="N1127" s="5">
        <v>108150</v>
      </c>
      <c r="O1127" s="5">
        <v>1189650</v>
      </c>
      <c r="P1127" s="5">
        <f t="shared" si="34"/>
        <v>124913.25</v>
      </c>
      <c r="Q1127" s="5">
        <f t="shared" si="35"/>
        <v>1064736.75</v>
      </c>
      <c r="R1127" s="5" t="str">
        <f>+IFERROR(INDEX('18.02.23'!$F$9:$F$748,MATCH('Bảng kê Q1'!$F1127,'18.02.23'!$N$9:$N$746,0)),"")</f>
        <v/>
      </c>
      <c r="S1127" s="15" t="s">
        <v>2989</v>
      </c>
      <c r="T1127" s="8" t="s">
        <v>3038</v>
      </c>
      <c r="U1127" t="e">
        <f>INDEX('Hàng tra'!$E$3:$E$519,MATCH('Bảng kê Q1'!$F1127,'Hàng tra'!$E$3:$E$519,0))</f>
        <v>#N/A</v>
      </c>
    </row>
    <row r="1128" spans="1:21" ht="21" hidden="1" outlineLevel="1" x14ac:dyDescent="0.25">
      <c r="A1128" s="4">
        <v>44967</v>
      </c>
      <c r="B1128" s="8" t="s">
        <v>118</v>
      </c>
      <c r="C1128" s="8" t="s">
        <v>3013</v>
      </c>
      <c r="D1128" s="22" t="s">
        <v>121</v>
      </c>
      <c r="E1128" s="22" t="s">
        <v>121</v>
      </c>
      <c r="F1128" s="22">
        <v>3772</v>
      </c>
      <c r="G1128" s="22"/>
      <c r="H1128" s="22" t="str">
        <f>+IFERROR(INDEX('18.02.23'!$N$9:$N$746,MATCH('Bảng kê Q1'!$F1128,'18.02.23'!$N$9:$N$746,0)),"")</f>
        <v/>
      </c>
      <c r="I1128" s="22"/>
      <c r="J1128" s="22"/>
      <c r="K1128" s="22"/>
      <c r="L1128" s="5">
        <v>2714250</v>
      </c>
      <c r="M1128" s="9" t="s">
        <v>3015</v>
      </c>
      <c r="N1128" s="5">
        <v>271425</v>
      </c>
      <c r="O1128" s="5">
        <v>2985675</v>
      </c>
      <c r="P1128" s="5">
        <f t="shared" si="34"/>
        <v>313495.875</v>
      </c>
      <c r="Q1128" s="5">
        <f t="shared" si="35"/>
        <v>2672179.125</v>
      </c>
      <c r="R1128" s="5" t="str">
        <f>+IFERROR(INDEX('18.02.23'!$F$9:$F$748,MATCH('Bảng kê Q1'!$F1128,'18.02.23'!$N$9:$N$746,0)),"")</f>
        <v/>
      </c>
      <c r="S1128" s="15" t="s">
        <v>121</v>
      </c>
      <c r="T1128" s="8" t="s">
        <v>3066</v>
      </c>
      <c r="U1128" t="e">
        <f>INDEX('Hàng tra'!$E$3:$E$519,MATCH('Bảng kê Q1'!$F1128,'Hàng tra'!$E$3:$E$519,0))</f>
        <v>#N/A</v>
      </c>
    </row>
    <row r="1129" spans="1:21" hidden="1" outlineLevel="1" x14ac:dyDescent="0.25">
      <c r="A1129" s="4">
        <v>44967</v>
      </c>
      <c r="B1129" s="8" t="s">
        <v>100</v>
      </c>
      <c r="C1129" s="8" t="s">
        <v>3013</v>
      </c>
      <c r="D1129" s="22" t="s">
        <v>4271</v>
      </c>
      <c r="E1129" s="22" t="s">
        <v>4271</v>
      </c>
      <c r="F1129" s="22">
        <v>3776</v>
      </c>
      <c r="G1129" s="22"/>
      <c r="H1129" s="22" t="str">
        <f>+IFERROR(INDEX('18.02.23'!$N$9:$N$746,MATCH('Bảng kê Q1'!$F1129,'18.02.23'!$N$9:$N$746,0)),"")</f>
        <v/>
      </c>
      <c r="I1129" s="22"/>
      <c r="J1129" s="22"/>
      <c r="K1129" s="22"/>
      <c r="L1129" s="5">
        <v>806200</v>
      </c>
      <c r="M1129" s="9" t="s">
        <v>3015</v>
      </c>
      <c r="N1129" s="5">
        <v>80620</v>
      </c>
      <c r="O1129" s="5">
        <v>886820</v>
      </c>
      <c r="P1129" s="5">
        <f t="shared" si="34"/>
        <v>93116.099999999991</v>
      </c>
      <c r="Q1129" s="5">
        <f t="shared" si="35"/>
        <v>793703.9</v>
      </c>
      <c r="R1129" s="5" t="str">
        <f>+IFERROR(INDEX('18.02.23'!$F$9:$F$748,MATCH('Bảng kê Q1'!$F1129,'18.02.23'!$N$9:$N$746,0)),"")</f>
        <v/>
      </c>
      <c r="S1129" s="15" t="s">
        <v>1882</v>
      </c>
      <c r="T1129" s="8" t="s">
        <v>3014</v>
      </c>
      <c r="U1129" t="e">
        <f>INDEX('Hàng tra'!$E$3:$E$519,MATCH('Bảng kê Q1'!$F1129,'Hàng tra'!$E$3:$E$519,0))</f>
        <v>#N/A</v>
      </c>
    </row>
    <row r="1130" spans="1:21" hidden="1" outlineLevel="1" x14ac:dyDescent="0.25">
      <c r="A1130" s="4">
        <v>44967</v>
      </c>
      <c r="B1130" s="8" t="s">
        <v>383</v>
      </c>
      <c r="C1130" s="8" t="s">
        <v>3013</v>
      </c>
      <c r="D1130" s="22" t="s">
        <v>558</v>
      </c>
      <c r="E1130" s="22" t="s">
        <v>558</v>
      </c>
      <c r="F1130" s="22">
        <v>3781</v>
      </c>
      <c r="G1130" s="22"/>
      <c r="H1130" s="22" t="str">
        <f>+IFERROR(INDEX('18.02.23'!$N$9:$N$746,MATCH('Bảng kê Q1'!$F1130,'18.02.23'!$N$9:$N$746,0)),"")</f>
        <v/>
      </c>
      <c r="I1130" s="22"/>
      <c r="J1130" s="22"/>
      <c r="K1130" s="22"/>
      <c r="L1130" s="5">
        <v>1061211</v>
      </c>
      <c r="M1130" s="9" t="s">
        <v>3015</v>
      </c>
      <c r="N1130" s="5">
        <v>106121</v>
      </c>
      <c r="O1130" s="5">
        <v>1167332</v>
      </c>
      <c r="P1130" s="5">
        <f t="shared" si="34"/>
        <v>122569.86</v>
      </c>
      <c r="Q1130" s="5">
        <f t="shared" si="35"/>
        <v>1044762.14</v>
      </c>
      <c r="R1130" s="5" t="str">
        <f>+IFERROR(INDEX('18.02.23'!$F$9:$F$748,MATCH('Bảng kê Q1'!$F1130,'18.02.23'!$N$9:$N$746,0)),"")</f>
        <v/>
      </c>
      <c r="S1130" s="15" t="s">
        <v>1882</v>
      </c>
      <c r="T1130" s="8" t="s">
        <v>3014</v>
      </c>
      <c r="U1130" t="e">
        <f>INDEX('Hàng tra'!$E$3:$E$519,MATCH('Bảng kê Q1'!$F1130,'Hàng tra'!$E$3:$E$519,0))</f>
        <v>#N/A</v>
      </c>
    </row>
    <row r="1131" spans="1:21" hidden="1" outlineLevel="1" x14ac:dyDescent="0.25">
      <c r="A1131" s="4">
        <v>44967</v>
      </c>
      <c r="B1131" s="8" t="s">
        <v>1492</v>
      </c>
      <c r="C1131" s="8" t="s">
        <v>3013</v>
      </c>
      <c r="D1131" s="22" t="s">
        <v>1750</v>
      </c>
      <c r="E1131" s="22" t="s">
        <v>1750</v>
      </c>
      <c r="F1131" s="22">
        <v>3785</v>
      </c>
      <c r="G1131" s="22"/>
      <c r="H1131" s="22" t="str">
        <f>+IFERROR(INDEX('18.02.23'!$N$9:$N$746,MATCH('Bảng kê Q1'!$F1131,'18.02.23'!$N$9:$N$746,0)),"")</f>
        <v/>
      </c>
      <c r="I1131" s="22"/>
      <c r="J1131" s="22"/>
      <c r="K1131" s="22"/>
      <c r="L1131" s="5">
        <v>867076</v>
      </c>
      <c r="M1131" s="9" t="s">
        <v>3015</v>
      </c>
      <c r="N1131" s="5">
        <v>86708</v>
      </c>
      <c r="O1131" s="5">
        <v>953784</v>
      </c>
      <c r="P1131" s="5">
        <f t="shared" si="34"/>
        <v>100147.31999999999</v>
      </c>
      <c r="Q1131" s="5">
        <f t="shared" si="35"/>
        <v>853636.68</v>
      </c>
      <c r="R1131" s="5" t="str">
        <f>+IFERROR(INDEX('18.02.23'!$F$9:$F$748,MATCH('Bảng kê Q1'!$F1131,'18.02.23'!$N$9:$N$746,0)),"")</f>
        <v/>
      </c>
      <c r="S1131" s="15" t="s">
        <v>1882</v>
      </c>
      <c r="T1131" s="8" t="s">
        <v>3014</v>
      </c>
      <c r="U1131" t="e">
        <f>INDEX('Hàng tra'!$E$3:$E$519,MATCH('Bảng kê Q1'!$F1131,'Hàng tra'!$E$3:$E$519,0))</f>
        <v>#N/A</v>
      </c>
    </row>
    <row r="1132" spans="1:21" hidden="1" outlineLevel="1" x14ac:dyDescent="0.25">
      <c r="A1132" s="4">
        <v>44967</v>
      </c>
      <c r="B1132" s="8" t="s">
        <v>1341</v>
      </c>
      <c r="C1132" s="8" t="s">
        <v>3013</v>
      </c>
      <c r="D1132" s="22" t="s">
        <v>4226</v>
      </c>
      <c r="E1132" s="22" t="s">
        <v>4226</v>
      </c>
      <c r="F1132" s="22">
        <v>3786</v>
      </c>
      <c r="G1132" s="22"/>
      <c r="H1132" s="22" t="str">
        <f>+IFERROR(INDEX('18.02.23'!$N$9:$N$746,MATCH('Bảng kê Q1'!$F1132,'18.02.23'!$N$9:$N$746,0)),"")</f>
        <v/>
      </c>
      <c r="I1132" s="22"/>
      <c r="J1132" s="22"/>
      <c r="K1132" s="22"/>
      <c r="L1132" s="5">
        <v>2122422</v>
      </c>
      <c r="M1132" s="9" t="s">
        <v>3015</v>
      </c>
      <c r="N1132" s="5">
        <v>212242</v>
      </c>
      <c r="O1132" s="5">
        <v>2334664</v>
      </c>
      <c r="P1132" s="5">
        <f t="shared" si="34"/>
        <v>245139.72</v>
      </c>
      <c r="Q1132" s="5">
        <f t="shared" si="35"/>
        <v>2089524.28</v>
      </c>
      <c r="R1132" s="5" t="str">
        <f>+IFERROR(INDEX('18.02.23'!$F$9:$F$748,MATCH('Bảng kê Q1'!$F1132,'18.02.23'!$N$9:$N$746,0)),"")</f>
        <v/>
      </c>
      <c r="S1132" s="15" t="s">
        <v>1882</v>
      </c>
      <c r="T1132" s="8" t="s">
        <v>3014</v>
      </c>
      <c r="U1132" t="e">
        <f>INDEX('Hàng tra'!$E$3:$E$519,MATCH('Bảng kê Q1'!$F1132,'Hàng tra'!$E$3:$E$519,0))</f>
        <v>#N/A</v>
      </c>
    </row>
    <row r="1133" spans="1:21" hidden="1" outlineLevel="1" x14ac:dyDescent="0.25">
      <c r="A1133" s="4">
        <v>44967</v>
      </c>
      <c r="B1133" s="8" t="s">
        <v>1316</v>
      </c>
      <c r="C1133" s="8" t="s">
        <v>3013</v>
      </c>
      <c r="D1133" s="22" t="s">
        <v>197</v>
      </c>
      <c r="E1133" s="22" t="s">
        <v>197</v>
      </c>
      <c r="F1133" s="22">
        <v>3788</v>
      </c>
      <c r="G1133" s="22"/>
      <c r="H1133" s="22" t="str">
        <f>+IFERROR(INDEX('18.02.23'!$N$9:$N$746,MATCH('Bảng kê Q1'!$F1133,'18.02.23'!$N$9:$N$746,0)),"")</f>
        <v/>
      </c>
      <c r="I1133" s="22"/>
      <c r="J1133" s="22"/>
      <c r="K1133" s="22"/>
      <c r="L1133" s="5">
        <v>2170552</v>
      </c>
      <c r="M1133" s="9" t="s">
        <v>3015</v>
      </c>
      <c r="N1133" s="5">
        <v>217055</v>
      </c>
      <c r="O1133" s="5">
        <v>2387607</v>
      </c>
      <c r="P1133" s="5">
        <f t="shared" si="34"/>
        <v>250698.73499999999</v>
      </c>
      <c r="Q1133" s="5">
        <f t="shared" si="35"/>
        <v>2136908.2650000001</v>
      </c>
      <c r="R1133" s="5" t="str">
        <f>+IFERROR(INDEX('18.02.23'!$F$9:$F$748,MATCH('Bảng kê Q1'!$F1133,'18.02.23'!$N$9:$N$746,0)),"")</f>
        <v/>
      </c>
      <c r="S1133" s="15" t="s">
        <v>1882</v>
      </c>
      <c r="T1133" s="8" t="s">
        <v>3014</v>
      </c>
      <c r="U1133" t="e">
        <f>INDEX('Hàng tra'!$E$3:$E$519,MATCH('Bảng kê Q1'!$F1133,'Hàng tra'!$E$3:$E$519,0))</f>
        <v>#N/A</v>
      </c>
    </row>
    <row r="1134" spans="1:21" hidden="1" outlineLevel="1" x14ac:dyDescent="0.25">
      <c r="A1134" s="4">
        <v>44967</v>
      </c>
      <c r="B1134" s="8" t="s">
        <v>260</v>
      </c>
      <c r="C1134" s="8" t="s">
        <v>3013</v>
      </c>
      <c r="D1134" s="22" t="s">
        <v>1618</v>
      </c>
      <c r="E1134" s="22" t="s">
        <v>1618</v>
      </c>
      <c r="F1134" s="22">
        <v>3790</v>
      </c>
      <c r="G1134" s="22"/>
      <c r="H1134" s="22" t="str">
        <f>+IFERROR(INDEX('18.02.23'!$N$9:$N$746,MATCH('Bảng kê Q1'!$F1134,'18.02.23'!$N$9:$N$746,0)),"")</f>
        <v/>
      </c>
      <c r="I1134" s="22"/>
      <c r="J1134" s="22"/>
      <c r="K1134" s="22"/>
      <c r="L1134" s="5">
        <v>921784</v>
      </c>
      <c r="M1134" s="9" t="s">
        <v>3015</v>
      </c>
      <c r="N1134" s="5">
        <v>92178</v>
      </c>
      <c r="O1134" s="5">
        <v>1013962</v>
      </c>
      <c r="P1134" s="5">
        <f t="shared" si="34"/>
        <v>106466.01</v>
      </c>
      <c r="Q1134" s="5">
        <f t="shared" si="35"/>
        <v>907495.99</v>
      </c>
      <c r="R1134" s="5" t="str">
        <f>+IFERROR(INDEX('18.02.23'!$F$9:$F$748,MATCH('Bảng kê Q1'!$F1134,'18.02.23'!$N$9:$N$746,0)),"")</f>
        <v/>
      </c>
      <c r="S1134" s="15" t="s">
        <v>1882</v>
      </c>
      <c r="T1134" s="8" t="s">
        <v>3014</v>
      </c>
      <c r="U1134" t="e">
        <f>INDEX('Hàng tra'!$E$3:$E$519,MATCH('Bảng kê Q1'!$F1134,'Hàng tra'!$E$3:$E$519,0))</f>
        <v>#N/A</v>
      </c>
    </row>
    <row r="1135" spans="1:21" hidden="1" outlineLevel="1" x14ac:dyDescent="0.25">
      <c r="A1135" s="4">
        <v>44967</v>
      </c>
      <c r="B1135" s="8" t="s">
        <v>2110</v>
      </c>
      <c r="C1135" s="8" t="s">
        <v>3013</v>
      </c>
      <c r="D1135" s="22" t="s">
        <v>163</v>
      </c>
      <c r="E1135" s="22" t="s">
        <v>163</v>
      </c>
      <c r="F1135" s="22">
        <v>3792</v>
      </c>
      <c r="G1135" s="22"/>
      <c r="H1135" s="22" t="str">
        <f>+IFERROR(INDEX('18.02.23'!$N$9:$N$746,MATCH('Bảng kê Q1'!$F1135,'18.02.23'!$N$9:$N$746,0)),"")</f>
        <v/>
      </c>
      <c r="I1135" s="22"/>
      <c r="J1135" s="22"/>
      <c r="K1135" s="22"/>
      <c r="L1135" s="5">
        <v>2691130</v>
      </c>
      <c r="M1135" s="9" t="s">
        <v>3015</v>
      </c>
      <c r="N1135" s="5">
        <v>269113</v>
      </c>
      <c r="O1135" s="5">
        <v>2960243</v>
      </c>
      <c r="P1135" s="5">
        <f t="shared" si="34"/>
        <v>310825.51500000001</v>
      </c>
      <c r="Q1135" s="5">
        <f t="shared" si="35"/>
        <v>2649417.4849999999</v>
      </c>
      <c r="R1135" s="5" t="str">
        <f>+IFERROR(INDEX('18.02.23'!$F$9:$F$748,MATCH('Bảng kê Q1'!$F1135,'18.02.23'!$N$9:$N$746,0)),"")</f>
        <v/>
      </c>
      <c r="S1135" s="15" t="s">
        <v>163</v>
      </c>
      <c r="T1135" s="8" t="s">
        <v>3059</v>
      </c>
      <c r="U1135" t="e">
        <f>INDEX('Hàng tra'!$E$3:$E$519,MATCH('Bảng kê Q1'!$F1135,'Hàng tra'!$E$3:$E$519,0))</f>
        <v>#N/A</v>
      </c>
    </row>
    <row r="1136" spans="1:21" hidden="1" outlineLevel="1" x14ac:dyDescent="0.25">
      <c r="A1136" s="4">
        <v>44967</v>
      </c>
      <c r="B1136" s="8" t="s">
        <v>1176</v>
      </c>
      <c r="C1136" s="8" t="s">
        <v>3013</v>
      </c>
      <c r="D1136" s="22" t="s">
        <v>2948</v>
      </c>
      <c r="E1136" s="22" t="s">
        <v>2948</v>
      </c>
      <c r="F1136" s="22">
        <v>3793</v>
      </c>
      <c r="G1136" s="22"/>
      <c r="H1136" s="22" t="str">
        <f>+IFERROR(INDEX('18.02.23'!$N$9:$N$746,MATCH('Bảng kê Q1'!$F1136,'18.02.23'!$N$9:$N$746,0)),"")</f>
        <v/>
      </c>
      <c r="I1136" s="22"/>
      <c r="J1136" s="22"/>
      <c r="K1136" s="22"/>
      <c r="L1136" s="5">
        <v>931773</v>
      </c>
      <c r="M1136" s="9" t="s">
        <v>3015</v>
      </c>
      <c r="N1136" s="5">
        <v>93177</v>
      </c>
      <c r="O1136" s="5">
        <v>1024950</v>
      </c>
      <c r="P1136" s="5">
        <f t="shared" si="34"/>
        <v>107619.75</v>
      </c>
      <c r="Q1136" s="5">
        <f t="shared" si="35"/>
        <v>917330.25</v>
      </c>
      <c r="R1136" s="5" t="str">
        <f>+IFERROR(INDEX('18.02.23'!$F$9:$F$748,MATCH('Bảng kê Q1'!$F1136,'18.02.23'!$N$9:$N$746,0)),"")</f>
        <v/>
      </c>
      <c r="S1136" s="15" t="s">
        <v>1882</v>
      </c>
      <c r="T1136" s="8" t="s">
        <v>3014</v>
      </c>
      <c r="U1136" t="e">
        <f>INDEX('Hàng tra'!$E$3:$E$519,MATCH('Bảng kê Q1'!$F1136,'Hàng tra'!$E$3:$E$519,0))</f>
        <v>#N/A</v>
      </c>
    </row>
    <row r="1137" spans="1:21" hidden="1" outlineLevel="1" x14ac:dyDescent="0.25">
      <c r="A1137" s="4">
        <v>44967</v>
      </c>
      <c r="B1137" s="8" t="s">
        <v>2561</v>
      </c>
      <c r="C1137" s="8" t="s">
        <v>3013</v>
      </c>
      <c r="D1137" s="22" t="s">
        <v>45</v>
      </c>
      <c r="E1137" s="22" t="s">
        <v>45</v>
      </c>
      <c r="F1137" s="22">
        <v>3797</v>
      </c>
      <c r="G1137" s="22"/>
      <c r="H1137" s="22" t="str">
        <f>+IFERROR(INDEX('18.02.23'!$N$9:$N$746,MATCH('Bảng kê Q1'!$F1137,'18.02.23'!$N$9:$N$746,0)),"")</f>
        <v/>
      </c>
      <c r="I1137" s="22"/>
      <c r="J1137" s="22"/>
      <c r="K1137" s="22"/>
      <c r="L1137" s="5">
        <v>1283327</v>
      </c>
      <c r="M1137" s="9" t="s">
        <v>3015</v>
      </c>
      <c r="N1137" s="5">
        <v>128333</v>
      </c>
      <c r="O1137" s="5">
        <v>1411660</v>
      </c>
      <c r="P1137" s="5">
        <f t="shared" si="34"/>
        <v>148224.29999999999</v>
      </c>
      <c r="Q1137" s="5">
        <f t="shared" si="35"/>
        <v>1263435.7</v>
      </c>
      <c r="R1137" s="5" t="str">
        <f>+IFERROR(INDEX('18.02.23'!$F$9:$F$748,MATCH('Bảng kê Q1'!$F1137,'18.02.23'!$N$9:$N$746,0)),"")</f>
        <v/>
      </c>
      <c r="S1137" s="15" t="s">
        <v>1882</v>
      </c>
      <c r="T1137" s="8" t="s">
        <v>3014</v>
      </c>
      <c r="U1137" t="e">
        <f>INDEX('Hàng tra'!$E$3:$E$519,MATCH('Bảng kê Q1'!$F1137,'Hàng tra'!$E$3:$E$519,0))</f>
        <v>#N/A</v>
      </c>
    </row>
    <row r="1138" spans="1:21" hidden="1" outlineLevel="1" x14ac:dyDescent="0.25">
      <c r="A1138" s="4">
        <v>44967</v>
      </c>
      <c r="B1138" s="8" t="s">
        <v>616</v>
      </c>
      <c r="C1138" s="8" t="s">
        <v>3013</v>
      </c>
      <c r="D1138" s="22" t="s">
        <v>1777</v>
      </c>
      <c r="E1138" s="22" t="s">
        <v>1777</v>
      </c>
      <c r="F1138" s="22">
        <v>3798</v>
      </c>
      <c r="G1138" s="22"/>
      <c r="H1138" s="22" t="str">
        <f>+IFERROR(INDEX('18.02.23'!$N$9:$N$746,MATCH('Bảng kê Q1'!$F1138,'18.02.23'!$N$9:$N$746,0)),"")</f>
        <v/>
      </c>
      <c r="I1138" s="22"/>
      <c r="J1138" s="22"/>
      <c r="K1138" s="22"/>
      <c r="L1138" s="5">
        <v>922445</v>
      </c>
      <c r="M1138" s="9" t="s">
        <v>3015</v>
      </c>
      <c r="N1138" s="5">
        <v>92245</v>
      </c>
      <c r="O1138" s="5">
        <v>1014690</v>
      </c>
      <c r="P1138" s="5">
        <f t="shared" si="34"/>
        <v>106542.45</v>
      </c>
      <c r="Q1138" s="5">
        <f t="shared" si="35"/>
        <v>908147.55</v>
      </c>
      <c r="R1138" s="5" t="str">
        <f>+IFERROR(INDEX('18.02.23'!$F$9:$F$748,MATCH('Bảng kê Q1'!$F1138,'18.02.23'!$N$9:$N$746,0)),"")</f>
        <v/>
      </c>
      <c r="S1138" s="15" t="s">
        <v>1882</v>
      </c>
      <c r="T1138" s="8" t="s">
        <v>3014</v>
      </c>
      <c r="U1138" t="e">
        <f>INDEX('Hàng tra'!$E$3:$E$519,MATCH('Bảng kê Q1'!$F1138,'Hàng tra'!$E$3:$E$519,0))</f>
        <v>#N/A</v>
      </c>
    </row>
    <row r="1139" spans="1:21" hidden="1" outlineLevel="1" x14ac:dyDescent="0.25">
      <c r="A1139" s="4">
        <v>44967</v>
      </c>
      <c r="B1139" s="8" t="s">
        <v>962</v>
      </c>
      <c r="C1139" s="8" t="s">
        <v>3013</v>
      </c>
      <c r="D1139" s="22" t="s">
        <v>780</v>
      </c>
      <c r="E1139" s="22" t="s">
        <v>780</v>
      </c>
      <c r="F1139" s="22">
        <v>3803</v>
      </c>
      <c r="G1139" s="22"/>
      <c r="H1139" s="22" t="str">
        <f>+IFERROR(INDEX('18.02.23'!$N$9:$N$746,MATCH('Bảng kê Q1'!$F1139,'18.02.23'!$N$9:$N$746,0)),"")</f>
        <v/>
      </c>
      <c r="I1139" s="22"/>
      <c r="J1139" s="22"/>
      <c r="K1139" s="22"/>
      <c r="L1139" s="5">
        <v>2721130</v>
      </c>
      <c r="M1139" s="9" t="s">
        <v>3015</v>
      </c>
      <c r="N1139" s="5">
        <v>272113</v>
      </c>
      <c r="O1139" s="5">
        <v>2993243</v>
      </c>
      <c r="P1139" s="5">
        <f t="shared" si="34"/>
        <v>314290.51500000001</v>
      </c>
      <c r="Q1139" s="5">
        <f t="shared" si="35"/>
        <v>2678952.4849999999</v>
      </c>
      <c r="R1139" s="5" t="str">
        <f>+IFERROR(INDEX('18.02.23'!$F$9:$F$748,MATCH('Bảng kê Q1'!$F1139,'18.02.23'!$N$9:$N$746,0)),"")</f>
        <v/>
      </c>
      <c r="S1139" s="15" t="s">
        <v>780</v>
      </c>
      <c r="T1139" s="8" t="s">
        <v>3085</v>
      </c>
      <c r="U1139" t="e">
        <f>INDEX('Hàng tra'!$E$3:$E$519,MATCH('Bảng kê Q1'!$F1139,'Hàng tra'!$E$3:$E$519,0))</f>
        <v>#N/A</v>
      </c>
    </row>
    <row r="1140" spans="1:21" hidden="1" outlineLevel="1" x14ac:dyDescent="0.25">
      <c r="A1140" s="4">
        <v>44967</v>
      </c>
      <c r="B1140" s="8" t="s">
        <v>1234</v>
      </c>
      <c r="C1140" s="8" t="s">
        <v>3013</v>
      </c>
      <c r="D1140" s="22" t="s">
        <v>247</v>
      </c>
      <c r="E1140" s="22" t="s">
        <v>247</v>
      </c>
      <c r="F1140" s="22">
        <v>3804</v>
      </c>
      <c r="G1140" s="22"/>
      <c r="H1140" s="22" t="str">
        <f>+IFERROR(INDEX('18.02.23'!$N$9:$N$746,MATCH('Bảng kê Q1'!$F1140,'18.02.23'!$N$9:$N$746,0)),"")</f>
        <v/>
      </c>
      <c r="I1140" s="22"/>
      <c r="J1140" s="22"/>
      <c r="K1140" s="22"/>
      <c r="L1140" s="5">
        <v>2346710</v>
      </c>
      <c r="M1140" s="9" t="s">
        <v>3015</v>
      </c>
      <c r="N1140" s="5">
        <v>234671</v>
      </c>
      <c r="O1140" s="5">
        <v>2581381</v>
      </c>
      <c r="P1140" s="5">
        <f t="shared" si="34"/>
        <v>271045.005</v>
      </c>
      <c r="Q1140" s="5">
        <f t="shared" si="35"/>
        <v>2310335.9950000001</v>
      </c>
      <c r="R1140" s="5" t="str">
        <f>+IFERROR(INDEX('18.02.23'!$F$9:$F$748,MATCH('Bảng kê Q1'!$F1140,'18.02.23'!$N$9:$N$746,0)),"")</f>
        <v/>
      </c>
      <c r="S1140" s="15" t="s">
        <v>1882</v>
      </c>
      <c r="T1140" s="8" t="s">
        <v>3014</v>
      </c>
      <c r="U1140" t="e">
        <f>INDEX('Hàng tra'!$E$3:$E$519,MATCH('Bảng kê Q1'!$F1140,'Hàng tra'!$E$3:$E$519,0))</f>
        <v>#N/A</v>
      </c>
    </row>
    <row r="1141" spans="1:21" hidden="1" outlineLevel="1" x14ac:dyDescent="0.25">
      <c r="A1141" s="4">
        <v>44967</v>
      </c>
      <c r="B1141" s="8" t="s">
        <v>2264</v>
      </c>
      <c r="C1141" s="8" t="s">
        <v>3013</v>
      </c>
      <c r="D1141" s="22" t="s">
        <v>2446</v>
      </c>
      <c r="E1141" s="22" t="s">
        <v>2446</v>
      </c>
      <c r="F1141" s="22">
        <v>3806</v>
      </c>
      <c r="G1141" s="22"/>
      <c r="H1141" s="22" t="str">
        <f>+IFERROR(INDEX('18.02.23'!$N$9:$N$746,MATCH('Bảng kê Q1'!$F1141,'18.02.23'!$N$9:$N$746,0)),"")</f>
        <v/>
      </c>
      <c r="I1141" s="22"/>
      <c r="J1141" s="22"/>
      <c r="K1141" s="22"/>
      <c r="L1141" s="5">
        <v>806200</v>
      </c>
      <c r="M1141" s="9" t="s">
        <v>3015</v>
      </c>
      <c r="N1141" s="5">
        <v>80620</v>
      </c>
      <c r="O1141" s="5">
        <v>886820</v>
      </c>
      <c r="P1141" s="5">
        <f t="shared" si="34"/>
        <v>93116.099999999991</v>
      </c>
      <c r="Q1141" s="5">
        <f t="shared" si="35"/>
        <v>793703.9</v>
      </c>
      <c r="R1141" s="5" t="str">
        <f>+IFERROR(INDEX('18.02.23'!$F$9:$F$748,MATCH('Bảng kê Q1'!$F1141,'18.02.23'!$N$9:$N$746,0)),"")</f>
        <v/>
      </c>
      <c r="S1141" s="15" t="s">
        <v>1882</v>
      </c>
      <c r="T1141" s="8" t="s">
        <v>3014</v>
      </c>
      <c r="U1141" t="e">
        <f>INDEX('Hàng tra'!$E$3:$E$519,MATCH('Bảng kê Q1'!$F1141,'Hàng tra'!$E$3:$E$519,0))</f>
        <v>#N/A</v>
      </c>
    </row>
    <row r="1142" spans="1:21" hidden="1" outlineLevel="1" x14ac:dyDescent="0.25">
      <c r="A1142" s="4">
        <v>44967</v>
      </c>
      <c r="B1142" s="8" t="s">
        <v>1350</v>
      </c>
      <c r="C1142" s="8" t="s">
        <v>3013</v>
      </c>
      <c r="D1142" s="22" t="s">
        <v>1273</v>
      </c>
      <c r="E1142" s="22" t="s">
        <v>1273</v>
      </c>
      <c r="F1142" s="22">
        <v>3809</v>
      </c>
      <c r="G1142" s="22"/>
      <c r="H1142" s="22" t="str">
        <f>+IFERROR(INDEX('18.02.23'!$N$9:$N$746,MATCH('Bảng kê Q1'!$F1142,'18.02.23'!$N$9:$N$746,0)),"")</f>
        <v/>
      </c>
      <c r="I1142" s="22"/>
      <c r="J1142" s="22"/>
      <c r="K1142" s="22"/>
      <c r="L1142" s="5">
        <v>1106934</v>
      </c>
      <c r="M1142" s="9" t="s">
        <v>3015</v>
      </c>
      <c r="N1142" s="5">
        <v>110693</v>
      </c>
      <c r="O1142" s="5">
        <v>1217627</v>
      </c>
      <c r="P1142" s="5">
        <f t="shared" si="34"/>
        <v>127850.83499999999</v>
      </c>
      <c r="Q1142" s="5">
        <f t="shared" si="35"/>
        <v>1089776.165</v>
      </c>
      <c r="R1142" s="5" t="str">
        <f>+IFERROR(INDEX('18.02.23'!$F$9:$F$748,MATCH('Bảng kê Q1'!$F1142,'18.02.23'!$N$9:$N$746,0)),"")</f>
        <v/>
      </c>
      <c r="S1142" s="15" t="s">
        <v>1882</v>
      </c>
      <c r="T1142" s="8" t="s">
        <v>3014</v>
      </c>
      <c r="U1142" t="e">
        <f>INDEX('Hàng tra'!$E$3:$E$519,MATCH('Bảng kê Q1'!$F1142,'Hàng tra'!$E$3:$E$519,0))</f>
        <v>#N/A</v>
      </c>
    </row>
    <row r="1143" spans="1:21" hidden="1" outlineLevel="1" x14ac:dyDescent="0.25">
      <c r="A1143" s="4">
        <v>44967</v>
      </c>
      <c r="B1143" s="8" t="s">
        <v>1360</v>
      </c>
      <c r="C1143" s="8" t="s">
        <v>3013</v>
      </c>
      <c r="D1143" s="22" t="s">
        <v>2477</v>
      </c>
      <c r="E1143" s="22" t="s">
        <v>2477</v>
      </c>
      <c r="F1143" s="22">
        <v>3811</v>
      </c>
      <c r="G1143" s="22"/>
      <c r="H1143" s="22" t="str">
        <f>+IFERROR(INDEX('18.02.23'!$N$9:$N$746,MATCH('Bảng kê Q1'!$F1143,'18.02.23'!$N$9:$N$746,0)),"")</f>
        <v/>
      </c>
      <c r="I1143" s="22"/>
      <c r="J1143" s="22"/>
      <c r="K1143" s="22"/>
      <c r="L1143" s="5">
        <v>806834</v>
      </c>
      <c r="M1143" s="9" t="s">
        <v>3015</v>
      </c>
      <c r="N1143" s="5">
        <v>80683</v>
      </c>
      <c r="O1143" s="5">
        <v>887517</v>
      </c>
      <c r="P1143" s="5">
        <f t="shared" si="34"/>
        <v>93189.285000000003</v>
      </c>
      <c r="Q1143" s="5">
        <f t="shared" si="35"/>
        <v>794327.71499999997</v>
      </c>
      <c r="R1143" s="5" t="str">
        <f>+IFERROR(INDEX('18.02.23'!$F$9:$F$748,MATCH('Bảng kê Q1'!$F1143,'18.02.23'!$N$9:$N$746,0)),"")</f>
        <v/>
      </c>
      <c r="S1143" s="15" t="s">
        <v>1882</v>
      </c>
      <c r="T1143" s="8" t="s">
        <v>3014</v>
      </c>
      <c r="U1143" t="e">
        <f>INDEX('Hàng tra'!$E$3:$E$519,MATCH('Bảng kê Q1'!$F1143,'Hàng tra'!$E$3:$E$519,0))</f>
        <v>#N/A</v>
      </c>
    </row>
    <row r="1144" spans="1:21" hidden="1" outlineLevel="1" x14ac:dyDescent="0.25">
      <c r="A1144" s="4">
        <v>44967</v>
      </c>
      <c r="B1144" s="8" t="s">
        <v>2907</v>
      </c>
      <c r="C1144" s="8" t="s">
        <v>3013</v>
      </c>
      <c r="D1144" s="22" t="s">
        <v>2477</v>
      </c>
      <c r="E1144" s="22" t="s">
        <v>2477</v>
      </c>
      <c r="F1144" s="22">
        <v>3812</v>
      </c>
      <c r="G1144" s="22"/>
      <c r="H1144" s="22" t="str">
        <f>+IFERROR(INDEX('18.02.23'!$N$9:$N$746,MATCH('Bảng kê Q1'!$F1144,'18.02.23'!$N$9:$N$746,0)),"")</f>
        <v/>
      </c>
      <c r="I1144" s="22"/>
      <c r="J1144" s="22"/>
      <c r="K1144" s="22"/>
      <c r="L1144" s="5">
        <v>954700</v>
      </c>
      <c r="M1144" s="9" t="s">
        <v>3015</v>
      </c>
      <c r="N1144" s="5">
        <v>95470</v>
      </c>
      <c r="O1144" s="5">
        <v>1050170</v>
      </c>
      <c r="P1144" s="5">
        <f t="shared" si="34"/>
        <v>110267.84999999999</v>
      </c>
      <c r="Q1144" s="5">
        <f t="shared" si="35"/>
        <v>939902.15</v>
      </c>
      <c r="R1144" s="5" t="str">
        <f>+IFERROR(INDEX('18.02.23'!$F$9:$F$748,MATCH('Bảng kê Q1'!$F1144,'18.02.23'!$N$9:$N$746,0)),"")</f>
        <v/>
      </c>
      <c r="S1144" s="15" t="s">
        <v>1882</v>
      </c>
      <c r="T1144" s="8" t="s">
        <v>3014</v>
      </c>
      <c r="U1144" t="e">
        <f>INDEX('Hàng tra'!$E$3:$E$519,MATCH('Bảng kê Q1'!$F1144,'Hàng tra'!$E$3:$E$519,0))</f>
        <v>#N/A</v>
      </c>
    </row>
    <row r="1145" spans="1:21" hidden="1" outlineLevel="1" x14ac:dyDescent="0.25">
      <c r="A1145" s="4">
        <v>44967</v>
      </c>
      <c r="B1145" s="8" t="s">
        <v>2362</v>
      </c>
      <c r="C1145" s="8" t="s">
        <v>3013</v>
      </c>
      <c r="D1145" s="22" t="s">
        <v>2662</v>
      </c>
      <c r="E1145" s="22" t="s">
        <v>2662</v>
      </c>
      <c r="F1145" s="22">
        <v>3813</v>
      </c>
      <c r="G1145" s="22"/>
      <c r="H1145" s="22" t="str">
        <f>+IFERROR(INDEX('18.02.23'!$N$9:$N$746,MATCH('Bảng kê Q1'!$F1145,'18.02.23'!$N$9:$N$746,0)),"")</f>
        <v/>
      </c>
      <c r="I1145" s="22"/>
      <c r="J1145" s="22"/>
      <c r="K1145" s="22"/>
      <c r="L1145" s="5">
        <v>1173355</v>
      </c>
      <c r="M1145" s="9" t="s">
        <v>3015</v>
      </c>
      <c r="N1145" s="5">
        <v>117336</v>
      </c>
      <c r="O1145" s="5">
        <v>1290691</v>
      </c>
      <c r="P1145" s="5">
        <f t="shared" si="34"/>
        <v>135522.55499999999</v>
      </c>
      <c r="Q1145" s="5">
        <f t="shared" si="35"/>
        <v>1155168.4450000001</v>
      </c>
      <c r="R1145" s="5" t="str">
        <f>+IFERROR(INDEX('18.02.23'!$F$9:$F$748,MATCH('Bảng kê Q1'!$F1145,'18.02.23'!$N$9:$N$746,0)),"")</f>
        <v/>
      </c>
      <c r="S1145" s="15" t="s">
        <v>1882</v>
      </c>
      <c r="T1145" s="8" t="s">
        <v>3014</v>
      </c>
      <c r="U1145" t="e">
        <f>INDEX('Hàng tra'!$E$3:$E$519,MATCH('Bảng kê Q1'!$F1145,'Hàng tra'!$E$3:$E$519,0))</f>
        <v>#N/A</v>
      </c>
    </row>
    <row r="1146" spans="1:21" hidden="1" outlineLevel="1" x14ac:dyDescent="0.25">
      <c r="A1146" s="4">
        <v>44967</v>
      </c>
      <c r="B1146" s="8" t="s">
        <v>2563</v>
      </c>
      <c r="C1146" s="8" t="s">
        <v>3013</v>
      </c>
      <c r="D1146" s="22" t="s">
        <v>989</v>
      </c>
      <c r="E1146" s="22" t="s">
        <v>989</v>
      </c>
      <c r="F1146" s="22">
        <v>3815</v>
      </c>
      <c r="G1146" s="22"/>
      <c r="H1146" s="22" t="str">
        <f>+IFERROR(INDEX('18.02.23'!$N$9:$N$746,MATCH('Bảng kê Q1'!$F1146,'18.02.23'!$N$9:$N$746,0)),"")</f>
        <v/>
      </c>
      <c r="I1146" s="22"/>
      <c r="J1146" s="22"/>
      <c r="K1146" s="22"/>
      <c r="L1146" s="5">
        <v>1432817</v>
      </c>
      <c r="M1146" s="9" t="s">
        <v>3015</v>
      </c>
      <c r="N1146" s="5">
        <v>143282</v>
      </c>
      <c r="O1146" s="5">
        <v>1576099</v>
      </c>
      <c r="P1146" s="5">
        <f t="shared" si="34"/>
        <v>165490.39499999999</v>
      </c>
      <c r="Q1146" s="5">
        <f t="shared" si="35"/>
        <v>1410608.605</v>
      </c>
      <c r="R1146" s="5" t="str">
        <f>+IFERROR(INDEX('18.02.23'!$F$9:$F$748,MATCH('Bảng kê Q1'!$F1146,'18.02.23'!$N$9:$N$746,0)),"")</f>
        <v/>
      </c>
      <c r="S1146" s="15" t="s">
        <v>1882</v>
      </c>
      <c r="T1146" s="8" t="s">
        <v>3014</v>
      </c>
      <c r="U1146" t="e">
        <f>INDEX('Hàng tra'!$E$3:$E$519,MATCH('Bảng kê Q1'!$F1146,'Hàng tra'!$E$3:$E$519,0))</f>
        <v>#N/A</v>
      </c>
    </row>
    <row r="1147" spans="1:21" hidden="1" outlineLevel="1" x14ac:dyDescent="0.25">
      <c r="A1147" s="4">
        <v>44967</v>
      </c>
      <c r="B1147" s="8" t="s">
        <v>134</v>
      </c>
      <c r="C1147" s="8" t="s">
        <v>3013</v>
      </c>
      <c r="D1147" s="22" t="s">
        <v>1592</v>
      </c>
      <c r="E1147" s="22" t="s">
        <v>1592</v>
      </c>
      <c r="F1147" s="22">
        <v>3817</v>
      </c>
      <c r="G1147" s="22"/>
      <c r="H1147" s="22" t="str">
        <f>+IFERROR(INDEX('18.02.23'!$N$9:$N$746,MATCH('Bảng kê Q1'!$F1147,'18.02.23'!$N$9:$N$746,0)),"")</f>
        <v/>
      </c>
      <c r="I1147" s="22"/>
      <c r="J1147" s="22"/>
      <c r="K1147" s="22"/>
      <c r="L1147" s="5">
        <v>595330</v>
      </c>
      <c r="M1147" s="9" t="s">
        <v>3015</v>
      </c>
      <c r="N1147" s="5">
        <v>59533</v>
      </c>
      <c r="O1147" s="5">
        <v>654863</v>
      </c>
      <c r="P1147" s="5">
        <f t="shared" si="34"/>
        <v>68760.614999999991</v>
      </c>
      <c r="Q1147" s="5">
        <f t="shared" si="35"/>
        <v>586102.38500000001</v>
      </c>
      <c r="R1147" s="5" t="str">
        <f>+IFERROR(INDEX('18.02.23'!$F$9:$F$748,MATCH('Bảng kê Q1'!$F1147,'18.02.23'!$N$9:$N$746,0)),"")</f>
        <v/>
      </c>
      <c r="S1147" s="15" t="s">
        <v>1882</v>
      </c>
      <c r="T1147" s="8" t="s">
        <v>3014</v>
      </c>
      <c r="U1147" t="e">
        <f>INDEX('Hàng tra'!$E$3:$E$519,MATCH('Bảng kê Q1'!$F1147,'Hàng tra'!$E$3:$E$519,0))</f>
        <v>#N/A</v>
      </c>
    </row>
    <row r="1148" spans="1:21" hidden="1" outlineLevel="1" x14ac:dyDescent="0.25">
      <c r="A1148" s="4">
        <v>44967</v>
      </c>
      <c r="B1148" s="8" t="s">
        <v>2513</v>
      </c>
      <c r="C1148" s="8" t="s">
        <v>3013</v>
      </c>
      <c r="D1148" s="22" t="s">
        <v>2721</v>
      </c>
      <c r="E1148" s="22" t="s">
        <v>2721</v>
      </c>
      <c r="F1148" s="22">
        <v>3818</v>
      </c>
      <c r="G1148" s="22"/>
      <c r="H1148" s="22" t="str">
        <f>+IFERROR(INDEX('18.02.23'!$N$9:$N$746,MATCH('Bảng kê Q1'!$F1148,'18.02.23'!$N$9:$N$746,0)),"")</f>
        <v/>
      </c>
      <c r="I1148" s="22"/>
      <c r="J1148" s="22"/>
      <c r="K1148" s="22"/>
      <c r="L1148" s="5">
        <v>1081500</v>
      </c>
      <c r="M1148" s="9" t="s">
        <v>3015</v>
      </c>
      <c r="N1148" s="5">
        <v>108150</v>
      </c>
      <c r="O1148" s="5">
        <v>1189650</v>
      </c>
      <c r="P1148" s="5">
        <f t="shared" si="34"/>
        <v>124913.25</v>
      </c>
      <c r="Q1148" s="5">
        <f t="shared" si="35"/>
        <v>1064736.75</v>
      </c>
      <c r="R1148" s="5" t="str">
        <f>+IFERROR(INDEX('18.02.23'!$F$9:$F$748,MATCH('Bảng kê Q1'!$F1148,'18.02.23'!$N$9:$N$746,0)),"")</f>
        <v/>
      </c>
      <c r="S1148" s="15" t="s">
        <v>2721</v>
      </c>
      <c r="T1148" s="8" t="s">
        <v>3036</v>
      </c>
      <c r="U1148" t="e">
        <f>INDEX('Hàng tra'!$E$3:$E$519,MATCH('Bảng kê Q1'!$F1148,'Hàng tra'!$E$3:$E$519,0))</f>
        <v>#N/A</v>
      </c>
    </row>
    <row r="1149" spans="1:21" hidden="1" outlineLevel="1" x14ac:dyDescent="0.25">
      <c r="A1149" s="4">
        <v>44967</v>
      </c>
      <c r="B1149" s="8" t="s">
        <v>2005</v>
      </c>
      <c r="C1149" s="8" t="s">
        <v>3013</v>
      </c>
      <c r="D1149" s="22" t="s">
        <v>4268</v>
      </c>
      <c r="E1149" s="22" t="s">
        <v>4268</v>
      </c>
      <c r="F1149" s="22">
        <v>3819</v>
      </c>
      <c r="G1149" s="22"/>
      <c r="H1149" s="22" t="str">
        <f>+IFERROR(INDEX('18.02.23'!$N$9:$N$746,MATCH('Bảng kê Q1'!$F1149,'18.02.23'!$N$9:$N$746,0)),"")</f>
        <v/>
      </c>
      <c r="I1149" s="22"/>
      <c r="J1149" s="22"/>
      <c r="K1149" s="22"/>
      <c r="L1149" s="5">
        <v>2142134</v>
      </c>
      <c r="M1149" s="9" t="s">
        <v>3015</v>
      </c>
      <c r="N1149" s="5">
        <v>214213</v>
      </c>
      <c r="O1149" s="5">
        <v>2356347</v>
      </c>
      <c r="P1149" s="5">
        <f t="shared" si="34"/>
        <v>247416.435</v>
      </c>
      <c r="Q1149" s="5">
        <f t="shared" si="35"/>
        <v>2108930.5649999999</v>
      </c>
      <c r="R1149" s="5" t="str">
        <f>+IFERROR(INDEX('18.02.23'!$F$9:$F$748,MATCH('Bảng kê Q1'!$F1149,'18.02.23'!$N$9:$N$746,0)),"")</f>
        <v/>
      </c>
      <c r="S1149" s="15" t="s">
        <v>2114</v>
      </c>
      <c r="T1149" s="8" t="s">
        <v>3039</v>
      </c>
      <c r="U1149" t="e">
        <f>INDEX('Hàng tra'!$E$3:$E$519,MATCH('Bảng kê Q1'!$F1149,'Hàng tra'!$E$3:$E$519,0))</f>
        <v>#N/A</v>
      </c>
    </row>
    <row r="1150" spans="1:21" hidden="1" outlineLevel="1" x14ac:dyDescent="0.25">
      <c r="A1150" s="4">
        <v>44967</v>
      </c>
      <c r="B1150" s="8" t="s">
        <v>2601</v>
      </c>
      <c r="C1150" s="8" t="s">
        <v>3013</v>
      </c>
      <c r="D1150" s="22" t="s">
        <v>4222</v>
      </c>
      <c r="E1150" s="22" t="s">
        <v>4222</v>
      </c>
      <c r="F1150" s="22">
        <v>3821</v>
      </c>
      <c r="G1150" s="22"/>
      <c r="H1150" s="22" t="str">
        <f>+IFERROR(INDEX('18.02.23'!$N$9:$N$746,MATCH('Bảng kê Q1'!$F1150,'18.02.23'!$N$9:$N$746,0)),"")</f>
        <v/>
      </c>
      <c r="I1150" s="22"/>
      <c r="J1150" s="22"/>
      <c r="K1150" s="22"/>
      <c r="L1150" s="5">
        <v>4919878</v>
      </c>
      <c r="M1150" s="9" t="s">
        <v>3015</v>
      </c>
      <c r="N1150" s="5">
        <v>491988</v>
      </c>
      <c r="O1150" s="5">
        <v>5411866</v>
      </c>
      <c r="P1150" s="5">
        <f t="shared" si="34"/>
        <v>568245.92999999993</v>
      </c>
      <c r="Q1150" s="5">
        <f t="shared" si="35"/>
        <v>4843620.07</v>
      </c>
      <c r="R1150" s="5" t="str">
        <f>+IFERROR(INDEX('18.02.23'!$F$9:$F$748,MATCH('Bảng kê Q1'!$F1150,'18.02.23'!$N$9:$N$746,0)),"")</f>
        <v/>
      </c>
      <c r="S1150" s="15" t="s">
        <v>2803</v>
      </c>
      <c r="T1150" s="8" t="s">
        <v>3035</v>
      </c>
      <c r="U1150" t="e">
        <f>INDEX('Hàng tra'!$E$3:$E$519,MATCH('Bảng kê Q1'!$F1150,'Hàng tra'!$E$3:$E$519,0))</f>
        <v>#N/A</v>
      </c>
    </row>
    <row r="1151" spans="1:21" hidden="1" outlineLevel="1" x14ac:dyDescent="0.25">
      <c r="A1151" s="4">
        <v>44967</v>
      </c>
      <c r="B1151" s="8" t="s">
        <v>2143</v>
      </c>
      <c r="C1151" s="8" t="s">
        <v>3013</v>
      </c>
      <c r="D1151" s="22" t="s">
        <v>474</v>
      </c>
      <c r="E1151" s="22" t="s">
        <v>474</v>
      </c>
      <c r="F1151" s="22">
        <v>3824</v>
      </c>
      <c r="G1151" s="22"/>
      <c r="H1151" s="22" t="str">
        <f>+IFERROR(INDEX('18.02.23'!$N$9:$N$746,MATCH('Bảng kê Q1'!$F1151,'18.02.23'!$N$9:$N$746,0)),"")</f>
        <v/>
      </c>
      <c r="I1151" s="22"/>
      <c r="J1151" s="22"/>
      <c r="K1151" s="22"/>
      <c r="L1151" s="5">
        <v>729174</v>
      </c>
      <c r="M1151" s="9" t="s">
        <v>3015</v>
      </c>
      <c r="N1151" s="5">
        <v>72917</v>
      </c>
      <c r="O1151" s="5">
        <v>802091</v>
      </c>
      <c r="P1151" s="5">
        <f t="shared" si="34"/>
        <v>84219.554999999993</v>
      </c>
      <c r="Q1151" s="5">
        <f t="shared" si="35"/>
        <v>717871.44500000007</v>
      </c>
      <c r="R1151" s="5" t="str">
        <f>+IFERROR(INDEX('18.02.23'!$F$9:$F$748,MATCH('Bảng kê Q1'!$F1151,'18.02.23'!$N$9:$N$746,0)),"")</f>
        <v/>
      </c>
      <c r="S1151" s="15" t="s">
        <v>1882</v>
      </c>
      <c r="T1151" s="8" t="s">
        <v>3014</v>
      </c>
      <c r="U1151" t="e">
        <f>INDEX('Hàng tra'!$E$3:$E$519,MATCH('Bảng kê Q1'!$F1151,'Hàng tra'!$E$3:$E$519,0))</f>
        <v>#N/A</v>
      </c>
    </row>
    <row r="1152" spans="1:21" hidden="1" outlineLevel="1" x14ac:dyDescent="0.25">
      <c r="A1152" s="4">
        <v>44967</v>
      </c>
      <c r="B1152" s="8" t="s">
        <v>2615</v>
      </c>
      <c r="C1152" s="8" t="s">
        <v>3013</v>
      </c>
      <c r="D1152" s="22" t="s">
        <v>2856</v>
      </c>
      <c r="E1152" s="22" t="s">
        <v>2856</v>
      </c>
      <c r="F1152" s="22">
        <v>3830</v>
      </c>
      <c r="G1152" s="22"/>
      <c r="H1152" s="22" t="str">
        <f>+IFERROR(INDEX('18.02.23'!$N$9:$N$746,MATCH('Bảng kê Q1'!$F1152,'18.02.23'!$N$9:$N$746,0)),"")</f>
        <v/>
      </c>
      <c r="I1152" s="22"/>
      <c r="J1152" s="22"/>
      <c r="K1152" s="22"/>
      <c r="L1152" s="5">
        <v>555290</v>
      </c>
      <c r="M1152" s="9" t="s">
        <v>3015</v>
      </c>
      <c r="N1152" s="5">
        <v>55529</v>
      </c>
      <c r="O1152" s="5">
        <v>610819</v>
      </c>
      <c r="P1152" s="5">
        <f t="shared" si="34"/>
        <v>64135.994999999995</v>
      </c>
      <c r="Q1152" s="5">
        <f t="shared" si="35"/>
        <v>546683.005</v>
      </c>
      <c r="R1152" s="5" t="str">
        <f>+IFERROR(INDEX('18.02.23'!$F$9:$F$748,MATCH('Bảng kê Q1'!$F1152,'18.02.23'!$N$9:$N$746,0)),"")</f>
        <v/>
      </c>
      <c r="S1152" s="15" t="s">
        <v>1882</v>
      </c>
      <c r="T1152" s="8" t="s">
        <v>3014</v>
      </c>
      <c r="U1152" t="e">
        <f>INDEX('Hàng tra'!$E$3:$E$519,MATCH('Bảng kê Q1'!$F1152,'Hàng tra'!$E$3:$E$519,0))</f>
        <v>#N/A</v>
      </c>
    </row>
    <row r="1153" spans="1:21" hidden="1" outlineLevel="1" x14ac:dyDescent="0.25">
      <c r="A1153" s="4">
        <v>44967</v>
      </c>
      <c r="B1153" s="8" t="s">
        <v>1575</v>
      </c>
      <c r="C1153" s="8" t="s">
        <v>3013</v>
      </c>
      <c r="D1153" s="22" t="s">
        <v>802</v>
      </c>
      <c r="E1153" s="22" t="s">
        <v>802</v>
      </c>
      <c r="F1153" s="22">
        <v>3831</v>
      </c>
      <c r="G1153" s="22"/>
      <c r="H1153" s="22" t="str">
        <f>+IFERROR(INDEX('18.02.23'!$N$9:$N$746,MATCH('Bảng kê Q1'!$F1153,'18.02.23'!$N$9:$N$746,0)),"")</f>
        <v/>
      </c>
      <c r="I1153" s="22"/>
      <c r="J1153" s="22"/>
      <c r="K1153" s="22"/>
      <c r="L1153" s="5">
        <v>3059537</v>
      </c>
      <c r="M1153" s="9" t="s">
        <v>3015</v>
      </c>
      <c r="N1153" s="5">
        <v>305954</v>
      </c>
      <c r="O1153" s="5">
        <v>3365491</v>
      </c>
      <c r="P1153" s="5">
        <f t="shared" si="34"/>
        <v>353376.55499999999</v>
      </c>
      <c r="Q1153" s="5">
        <f t="shared" si="35"/>
        <v>3012114.4449999998</v>
      </c>
      <c r="R1153" s="5" t="str">
        <f>+IFERROR(INDEX('18.02.23'!$F$9:$F$748,MATCH('Bảng kê Q1'!$F1153,'18.02.23'!$N$9:$N$746,0)),"")</f>
        <v/>
      </c>
      <c r="S1153" s="15" t="s">
        <v>1882</v>
      </c>
      <c r="T1153" s="8" t="s">
        <v>3014</v>
      </c>
      <c r="U1153" t="e">
        <f>INDEX('Hàng tra'!$E$3:$E$519,MATCH('Bảng kê Q1'!$F1153,'Hàng tra'!$E$3:$E$519,0))</f>
        <v>#N/A</v>
      </c>
    </row>
    <row r="1154" spans="1:21" ht="21" hidden="1" outlineLevel="1" x14ac:dyDescent="0.25">
      <c r="A1154" s="4">
        <v>44967</v>
      </c>
      <c r="B1154" s="8" t="s">
        <v>1588</v>
      </c>
      <c r="C1154" s="8" t="s">
        <v>3013</v>
      </c>
      <c r="D1154" s="22" t="s">
        <v>4200</v>
      </c>
      <c r="E1154" s="22" t="s">
        <v>4200</v>
      </c>
      <c r="F1154" s="22">
        <v>3833</v>
      </c>
      <c r="G1154" s="22"/>
      <c r="H1154" s="22" t="str">
        <f>+IFERROR(INDEX('18.02.23'!$N$9:$N$746,MATCH('Bảng kê Q1'!$F1154,'18.02.23'!$N$9:$N$746,0)),"")</f>
        <v/>
      </c>
      <c r="I1154" s="22"/>
      <c r="J1154" s="22"/>
      <c r="K1154" s="22"/>
      <c r="L1154" s="5">
        <v>2021074</v>
      </c>
      <c r="M1154" s="9" t="s">
        <v>3015</v>
      </c>
      <c r="N1154" s="5">
        <v>202107</v>
      </c>
      <c r="O1154" s="5">
        <v>2223181</v>
      </c>
      <c r="P1154" s="5">
        <f t="shared" si="34"/>
        <v>233434.005</v>
      </c>
      <c r="Q1154" s="5">
        <f t="shared" si="35"/>
        <v>1989746.9950000001</v>
      </c>
      <c r="R1154" s="5" t="str">
        <f>+IFERROR(INDEX('18.02.23'!$F$9:$F$748,MATCH('Bảng kê Q1'!$F1154,'18.02.23'!$N$9:$N$746,0)),"")</f>
        <v/>
      </c>
      <c r="S1154" s="15" t="s">
        <v>1332</v>
      </c>
      <c r="T1154" s="8" t="s">
        <v>3033</v>
      </c>
      <c r="U1154" t="e">
        <f>INDEX('Hàng tra'!$E$3:$E$519,MATCH('Bảng kê Q1'!$F1154,'Hàng tra'!$E$3:$E$519,0))</f>
        <v>#N/A</v>
      </c>
    </row>
    <row r="1155" spans="1:21" ht="21" hidden="1" outlineLevel="1" x14ac:dyDescent="0.25">
      <c r="A1155" s="4">
        <v>44967</v>
      </c>
      <c r="B1155" s="8" t="s">
        <v>1845</v>
      </c>
      <c r="C1155" s="8" t="s">
        <v>3013</v>
      </c>
      <c r="D1155" s="22" t="s">
        <v>4198</v>
      </c>
      <c r="E1155" s="22" t="s">
        <v>4198</v>
      </c>
      <c r="F1155" s="22">
        <v>3835</v>
      </c>
      <c r="G1155" s="22"/>
      <c r="H1155" s="22" t="str">
        <f>+IFERROR(INDEX('18.02.23'!$N$9:$N$746,MATCH('Bảng kê Q1'!$F1155,'18.02.23'!$N$9:$N$746,0)),"")</f>
        <v/>
      </c>
      <c r="I1155" s="22"/>
      <c r="J1155" s="22"/>
      <c r="K1155" s="22"/>
      <c r="L1155" s="5">
        <v>2151138</v>
      </c>
      <c r="M1155" s="9" t="s">
        <v>3015</v>
      </c>
      <c r="N1155" s="5">
        <v>215114</v>
      </c>
      <c r="O1155" s="5">
        <v>2366252</v>
      </c>
      <c r="P1155" s="5">
        <f t="shared" si="34"/>
        <v>248456.46</v>
      </c>
      <c r="Q1155" s="5">
        <f t="shared" si="35"/>
        <v>2117795.54</v>
      </c>
      <c r="R1155" s="5" t="str">
        <f>+IFERROR(INDEX('18.02.23'!$F$9:$F$748,MATCH('Bảng kê Q1'!$F1155,'18.02.23'!$N$9:$N$746,0)),"")</f>
        <v/>
      </c>
      <c r="S1155" s="15" t="s">
        <v>1332</v>
      </c>
      <c r="T1155" s="8" t="s">
        <v>3033</v>
      </c>
      <c r="U1155" t="e">
        <f>INDEX('Hàng tra'!$E$3:$E$519,MATCH('Bảng kê Q1'!$F1155,'Hàng tra'!$E$3:$E$519,0))</f>
        <v>#N/A</v>
      </c>
    </row>
    <row r="1156" spans="1:21" ht="21" hidden="1" outlineLevel="1" x14ac:dyDescent="0.25">
      <c r="A1156" s="4">
        <v>44967</v>
      </c>
      <c r="B1156" s="8" t="s">
        <v>511</v>
      </c>
      <c r="C1156" s="8" t="s">
        <v>3013</v>
      </c>
      <c r="D1156" s="22" t="s">
        <v>4202</v>
      </c>
      <c r="E1156" s="22" t="s">
        <v>4202</v>
      </c>
      <c r="F1156" s="22">
        <v>3836</v>
      </c>
      <c r="G1156" s="22"/>
      <c r="H1156" s="22" t="str">
        <f>+IFERROR(INDEX('18.02.23'!$N$9:$N$746,MATCH('Bảng kê Q1'!$F1156,'18.02.23'!$N$9:$N$746,0)),"")</f>
        <v/>
      </c>
      <c r="I1156" s="22"/>
      <c r="J1156" s="22"/>
      <c r="K1156" s="22"/>
      <c r="L1156" s="5">
        <v>1727813</v>
      </c>
      <c r="M1156" s="9" t="s">
        <v>3015</v>
      </c>
      <c r="N1156" s="5">
        <v>172781</v>
      </c>
      <c r="O1156" s="5">
        <v>1900594</v>
      </c>
      <c r="P1156" s="5">
        <f t="shared" si="34"/>
        <v>199562.37</v>
      </c>
      <c r="Q1156" s="5">
        <f t="shared" si="35"/>
        <v>1701031.63</v>
      </c>
      <c r="R1156" s="5" t="str">
        <f>+IFERROR(INDEX('18.02.23'!$F$9:$F$748,MATCH('Bảng kê Q1'!$F1156,'18.02.23'!$N$9:$N$746,0)),"")</f>
        <v/>
      </c>
      <c r="S1156" s="15" t="s">
        <v>1332</v>
      </c>
      <c r="T1156" s="8" t="s">
        <v>3033</v>
      </c>
      <c r="U1156" t="e">
        <f>INDEX('Hàng tra'!$E$3:$E$519,MATCH('Bảng kê Q1'!$F1156,'Hàng tra'!$E$3:$E$519,0))</f>
        <v>#N/A</v>
      </c>
    </row>
    <row r="1157" spans="1:21" hidden="1" outlineLevel="1" x14ac:dyDescent="0.25">
      <c r="A1157" s="4">
        <v>44967</v>
      </c>
      <c r="B1157" s="8" t="s">
        <v>1285</v>
      </c>
      <c r="C1157" s="8" t="s">
        <v>3013</v>
      </c>
      <c r="D1157" s="22" t="s">
        <v>280</v>
      </c>
      <c r="E1157" s="22" t="s">
        <v>280</v>
      </c>
      <c r="F1157" s="22">
        <v>3841</v>
      </c>
      <c r="G1157" s="22"/>
      <c r="H1157" s="22" t="str">
        <f>+IFERROR(INDEX('18.02.23'!$N$9:$N$746,MATCH('Bảng kê Q1'!$F1157,'18.02.23'!$N$9:$N$746,0)),"")</f>
        <v/>
      </c>
      <c r="I1157" s="22"/>
      <c r="J1157" s="22"/>
      <c r="K1157" s="22"/>
      <c r="L1157" s="5">
        <v>2163000</v>
      </c>
      <c r="M1157" s="9" t="s">
        <v>3015</v>
      </c>
      <c r="N1157" s="5">
        <v>216300</v>
      </c>
      <c r="O1157" s="5">
        <v>2379300</v>
      </c>
      <c r="P1157" s="5">
        <f t="shared" ref="P1157:P1220" si="36">O1157*10.5%</f>
        <v>249826.5</v>
      </c>
      <c r="Q1157" s="5">
        <f t="shared" ref="Q1157:Q1220" si="37">+O1157-P1157</f>
        <v>2129473.5</v>
      </c>
      <c r="R1157" s="5" t="str">
        <f>+IFERROR(INDEX('18.02.23'!$F$9:$F$748,MATCH('Bảng kê Q1'!$F1157,'18.02.23'!$N$9:$N$746,0)),"")</f>
        <v/>
      </c>
      <c r="S1157" s="15" t="s">
        <v>280</v>
      </c>
      <c r="T1157" s="8" t="s">
        <v>3037</v>
      </c>
      <c r="U1157" t="e">
        <f>INDEX('Hàng tra'!$E$3:$E$519,MATCH('Bảng kê Q1'!$F1157,'Hàng tra'!$E$3:$E$519,0))</f>
        <v>#N/A</v>
      </c>
    </row>
    <row r="1158" spans="1:21" hidden="1" outlineLevel="1" x14ac:dyDescent="0.25">
      <c r="A1158" s="4">
        <v>44967</v>
      </c>
      <c r="B1158" s="8" t="s">
        <v>184</v>
      </c>
      <c r="C1158" s="8" t="s">
        <v>3013</v>
      </c>
      <c r="D1158" s="22" t="s">
        <v>204</v>
      </c>
      <c r="E1158" s="22" t="s">
        <v>204</v>
      </c>
      <c r="F1158" s="22">
        <v>3842</v>
      </c>
      <c r="G1158" s="22"/>
      <c r="H1158" s="22" t="str">
        <f>+IFERROR(INDEX('18.02.23'!$N$9:$N$746,MATCH('Bảng kê Q1'!$F1158,'18.02.23'!$N$9:$N$746,0)),"")</f>
        <v/>
      </c>
      <c r="I1158" s="22"/>
      <c r="J1158" s="22"/>
      <c r="K1158" s="22"/>
      <c r="L1158" s="5">
        <v>1081500</v>
      </c>
      <c r="M1158" s="9" t="s">
        <v>3015</v>
      </c>
      <c r="N1158" s="5">
        <v>108150</v>
      </c>
      <c r="O1158" s="5">
        <v>1189650</v>
      </c>
      <c r="P1158" s="5">
        <f t="shared" si="36"/>
        <v>124913.25</v>
      </c>
      <c r="Q1158" s="5">
        <f t="shared" si="37"/>
        <v>1064736.75</v>
      </c>
      <c r="R1158" s="5" t="str">
        <f>+IFERROR(INDEX('18.02.23'!$F$9:$F$748,MATCH('Bảng kê Q1'!$F1158,'18.02.23'!$N$9:$N$746,0)),"")</f>
        <v/>
      </c>
      <c r="S1158" s="15" t="s">
        <v>1882</v>
      </c>
      <c r="T1158" s="8" t="s">
        <v>3014</v>
      </c>
      <c r="U1158" t="e">
        <f>INDEX('Hàng tra'!$E$3:$E$519,MATCH('Bảng kê Q1'!$F1158,'Hàng tra'!$E$3:$E$519,0))</f>
        <v>#N/A</v>
      </c>
    </row>
    <row r="1159" spans="1:21" hidden="1" outlineLevel="1" x14ac:dyDescent="0.25">
      <c r="A1159" s="4">
        <v>44967</v>
      </c>
      <c r="B1159" s="8" t="s">
        <v>1910</v>
      </c>
      <c r="C1159" s="8" t="s">
        <v>3013</v>
      </c>
      <c r="D1159" s="22" t="s">
        <v>2994</v>
      </c>
      <c r="E1159" s="22" t="s">
        <v>2994</v>
      </c>
      <c r="F1159" s="22">
        <v>3843</v>
      </c>
      <c r="G1159" s="22"/>
      <c r="H1159" s="22" t="str">
        <f>+IFERROR(INDEX('18.02.23'!$N$9:$N$746,MATCH('Bảng kê Q1'!$F1159,'18.02.23'!$N$9:$N$746,0)),"")</f>
        <v/>
      </c>
      <c r="I1159" s="22"/>
      <c r="J1159" s="22"/>
      <c r="K1159" s="22"/>
      <c r="L1159" s="5">
        <v>250910</v>
      </c>
      <c r="M1159" s="9" t="s">
        <v>3015</v>
      </c>
      <c r="N1159" s="5">
        <v>25091</v>
      </c>
      <c r="O1159" s="5">
        <v>276001</v>
      </c>
      <c r="P1159" s="5">
        <f t="shared" si="36"/>
        <v>28980.105</v>
      </c>
      <c r="Q1159" s="5">
        <f t="shared" si="37"/>
        <v>247020.89499999999</v>
      </c>
      <c r="R1159" s="5" t="str">
        <f>+IFERROR(INDEX('18.02.23'!$F$9:$F$748,MATCH('Bảng kê Q1'!$F1159,'18.02.23'!$N$9:$N$746,0)),"")</f>
        <v/>
      </c>
      <c r="S1159" s="15" t="s">
        <v>1882</v>
      </c>
      <c r="T1159" s="8" t="s">
        <v>3014</v>
      </c>
      <c r="U1159" t="e">
        <f>INDEX('Hàng tra'!$E$3:$E$519,MATCH('Bảng kê Q1'!$F1159,'Hàng tra'!$E$3:$E$519,0))</f>
        <v>#N/A</v>
      </c>
    </row>
    <row r="1160" spans="1:21" hidden="1" outlineLevel="1" x14ac:dyDescent="0.25">
      <c r="A1160" s="4">
        <v>44967</v>
      </c>
      <c r="B1160" s="8" t="s">
        <v>1366</v>
      </c>
      <c r="C1160" s="8" t="s">
        <v>3013</v>
      </c>
      <c r="D1160" s="22" t="s">
        <v>2917</v>
      </c>
      <c r="E1160" s="22" t="s">
        <v>2917</v>
      </c>
      <c r="F1160" s="22">
        <v>3844</v>
      </c>
      <c r="G1160" s="22"/>
      <c r="H1160" s="22" t="str">
        <f>+IFERROR(INDEX('18.02.23'!$N$9:$N$746,MATCH('Bảng kê Q1'!$F1160,'18.02.23'!$N$9:$N$746,0)),"")</f>
        <v/>
      </c>
      <c r="I1160" s="22"/>
      <c r="J1160" s="22"/>
      <c r="K1160" s="22"/>
      <c r="L1160" s="5">
        <v>1228077</v>
      </c>
      <c r="M1160" s="9" t="s">
        <v>3015</v>
      </c>
      <c r="N1160" s="5">
        <v>122808</v>
      </c>
      <c r="O1160" s="5">
        <v>1350885</v>
      </c>
      <c r="P1160" s="5">
        <f t="shared" si="36"/>
        <v>141842.92499999999</v>
      </c>
      <c r="Q1160" s="5">
        <f t="shared" si="37"/>
        <v>1209042.075</v>
      </c>
      <c r="R1160" s="5" t="str">
        <f>+IFERROR(INDEX('18.02.23'!$F$9:$F$748,MATCH('Bảng kê Q1'!$F1160,'18.02.23'!$N$9:$N$746,0)),"")</f>
        <v/>
      </c>
      <c r="S1160" s="15" t="s">
        <v>1882</v>
      </c>
      <c r="T1160" s="8" t="s">
        <v>3014</v>
      </c>
      <c r="U1160" t="e">
        <f>INDEX('Hàng tra'!$E$3:$E$519,MATCH('Bảng kê Q1'!$F1160,'Hàng tra'!$E$3:$E$519,0))</f>
        <v>#N/A</v>
      </c>
    </row>
    <row r="1161" spans="1:21" hidden="1" outlineLevel="1" x14ac:dyDescent="0.25">
      <c r="A1161" s="4">
        <v>44967</v>
      </c>
      <c r="B1161" s="8" t="s">
        <v>2871</v>
      </c>
      <c r="C1161" s="8" t="s">
        <v>3013</v>
      </c>
      <c r="D1161" s="22" t="s">
        <v>1344</v>
      </c>
      <c r="E1161" s="22" t="s">
        <v>1344</v>
      </c>
      <c r="F1161" s="22">
        <v>3847</v>
      </c>
      <c r="G1161" s="22"/>
      <c r="H1161" s="22" t="str">
        <f>+IFERROR(INDEX('18.02.23'!$N$9:$N$746,MATCH('Bảng kê Q1'!$F1161,'18.02.23'!$N$9:$N$746,0)),"")</f>
        <v/>
      </c>
      <c r="I1161" s="22"/>
      <c r="J1161" s="22"/>
      <c r="K1161" s="22"/>
      <c r="L1161" s="5">
        <v>889098</v>
      </c>
      <c r="M1161" s="9" t="s">
        <v>3015</v>
      </c>
      <c r="N1161" s="5">
        <v>88910</v>
      </c>
      <c r="O1161" s="5">
        <v>978008</v>
      </c>
      <c r="P1161" s="5">
        <f t="shared" si="36"/>
        <v>102690.84</v>
      </c>
      <c r="Q1161" s="5">
        <f t="shared" si="37"/>
        <v>875317.16</v>
      </c>
      <c r="R1161" s="5" t="str">
        <f>+IFERROR(INDEX('18.02.23'!$F$9:$F$748,MATCH('Bảng kê Q1'!$F1161,'18.02.23'!$N$9:$N$746,0)),"")</f>
        <v/>
      </c>
      <c r="S1161" s="15" t="s">
        <v>1882</v>
      </c>
      <c r="T1161" s="8" t="s">
        <v>3014</v>
      </c>
      <c r="U1161" t="e">
        <f>INDEX('Hàng tra'!$E$3:$E$519,MATCH('Bảng kê Q1'!$F1161,'Hàng tra'!$E$3:$E$519,0))</f>
        <v>#N/A</v>
      </c>
    </row>
    <row r="1162" spans="1:21" ht="21" hidden="1" outlineLevel="1" x14ac:dyDescent="0.25">
      <c r="A1162" s="4">
        <v>44967</v>
      </c>
      <c r="B1162" s="8" t="s">
        <v>1718</v>
      </c>
      <c r="C1162" s="8" t="s">
        <v>3013</v>
      </c>
      <c r="D1162" s="22" t="s">
        <v>2680</v>
      </c>
      <c r="E1162" s="22" t="s">
        <v>2680</v>
      </c>
      <c r="F1162" s="22">
        <v>3851</v>
      </c>
      <c r="G1162" s="22"/>
      <c r="H1162" s="22" t="str">
        <f>+IFERROR(INDEX('18.02.23'!$N$9:$N$746,MATCH('Bảng kê Q1'!$F1162,'18.02.23'!$N$9:$N$746,0)),"")</f>
        <v/>
      </c>
      <c r="I1162" s="22"/>
      <c r="J1162" s="22"/>
      <c r="K1162" s="22"/>
      <c r="L1162" s="5">
        <v>1369090</v>
      </c>
      <c r="M1162" s="9" t="s">
        <v>3015</v>
      </c>
      <c r="N1162" s="5">
        <v>136909</v>
      </c>
      <c r="O1162" s="5">
        <v>1505999</v>
      </c>
      <c r="P1162" s="5">
        <f t="shared" si="36"/>
        <v>158129.89499999999</v>
      </c>
      <c r="Q1162" s="5">
        <f t="shared" si="37"/>
        <v>1347869.105</v>
      </c>
      <c r="R1162" s="5" t="str">
        <f>+IFERROR(INDEX('18.02.23'!$F$9:$F$748,MATCH('Bảng kê Q1'!$F1162,'18.02.23'!$N$9:$N$746,0)),"")</f>
        <v/>
      </c>
      <c r="S1162" s="15" t="s">
        <v>349</v>
      </c>
      <c r="T1162" s="8" t="s">
        <v>3030</v>
      </c>
      <c r="U1162" t="e">
        <f>INDEX('Hàng tra'!$E$3:$E$519,MATCH('Bảng kê Q1'!$F1162,'Hàng tra'!$E$3:$E$519,0))</f>
        <v>#N/A</v>
      </c>
    </row>
    <row r="1163" spans="1:21" hidden="1" outlineLevel="1" x14ac:dyDescent="0.25">
      <c r="A1163" s="4">
        <v>44967</v>
      </c>
      <c r="B1163" s="8" t="s">
        <v>1039</v>
      </c>
      <c r="C1163" s="8" t="s">
        <v>3013</v>
      </c>
      <c r="D1163" s="22" t="s">
        <v>2247</v>
      </c>
      <c r="E1163" s="22" t="s">
        <v>2247</v>
      </c>
      <c r="F1163" s="22">
        <v>3852</v>
      </c>
      <c r="G1163" s="22"/>
      <c r="H1163" s="22" t="str">
        <f>+IFERROR(INDEX('18.02.23'!$N$9:$N$746,MATCH('Bảng kê Q1'!$F1163,'18.02.23'!$N$9:$N$746,0)),"")</f>
        <v/>
      </c>
      <c r="I1163" s="22"/>
      <c r="J1163" s="22"/>
      <c r="K1163" s="22"/>
      <c r="L1163" s="5">
        <v>2447965</v>
      </c>
      <c r="M1163" s="9" t="s">
        <v>3015</v>
      </c>
      <c r="N1163" s="5">
        <v>244797</v>
      </c>
      <c r="O1163" s="5">
        <v>2692762</v>
      </c>
      <c r="P1163" s="5">
        <f t="shared" si="36"/>
        <v>282740.01</v>
      </c>
      <c r="Q1163" s="5">
        <f t="shared" si="37"/>
        <v>2410021.9900000002</v>
      </c>
      <c r="R1163" s="5" t="str">
        <f>+IFERROR(INDEX('18.02.23'!$F$9:$F$748,MATCH('Bảng kê Q1'!$F1163,'18.02.23'!$N$9:$N$746,0)),"")</f>
        <v/>
      </c>
      <c r="S1163" s="15" t="s">
        <v>2247</v>
      </c>
      <c r="T1163" s="8" t="s">
        <v>3058</v>
      </c>
      <c r="U1163" t="e">
        <f>INDEX('Hàng tra'!$E$3:$E$519,MATCH('Bảng kê Q1'!$F1163,'Hàng tra'!$E$3:$E$519,0))</f>
        <v>#N/A</v>
      </c>
    </row>
    <row r="1164" spans="1:21" hidden="1" outlineLevel="1" x14ac:dyDescent="0.25">
      <c r="A1164" s="4">
        <v>44967</v>
      </c>
      <c r="B1164" s="8" t="s">
        <v>242</v>
      </c>
      <c r="C1164" s="8" t="s">
        <v>3013</v>
      </c>
      <c r="D1164" s="22" t="s">
        <v>2247</v>
      </c>
      <c r="E1164" s="22" t="s">
        <v>2247</v>
      </c>
      <c r="F1164" s="22">
        <v>3853</v>
      </c>
      <c r="G1164" s="22"/>
      <c r="H1164" s="22" t="str">
        <f>+IFERROR(INDEX('18.02.23'!$N$9:$N$746,MATCH('Bảng kê Q1'!$F1164,'18.02.23'!$N$9:$N$746,0)),"")</f>
        <v/>
      </c>
      <c r="I1164" s="22"/>
      <c r="J1164" s="22"/>
      <c r="K1164" s="22"/>
      <c r="L1164" s="5">
        <v>3089210</v>
      </c>
      <c r="M1164" s="9" t="s">
        <v>3015</v>
      </c>
      <c r="N1164" s="5">
        <v>308921</v>
      </c>
      <c r="O1164" s="5">
        <v>3398131</v>
      </c>
      <c r="P1164" s="5">
        <f t="shared" si="36"/>
        <v>356803.755</v>
      </c>
      <c r="Q1164" s="5">
        <f t="shared" si="37"/>
        <v>3041327.2450000001</v>
      </c>
      <c r="R1164" s="5" t="str">
        <f>+IFERROR(INDEX('18.02.23'!$F$9:$F$748,MATCH('Bảng kê Q1'!$F1164,'18.02.23'!$N$9:$N$746,0)),"")</f>
        <v/>
      </c>
      <c r="S1164" s="15" t="s">
        <v>2247</v>
      </c>
      <c r="T1164" s="8" t="s">
        <v>3058</v>
      </c>
      <c r="U1164" t="e">
        <f>INDEX('Hàng tra'!$E$3:$E$519,MATCH('Bảng kê Q1'!$F1164,'Hàng tra'!$E$3:$E$519,0))</f>
        <v>#N/A</v>
      </c>
    </row>
    <row r="1165" spans="1:21" hidden="1" outlineLevel="1" x14ac:dyDescent="0.25">
      <c r="A1165" s="4">
        <v>44967</v>
      </c>
      <c r="B1165" s="8" t="s">
        <v>1632</v>
      </c>
      <c r="C1165" s="8" t="s">
        <v>3013</v>
      </c>
      <c r="D1165" s="22" t="s">
        <v>2247</v>
      </c>
      <c r="E1165" s="22" t="s">
        <v>2247</v>
      </c>
      <c r="F1165" s="22">
        <v>3854</v>
      </c>
      <c r="G1165" s="22"/>
      <c r="H1165" s="22" t="str">
        <f>+IFERROR(INDEX('18.02.23'!$N$9:$N$746,MATCH('Bảng kê Q1'!$F1165,'18.02.23'!$N$9:$N$746,0)),"")</f>
        <v/>
      </c>
      <c r="I1165" s="22"/>
      <c r="J1165" s="22"/>
      <c r="K1165" s="22"/>
      <c r="L1165" s="5">
        <v>1081500</v>
      </c>
      <c r="M1165" s="9" t="s">
        <v>3015</v>
      </c>
      <c r="N1165" s="5">
        <v>108150</v>
      </c>
      <c r="O1165" s="5">
        <v>1189650</v>
      </c>
      <c r="P1165" s="5">
        <f t="shared" si="36"/>
        <v>124913.25</v>
      </c>
      <c r="Q1165" s="5">
        <f t="shared" si="37"/>
        <v>1064736.75</v>
      </c>
      <c r="R1165" s="5" t="str">
        <f>+IFERROR(INDEX('18.02.23'!$F$9:$F$748,MATCH('Bảng kê Q1'!$F1165,'18.02.23'!$N$9:$N$746,0)),"")</f>
        <v/>
      </c>
      <c r="S1165" s="15" t="s">
        <v>2247</v>
      </c>
      <c r="T1165" s="8" t="s">
        <v>3058</v>
      </c>
      <c r="U1165" t="e">
        <f>INDEX('Hàng tra'!$E$3:$E$519,MATCH('Bảng kê Q1'!$F1165,'Hàng tra'!$E$3:$E$519,0))</f>
        <v>#N/A</v>
      </c>
    </row>
    <row r="1166" spans="1:21" ht="21" hidden="1" outlineLevel="1" x14ac:dyDescent="0.25">
      <c r="A1166" s="4">
        <v>44967</v>
      </c>
      <c r="B1166" s="8" t="s">
        <v>1347</v>
      </c>
      <c r="C1166" s="8" t="s">
        <v>3013</v>
      </c>
      <c r="D1166" s="22" t="s">
        <v>2912</v>
      </c>
      <c r="E1166" s="22" t="s">
        <v>2912</v>
      </c>
      <c r="F1166" s="22">
        <v>3856</v>
      </c>
      <c r="G1166" s="22"/>
      <c r="H1166" s="22" t="str">
        <f>+IFERROR(INDEX('18.02.23'!$N$9:$N$746,MATCH('Bảng kê Q1'!$F1166,'18.02.23'!$N$9:$N$746,0)),"")</f>
        <v/>
      </c>
      <c r="I1166" s="22"/>
      <c r="J1166" s="22"/>
      <c r="K1166" s="22"/>
      <c r="L1166" s="5">
        <v>2631601</v>
      </c>
      <c r="M1166" s="9" t="s">
        <v>3015</v>
      </c>
      <c r="N1166" s="5">
        <v>263160</v>
      </c>
      <c r="O1166" s="5">
        <v>2894761</v>
      </c>
      <c r="P1166" s="5">
        <f t="shared" si="36"/>
        <v>303949.90499999997</v>
      </c>
      <c r="Q1166" s="5">
        <f t="shared" si="37"/>
        <v>2590811.0950000002</v>
      </c>
      <c r="R1166" s="5" t="str">
        <f>+IFERROR(INDEX('18.02.23'!$F$9:$F$748,MATCH('Bảng kê Q1'!$F1166,'18.02.23'!$N$9:$N$746,0)),"")</f>
        <v/>
      </c>
      <c r="S1166" s="15" t="s">
        <v>2912</v>
      </c>
      <c r="T1166" s="8" t="s">
        <v>3049</v>
      </c>
      <c r="U1166" t="e">
        <f>INDEX('Hàng tra'!$E$3:$E$519,MATCH('Bảng kê Q1'!$F1166,'Hàng tra'!$E$3:$E$519,0))</f>
        <v>#N/A</v>
      </c>
    </row>
    <row r="1167" spans="1:21" ht="21" hidden="1" outlineLevel="1" x14ac:dyDescent="0.25">
      <c r="A1167" s="4">
        <v>44967</v>
      </c>
      <c r="B1167" s="8" t="s">
        <v>1123</v>
      </c>
      <c r="C1167" s="8" t="s">
        <v>3013</v>
      </c>
      <c r="D1167" s="22" t="s">
        <v>2912</v>
      </c>
      <c r="E1167" s="22" t="s">
        <v>2912</v>
      </c>
      <c r="F1167" s="22">
        <v>3857</v>
      </c>
      <c r="G1167" s="22"/>
      <c r="H1167" s="22" t="str">
        <f>+IFERROR(INDEX('18.02.23'!$N$9:$N$746,MATCH('Bảng kê Q1'!$F1167,'18.02.23'!$N$9:$N$746,0)),"")</f>
        <v/>
      </c>
      <c r="I1167" s="22"/>
      <c r="J1167" s="22"/>
      <c r="K1167" s="22"/>
      <c r="L1167" s="5">
        <v>530250</v>
      </c>
      <c r="M1167" s="9" t="s">
        <v>3015</v>
      </c>
      <c r="N1167" s="5">
        <v>53025</v>
      </c>
      <c r="O1167" s="5">
        <v>583275</v>
      </c>
      <c r="P1167" s="5">
        <f t="shared" si="36"/>
        <v>61243.875</v>
      </c>
      <c r="Q1167" s="5">
        <f t="shared" si="37"/>
        <v>522031.125</v>
      </c>
      <c r="R1167" s="5" t="str">
        <f>+IFERROR(INDEX('18.02.23'!$F$9:$F$748,MATCH('Bảng kê Q1'!$F1167,'18.02.23'!$N$9:$N$746,0)),"")</f>
        <v/>
      </c>
      <c r="S1167" s="15" t="s">
        <v>2912</v>
      </c>
      <c r="T1167" s="8" t="s">
        <v>3049</v>
      </c>
      <c r="U1167" t="e">
        <f>INDEX('Hàng tra'!$E$3:$E$519,MATCH('Bảng kê Q1'!$F1167,'Hàng tra'!$E$3:$E$519,0))</f>
        <v>#N/A</v>
      </c>
    </row>
    <row r="1168" spans="1:21" ht="21" hidden="1" outlineLevel="1" x14ac:dyDescent="0.25">
      <c r="A1168" s="4">
        <v>44967</v>
      </c>
      <c r="B1168" s="8" t="s">
        <v>1432</v>
      </c>
      <c r="C1168" s="8" t="s">
        <v>3013</v>
      </c>
      <c r="D1168" s="22" t="s">
        <v>2912</v>
      </c>
      <c r="E1168" s="22" t="s">
        <v>2912</v>
      </c>
      <c r="F1168" s="22">
        <v>3858</v>
      </c>
      <c r="G1168" s="22"/>
      <c r="H1168" s="22" t="str">
        <f>+IFERROR(INDEX('18.02.23'!$N$9:$N$746,MATCH('Bảng kê Q1'!$F1168,'18.02.23'!$N$9:$N$746,0)),"")</f>
        <v/>
      </c>
      <c r="I1168" s="22"/>
      <c r="J1168" s="22"/>
      <c r="K1168" s="22"/>
      <c r="L1168" s="5">
        <v>2672250</v>
      </c>
      <c r="M1168" s="9" t="s">
        <v>3015</v>
      </c>
      <c r="N1168" s="5">
        <v>267225</v>
      </c>
      <c r="O1168" s="5">
        <v>2939475</v>
      </c>
      <c r="P1168" s="5">
        <f t="shared" si="36"/>
        <v>308644.875</v>
      </c>
      <c r="Q1168" s="5">
        <f t="shared" si="37"/>
        <v>2630830.125</v>
      </c>
      <c r="R1168" s="5" t="str">
        <f>+IFERROR(INDEX('18.02.23'!$F$9:$F$748,MATCH('Bảng kê Q1'!$F1168,'18.02.23'!$N$9:$N$746,0)),"")</f>
        <v/>
      </c>
      <c r="S1168" s="15" t="s">
        <v>2912</v>
      </c>
      <c r="T1168" s="8" t="s">
        <v>3049</v>
      </c>
      <c r="U1168" t="e">
        <f>INDEX('Hàng tra'!$E$3:$E$519,MATCH('Bảng kê Q1'!$F1168,'Hàng tra'!$E$3:$E$519,0))</f>
        <v>#N/A</v>
      </c>
    </row>
    <row r="1169" spans="1:21" hidden="1" outlineLevel="1" x14ac:dyDescent="0.25">
      <c r="A1169" s="4">
        <v>44967</v>
      </c>
      <c r="B1169" s="8" t="s">
        <v>1602</v>
      </c>
      <c r="C1169" s="8" t="s">
        <v>3013</v>
      </c>
      <c r="D1169" s="22" t="s">
        <v>2019</v>
      </c>
      <c r="E1169" s="22" t="s">
        <v>2019</v>
      </c>
      <c r="F1169" s="22">
        <v>3859</v>
      </c>
      <c r="G1169" s="22"/>
      <c r="H1169" s="22" t="str">
        <f>+IFERROR(INDEX('18.02.23'!$N$9:$N$746,MATCH('Bảng kê Q1'!$F1169,'18.02.23'!$N$9:$N$746,0)),"")</f>
        <v/>
      </c>
      <c r="I1169" s="22"/>
      <c r="J1169" s="22"/>
      <c r="K1169" s="22"/>
      <c r="L1169" s="5">
        <v>1081500</v>
      </c>
      <c r="M1169" s="9" t="s">
        <v>3015</v>
      </c>
      <c r="N1169" s="5">
        <v>108150</v>
      </c>
      <c r="O1169" s="5">
        <v>1189650</v>
      </c>
      <c r="P1169" s="5">
        <f t="shared" si="36"/>
        <v>124913.25</v>
      </c>
      <c r="Q1169" s="5">
        <f t="shared" si="37"/>
        <v>1064736.75</v>
      </c>
      <c r="R1169" s="5" t="str">
        <f>+IFERROR(INDEX('18.02.23'!$F$9:$F$748,MATCH('Bảng kê Q1'!$F1169,'18.02.23'!$N$9:$N$746,0)),"")</f>
        <v/>
      </c>
      <c r="S1169" s="15" t="s">
        <v>2019</v>
      </c>
      <c r="T1169" s="8" t="s">
        <v>3114</v>
      </c>
      <c r="U1169" t="e">
        <f>INDEX('Hàng tra'!$E$3:$E$519,MATCH('Bảng kê Q1'!$F1169,'Hàng tra'!$E$3:$E$519,0))</f>
        <v>#N/A</v>
      </c>
    </row>
    <row r="1170" spans="1:21" ht="21" hidden="1" outlineLevel="1" x14ac:dyDescent="0.25">
      <c r="A1170" s="4">
        <v>44967</v>
      </c>
      <c r="B1170" s="8" t="s">
        <v>758</v>
      </c>
      <c r="C1170" s="8" t="s">
        <v>3013</v>
      </c>
      <c r="D1170" s="22" t="s">
        <v>2614</v>
      </c>
      <c r="E1170" s="22" t="s">
        <v>2614</v>
      </c>
      <c r="F1170" s="22">
        <v>3860</v>
      </c>
      <c r="G1170" s="22"/>
      <c r="H1170" s="22" t="str">
        <f>+IFERROR(INDEX('18.02.23'!$N$9:$N$746,MATCH('Bảng kê Q1'!$F1170,'18.02.23'!$N$9:$N$746,0)),"")</f>
        <v/>
      </c>
      <c r="I1170" s="22"/>
      <c r="J1170" s="22"/>
      <c r="K1170" s="22"/>
      <c r="L1170" s="5">
        <v>1081500</v>
      </c>
      <c r="M1170" s="9" t="s">
        <v>3015</v>
      </c>
      <c r="N1170" s="5">
        <v>108150</v>
      </c>
      <c r="O1170" s="5">
        <v>1189650</v>
      </c>
      <c r="P1170" s="5">
        <f t="shared" si="36"/>
        <v>124913.25</v>
      </c>
      <c r="Q1170" s="5">
        <f t="shared" si="37"/>
        <v>1064736.75</v>
      </c>
      <c r="R1170" s="5" t="str">
        <f>+IFERROR(INDEX('18.02.23'!$F$9:$F$748,MATCH('Bảng kê Q1'!$F1170,'18.02.23'!$N$9:$N$746,0)),"")</f>
        <v/>
      </c>
      <c r="S1170" s="15" t="s">
        <v>2614</v>
      </c>
      <c r="T1170" s="8" t="s">
        <v>3056</v>
      </c>
      <c r="U1170" t="e">
        <f>INDEX('Hàng tra'!$E$3:$E$519,MATCH('Bảng kê Q1'!$F1170,'Hàng tra'!$E$3:$E$519,0))</f>
        <v>#N/A</v>
      </c>
    </row>
    <row r="1171" spans="1:21" ht="21" hidden="1" outlineLevel="1" x14ac:dyDescent="0.25">
      <c r="A1171" s="4">
        <v>44967</v>
      </c>
      <c r="B1171" s="8" t="s">
        <v>552</v>
      </c>
      <c r="C1171" s="8" t="s">
        <v>3013</v>
      </c>
      <c r="D1171" s="22" t="s">
        <v>2781</v>
      </c>
      <c r="E1171" s="22" t="s">
        <v>2781</v>
      </c>
      <c r="F1171" s="22">
        <v>3861</v>
      </c>
      <c r="G1171" s="22"/>
      <c r="H1171" s="22" t="str">
        <f>+IFERROR(INDEX('18.02.23'!$N$9:$N$746,MATCH('Bảng kê Q1'!$F1171,'18.02.23'!$N$9:$N$746,0)),"")</f>
        <v/>
      </c>
      <c r="I1171" s="22"/>
      <c r="J1171" s="22"/>
      <c r="K1171" s="22"/>
      <c r="L1171" s="5">
        <v>1081500</v>
      </c>
      <c r="M1171" s="9" t="s">
        <v>3015</v>
      </c>
      <c r="N1171" s="5">
        <v>108150</v>
      </c>
      <c r="O1171" s="5">
        <v>1189650</v>
      </c>
      <c r="P1171" s="5">
        <f t="shared" si="36"/>
        <v>124913.25</v>
      </c>
      <c r="Q1171" s="5">
        <f t="shared" si="37"/>
        <v>1064736.75</v>
      </c>
      <c r="R1171" s="5" t="str">
        <f>+IFERROR(INDEX('18.02.23'!$F$9:$F$748,MATCH('Bảng kê Q1'!$F1171,'18.02.23'!$N$9:$N$746,0)),"")</f>
        <v/>
      </c>
      <c r="S1171" s="15" t="s">
        <v>2781</v>
      </c>
      <c r="T1171" s="8" t="s">
        <v>3075</v>
      </c>
      <c r="U1171" t="e">
        <f>INDEX('Hàng tra'!$E$3:$E$519,MATCH('Bảng kê Q1'!$F1171,'Hàng tra'!$E$3:$E$519,0))</f>
        <v>#N/A</v>
      </c>
    </row>
    <row r="1172" spans="1:21" hidden="1" outlineLevel="1" x14ac:dyDescent="0.25">
      <c r="A1172" s="4">
        <v>44967</v>
      </c>
      <c r="B1172" s="8" t="s">
        <v>618</v>
      </c>
      <c r="C1172" s="8" t="s">
        <v>3013</v>
      </c>
      <c r="D1172" s="22" t="s">
        <v>1299</v>
      </c>
      <c r="E1172" s="22" t="s">
        <v>1299</v>
      </c>
      <c r="F1172" s="22">
        <v>3862</v>
      </c>
      <c r="G1172" s="22"/>
      <c r="H1172" s="22" t="str">
        <f>+IFERROR(INDEX('18.02.23'!$N$9:$N$746,MATCH('Bảng kê Q1'!$F1172,'18.02.23'!$N$9:$N$746,0)),"")</f>
        <v/>
      </c>
      <c r="I1172" s="22"/>
      <c r="J1172" s="22"/>
      <c r="K1172" s="22"/>
      <c r="L1172" s="5">
        <v>1003640</v>
      </c>
      <c r="M1172" s="9" t="s">
        <v>3015</v>
      </c>
      <c r="N1172" s="5">
        <v>100364</v>
      </c>
      <c r="O1172" s="5">
        <v>1104004</v>
      </c>
      <c r="P1172" s="5">
        <f t="shared" si="36"/>
        <v>115920.42</v>
      </c>
      <c r="Q1172" s="5">
        <f t="shared" si="37"/>
        <v>988083.58</v>
      </c>
      <c r="R1172" s="5" t="str">
        <f>+IFERROR(INDEX('18.02.23'!$F$9:$F$748,MATCH('Bảng kê Q1'!$F1172,'18.02.23'!$N$9:$N$746,0)),"")</f>
        <v/>
      </c>
      <c r="S1172" s="15" t="s">
        <v>1299</v>
      </c>
      <c r="T1172" s="8" t="s">
        <v>3046</v>
      </c>
      <c r="U1172" t="e">
        <f>INDEX('Hàng tra'!$E$3:$E$519,MATCH('Bảng kê Q1'!$F1172,'Hàng tra'!$E$3:$E$519,0))</f>
        <v>#N/A</v>
      </c>
    </row>
    <row r="1173" spans="1:21" hidden="1" outlineLevel="1" x14ac:dyDescent="0.25">
      <c r="A1173" s="4">
        <v>44967</v>
      </c>
      <c r="B1173" s="8" t="s">
        <v>282</v>
      </c>
      <c r="C1173" s="8" t="s">
        <v>3013</v>
      </c>
      <c r="D1173" s="22" t="s">
        <v>773</v>
      </c>
      <c r="E1173" s="22" t="s">
        <v>773</v>
      </c>
      <c r="F1173" s="22">
        <v>3863</v>
      </c>
      <c r="G1173" s="22"/>
      <c r="H1173" s="22" t="str">
        <f>+IFERROR(INDEX('18.02.23'!$N$9:$N$746,MATCH('Bảng kê Q1'!$F1173,'18.02.23'!$N$9:$N$746,0)),"")</f>
        <v/>
      </c>
      <c r="I1173" s="22"/>
      <c r="J1173" s="22"/>
      <c r="K1173" s="22"/>
      <c r="L1173" s="5">
        <v>3035550</v>
      </c>
      <c r="M1173" s="9" t="s">
        <v>3015</v>
      </c>
      <c r="N1173" s="5">
        <v>303555</v>
      </c>
      <c r="O1173" s="5">
        <v>3339105</v>
      </c>
      <c r="P1173" s="5">
        <f t="shared" si="36"/>
        <v>350606.02499999997</v>
      </c>
      <c r="Q1173" s="5">
        <f t="shared" si="37"/>
        <v>2988498.9750000001</v>
      </c>
      <c r="R1173" s="5" t="str">
        <f>+IFERROR(INDEX('18.02.23'!$F$9:$F$748,MATCH('Bảng kê Q1'!$F1173,'18.02.23'!$N$9:$N$746,0)),"")</f>
        <v/>
      </c>
      <c r="S1173" s="15" t="s">
        <v>773</v>
      </c>
      <c r="T1173" s="8" t="s">
        <v>3052</v>
      </c>
      <c r="U1173" t="e">
        <f>INDEX('Hàng tra'!$E$3:$E$519,MATCH('Bảng kê Q1'!$F1173,'Hàng tra'!$E$3:$E$519,0))</f>
        <v>#N/A</v>
      </c>
    </row>
    <row r="1174" spans="1:21" hidden="1" outlineLevel="1" x14ac:dyDescent="0.25">
      <c r="A1174" s="4">
        <v>44967</v>
      </c>
      <c r="B1174" s="8" t="s">
        <v>908</v>
      </c>
      <c r="C1174" s="8" t="s">
        <v>3013</v>
      </c>
      <c r="D1174" s="22" t="s">
        <v>4138</v>
      </c>
      <c r="E1174" s="22" t="s">
        <v>4138</v>
      </c>
      <c r="F1174" s="22">
        <v>3865</v>
      </c>
      <c r="G1174" s="22"/>
      <c r="H1174" s="22" t="str">
        <f>+IFERROR(INDEX('18.02.23'!$N$9:$N$746,MATCH('Bảng kê Q1'!$F1174,'18.02.23'!$N$9:$N$746,0)),"")</f>
        <v/>
      </c>
      <c r="I1174" s="22"/>
      <c r="J1174" s="22"/>
      <c r="K1174" s="22"/>
      <c r="L1174" s="5">
        <v>954450</v>
      </c>
      <c r="M1174" s="9" t="s">
        <v>3015</v>
      </c>
      <c r="N1174" s="5">
        <v>95445</v>
      </c>
      <c r="O1174" s="5">
        <v>1049895</v>
      </c>
      <c r="P1174" s="5">
        <f t="shared" si="36"/>
        <v>110238.97499999999</v>
      </c>
      <c r="Q1174" s="5">
        <f t="shared" si="37"/>
        <v>939656.02500000002</v>
      </c>
      <c r="R1174" s="5" t="str">
        <f>+IFERROR(INDEX('18.02.23'!$F$9:$F$748,MATCH('Bảng kê Q1'!$F1174,'18.02.23'!$N$9:$N$746,0)),"")</f>
        <v/>
      </c>
      <c r="S1174" s="15" t="s">
        <v>701</v>
      </c>
      <c r="T1174" s="8" t="s">
        <v>3026</v>
      </c>
      <c r="U1174" t="e">
        <f>INDEX('Hàng tra'!$E$3:$E$519,MATCH('Bảng kê Q1'!$F1174,'Hàng tra'!$E$3:$E$519,0))</f>
        <v>#N/A</v>
      </c>
    </row>
    <row r="1175" spans="1:21" hidden="1" outlineLevel="1" x14ac:dyDescent="0.25">
      <c r="A1175" s="4">
        <v>44967</v>
      </c>
      <c r="B1175" s="8" t="s">
        <v>542</v>
      </c>
      <c r="C1175" s="8" t="s">
        <v>3013</v>
      </c>
      <c r="D1175" s="22" t="s">
        <v>530</v>
      </c>
      <c r="E1175" s="22" t="s">
        <v>530</v>
      </c>
      <c r="F1175" s="22">
        <v>3866</v>
      </c>
      <c r="G1175" s="22"/>
      <c r="H1175" s="22" t="str">
        <f>+IFERROR(INDEX('18.02.23'!$N$9:$N$746,MATCH('Bảng kê Q1'!$F1175,'18.02.23'!$N$9:$N$746,0)),"")</f>
        <v/>
      </c>
      <c r="I1175" s="22"/>
      <c r="J1175" s="22"/>
      <c r="K1175" s="22"/>
      <c r="L1175" s="5">
        <v>2163000</v>
      </c>
      <c r="M1175" s="9" t="s">
        <v>3015</v>
      </c>
      <c r="N1175" s="5">
        <v>216300</v>
      </c>
      <c r="O1175" s="5">
        <v>2379300</v>
      </c>
      <c r="P1175" s="5">
        <f t="shared" si="36"/>
        <v>249826.5</v>
      </c>
      <c r="Q1175" s="5">
        <f t="shared" si="37"/>
        <v>2129473.5</v>
      </c>
      <c r="R1175" s="5" t="str">
        <f>+IFERROR(INDEX('18.02.23'!$F$9:$F$748,MATCH('Bảng kê Q1'!$F1175,'18.02.23'!$N$9:$N$746,0)),"")</f>
        <v/>
      </c>
      <c r="S1175" s="15" t="s">
        <v>530</v>
      </c>
      <c r="T1175" s="8" t="s">
        <v>3025</v>
      </c>
      <c r="U1175" t="e">
        <f>INDEX('Hàng tra'!$E$3:$E$519,MATCH('Bảng kê Q1'!$F1175,'Hàng tra'!$E$3:$E$519,0))</f>
        <v>#N/A</v>
      </c>
    </row>
    <row r="1176" spans="1:21" ht="21" hidden="1" outlineLevel="1" x14ac:dyDescent="0.25">
      <c r="A1176" s="4">
        <v>44967</v>
      </c>
      <c r="B1176" s="8" t="s">
        <v>1258</v>
      </c>
      <c r="C1176" s="8" t="s">
        <v>3013</v>
      </c>
      <c r="D1176" s="22" t="s">
        <v>2880</v>
      </c>
      <c r="E1176" s="22" t="s">
        <v>2880</v>
      </c>
      <c r="F1176" s="22">
        <v>3867</v>
      </c>
      <c r="G1176" s="22"/>
      <c r="H1176" s="22" t="str">
        <f>+IFERROR(INDEX('18.02.23'!$N$9:$N$746,MATCH('Bảng kê Q1'!$F1176,'18.02.23'!$N$9:$N$746,0)),"")</f>
        <v/>
      </c>
      <c r="I1176" s="22"/>
      <c r="J1176" s="22"/>
      <c r="K1176" s="22"/>
      <c r="L1176" s="5">
        <v>538650</v>
      </c>
      <c r="M1176" s="9" t="s">
        <v>3015</v>
      </c>
      <c r="N1176" s="5">
        <v>53865</v>
      </c>
      <c r="O1176" s="5">
        <v>592515</v>
      </c>
      <c r="P1176" s="5">
        <f t="shared" si="36"/>
        <v>62214.074999999997</v>
      </c>
      <c r="Q1176" s="5">
        <f t="shared" si="37"/>
        <v>530300.92500000005</v>
      </c>
      <c r="R1176" s="5" t="str">
        <f>+IFERROR(INDEX('18.02.23'!$F$9:$F$748,MATCH('Bảng kê Q1'!$F1176,'18.02.23'!$N$9:$N$746,0)),"")</f>
        <v/>
      </c>
      <c r="S1176" s="15" t="s">
        <v>349</v>
      </c>
      <c r="T1176" s="8" t="s">
        <v>3030</v>
      </c>
      <c r="U1176" t="e">
        <f>INDEX('Hàng tra'!$E$3:$E$519,MATCH('Bảng kê Q1'!$F1176,'Hàng tra'!$E$3:$E$519,0))</f>
        <v>#N/A</v>
      </c>
    </row>
    <row r="1177" spans="1:21" ht="21" hidden="1" outlineLevel="1" x14ac:dyDescent="0.25">
      <c r="A1177" s="4">
        <v>44967</v>
      </c>
      <c r="B1177" s="8" t="s">
        <v>438</v>
      </c>
      <c r="C1177" s="8" t="s">
        <v>3013</v>
      </c>
      <c r="D1177" s="22" t="s">
        <v>2880</v>
      </c>
      <c r="E1177" s="22" t="s">
        <v>2880</v>
      </c>
      <c r="F1177" s="22">
        <v>3868</v>
      </c>
      <c r="G1177" s="22"/>
      <c r="H1177" s="22" t="str">
        <f>+IFERROR(INDEX('18.02.23'!$N$9:$N$746,MATCH('Bảng kê Q1'!$F1177,'18.02.23'!$N$9:$N$746,0)),"")</f>
        <v/>
      </c>
      <c r="I1177" s="22"/>
      <c r="J1177" s="22"/>
      <c r="K1177" s="22"/>
      <c r="L1177" s="5">
        <v>1479144</v>
      </c>
      <c r="M1177" s="9" t="s">
        <v>3015</v>
      </c>
      <c r="N1177" s="5">
        <v>147914</v>
      </c>
      <c r="O1177" s="5">
        <v>1627058</v>
      </c>
      <c r="P1177" s="5">
        <f t="shared" si="36"/>
        <v>170841.09</v>
      </c>
      <c r="Q1177" s="5">
        <f t="shared" si="37"/>
        <v>1456216.91</v>
      </c>
      <c r="R1177" s="5" t="str">
        <f>+IFERROR(INDEX('18.02.23'!$F$9:$F$748,MATCH('Bảng kê Q1'!$F1177,'18.02.23'!$N$9:$N$746,0)),"")</f>
        <v/>
      </c>
      <c r="S1177" s="15" t="s">
        <v>349</v>
      </c>
      <c r="T1177" s="8" t="s">
        <v>3030</v>
      </c>
      <c r="U1177" t="e">
        <f>INDEX('Hàng tra'!$E$3:$E$519,MATCH('Bảng kê Q1'!$F1177,'Hàng tra'!$E$3:$E$519,0))</f>
        <v>#N/A</v>
      </c>
    </row>
    <row r="1178" spans="1:21" ht="21" hidden="1" outlineLevel="1" x14ac:dyDescent="0.25">
      <c r="A1178" s="4">
        <v>44967</v>
      </c>
      <c r="B1178" s="8" t="s">
        <v>2463</v>
      </c>
      <c r="C1178" s="8" t="s">
        <v>3013</v>
      </c>
      <c r="D1178" s="22" t="s">
        <v>1339</v>
      </c>
      <c r="E1178" s="22" t="s">
        <v>1339</v>
      </c>
      <c r="F1178" s="22">
        <v>3869</v>
      </c>
      <c r="G1178" s="22"/>
      <c r="H1178" s="22" t="str">
        <f>+IFERROR(INDEX('18.02.23'!$N$9:$N$746,MATCH('Bảng kê Q1'!$F1178,'18.02.23'!$N$9:$N$746,0)),"")</f>
        <v/>
      </c>
      <c r="I1178" s="22"/>
      <c r="J1178" s="22"/>
      <c r="K1178" s="22"/>
      <c r="L1178" s="5">
        <v>1844890</v>
      </c>
      <c r="M1178" s="9" t="s">
        <v>3015</v>
      </c>
      <c r="N1178" s="5">
        <v>184489</v>
      </c>
      <c r="O1178" s="5">
        <v>2029379</v>
      </c>
      <c r="P1178" s="5">
        <f t="shared" si="36"/>
        <v>213084.79499999998</v>
      </c>
      <c r="Q1178" s="5">
        <f t="shared" si="37"/>
        <v>1816294.2050000001</v>
      </c>
      <c r="R1178" s="5" t="str">
        <f>+IFERROR(INDEX('18.02.23'!$F$9:$F$748,MATCH('Bảng kê Q1'!$F1178,'18.02.23'!$N$9:$N$746,0)),"")</f>
        <v/>
      </c>
      <c r="S1178" s="15" t="s">
        <v>349</v>
      </c>
      <c r="T1178" s="8" t="s">
        <v>3030</v>
      </c>
      <c r="U1178" t="e">
        <f>INDEX('Hàng tra'!$E$3:$E$519,MATCH('Bảng kê Q1'!$F1178,'Hàng tra'!$E$3:$E$519,0))</f>
        <v>#N/A</v>
      </c>
    </row>
    <row r="1179" spans="1:21" ht="21" hidden="1" outlineLevel="1" x14ac:dyDescent="0.25">
      <c r="A1179" s="4">
        <v>44968</v>
      </c>
      <c r="B1179" s="8" t="s">
        <v>2379</v>
      </c>
      <c r="C1179" s="8" t="s">
        <v>3013</v>
      </c>
      <c r="D1179" s="22" t="s">
        <v>1884</v>
      </c>
      <c r="E1179" s="22" t="s">
        <v>1884</v>
      </c>
      <c r="F1179" s="22">
        <v>3871</v>
      </c>
      <c r="G1179" s="22"/>
      <c r="H1179" s="22" t="str">
        <f>+IFERROR(INDEX('18.02.23'!$N$9:$N$746,MATCH('Bảng kê Q1'!$F1179,'18.02.23'!$N$9:$N$746,0)),"")</f>
        <v/>
      </c>
      <c r="I1179" s="22"/>
      <c r="J1179" s="22"/>
      <c r="K1179" s="22"/>
      <c r="L1179" s="5">
        <v>551250</v>
      </c>
      <c r="M1179" s="9" t="s">
        <v>3015</v>
      </c>
      <c r="N1179" s="5">
        <v>55125</v>
      </c>
      <c r="O1179" s="5">
        <v>606375</v>
      </c>
      <c r="P1179" s="5">
        <f t="shared" si="36"/>
        <v>63669.375</v>
      </c>
      <c r="Q1179" s="5">
        <f t="shared" si="37"/>
        <v>542705.625</v>
      </c>
      <c r="R1179" s="5" t="str">
        <f>+IFERROR(INDEX('18.02.23'!$F$9:$F$748,MATCH('Bảng kê Q1'!$F1179,'18.02.23'!$N$9:$N$746,0)),"")</f>
        <v/>
      </c>
      <c r="S1179" s="15" t="s">
        <v>1884</v>
      </c>
      <c r="T1179" s="8" t="s">
        <v>3115</v>
      </c>
      <c r="U1179" t="e">
        <f>INDEX('Hàng tra'!$E$3:$E$519,MATCH('Bảng kê Q1'!$F1179,'Hàng tra'!$E$3:$E$519,0))</f>
        <v>#N/A</v>
      </c>
    </row>
    <row r="1180" spans="1:21" hidden="1" outlineLevel="1" x14ac:dyDescent="0.25">
      <c r="A1180" s="4">
        <v>44968</v>
      </c>
      <c r="B1180" s="8" t="s">
        <v>1629</v>
      </c>
      <c r="C1180" s="8" t="s">
        <v>3013</v>
      </c>
      <c r="D1180" s="22" t="s">
        <v>799</v>
      </c>
      <c r="E1180" s="22" t="s">
        <v>799</v>
      </c>
      <c r="F1180" s="22">
        <v>3872</v>
      </c>
      <c r="G1180" s="22"/>
      <c r="H1180" s="22" t="str">
        <f>+IFERROR(INDEX('18.02.23'!$N$9:$N$746,MATCH('Bảng kê Q1'!$F1180,'18.02.23'!$N$9:$N$746,0)),"")</f>
        <v/>
      </c>
      <c r="I1180" s="22"/>
      <c r="J1180" s="22"/>
      <c r="K1180" s="22"/>
      <c r="L1180" s="5">
        <v>1081500</v>
      </c>
      <c r="M1180" s="9" t="s">
        <v>3015</v>
      </c>
      <c r="N1180" s="5">
        <v>108150</v>
      </c>
      <c r="O1180" s="5">
        <v>1189650</v>
      </c>
      <c r="P1180" s="5">
        <f t="shared" si="36"/>
        <v>124913.25</v>
      </c>
      <c r="Q1180" s="5">
        <f t="shared" si="37"/>
        <v>1064736.75</v>
      </c>
      <c r="R1180" s="5" t="str">
        <f>+IFERROR(INDEX('18.02.23'!$F$9:$F$748,MATCH('Bảng kê Q1'!$F1180,'18.02.23'!$N$9:$N$746,0)),"")</f>
        <v/>
      </c>
      <c r="S1180" s="15" t="s">
        <v>799</v>
      </c>
      <c r="T1180" s="8" t="s">
        <v>3086</v>
      </c>
      <c r="U1180" t="e">
        <f>INDEX('Hàng tra'!$E$3:$E$519,MATCH('Bảng kê Q1'!$F1180,'Hàng tra'!$E$3:$E$519,0))</f>
        <v>#N/A</v>
      </c>
    </row>
    <row r="1181" spans="1:21" hidden="1" outlineLevel="1" x14ac:dyDescent="0.25">
      <c r="A1181" s="4">
        <v>44968</v>
      </c>
      <c r="B1181" s="8" t="s">
        <v>2885</v>
      </c>
      <c r="C1181" s="8" t="s">
        <v>3013</v>
      </c>
      <c r="D1181" s="22" t="s">
        <v>922</v>
      </c>
      <c r="E1181" s="22" t="s">
        <v>922</v>
      </c>
      <c r="F1181" s="22">
        <v>3874</v>
      </c>
      <c r="G1181" s="22"/>
      <c r="H1181" s="22" t="str">
        <f>+IFERROR(INDEX('18.02.23'!$N$9:$N$746,MATCH('Bảng kê Q1'!$F1181,'18.02.23'!$N$9:$N$746,0)),"")</f>
        <v/>
      </c>
      <c r="I1181" s="22"/>
      <c r="J1181" s="22"/>
      <c r="K1181" s="22"/>
      <c r="L1181" s="5">
        <v>1632750</v>
      </c>
      <c r="M1181" s="9" t="s">
        <v>3015</v>
      </c>
      <c r="N1181" s="5">
        <v>163275</v>
      </c>
      <c r="O1181" s="5">
        <v>1796025</v>
      </c>
      <c r="P1181" s="5">
        <f t="shared" si="36"/>
        <v>188582.625</v>
      </c>
      <c r="Q1181" s="5">
        <f t="shared" si="37"/>
        <v>1607442.375</v>
      </c>
      <c r="R1181" s="5" t="str">
        <f>+IFERROR(INDEX('18.02.23'!$F$9:$F$748,MATCH('Bảng kê Q1'!$F1181,'18.02.23'!$N$9:$N$746,0)),"")</f>
        <v/>
      </c>
      <c r="S1181" s="15" t="s">
        <v>922</v>
      </c>
      <c r="T1181" s="8" t="s">
        <v>3034</v>
      </c>
      <c r="U1181" t="e">
        <f>INDEX('Hàng tra'!$E$3:$E$519,MATCH('Bảng kê Q1'!$F1181,'Hàng tra'!$E$3:$E$519,0))</f>
        <v>#N/A</v>
      </c>
    </row>
    <row r="1182" spans="1:21" hidden="1" outlineLevel="1" x14ac:dyDescent="0.25">
      <c r="A1182" s="4">
        <v>44968</v>
      </c>
      <c r="B1182" s="8" t="s">
        <v>435</v>
      </c>
      <c r="C1182" s="8" t="s">
        <v>3013</v>
      </c>
      <c r="D1182" s="22" t="s">
        <v>2216</v>
      </c>
      <c r="E1182" s="22" t="s">
        <v>2216</v>
      </c>
      <c r="F1182" s="22">
        <v>3875</v>
      </c>
      <c r="G1182" s="22"/>
      <c r="H1182" s="22" t="str">
        <f>+IFERROR(INDEX('18.02.23'!$N$9:$N$746,MATCH('Bảng kê Q1'!$F1182,'18.02.23'!$N$9:$N$746,0)),"")</f>
        <v/>
      </c>
      <c r="I1182" s="22"/>
      <c r="J1182" s="22"/>
      <c r="K1182" s="22"/>
      <c r="L1182" s="5">
        <v>1060500</v>
      </c>
      <c r="M1182" s="9" t="s">
        <v>3015</v>
      </c>
      <c r="N1182" s="5">
        <v>106050</v>
      </c>
      <c r="O1182" s="5">
        <v>1166550</v>
      </c>
      <c r="P1182" s="5">
        <f t="shared" si="36"/>
        <v>122487.75</v>
      </c>
      <c r="Q1182" s="5">
        <f t="shared" si="37"/>
        <v>1044062.25</v>
      </c>
      <c r="R1182" s="5" t="str">
        <f>+IFERROR(INDEX('18.02.23'!$F$9:$F$748,MATCH('Bảng kê Q1'!$F1182,'18.02.23'!$N$9:$N$746,0)),"")</f>
        <v/>
      </c>
      <c r="S1182" s="15" t="s">
        <v>2216</v>
      </c>
      <c r="T1182" s="8" t="s">
        <v>3042</v>
      </c>
      <c r="U1182" t="e">
        <f>INDEX('Hàng tra'!$E$3:$E$519,MATCH('Bảng kê Q1'!$F1182,'Hàng tra'!$E$3:$E$519,0))</f>
        <v>#N/A</v>
      </c>
    </row>
    <row r="1183" spans="1:21" hidden="1" outlineLevel="1" x14ac:dyDescent="0.25">
      <c r="A1183" s="4">
        <v>44968</v>
      </c>
      <c r="B1183" s="8" t="s">
        <v>1024</v>
      </c>
      <c r="C1183" s="8" t="s">
        <v>3013</v>
      </c>
      <c r="D1183" s="22" t="s">
        <v>1548</v>
      </c>
      <c r="E1183" s="22" t="s">
        <v>1548</v>
      </c>
      <c r="F1183" s="22">
        <v>3876</v>
      </c>
      <c r="G1183" s="22"/>
      <c r="H1183" s="22" t="str">
        <f>+IFERROR(INDEX('18.02.23'!$N$9:$N$746,MATCH('Bảng kê Q1'!$F1183,'18.02.23'!$N$9:$N$746,0)),"")</f>
        <v/>
      </c>
      <c r="I1183" s="22"/>
      <c r="J1183" s="22"/>
      <c r="K1183" s="22"/>
      <c r="L1183" s="5">
        <v>2248050</v>
      </c>
      <c r="M1183" s="9" t="s">
        <v>3015</v>
      </c>
      <c r="N1183" s="5">
        <v>224805</v>
      </c>
      <c r="O1183" s="5">
        <v>2472855</v>
      </c>
      <c r="P1183" s="5">
        <f t="shared" si="36"/>
        <v>259649.77499999999</v>
      </c>
      <c r="Q1183" s="5">
        <f t="shared" si="37"/>
        <v>2213205.2250000001</v>
      </c>
      <c r="R1183" s="5" t="str">
        <f>+IFERROR(INDEX('18.02.23'!$F$9:$F$748,MATCH('Bảng kê Q1'!$F1183,'18.02.23'!$N$9:$N$746,0)),"")</f>
        <v/>
      </c>
      <c r="S1183" s="15" t="s">
        <v>1548</v>
      </c>
      <c r="T1183" s="8" t="s">
        <v>3104</v>
      </c>
      <c r="U1183" t="e">
        <f>INDEX('Hàng tra'!$E$3:$E$519,MATCH('Bảng kê Q1'!$F1183,'Hàng tra'!$E$3:$E$519,0))</f>
        <v>#N/A</v>
      </c>
    </row>
    <row r="1184" spans="1:21" ht="21" hidden="1" outlineLevel="1" x14ac:dyDescent="0.25">
      <c r="A1184" s="4">
        <v>44968</v>
      </c>
      <c r="B1184" s="8" t="s">
        <v>176</v>
      </c>
      <c r="C1184" s="8" t="s">
        <v>3013</v>
      </c>
      <c r="D1184" s="22" t="s">
        <v>4205</v>
      </c>
      <c r="E1184" s="22" t="s">
        <v>4205</v>
      </c>
      <c r="F1184" s="22">
        <v>3877</v>
      </c>
      <c r="G1184" s="22"/>
      <c r="H1184" s="22" t="str">
        <f>+IFERROR(INDEX('18.02.23'!$N$9:$N$746,MATCH('Bảng kê Q1'!$F1184,'18.02.23'!$N$9:$N$746,0)),"")</f>
        <v/>
      </c>
      <c r="I1184" s="22"/>
      <c r="J1184" s="22"/>
      <c r="K1184" s="22"/>
      <c r="L1184" s="5">
        <v>704013</v>
      </c>
      <c r="M1184" s="9" t="s">
        <v>3015</v>
      </c>
      <c r="N1184" s="5">
        <v>70401</v>
      </c>
      <c r="O1184" s="5">
        <v>774414</v>
      </c>
      <c r="P1184" s="5">
        <f t="shared" si="36"/>
        <v>81313.47</v>
      </c>
      <c r="Q1184" s="5">
        <f t="shared" si="37"/>
        <v>693100.53</v>
      </c>
      <c r="R1184" s="5" t="str">
        <f>+IFERROR(INDEX('18.02.23'!$F$9:$F$748,MATCH('Bảng kê Q1'!$F1184,'18.02.23'!$N$9:$N$746,0)),"")</f>
        <v/>
      </c>
      <c r="S1184" s="15" t="s">
        <v>1332</v>
      </c>
      <c r="T1184" s="8" t="s">
        <v>3033</v>
      </c>
      <c r="U1184" t="e">
        <f>INDEX('Hàng tra'!$E$3:$E$519,MATCH('Bảng kê Q1'!$F1184,'Hàng tra'!$E$3:$E$519,0))</f>
        <v>#N/A</v>
      </c>
    </row>
    <row r="1185" spans="1:21" hidden="1" outlineLevel="1" x14ac:dyDescent="0.25">
      <c r="A1185" s="4">
        <v>44968</v>
      </c>
      <c r="B1185" s="8" t="s">
        <v>2704</v>
      </c>
      <c r="C1185" s="8" t="s">
        <v>3013</v>
      </c>
      <c r="D1185" s="22" t="s">
        <v>1160</v>
      </c>
      <c r="E1185" s="22" t="s">
        <v>1160</v>
      </c>
      <c r="F1185" s="22">
        <v>3880</v>
      </c>
      <c r="G1185" s="22"/>
      <c r="H1185" s="22" t="str">
        <f>+IFERROR(INDEX('18.02.23'!$N$9:$N$746,MATCH('Bảng kê Q1'!$F1185,'18.02.23'!$N$9:$N$746,0)),"")</f>
        <v/>
      </c>
      <c r="I1185" s="22"/>
      <c r="J1185" s="22"/>
      <c r="K1185" s="22"/>
      <c r="L1185" s="5">
        <v>1399650</v>
      </c>
      <c r="M1185" s="9" t="s">
        <v>3015</v>
      </c>
      <c r="N1185" s="5">
        <v>139965</v>
      </c>
      <c r="O1185" s="5">
        <v>1539615</v>
      </c>
      <c r="P1185" s="5">
        <f t="shared" si="36"/>
        <v>161659.57499999998</v>
      </c>
      <c r="Q1185" s="5">
        <f t="shared" si="37"/>
        <v>1377955.425</v>
      </c>
      <c r="R1185" s="5" t="str">
        <f>+IFERROR(INDEX('18.02.23'!$F$9:$F$748,MATCH('Bảng kê Q1'!$F1185,'18.02.23'!$N$9:$N$746,0)),"")</f>
        <v/>
      </c>
      <c r="S1185" s="15" t="s">
        <v>1160</v>
      </c>
      <c r="T1185" s="8" t="s">
        <v>3087</v>
      </c>
      <c r="U1185" t="e">
        <f>INDEX('Hàng tra'!$E$3:$E$519,MATCH('Bảng kê Q1'!$F1185,'Hàng tra'!$E$3:$E$519,0))</f>
        <v>#N/A</v>
      </c>
    </row>
    <row r="1186" spans="1:21" hidden="1" outlineLevel="1" x14ac:dyDescent="0.25">
      <c r="A1186" s="4">
        <v>44968</v>
      </c>
      <c r="B1186" s="8" t="s">
        <v>2464</v>
      </c>
      <c r="C1186" s="8" t="s">
        <v>3013</v>
      </c>
      <c r="D1186" s="22" t="s">
        <v>2733</v>
      </c>
      <c r="E1186" s="22" t="s">
        <v>2733</v>
      </c>
      <c r="F1186" s="22">
        <v>3881</v>
      </c>
      <c r="G1186" s="22"/>
      <c r="H1186" s="22" t="str">
        <f>+IFERROR(INDEX('18.02.23'!$N$9:$N$746,MATCH('Bảng kê Q1'!$F1186,'18.02.23'!$N$9:$N$746,0)),"")</f>
        <v/>
      </c>
      <c r="I1186" s="22"/>
      <c r="J1186" s="22"/>
      <c r="K1186" s="22"/>
      <c r="L1186" s="5">
        <v>806200</v>
      </c>
      <c r="M1186" s="9" t="s">
        <v>3015</v>
      </c>
      <c r="N1186" s="5">
        <v>80620</v>
      </c>
      <c r="O1186" s="5">
        <v>886820</v>
      </c>
      <c r="P1186" s="5">
        <f t="shared" si="36"/>
        <v>93116.099999999991</v>
      </c>
      <c r="Q1186" s="5">
        <f t="shared" si="37"/>
        <v>793703.9</v>
      </c>
      <c r="R1186" s="5" t="str">
        <f>+IFERROR(INDEX('18.02.23'!$F$9:$F$748,MATCH('Bảng kê Q1'!$F1186,'18.02.23'!$N$9:$N$746,0)),"")</f>
        <v/>
      </c>
      <c r="S1186" s="15" t="s">
        <v>1882</v>
      </c>
      <c r="T1186" s="8" t="s">
        <v>3014</v>
      </c>
      <c r="U1186" t="e">
        <f>INDEX('Hàng tra'!$E$3:$E$519,MATCH('Bảng kê Q1'!$F1186,'Hàng tra'!$E$3:$E$519,0))</f>
        <v>#N/A</v>
      </c>
    </row>
    <row r="1187" spans="1:21" hidden="1" outlineLevel="1" x14ac:dyDescent="0.25">
      <c r="A1187" s="4">
        <v>44968</v>
      </c>
      <c r="B1187" s="8" t="s">
        <v>2219</v>
      </c>
      <c r="C1187" s="8" t="s">
        <v>3013</v>
      </c>
      <c r="D1187" s="22" t="s">
        <v>444</v>
      </c>
      <c r="E1187" s="22" t="s">
        <v>444</v>
      </c>
      <c r="F1187" s="22">
        <v>3883</v>
      </c>
      <c r="G1187" s="22"/>
      <c r="H1187" s="22" t="str">
        <f>+IFERROR(INDEX('18.02.23'!$N$9:$N$746,MATCH('Bảng kê Q1'!$F1187,'18.02.23'!$N$9:$N$746,0)),"")</f>
        <v/>
      </c>
      <c r="I1187" s="22"/>
      <c r="J1187" s="22"/>
      <c r="K1187" s="22"/>
      <c r="L1187" s="5">
        <v>617842</v>
      </c>
      <c r="M1187" s="9" t="s">
        <v>3015</v>
      </c>
      <c r="N1187" s="5">
        <v>61784</v>
      </c>
      <c r="O1187" s="5">
        <v>679626</v>
      </c>
      <c r="P1187" s="5">
        <f t="shared" si="36"/>
        <v>71360.73</v>
      </c>
      <c r="Q1187" s="5">
        <f t="shared" si="37"/>
        <v>608265.27</v>
      </c>
      <c r="R1187" s="5" t="str">
        <f>+IFERROR(INDEX('18.02.23'!$F$9:$F$748,MATCH('Bảng kê Q1'!$F1187,'18.02.23'!$N$9:$N$746,0)),"")</f>
        <v/>
      </c>
      <c r="S1187" s="15" t="s">
        <v>1882</v>
      </c>
      <c r="T1187" s="8" t="s">
        <v>3014</v>
      </c>
      <c r="U1187" t="e">
        <f>INDEX('Hàng tra'!$E$3:$E$519,MATCH('Bảng kê Q1'!$F1187,'Hàng tra'!$E$3:$E$519,0))</f>
        <v>#N/A</v>
      </c>
    </row>
    <row r="1188" spans="1:21" ht="21" hidden="1" outlineLevel="1" x14ac:dyDescent="0.25">
      <c r="A1188" s="4">
        <v>44968</v>
      </c>
      <c r="B1188" s="8" t="s">
        <v>733</v>
      </c>
      <c r="C1188" s="8" t="s">
        <v>3013</v>
      </c>
      <c r="D1188" s="22" t="s">
        <v>2236</v>
      </c>
      <c r="E1188" s="22" t="s">
        <v>2236</v>
      </c>
      <c r="F1188" s="22">
        <v>3884</v>
      </c>
      <c r="G1188" s="22"/>
      <c r="H1188" s="22" t="str">
        <f>+IFERROR(INDEX('18.02.23'!$N$9:$N$746,MATCH('Bảng kê Q1'!$F1188,'18.02.23'!$N$9:$N$746,0)),"")</f>
        <v/>
      </c>
      <c r="I1188" s="22"/>
      <c r="J1188" s="22"/>
      <c r="K1188" s="22"/>
      <c r="L1188" s="5">
        <v>530250</v>
      </c>
      <c r="M1188" s="9" t="s">
        <v>3015</v>
      </c>
      <c r="N1188" s="5">
        <v>53025</v>
      </c>
      <c r="O1188" s="5">
        <v>583275</v>
      </c>
      <c r="P1188" s="5">
        <f t="shared" si="36"/>
        <v>61243.875</v>
      </c>
      <c r="Q1188" s="5">
        <f t="shared" si="37"/>
        <v>522031.125</v>
      </c>
      <c r="R1188" s="5" t="str">
        <f>+IFERROR(INDEX('18.02.23'!$F$9:$F$748,MATCH('Bảng kê Q1'!$F1188,'18.02.23'!$N$9:$N$746,0)),"")</f>
        <v/>
      </c>
      <c r="S1188" s="15" t="s">
        <v>2236</v>
      </c>
      <c r="T1188" s="8" t="s">
        <v>3091</v>
      </c>
      <c r="U1188" t="e">
        <f>INDEX('Hàng tra'!$E$3:$E$519,MATCH('Bảng kê Q1'!$F1188,'Hàng tra'!$E$3:$E$519,0))</f>
        <v>#N/A</v>
      </c>
    </row>
    <row r="1189" spans="1:21" hidden="1" outlineLevel="1" x14ac:dyDescent="0.25">
      <c r="A1189" s="4">
        <v>44968</v>
      </c>
      <c r="B1189" s="8" t="s">
        <v>665</v>
      </c>
      <c r="C1189" s="8" t="s">
        <v>3013</v>
      </c>
      <c r="D1189" s="22" t="s">
        <v>2595</v>
      </c>
      <c r="E1189" s="22" t="s">
        <v>2595</v>
      </c>
      <c r="F1189" s="22">
        <v>3885</v>
      </c>
      <c r="G1189" s="22"/>
      <c r="H1189" s="22" t="str">
        <f>+IFERROR(INDEX('18.02.23'!$N$9:$N$746,MATCH('Bảng kê Q1'!$F1189,'18.02.23'!$N$9:$N$746,0)),"")</f>
        <v/>
      </c>
      <c r="I1189" s="22"/>
      <c r="J1189" s="22"/>
      <c r="K1189" s="22"/>
      <c r="L1189" s="5">
        <v>584084</v>
      </c>
      <c r="M1189" s="9" t="s">
        <v>3015</v>
      </c>
      <c r="N1189" s="5">
        <v>58408</v>
      </c>
      <c r="O1189" s="5">
        <v>642492</v>
      </c>
      <c r="P1189" s="5">
        <f t="shared" si="36"/>
        <v>67461.66</v>
      </c>
      <c r="Q1189" s="5">
        <f t="shared" si="37"/>
        <v>575030.34</v>
      </c>
      <c r="R1189" s="5" t="str">
        <f>+IFERROR(INDEX('18.02.23'!$F$9:$F$748,MATCH('Bảng kê Q1'!$F1189,'18.02.23'!$N$9:$N$746,0)),"")</f>
        <v/>
      </c>
      <c r="S1189" s="15" t="s">
        <v>1882</v>
      </c>
      <c r="T1189" s="8" t="s">
        <v>3014</v>
      </c>
      <c r="U1189" t="e">
        <f>INDEX('Hàng tra'!$E$3:$E$519,MATCH('Bảng kê Q1'!$F1189,'Hàng tra'!$E$3:$E$519,0))</f>
        <v>#N/A</v>
      </c>
    </row>
    <row r="1190" spans="1:21" hidden="1" outlineLevel="1" x14ac:dyDescent="0.25">
      <c r="A1190" s="4">
        <v>44968</v>
      </c>
      <c r="B1190" s="8" t="s">
        <v>205</v>
      </c>
      <c r="C1190" s="8" t="s">
        <v>3013</v>
      </c>
      <c r="D1190" s="22" t="s">
        <v>3127</v>
      </c>
      <c r="E1190" s="22" t="s">
        <v>3127</v>
      </c>
      <c r="F1190" s="22">
        <v>3886</v>
      </c>
      <c r="G1190" s="22"/>
      <c r="H1190" s="22" t="str">
        <f>+IFERROR(INDEX('18.02.23'!$N$9:$N$746,MATCH('Bảng kê Q1'!$F1190,'18.02.23'!$N$9:$N$746,0)),"")</f>
        <v/>
      </c>
      <c r="I1190" s="22"/>
      <c r="J1190" s="22"/>
      <c r="K1190" s="22"/>
      <c r="L1190" s="5">
        <v>592955</v>
      </c>
      <c r="M1190" s="9" t="s">
        <v>3015</v>
      </c>
      <c r="N1190" s="5">
        <v>59296</v>
      </c>
      <c r="O1190" s="5">
        <v>652251</v>
      </c>
      <c r="P1190" s="5">
        <f t="shared" si="36"/>
        <v>68486.354999999996</v>
      </c>
      <c r="Q1190" s="5">
        <f t="shared" si="37"/>
        <v>583764.64500000002</v>
      </c>
      <c r="R1190" s="5" t="str">
        <f>+IFERROR(INDEX('18.02.23'!$F$9:$F$748,MATCH('Bảng kê Q1'!$F1190,'18.02.23'!$N$9:$N$746,0)),"")</f>
        <v/>
      </c>
      <c r="S1190" s="15" t="s">
        <v>1882</v>
      </c>
      <c r="T1190" s="8" t="s">
        <v>3014</v>
      </c>
      <c r="U1190" t="e">
        <f>INDEX('Hàng tra'!$E$3:$E$519,MATCH('Bảng kê Q1'!$F1190,'Hàng tra'!$E$3:$E$519,0))</f>
        <v>#N/A</v>
      </c>
    </row>
    <row r="1191" spans="1:21" hidden="1" outlineLevel="1" x14ac:dyDescent="0.25">
      <c r="A1191" s="4">
        <v>44968</v>
      </c>
      <c r="B1191" s="8" t="s">
        <v>125</v>
      </c>
      <c r="C1191" s="8" t="s">
        <v>3013</v>
      </c>
      <c r="D1191" s="22" t="s">
        <v>279</v>
      </c>
      <c r="E1191" s="22" t="s">
        <v>279</v>
      </c>
      <c r="F1191" s="22">
        <v>3887</v>
      </c>
      <c r="G1191" s="22"/>
      <c r="H1191" s="22" t="str">
        <f>+IFERROR(INDEX('18.02.23'!$N$9:$N$746,MATCH('Bảng kê Q1'!$F1191,'18.02.23'!$N$9:$N$746,0)),"")</f>
        <v/>
      </c>
      <c r="I1191" s="22"/>
      <c r="J1191" s="22"/>
      <c r="K1191" s="22"/>
      <c r="L1191" s="5">
        <v>1308437</v>
      </c>
      <c r="M1191" s="9" t="s">
        <v>3015</v>
      </c>
      <c r="N1191" s="5">
        <v>130844</v>
      </c>
      <c r="O1191" s="5">
        <v>1439281</v>
      </c>
      <c r="P1191" s="5">
        <f t="shared" si="36"/>
        <v>151124.505</v>
      </c>
      <c r="Q1191" s="5">
        <f t="shared" si="37"/>
        <v>1288156.4950000001</v>
      </c>
      <c r="R1191" s="5" t="str">
        <f>+IFERROR(INDEX('18.02.23'!$F$9:$F$748,MATCH('Bảng kê Q1'!$F1191,'18.02.23'!$N$9:$N$746,0)),"")</f>
        <v/>
      </c>
      <c r="S1191" s="15" t="s">
        <v>1882</v>
      </c>
      <c r="T1191" s="8" t="s">
        <v>3014</v>
      </c>
      <c r="U1191" t="e">
        <f>INDEX('Hàng tra'!$E$3:$E$519,MATCH('Bảng kê Q1'!$F1191,'Hàng tra'!$E$3:$E$519,0))</f>
        <v>#N/A</v>
      </c>
    </row>
    <row r="1192" spans="1:21" hidden="1" outlineLevel="1" x14ac:dyDescent="0.25">
      <c r="A1192" s="4">
        <v>44968</v>
      </c>
      <c r="B1192" s="8" t="s">
        <v>475</v>
      </c>
      <c r="C1192" s="8" t="s">
        <v>3013</v>
      </c>
      <c r="D1192" s="22" t="s">
        <v>839</v>
      </c>
      <c r="E1192" s="22" t="s">
        <v>839</v>
      </c>
      <c r="F1192" s="22">
        <v>3888</v>
      </c>
      <c r="G1192" s="22"/>
      <c r="H1192" s="22" t="str">
        <f>+IFERROR(INDEX('18.02.23'!$N$9:$N$746,MATCH('Bảng kê Q1'!$F1192,'18.02.23'!$N$9:$N$746,0)),"")</f>
        <v/>
      </c>
      <c r="I1192" s="22"/>
      <c r="J1192" s="22"/>
      <c r="K1192" s="22"/>
      <c r="L1192" s="5">
        <v>831087</v>
      </c>
      <c r="M1192" s="9" t="s">
        <v>3015</v>
      </c>
      <c r="N1192" s="5">
        <v>83109</v>
      </c>
      <c r="O1192" s="5">
        <v>914196</v>
      </c>
      <c r="P1192" s="5">
        <f t="shared" si="36"/>
        <v>95990.58</v>
      </c>
      <c r="Q1192" s="5">
        <f t="shared" si="37"/>
        <v>818205.42</v>
      </c>
      <c r="R1192" s="5" t="str">
        <f>+IFERROR(INDEX('18.02.23'!$F$9:$F$748,MATCH('Bảng kê Q1'!$F1192,'18.02.23'!$N$9:$N$746,0)),"")</f>
        <v/>
      </c>
      <c r="S1192" s="15" t="s">
        <v>1882</v>
      </c>
      <c r="T1192" s="8" t="s">
        <v>3014</v>
      </c>
      <c r="U1192" t="e">
        <f>INDEX('Hàng tra'!$E$3:$E$519,MATCH('Bảng kê Q1'!$F1192,'Hàng tra'!$E$3:$E$519,0))</f>
        <v>#N/A</v>
      </c>
    </row>
    <row r="1193" spans="1:21" hidden="1" outlineLevel="1" x14ac:dyDescent="0.25">
      <c r="A1193" s="4">
        <v>44968</v>
      </c>
      <c r="B1193" s="8" t="s">
        <v>1758</v>
      </c>
      <c r="C1193" s="8" t="s">
        <v>3013</v>
      </c>
      <c r="D1193" s="22" t="s">
        <v>839</v>
      </c>
      <c r="E1193" s="22" t="s">
        <v>839</v>
      </c>
      <c r="F1193" s="22">
        <v>3889</v>
      </c>
      <c r="G1193" s="22"/>
      <c r="H1193" s="22" t="str">
        <f>+IFERROR(INDEX('18.02.23'!$N$9:$N$746,MATCH('Bảng kê Q1'!$F1193,'18.02.23'!$N$9:$N$746,0)),"")</f>
        <v/>
      </c>
      <c r="I1193" s="22"/>
      <c r="J1193" s="22"/>
      <c r="K1193" s="22"/>
      <c r="L1193" s="5">
        <v>592955</v>
      </c>
      <c r="M1193" s="9" t="s">
        <v>3015</v>
      </c>
      <c r="N1193" s="5">
        <v>59296</v>
      </c>
      <c r="O1193" s="5">
        <v>652251</v>
      </c>
      <c r="P1193" s="5">
        <f t="shared" si="36"/>
        <v>68486.354999999996</v>
      </c>
      <c r="Q1193" s="5">
        <f t="shared" si="37"/>
        <v>583764.64500000002</v>
      </c>
      <c r="R1193" s="5" t="str">
        <f>+IFERROR(INDEX('18.02.23'!$F$9:$F$748,MATCH('Bảng kê Q1'!$F1193,'18.02.23'!$N$9:$N$746,0)),"")</f>
        <v/>
      </c>
      <c r="S1193" s="15" t="s">
        <v>1882</v>
      </c>
      <c r="T1193" s="8" t="s">
        <v>3014</v>
      </c>
      <c r="U1193" t="e">
        <f>INDEX('Hàng tra'!$E$3:$E$519,MATCH('Bảng kê Q1'!$F1193,'Hàng tra'!$E$3:$E$519,0))</f>
        <v>#N/A</v>
      </c>
    </row>
    <row r="1194" spans="1:21" hidden="1" outlineLevel="1" x14ac:dyDescent="0.25">
      <c r="A1194" s="4">
        <v>44968</v>
      </c>
      <c r="B1194" s="8" t="s">
        <v>155</v>
      </c>
      <c r="C1194" s="8" t="s">
        <v>3013</v>
      </c>
      <c r="D1194" s="22" t="s">
        <v>804</v>
      </c>
      <c r="E1194" s="22" t="s">
        <v>804</v>
      </c>
      <c r="F1194" s="22">
        <v>3890</v>
      </c>
      <c r="G1194" s="22"/>
      <c r="H1194" s="22" t="str">
        <f>+IFERROR(INDEX('18.02.23'!$N$9:$N$746,MATCH('Bảng kê Q1'!$F1194,'18.02.23'!$N$9:$N$746,0)),"")</f>
        <v/>
      </c>
      <c r="I1194" s="22"/>
      <c r="J1194" s="22"/>
      <c r="K1194" s="22"/>
      <c r="L1194" s="5">
        <v>622160</v>
      </c>
      <c r="M1194" s="9" t="s">
        <v>3015</v>
      </c>
      <c r="N1194" s="5">
        <v>62216</v>
      </c>
      <c r="O1194" s="5">
        <v>684376</v>
      </c>
      <c r="P1194" s="5">
        <f t="shared" si="36"/>
        <v>71859.48</v>
      </c>
      <c r="Q1194" s="5">
        <f t="shared" si="37"/>
        <v>612516.52</v>
      </c>
      <c r="R1194" s="5" t="str">
        <f>+IFERROR(INDEX('18.02.23'!$F$9:$F$748,MATCH('Bảng kê Q1'!$F1194,'18.02.23'!$N$9:$N$746,0)),"")</f>
        <v/>
      </c>
      <c r="S1194" s="15" t="s">
        <v>1882</v>
      </c>
      <c r="T1194" s="8" t="s">
        <v>3014</v>
      </c>
      <c r="U1194" t="e">
        <f>INDEX('Hàng tra'!$E$3:$E$519,MATCH('Bảng kê Q1'!$F1194,'Hàng tra'!$E$3:$E$519,0))</f>
        <v>#N/A</v>
      </c>
    </row>
    <row r="1195" spans="1:21" hidden="1" outlineLevel="1" x14ac:dyDescent="0.25">
      <c r="A1195" s="4">
        <v>44968</v>
      </c>
      <c r="B1195" s="8" t="s">
        <v>2950</v>
      </c>
      <c r="C1195" s="8" t="s">
        <v>3013</v>
      </c>
      <c r="D1195" s="22" t="s">
        <v>804</v>
      </c>
      <c r="E1195" s="22" t="s">
        <v>804</v>
      </c>
      <c r="F1195" s="22">
        <v>3891</v>
      </c>
      <c r="G1195" s="22"/>
      <c r="H1195" s="22" t="str">
        <f>+IFERROR(INDEX('18.02.23'!$N$9:$N$746,MATCH('Bảng kê Q1'!$F1195,'18.02.23'!$N$9:$N$746,0)),"")</f>
        <v/>
      </c>
      <c r="I1195" s="22"/>
      <c r="J1195" s="22"/>
      <c r="K1195" s="22"/>
      <c r="L1195" s="5">
        <v>555290</v>
      </c>
      <c r="M1195" s="9" t="s">
        <v>3015</v>
      </c>
      <c r="N1195" s="5">
        <v>55529</v>
      </c>
      <c r="O1195" s="5">
        <v>610819</v>
      </c>
      <c r="P1195" s="5">
        <f t="shared" si="36"/>
        <v>64135.994999999995</v>
      </c>
      <c r="Q1195" s="5">
        <f t="shared" si="37"/>
        <v>546683.005</v>
      </c>
      <c r="R1195" s="5" t="str">
        <f>+IFERROR(INDEX('18.02.23'!$F$9:$F$748,MATCH('Bảng kê Q1'!$F1195,'18.02.23'!$N$9:$N$746,0)),"")</f>
        <v/>
      </c>
      <c r="S1195" s="15" t="s">
        <v>1882</v>
      </c>
      <c r="T1195" s="8" t="s">
        <v>3014</v>
      </c>
      <c r="U1195" t="e">
        <f>INDEX('Hàng tra'!$E$3:$E$519,MATCH('Bảng kê Q1'!$F1195,'Hàng tra'!$E$3:$E$519,0))</f>
        <v>#N/A</v>
      </c>
    </row>
    <row r="1196" spans="1:21" hidden="1" outlineLevel="1" x14ac:dyDescent="0.25">
      <c r="A1196" s="4">
        <v>44968</v>
      </c>
      <c r="B1196" s="8" t="s">
        <v>1466</v>
      </c>
      <c r="C1196" s="8" t="s">
        <v>3013</v>
      </c>
      <c r="D1196" s="22" t="s">
        <v>2438</v>
      </c>
      <c r="E1196" s="22" t="s">
        <v>2438</v>
      </c>
      <c r="F1196" s="22">
        <v>3892</v>
      </c>
      <c r="G1196" s="22"/>
      <c r="H1196" s="22" t="str">
        <f>+IFERROR(INDEX('18.02.23'!$N$9:$N$746,MATCH('Bảng kê Q1'!$F1196,'18.02.23'!$N$9:$N$746,0)),"")</f>
        <v/>
      </c>
      <c r="I1196" s="22"/>
      <c r="J1196" s="22"/>
      <c r="K1196" s="22"/>
      <c r="L1196" s="5">
        <v>1664945</v>
      </c>
      <c r="M1196" s="9" t="s">
        <v>3015</v>
      </c>
      <c r="N1196" s="5">
        <v>166495</v>
      </c>
      <c r="O1196" s="5">
        <v>1831440</v>
      </c>
      <c r="P1196" s="5">
        <f t="shared" si="36"/>
        <v>192301.19999999998</v>
      </c>
      <c r="Q1196" s="5">
        <f t="shared" si="37"/>
        <v>1639138.8</v>
      </c>
      <c r="R1196" s="5" t="str">
        <f>+IFERROR(INDEX('18.02.23'!$F$9:$F$748,MATCH('Bảng kê Q1'!$F1196,'18.02.23'!$N$9:$N$746,0)),"")</f>
        <v/>
      </c>
      <c r="S1196" s="15" t="s">
        <v>1882</v>
      </c>
      <c r="T1196" s="8" t="s">
        <v>3014</v>
      </c>
      <c r="U1196" t="e">
        <f>INDEX('Hàng tra'!$E$3:$E$519,MATCH('Bảng kê Q1'!$F1196,'Hàng tra'!$E$3:$E$519,0))</f>
        <v>#N/A</v>
      </c>
    </row>
    <row r="1197" spans="1:21" hidden="1" outlineLevel="1" x14ac:dyDescent="0.25">
      <c r="A1197" s="4">
        <v>44968</v>
      </c>
      <c r="B1197" s="8" t="s">
        <v>2188</v>
      </c>
      <c r="C1197" s="8" t="s">
        <v>3013</v>
      </c>
      <c r="D1197" s="22" t="s">
        <v>1764</v>
      </c>
      <c r="E1197" s="22" t="s">
        <v>1764</v>
      </c>
      <c r="F1197" s="22">
        <v>3893</v>
      </c>
      <c r="G1197" s="22"/>
      <c r="H1197" s="22" t="str">
        <f>+IFERROR(INDEX('18.02.23'!$N$9:$N$746,MATCH('Bảng kê Q1'!$F1197,'18.02.23'!$N$9:$N$746,0)),"")</f>
        <v/>
      </c>
      <c r="I1197" s="22"/>
      <c r="J1197" s="22"/>
      <c r="K1197" s="22"/>
      <c r="L1197" s="5">
        <v>1098101</v>
      </c>
      <c r="M1197" s="9" t="s">
        <v>3015</v>
      </c>
      <c r="N1197" s="5">
        <v>109810</v>
      </c>
      <c r="O1197" s="5">
        <v>1207911</v>
      </c>
      <c r="P1197" s="5">
        <f t="shared" si="36"/>
        <v>126830.655</v>
      </c>
      <c r="Q1197" s="5">
        <f t="shared" si="37"/>
        <v>1081080.345</v>
      </c>
      <c r="R1197" s="5" t="str">
        <f>+IFERROR(INDEX('18.02.23'!$F$9:$F$748,MATCH('Bảng kê Q1'!$F1197,'18.02.23'!$N$9:$N$746,0)),"")</f>
        <v/>
      </c>
      <c r="S1197" s="15" t="s">
        <v>1882</v>
      </c>
      <c r="T1197" s="8" t="s">
        <v>3014</v>
      </c>
      <c r="U1197" t="e">
        <f>INDEX('Hàng tra'!$E$3:$E$519,MATCH('Bảng kê Q1'!$F1197,'Hàng tra'!$E$3:$E$519,0))</f>
        <v>#N/A</v>
      </c>
    </row>
    <row r="1198" spans="1:21" hidden="1" outlineLevel="1" x14ac:dyDescent="0.25">
      <c r="A1198" s="4">
        <v>44968</v>
      </c>
      <c r="B1198" s="8" t="s">
        <v>1255</v>
      </c>
      <c r="C1198" s="8" t="s">
        <v>3013</v>
      </c>
      <c r="D1198" s="22" t="s">
        <v>2795</v>
      </c>
      <c r="E1198" s="22" t="s">
        <v>2795</v>
      </c>
      <c r="F1198" s="22">
        <v>3894</v>
      </c>
      <c r="G1198" s="22"/>
      <c r="H1198" s="22" t="str">
        <f>+IFERROR(INDEX('18.02.23'!$N$9:$N$746,MATCH('Bảng kê Q1'!$F1198,'18.02.23'!$N$9:$N$746,0)),"")</f>
        <v/>
      </c>
      <c r="I1198" s="22"/>
      <c r="J1198" s="22"/>
      <c r="K1198" s="22"/>
      <c r="L1198" s="5">
        <v>806834</v>
      </c>
      <c r="M1198" s="9" t="s">
        <v>3015</v>
      </c>
      <c r="N1198" s="5">
        <v>80683</v>
      </c>
      <c r="O1198" s="5">
        <v>887517</v>
      </c>
      <c r="P1198" s="5">
        <f t="shared" si="36"/>
        <v>93189.285000000003</v>
      </c>
      <c r="Q1198" s="5">
        <f t="shared" si="37"/>
        <v>794327.71499999997</v>
      </c>
      <c r="R1198" s="5" t="str">
        <f>+IFERROR(INDEX('18.02.23'!$F$9:$F$748,MATCH('Bảng kê Q1'!$F1198,'18.02.23'!$N$9:$N$746,0)),"")</f>
        <v/>
      </c>
      <c r="S1198" s="15" t="s">
        <v>1882</v>
      </c>
      <c r="T1198" s="8" t="s">
        <v>3014</v>
      </c>
      <c r="U1198" t="e">
        <f>INDEX('Hàng tra'!$E$3:$E$519,MATCH('Bảng kê Q1'!$F1198,'Hàng tra'!$E$3:$E$519,0))</f>
        <v>#N/A</v>
      </c>
    </row>
    <row r="1199" spans="1:21" hidden="1" outlineLevel="1" x14ac:dyDescent="0.25">
      <c r="A1199" s="4">
        <v>44968</v>
      </c>
      <c r="B1199" s="8" t="s">
        <v>2298</v>
      </c>
      <c r="C1199" s="8" t="s">
        <v>3013</v>
      </c>
      <c r="D1199" s="22" t="s">
        <v>1398</v>
      </c>
      <c r="E1199" s="22" t="s">
        <v>1398</v>
      </c>
      <c r="F1199" s="22">
        <v>3895</v>
      </c>
      <c r="G1199" s="22"/>
      <c r="H1199" s="22" t="str">
        <f>+IFERROR(INDEX('18.02.23'!$N$9:$N$746,MATCH('Bảng kê Q1'!$F1199,'18.02.23'!$N$9:$N$746,0)),"")</f>
        <v/>
      </c>
      <c r="I1199" s="22"/>
      <c r="J1199" s="22"/>
      <c r="K1199" s="22"/>
      <c r="L1199" s="5">
        <v>901418</v>
      </c>
      <c r="M1199" s="9" t="s">
        <v>3015</v>
      </c>
      <c r="N1199" s="5">
        <v>90142</v>
      </c>
      <c r="O1199" s="5">
        <v>991560</v>
      </c>
      <c r="P1199" s="5">
        <f t="shared" si="36"/>
        <v>104113.8</v>
      </c>
      <c r="Q1199" s="5">
        <f t="shared" si="37"/>
        <v>887446.2</v>
      </c>
      <c r="R1199" s="5" t="str">
        <f>+IFERROR(INDEX('18.02.23'!$F$9:$F$748,MATCH('Bảng kê Q1'!$F1199,'18.02.23'!$N$9:$N$746,0)),"")</f>
        <v/>
      </c>
      <c r="S1199" s="15" t="s">
        <v>1882</v>
      </c>
      <c r="T1199" s="8" t="s">
        <v>3014</v>
      </c>
      <c r="U1199" t="e">
        <f>INDEX('Hàng tra'!$E$3:$E$519,MATCH('Bảng kê Q1'!$F1199,'Hàng tra'!$E$3:$E$519,0))</f>
        <v>#N/A</v>
      </c>
    </row>
    <row r="1200" spans="1:21" hidden="1" outlineLevel="1" x14ac:dyDescent="0.25">
      <c r="A1200" s="4">
        <v>44968</v>
      </c>
      <c r="B1200" s="8" t="s">
        <v>1215</v>
      </c>
      <c r="C1200" s="8" t="s">
        <v>3013</v>
      </c>
      <c r="D1200" s="22" t="s">
        <v>1293</v>
      </c>
      <c r="E1200" s="22" t="s">
        <v>1293</v>
      </c>
      <c r="F1200" s="22">
        <v>3896</v>
      </c>
      <c r="G1200" s="22"/>
      <c r="H1200" s="22" t="str">
        <f>+IFERROR(INDEX('18.02.23'!$N$9:$N$746,MATCH('Bảng kê Q1'!$F1200,'18.02.23'!$N$9:$N$746,0)),"")</f>
        <v/>
      </c>
      <c r="I1200" s="22"/>
      <c r="J1200" s="22"/>
      <c r="K1200" s="22"/>
      <c r="L1200" s="5">
        <v>1217490</v>
      </c>
      <c r="M1200" s="9" t="s">
        <v>3015</v>
      </c>
      <c r="N1200" s="5">
        <v>121749</v>
      </c>
      <c r="O1200" s="5">
        <v>1339239</v>
      </c>
      <c r="P1200" s="5">
        <f t="shared" si="36"/>
        <v>140620.095</v>
      </c>
      <c r="Q1200" s="5">
        <f t="shared" si="37"/>
        <v>1198618.905</v>
      </c>
      <c r="R1200" s="5" t="str">
        <f>+IFERROR(INDEX('18.02.23'!$F$9:$F$748,MATCH('Bảng kê Q1'!$F1200,'18.02.23'!$N$9:$N$746,0)),"")</f>
        <v/>
      </c>
      <c r="S1200" s="15" t="s">
        <v>1882</v>
      </c>
      <c r="T1200" s="8" t="s">
        <v>3014</v>
      </c>
      <c r="U1200" t="e">
        <f>INDEX('Hàng tra'!$E$3:$E$519,MATCH('Bảng kê Q1'!$F1200,'Hàng tra'!$E$3:$E$519,0))</f>
        <v>#N/A</v>
      </c>
    </row>
    <row r="1201" spans="1:21" hidden="1" outlineLevel="1" x14ac:dyDescent="0.25">
      <c r="A1201" s="4">
        <v>44968</v>
      </c>
      <c r="B1201" s="8" t="s">
        <v>2029</v>
      </c>
      <c r="C1201" s="8" t="s">
        <v>3013</v>
      </c>
      <c r="D1201" s="22" t="s">
        <v>54</v>
      </c>
      <c r="E1201" s="22" t="s">
        <v>54</v>
      </c>
      <c r="F1201" s="22">
        <v>3897</v>
      </c>
      <c r="G1201" s="22"/>
      <c r="H1201" s="22" t="str">
        <f>+IFERROR(INDEX('18.02.23'!$N$9:$N$746,MATCH('Bảng kê Q1'!$F1201,'18.02.23'!$N$9:$N$746,0)),"")</f>
        <v/>
      </c>
      <c r="I1201" s="22"/>
      <c r="J1201" s="22"/>
      <c r="K1201" s="22"/>
      <c r="L1201" s="5">
        <v>840918</v>
      </c>
      <c r="M1201" s="9" t="s">
        <v>3015</v>
      </c>
      <c r="N1201" s="5">
        <v>84092</v>
      </c>
      <c r="O1201" s="5">
        <v>925010</v>
      </c>
      <c r="P1201" s="5">
        <f t="shared" si="36"/>
        <v>97126.05</v>
      </c>
      <c r="Q1201" s="5">
        <f t="shared" si="37"/>
        <v>827883.95</v>
      </c>
      <c r="R1201" s="5" t="str">
        <f>+IFERROR(INDEX('18.02.23'!$F$9:$F$748,MATCH('Bảng kê Q1'!$F1201,'18.02.23'!$N$9:$N$746,0)),"")</f>
        <v/>
      </c>
      <c r="S1201" s="15" t="s">
        <v>1882</v>
      </c>
      <c r="T1201" s="8" t="s">
        <v>3014</v>
      </c>
      <c r="U1201" t="e">
        <f>INDEX('Hàng tra'!$E$3:$E$519,MATCH('Bảng kê Q1'!$F1201,'Hàng tra'!$E$3:$E$519,0))</f>
        <v>#N/A</v>
      </c>
    </row>
    <row r="1202" spans="1:21" hidden="1" outlineLevel="1" x14ac:dyDescent="0.25">
      <c r="A1202" s="4">
        <v>44968</v>
      </c>
      <c r="B1202" s="8" t="s">
        <v>2683</v>
      </c>
      <c r="C1202" s="8" t="s">
        <v>3013</v>
      </c>
      <c r="D1202" s="22" t="s">
        <v>1026</v>
      </c>
      <c r="E1202" s="22" t="s">
        <v>1026</v>
      </c>
      <c r="F1202" s="22">
        <v>3898</v>
      </c>
      <c r="G1202" s="22"/>
      <c r="H1202" s="22" t="str">
        <f>+IFERROR(INDEX('18.02.23'!$N$9:$N$746,MATCH('Bảng kê Q1'!$F1202,'18.02.23'!$N$9:$N$746,0)),"")</f>
        <v/>
      </c>
      <c r="I1202" s="22"/>
      <c r="J1202" s="22"/>
      <c r="K1202" s="22"/>
      <c r="L1202" s="5">
        <v>962485</v>
      </c>
      <c r="M1202" s="9" t="s">
        <v>3015</v>
      </c>
      <c r="N1202" s="5">
        <v>96249</v>
      </c>
      <c r="O1202" s="5">
        <v>1058734</v>
      </c>
      <c r="P1202" s="5">
        <f t="shared" si="36"/>
        <v>111167.06999999999</v>
      </c>
      <c r="Q1202" s="5">
        <f t="shared" si="37"/>
        <v>947566.93</v>
      </c>
      <c r="R1202" s="5" t="str">
        <f>+IFERROR(INDEX('18.02.23'!$F$9:$F$748,MATCH('Bảng kê Q1'!$F1202,'18.02.23'!$N$9:$N$746,0)),"")</f>
        <v/>
      </c>
      <c r="S1202" s="15" t="s">
        <v>1882</v>
      </c>
      <c r="T1202" s="8" t="s">
        <v>3014</v>
      </c>
      <c r="U1202" t="e">
        <f>INDEX('Hàng tra'!$E$3:$E$519,MATCH('Bảng kê Q1'!$F1202,'Hàng tra'!$E$3:$E$519,0))</f>
        <v>#N/A</v>
      </c>
    </row>
    <row r="1203" spans="1:21" hidden="1" outlineLevel="1" x14ac:dyDescent="0.25">
      <c r="A1203" s="4">
        <v>44968</v>
      </c>
      <c r="B1203" s="8" t="s">
        <v>1690</v>
      </c>
      <c r="C1203" s="8" t="s">
        <v>3013</v>
      </c>
      <c r="D1203" s="22" t="s">
        <v>1026</v>
      </c>
      <c r="E1203" s="22" t="s">
        <v>1026</v>
      </c>
      <c r="F1203" s="22">
        <v>3899</v>
      </c>
      <c r="G1203" s="22"/>
      <c r="H1203" s="22" t="str">
        <f>+IFERROR(INDEX('18.02.23'!$N$9:$N$746,MATCH('Bảng kê Q1'!$F1203,'18.02.23'!$N$9:$N$746,0)),"")</f>
        <v/>
      </c>
      <c r="I1203" s="22"/>
      <c r="J1203" s="22"/>
      <c r="K1203" s="22"/>
      <c r="L1203" s="5">
        <v>571306</v>
      </c>
      <c r="M1203" s="9" t="s">
        <v>3015</v>
      </c>
      <c r="N1203" s="5">
        <v>57131</v>
      </c>
      <c r="O1203" s="5">
        <v>628437</v>
      </c>
      <c r="P1203" s="5">
        <f t="shared" si="36"/>
        <v>65985.884999999995</v>
      </c>
      <c r="Q1203" s="5">
        <f t="shared" si="37"/>
        <v>562451.11499999999</v>
      </c>
      <c r="R1203" s="5" t="str">
        <f>+IFERROR(INDEX('18.02.23'!$F$9:$F$748,MATCH('Bảng kê Q1'!$F1203,'18.02.23'!$N$9:$N$746,0)),"")</f>
        <v/>
      </c>
      <c r="S1203" s="15" t="s">
        <v>1882</v>
      </c>
      <c r="T1203" s="8" t="s">
        <v>3014</v>
      </c>
      <c r="U1203" t="e">
        <f>INDEX('Hàng tra'!$E$3:$E$519,MATCH('Bảng kê Q1'!$F1203,'Hàng tra'!$E$3:$E$519,0))</f>
        <v>#N/A</v>
      </c>
    </row>
    <row r="1204" spans="1:21" hidden="1" outlineLevel="1" x14ac:dyDescent="0.25">
      <c r="A1204" s="4">
        <v>44968</v>
      </c>
      <c r="B1204" s="8" t="s">
        <v>486</v>
      </c>
      <c r="C1204" s="8" t="s">
        <v>3013</v>
      </c>
      <c r="D1204" s="22" t="s">
        <v>1594</v>
      </c>
      <c r="E1204" s="22" t="s">
        <v>1594</v>
      </c>
      <c r="F1204" s="22">
        <v>3911</v>
      </c>
      <c r="G1204" s="22"/>
      <c r="H1204" s="22" t="str">
        <f>+IFERROR(INDEX('18.02.23'!$N$9:$N$746,MATCH('Bảng kê Q1'!$F1204,'18.02.23'!$N$9:$N$746,0)),"")</f>
        <v/>
      </c>
      <c r="I1204" s="22"/>
      <c r="J1204" s="22"/>
      <c r="K1204" s="22"/>
      <c r="L1204" s="5">
        <v>4582332</v>
      </c>
      <c r="M1204" s="9" t="s">
        <v>3015</v>
      </c>
      <c r="N1204" s="5">
        <v>458233</v>
      </c>
      <c r="O1204" s="5">
        <v>5040565</v>
      </c>
      <c r="P1204" s="5">
        <f t="shared" si="36"/>
        <v>529259.32499999995</v>
      </c>
      <c r="Q1204" s="5">
        <f t="shared" si="37"/>
        <v>4511305.6749999998</v>
      </c>
      <c r="R1204" s="5" t="str">
        <f>+IFERROR(INDEX('18.02.23'!$F$9:$F$748,MATCH('Bảng kê Q1'!$F1204,'18.02.23'!$N$9:$N$746,0)),"")</f>
        <v/>
      </c>
      <c r="S1204" s="15" t="s">
        <v>1594</v>
      </c>
      <c r="T1204" s="8" t="s">
        <v>3041</v>
      </c>
      <c r="U1204" t="e">
        <f>INDEX('Hàng tra'!$E$3:$E$519,MATCH('Bảng kê Q1'!$F1204,'Hàng tra'!$E$3:$E$519,0))</f>
        <v>#N/A</v>
      </c>
    </row>
    <row r="1205" spans="1:21" hidden="1" outlineLevel="1" x14ac:dyDescent="0.25">
      <c r="A1205" s="4">
        <v>44968</v>
      </c>
      <c r="B1205" s="8" t="s">
        <v>2573</v>
      </c>
      <c r="C1205" s="8" t="s">
        <v>3013</v>
      </c>
      <c r="D1205" s="22" t="s">
        <v>1594</v>
      </c>
      <c r="E1205" s="22" t="s">
        <v>1594</v>
      </c>
      <c r="F1205" s="22">
        <v>3912</v>
      </c>
      <c r="G1205" s="22"/>
      <c r="H1205" s="22" t="str">
        <f>+IFERROR(INDEX('18.02.23'!$N$9:$N$746,MATCH('Bảng kê Q1'!$F1205,'18.02.23'!$N$9:$N$746,0)),"")</f>
        <v/>
      </c>
      <c r="I1205" s="22"/>
      <c r="J1205" s="22"/>
      <c r="K1205" s="22"/>
      <c r="L1205" s="5">
        <v>657300</v>
      </c>
      <c r="M1205" s="9" t="s">
        <v>3015</v>
      </c>
      <c r="N1205" s="5">
        <v>65730</v>
      </c>
      <c r="O1205" s="5">
        <v>723030</v>
      </c>
      <c r="P1205" s="5">
        <f t="shared" si="36"/>
        <v>75918.149999999994</v>
      </c>
      <c r="Q1205" s="5">
        <f t="shared" si="37"/>
        <v>647111.85</v>
      </c>
      <c r="R1205" s="5" t="str">
        <f>+IFERROR(INDEX('18.02.23'!$F$9:$F$748,MATCH('Bảng kê Q1'!$F1205,'18.02.23'!$N$9:$N$746,0)),"")</f>
        <v/>
      </c>
      <c r="S1205" s="15" t="s">
        <v>1594</v>
      </c>
      <c r="T1205" s="8" t="s">
        <v>3041</v>
      </c>
      <c r="U1205" t="e">
        <f>INDEX('Hàng tra'!$E$3:$E$519,MATCH('Bảng kê Q1'!$F1205,'Hàng tra'!$E$3:$E$519,0))</f>
        <v>#N/A</v>
      </c>
    </row>
    <row r="1206" spans="1:21" hidden="1" outlineLevel="1" x14ac:dyDescent="0.25">
      <c r="A1206" s="4">
        <v>44968</v>
      </c>
      <c r="B1206" s="8" t="s">
        <v>742</v>
      </c>
      <c r="C1206" s="8" t="s">
        <v>3013</v>
      </c>
      <c r="D1206" s="22" t="s">
        <v>1501</v>
      </c>
      <c r="E1206" s="22" t="s">
        <v>1501</v>
      </c>
      <c r="F1206" s="22">
        <v>3913</v>
      </c>
      <c r="G1206" s="22"/>
      <c r="H1206" s="22" t="str">
        <f>+IFERROR(INDEX('18.02.23'!$N$9:$N$746,MATCH('Bảng kê Q1'!$F1206,'18.02.23'!$N$9:$N$746,0)),"")</f>
        <v/>
      </c>
      <c r="I1206" s="22"/>
      <c r="J1206" s="22"/>
      <c r="K1206" s="22"/>
      <c r="L1206" s="5">
        <v>1329291</v>
      </c>
      <c r="M1206" s="9" t="s">
        <v>3015</v>
      </c>
      <c r="N1206" s="5">
        <v>132929</v>
      </c>
      <c r="O1206" s="5">
        <v>1462220</v>
      </c>
      <c r="P1206" s="5">
        <f t="shared" si="36"/>
        <v>153533.1</v>
      </c>
      <c r="Q1206" s="5">
        <f t="shared" si="37"/>
        <v>1308686.8999999999</v>
      </c>
      <c r="R1206" s="5" t="str">
        <f>+IFERROR(INDEX('18.02.23'!$F$9:$F$748,MATCH('Bảng kê Q1'!$F1206,'18.02.23'!$N$9:$N$746,0)),"")</f>
        <v/>
      </c>
      <c r="S1206" s="15" t="s">
        <v>1260</v>
      </c>
      <c r="T1206" s="8" t="s">
        <v>3061</v>
      </c>
      <c r="U1206" t="e">
        <f>INDEX('Hàng tra'!$E$3:$E$519,MATCH('Bảng kê Q1'!$F1206,'Hàng tra'!$E$3:$E$519,0))</f>
        <v>#N/A</v>
      </c>
    </row>
    <row r="1207" spans="1:21" hidden="1" outlineLevel="1" x14ac:dyDescent="0.25">
      <c r="A1207" s="4">
        <v>44968</v>
      </c>
      <c r="B1207" s="8" t="s">
        <v>846</v>
      </c>
      <c r="C1207" s="8" t="s">
        <v>3013</v>
      </c>
      <c r="D1207" s="22" t="s">
        <v>4225</v>
      </c>
      <c r="E1207" s="22" t="s">
        <v>4225</v>
      </c>
      <c r="F1207" s="22">
        <v>3914</v>
      </c>
      <c r="G1207" s="22"/>
      <c r="H1207" s="22" t="str">
        <f>+IFERROR(INDEX('18.02.23'!$N$9:$N$746,MATCH('Bảng kê Q1'!$F1207,'18.02.23'!$N$9:$N$746,0)),"")</f>
        <v/>
      </c>
      <c r="I1207" s="22"/>
      <c r="J1207" s="22"/>
      <c r="K1207" s="22"/>
      <c r="L1207" s="5">
        <v>1081500</v>
      </c>
      <c r="M1207" s="9" t="s">
        <v>3015</v>
      </c>
      <c r="N1207" s="5">
        <v>108150</v>
      </c>
      <c r="O1207" s="5">
        <v>1189650</v>
      </c>
      <c r="P1207" s="5">
        <f t="shared" si="36"/>
        <v>124913.25</v>
      </c>
      <c r="Q1207" s="5">
        <f t="shared" si="37"/>
        <v>1064736.75</v>
      </c>
      <c r="R1207" s="5" t="str">
        <f>+IFERROR(INDEX('18.02.23'!$F$9:$F$748,MATCH('Bảng kê Q1'!$F1207,'18.02.23'!$N$9:$N$746,0)),"")</f>
        <v/>
      </c>
      <c r="S1207" s="15" t="s">
        <v>2803</v>
      </c>
      <c r="T1207" s="8" t="s">
        <v>3035</v>
      </c>
      <c r="U1207" t="e">
        <f>INDEX('Hàng tra'!$E$3:$E$519,MATCH('Bảng kê Q1'!$F1207,'Hàng tra'!$E$3:$E$519,0))</f>
        <v>#N/A</v>
      </c>
    </row>
    <row r="1208" spans="1:21" hidden="1" outlineLevel="1" x14ac:dyDescent="0.25">
      <c r="A1208" s="4">
        <v>44968</v>
      </c>
      <c r="B1208" s="8" t="s">
        <v>275</v>
      </c>
      <c r="C1208" s="8" t="s">
        <v>3013</v>
      </c>
      <c r="D1208" s="22" t="s">
        <v>1593</v>
      </c>
      <c r="E1208" s="22" t="s">
        <v>1593</v>
      </c>
      <c r="F1208" s="22">
        <v>3915</v>
      </c>
      <c r="G1208" s="22"/>
      <c r="H1208" s="22" t="str">
        <f>+IFERROR(INDEX('18.02.23'!$N$9:$N$746,MATCH('Bảng kê Q1'!$F1208,'18.02.23'!$N$9:$N$746,0)),"")</f>
        <v/>
      </c>
      <c r="I1208" s="22"/>
      <c r="J1208" s="22"/>
      <c r="K1208" s="22"/>
      <c r="L1208" s="5">
        <v>1081500</v>
      </c>
      <c r="M1208" s="9" t="s">
        <v>3015</v>
      </c>
      <c r="N1208" s="5">
        <v>108150</v>
      </c>
      <c r="O1208" s="5">
        <v>1189650</v>
      </c>
      <c r="P1208" s="5">
        <f t="shared" si="36"/>
        <v>124913.25</v>
      </c>
      <c r="Q1208" s="5">
        <f t="shared" si="37"/>
        <v>1064736.75</v>
      </c>
      <c r="R1208" s="5" t="str">
        <f>+IFERROR(INDEX('18.02.23'!$F$9:$F$748,MATCH('Bảng kê Q1'!$F1208,'18.02.23'!$N$9:$N$746,0)),"")</f>
        <v/>
      </c>
      <c r="S1208" s="15" t="s">
        <v>1882</v>
      </c>
      <c r="T1208" s="8" t="s">
        <v>3014</v>
      </c>
      <c r="U1208" t="e">
        <f>INDEX('Hàng tra'!$E$3:$E$519,MATCH('Bảng kê Q1'!$F1208,'Hàng tra'!$E$3:$E$519,0))</f>
        <v>#N/A</v>
      </c>
    </row>
    <row r="1209" spans="1:21" hidden="1" outlineLevel="1" x14ac:dyDescent="0.25">
      <c r="A1209" s="4">
        <v>44968</v>
      </c>
      <c r="B1209" s="8" t="s">
        <v>645</v>
      </c>
      <c r="C1209" s="8" t="s">
        <v>3013</v>
      </c>
      <c r="D1209" s="22" t="s">
        <v>1137</v>
      </c>
      <c r="E1209" s="22" t="s">
        <v>1137</v>
      </c>
      <c r="F1209" s="22">
        <v>3917</v>
      </c>
      <c r="G1209" s="22"/>
      <c r="H1209" s="22" t="str">
        <f>+IFERROR(INDEX('18.02.23'!$N$9:$N$746,MATCH('Bảng kê Q1'!$F1209,'18.02.23'!$N$9:$N$746,0)),"")</f>
        <v/>
      </c>
      <c r="I1209" s="22"/>
      <c r="J1209" s="22"/>
      <c r="K1209" s="22"/>
      <c r="L1209" s="5">
        <v>881892</v>
      </c>
      <c r="M1209" s="9" t="s">
        <v>3015</v>
      </c>
      <c r="N1209" s="5">
        <v>88189</v>
      </c>
      <c r="O1209" s="5">
        <v>970081</v>
      </c>
      <c r="P1209" s="5">
        <f t="shared" si="36"/>
        <v>101858.50499999999</v>
      </c>
      <c r="Q1209" s="5">
        <f t="shared" si="37"/>
        <v>868222.495</v>
      </c>
      <c r="R1209" s="5" t="str">
        <f>+IFERROR(INDEX('18.02.23'!$F$9:$F$748,MATCH('Bảng kê Q1'!$F1209,'18.02.23'!$N$9:$N$746,0)),"")</f>
        <v/>
      </c>
      <c r="S1209" s="15" t="s">
        <v>1882</v>
      </c>
      <c r="T1209" s="8" t="s">
        <v>3014</v>
      </c>
      <c r="U1209" t="e">
        <f>INDEX('Hàng tra'!$E$3:$E$519,MATCH('Bảng kê Q1'!$F1209,'Hàng tra'!$E$3:$E$519,0))</f>
        <v>#N/A</v>
      </c>
    </row>
    <row r="1210" spans="1:21" ht="21" hidden="1" outlineLevel="1" x14ac:dyDescent="0.25">
      <c r="A1210" s="4">
        <v>44968</v>
      </c>
      <c r="B1210" s="8" t="s">
        <v>921</v>
      </c>
      <c r="C1210" s="8" t="s">
        <v>3013</v>
      </c>
      <c r="D1210" s="22" t="s">
        <v>4199</v>
      </c>
      <c r="E1210" s="22" t="s">
        <v>4199</v>
      </c>
      <c r="F1210" s="22">
        <v>3918</v>
      </c>
      <c r="G1210" s="22"/>
      <c r="H1210" s="22" t="str">
        <f>+IFERROR(INDEX('18.02.23'!$N$9:$N$746,MATCH('Bảng kê Q1'!$F1210,'18.02.23'!$N$9:$N$746,0)),"")</f>
        <v/>
      </c>
      <c r="I1210" s="22"/>
      <c r="J1210" s="22"/>
      <c r="K1210" s="22"/>
      <c r="L1210" s="5">
        <v>1336946</v>
      </c>
      <c r="M1210" s="9" t="s">
        <v>3015</v>
      </c>
      <c r="N1210" s="5">
        <v>133695</v>
      </c>
      <c r="O1210" s="5">
        <v>1470641</v>
      </c>
      <c r="P1210" s="5">
        <f t="shared" si="36"/>
        <v>154417.30499999999</v>
      </c>
      <c r="Q1210" s="5">
        <f t="shared" si="37"/>
        <v>1316223.6950000001</v>
      </c>
      <c r="R1210" s="5" t="str">
        <f>+IFERROR(INDEX('18.02.23'!$F$9:$F$748,MATCH('Bảng kê Q1'!$F1210,'18.02.23'!$N$9:$N$746,0)),"")</f>
        <v/>
      </c>
      <c r="S1210" s="15" t="s">
        <v>1332</v>
      </c>
      <c r="T1210" s="8" t="s">
        <v>3033</v>
      </c>
      <c r="U1210" t="e">
        <f>INDEX('Hàng tra'!$E$3:$E$519,MATCH('Bảng kê Q1'!$F1210,'Hàng tra'!$E$3:$E$519,0))</f>
        <v>#N/A</v>
      </c>
    </row>
    <row r="1211" spans="1:21" ht="21" hidden="1" outlineLevel="1" x14ac:dyDescent="0.25">
      <c r="A1211" s="4">
        <v>44968</v>
      </c>
      <c r="B1211" s="8" t="s">
        <v>2407</v>
      </c>
      <c r="C1211" s="8" t="s">
        <v>3013</v>
      </c>
      <c r="D1211" s="22" t="s">
        <v>4203</v>
      </c>
      <c r="E1211" s="22" t="s">
        <v>4203</v>
      </c>
      <c r="F1211" s="22">
        <v>3919</v>
      </c>
      <c r="G1211" s="22"/>
      <c r="H1211" s="22" t="str">
        <f>+IFERROR(INDEX('18.02.23'!$N$9:$N$746,MATCH('Bảng kê Q1'!$F1211,'18.02.23'!$N$9:$N$746,0)),"")</f>
        <v/>
      </c>
      <c r="I1211" s="22"/>
      <c r="J1211" s="22"/>
      <c r="K1211" s="22"/>
      <c r="L1211" s="5">
        <v>2333456</v>
      </c>
      <c r="M1211" s="9" t="s">
        <v>3015</v>
      </c>
      <c r="N1211" s="5">
        <v>233346</v>
      </c>
      <c r="O1211" s="5">
        <v>2566802</v>
      </c>
      <c r="P1211" s="5">
        <f t="shared" si="36"/>
        <v>269514.20999999996</v>
      </c>
      <c r="Q1211" s="5">
        <f t="shared" si="37"/>
        <v>2297287.79</v>
      </c>
      <c r="R1211" s="5" t="str">
        <f>+IFERROR(INDEX('18.02.23'!$F$9:$F$748,MATCH('Bảng kê Q1'!$F1211,'18.02.23'!$N$9:$N$746,0)),"")</f>
        <v/>
      </c>
      <c r="S1211" s="15" t="s">
        <v>1332</v>
      </c>
      <c r="T1211" s="8" t="s">
        <v>3033</v>
      </c>
      <c r="U1211" t="e">
        <f>INDEX('Hàng tra'!$E$3:$E$519,MATCH('Bảng kê Q1'!$F1211,'Hàng tra'!$E$3:$E$519,0))</f>
        <v>#N/A</v>
      </c>
    </row>
    <row r="1212" spans="1:21" hidden="1" outlineLevel="1" x14ac:dyDescent="0.25">
      <c r="A1212" s="4">
        <v>44968</v>
      </c>
      <c r="B1212" s="8" t="s">
        <v>2126</v>
      </c>
      <c r="C1212" s="8" t="s">
        <v>3013</v>
      </c>
      <c r="D1212" s="22" t="s">
        <v>1871</v>
      </c>
      <c r="E1212" s="22" t="s">
        <v>1871</v>
      </c>
      <c r="F1212" s="22">
        <v>3925</v>
      </c>
      <c r="G1212" s="22"/>
      <c r="H1212" s="22" t="str">
        <f>+IFERROR(INDEX('18.02.23'!$N$9:$N$746,MATCH('Bảng kê Q1'!$F1212,'18.02.23'!$N$9:$N$746,0)),"")</f>
        <v/>
      </c>
      <c r="I1212" s="22"/>
      <c r="J1212" s="22"/>
      <c r="K1212" s="22"/>
      <c r="L1212" s="5">
        <v>1185910</v>
      </c>
      <c r="M1212" s="9" t="s">
        <v>3015</v>
      </c>
      <c r="N1212" s="5">
        <v>118591</v>
      </c>
      <c r="O1212" s="5">
        <v>1304501</v>
      </c>
      <c r="P1212" s="5">
        <f t="shared" si="36"/>
        <v>136972.60499999998</v>
      </c>
      <c r="Q1212" s="5">
        <f t="shared" si="37"/>
        <v>1167528.395</v>
      </c>
      <c r="R1212" s="5" t="str">
        <f>+IFERROR(INDEX('18.02.23'!$F$9:$F$748,MATCH('Bảng kê Q1'!$F1212,'18.02.23'!$N$9:$N$746,0)),"")</f>
        <v/>
      </c>
      <c r="S1212" s="15" t="s">
        <v>1882</v>
      </c>
      <c r="T1212" s="8" t="s">
        <v>3014</v>
      </c>
      <c r="U1212" t="e">
        <f>INDEX('Hàng tra'!$E$3:$E$519,MATCH('Bảng kê Q1'!$F1212,'Hàng tra'!$E$3:$E$519,0))</f>
        <v>#N/A</v>
      </c>
    </row>
    <row r="1213" spans="1:21" hidden="1" outlineLevel="1" x14ac:dyDescent="0.25">
      <c r="A1213" s="4">
        <v>44968</v>
      </c>
      <c r="B1213" s="8" t="s">
        <v>2485</v>
      </c>
      <c r="C1213" s="8" t="s">
        <v>3013</v>
      </c>
      <c r="D1213" s="22" t="s">
        <v>2534</v>
      </c>
      <c r="E1213" s="22" t="s">
        <v>2534</v>
      </c>
      <c r="F1213" s="22">
        <v>3926</v>
      </c>
      <c r="G1213" s="22"/>
      <c r="H1213" s="22" t="str">
        <f>+IFERROR(INDEX('18.02.23'!$N$9:$N$746,MATCH('Bảng kê Q1'!$F1213,'18.02.23'!$N$9:$N$746,0)),"")</f>
        <v/>
      </c>
      <c r="I1213" s="22"/>
      <c r="J1213" s="22"/>
      <c r="K1213" s="22"/>
      <c r="L1213" s="5">
        <v>2942040</v>
      </c>
      <c r="M1213" s="9" t="s">
        <v>3015</v>
      </c>
      <c r="N1213" s="5">
        <v>294204</v>
      </c>
      <c r="O1213" s="5">
        <v>3236244</v>
      </c>
      <c r="P1213" s="5">
        <f t="shared" si="36"/>
        <v>339805.62</v>
      </c>
      <c r="Q1213" s="5">
        <f t="shared" si="37"/>
        <v>2896438.38</v>
      </c>
      <c r="R1213" s="5" t="str">
        <f>+IFERROR(INDEX('18.02.23'!$F$9:$F$748,MATCH('Bảng kê Q1'!$F1213,'18.02.23'!$N$9:$N$746,0)),"")</f>
        <v/>
      </c>
      <c r="S1213" s="15" t="s">
        <v>1882</v>
      </c>
      <c r="T1213" s="8" t="s">
        <v>3014</v>
      </c>
      <c r="U1213" t="e">
        <f>INDEX('Hàng tra'!$E$3:$E$519,MATCH('Bảng kê Q1'!$F1213,'Hàng tra'!$E$3:$E$519,0))</f>
        <v>#N/A</v>
      </c>
    </row>
    <row r="1214" spans="1:21" hidden="1" outlineLevel="1" x14ac:dyDescent="0.25">
      <c r="A1214" s="4">
        <v>44968</v>
      </c>
      <c r="B1214" s="8" t="s">
        <v>41</v>
      </c>
      <c r="C1214" s="8" t="s">
        <v>3013</v>
      </c>
      <c r="D1214" s="22" t="s">
        <v>4228</v>
      </c>
      <c r="E1214" s="22" t="s">
        <v>4228</v>
      </c>
      <c r="F1214" s="22">
        <v>3927</v>
      </c>
      <c r="G1214" s="22"/>
      <c r="H1214" s="22" t="str">
        <f>+IFERROR(INDEX('18.02.23'!$N$9:$N$746,MATCH('Bảng kê Q1'!$F1214,'18.02.23'!$N$9:$N$746,0)),"")</f>
        <v/>
      </c>
      <c r="I1214" s="22"/>
      <c r="J1214" s="22"/>
      <c r="K1214" s="22"/>
      <c r="L1214" s="5">
        <v>2171952</v>
      </c>
      <c r="M1214" s="9" t="s">
        <v>3015</v>
      </c>
      <c r="N1214" s="5">
        <v>217195</v>
      </c>
      <c r="O1214" s="5">
        <v>2389147</v>
      </c>
      <c r="P1214" s="5">
        <f t="shared" si="36"/>
        <v>250860.435</v>
      </c>
      <c r="Q1214" s="5">
        <f t="shared" si="37"/>
        <v>2138286.5649999999</v>
      </c>
      <c r="R1214" s="5" t="str">
        <f>+IFERROR(INDEX('18.02.23'!$F$9:$F$748,MATCH('Bảng kê Q1'!$F1214,'18.02.23'!$N$9:$N$746,0)),"")</f>
        <v/>
      </c>
      <c r="S1214" s="15" t="s">
        <v>1882</v>
      </c>
      <c r="T1214" s="8" t="s">
        <v>3014</v>
      </c>
      <c r="U1214" t="e">
        <f>INDEX('Hàng tra'!$E$3:$E$519,MATCH('Bảng kê Q1'!$F1214,'Hàng tra'!$E$3:$E$519,0))</f>
        <v>#N/A</v>
      </c>
    </row>
    <row r="1215" spans="1:21" hidden="1" outlineLevel="1" x14ac:dyDescent="0.25">
      <c r="A1215" s="4">
        <v>44968</v>
      </c>
      <c r="B1215" s="8" t="s">
        <v>2747</v>
      </c>
      <c r="C1215" s="8" t="s">
        <v>3013</v>
      </c>
      <c r="D1215" s="22" t="s">
        <v>386</v>
      </c>
      <c r="E1215" s="22" t="s">
        <v>386</v>
      </c>
      <c r="F1215" s="22">
        <v>3928</v>
      </c>
      <c r="G1215" s="22"/>
      <c r="H1215" s="22" t="str">
        <f>+IFERROR(INDEX('18.02.23'!$N$9:$N$746,MATCH('Bảng kê Q1'!$F1215,'18.02.23'!$N$9:$N$746,0)),"")</f>
        <v/>
      </c>
      <c r="I1215" s="22"/>
      <c r="J1215" s="22"/>
      <c r="K1215" s="22"/>
      <c r="L1215" s="5">
        <v>664525</v>
      </c>
      <c r="M1215" s="9" t="s">
        <v>3015</v>
      </c>
      <c r="N1215" s="5">
        <v>66453</v>
      </c>
      <c r="O1215" s="5">
        <v>730978</v>
      </c>
      <c r="P1215" s="5">
        <f t="shared" si="36"/>
        <v>76752.69</v>
      </c>
      <c r="Q1215" s="5">
        <f t="shared" si="37"/>
        <v>654225.31000000006</v>
      </c>
      <c r="R1215" s="5" t="str">
        <f>+IFERROR(INDEX('18.02.23'!$F$9:$F$748,MATCH('Bảng kê Q1'!$F1215,'18.02.23'!$N$9:$N$746,0)),"")</f>
        <v/>
      </c>
      <c r="S1215" s="15" t="s">
        <v>1882</v>
      </c>
      <c r="T1215" s="8" t="s">
        <v>3014</v>
      </c>
      <c r="U1215" t="e">
        <f>INDEX('Hàng tra'!$E$3:$E$519,MATCH('Bảng kê Q1'!$F1215,'Hàng tra'!$E$3:$E$519,0))</f>
        <v>#N/A</v>
      </c>
    </row>
    <row r="1216" spans="1:21" hidden="1" outlineLevel="1" x14ac:dyDescent="0.25">
      <c r="A1216" s="4">
        <v>44968</v>
      </c>
      <c r="B1216" s="8" t="s">
        <v>1172</v>
      </c>
      <c r="C1216" s="8" t="s">
        <v>3013</v>
      </c>
      <c r="D1216" s="22" t="s">
        <v>2646</v>
      </c>
      <c r="E1216" s="22" t="s">
        <v>2646</v>
      </c>
      <c r="F1216" s="22">
        <v>3931</v>
      </c>
      <c r="G1216" s="22"/>
      <c r="H1216" s="22" t="str">
        <f>+IFERROR(INDEX('18.02.23'!$N$9:$N$746,MATCH('Bảng kê Q1'!$F1216,'18.02.23'!$N$9:$N$746,0)),"")</f>
        <v/>
      </c>
      <c r="I1216" s="22"/>
      <c r="J1216" s="22"/>
      <c r="K1216" s="22"/>
      <c r="L1216" s="5">
        <v>618065</v>
      </c>
      <c r="M1216" s="9" t="s">
        <v>3015</v>
      </c>
      <c r="N1216" s="5">
        <v>61807</v>
      </c>
      <c r="O1216" s="5">
        <v>679872</v>
      </c>
      <c r="P1216" s="5">
        <f t="shared" si="36"/>
        <v>71386.559999999998</v>
      </c>
      <c r="Q1216" s="5">
        <f t="shared" si="37"/>
        <v>608485.43999999994</v>
      </c>
      <c r="R1216" s="5" t="str">
        <f>+IFERROR(INDEX('18.02.23'!$F$9:$F$748,MATCH('Bảng kê Q1'!$F1216,'18.02.23'!$N$9:$N$746,0)),"")</f>
        <v/>
      </c>
      <c r="S1216" s="15" t="s">
        <v>1882</v>
      </c>
      <c r="T1216" s="8" t="s">
        <v>3014</v>
      </c>
      <c r="U1216" t="e">
        <f>INDEX('Hàng tra'!$E$3:$E$519,MATCH('Bảng kê Q1'!$F1216,'Hàng tra'!$E$3:$E$519,0))</f>
        <v>#N/A</v>
      </c>
    </row>
    <row r="1217" spans="1:21" hidden="1" outlineLevel="1" x14ac:dyDescent="0.25">
      <c r="A1217" s="4">
        <v>44968</v>
      </c>
      <c r="B1217" s="8" t="s">
        <v>1964</v>
      </c>
      <c r="C1217" s="8" t="s">
        <v>3013</v>
      </c>
      <c r="D1217" s="22" t="s">
        <v>1500</v>
      </c>
      <c r="E1217" s="22" t="s">
        <v>1500</v>
      </c>
      <c r="F1217" s="22">
        <v>3934</v>
      </c>
      <c r="G1217" s="22"/>
      <c r="H1217" s="22" t="str">
        <f>+IFERROR(INDEX('18.02.23'!$N$9:$N$746,MATCH('Bảng kê Q1'!$F1217,'18.02.23'!$N$9:$N$746,0)),"")</f>
        <v/>
      </c>
      <c r="I1217" s="22"/>
      <c r="J1217" s="22"/>
      <c r="K1217" s="22"/>
      <c r="L1217" s="5">
        <v>250910</v>
      </c>
      <c r="M1217" s="9" t="s">
        <v>3015</v>
      </c>
      <c r="N1217" s="5">
        <v>25091</v>
      </c>
      <c r="O1217" s="5">
        <v>276001</v>
      </c>
      <c r="P1217" s="5">
        <f t="shared" si="36"/>
        <v>28980.105</v>
      </c>
      <c r="Q1217" s="5">
        <f t="shared" si="37"/>
        <v>247020.89499999999</v>
      </c>
      <c r="R1217" s="5" t="str">
        <f>+IFERROR(INDEX('18.02.23'!$F$9:$F$748,MATCH('Bảng kê Q1'!$F1217,'18.02.23'!$N$9:$N$746,0)),"")</f>
        <v/>
      </c>
      <c r="S1217" s="15" t="s">
        <v>1882</v>
      </c>
      <c r="T1217" s="8" t="s">
        <v>3014</v>
      </c>
      <c r="U1217" t="e">
        <f>INDEX('Hàng tra'!$E$3:$E$519,MATCH('Bảng kê Q1'!$F1217,'Hàng tra'!$E$3:$E$519,0))</f>
        <v>#N/A</v>
      </c>
    </row>
    <row r="1218" spans="1:21" hidden="1" outlineLevel="1" x14ac:dyDescent="0.25">
      <c r="A1218" s="4">
        <v>44968</v>
      </c>
      <c r="B1218" s="8" t="s">
        <v>1401</v>
      </c>
      <c r="C1218" s="8" t="s">
        <v>3013</v>
      </c>
      <c r="D1218" s="22" t="s">
        <v>1344</v>
      </c>
      <c r="E1218" s="22" t="s">
        <v>1344</v>
      </c>
      <c r="F1218" s="22">
        <v>3935</v>
      </c>
      <c r="G1218" s="22"/>
      <c r="H1218" s="22" t="str">
        <f>+IFERROR(INDEX('18.02.23'!$N$9:$N$746,MATCH('Bảng kê Q1'!$F1218,'18.02.23'!$N$9:$N$746,0)),"")</f>
        <v/>
      </c>
      <c r="I1218" s="22"/>
      <c r="J1218" s="22"/>
      <c r="K1218" s="22"/>
      <c r="L1218" s="5">
        <v>666348</v>
      </c>
      <c r="M1218" s="9" t="s">
        <v>3015</v>
      </c>
      <c r="N1218" s="5">
        <v>66635</v>
      </c>
      <c r="O1218" s="5">
        <v>732983</v>
      </c>
      <c r="P1218" s="5">
        <f t="shared" si="36"/>
        <v>76963.214999999997</v>
      </c>
      <c r="Q1218" s="5">
        <f t="shared" si="37"/>
        <v>656019.78500000003</v>
      </c>
      <c r="R1218" s="5" t="str">
        <f>+IFERROR(INDEX('18.02.23'!$F$9:$F$748,MATCH('Bảng kê Q1'!$F1218,'18.02.23'!$N$9:$N$746,0)),"")</f>
        <v/>
      </c>
      <c r="S1218" s="15" t="s">
        <v>1882</v>
      </c>
      <c r="T1218" s="8" t="s">
        <v>3014</v>
      </c>
      <c r="U1218" t="e">
        <f>INDEX('Hàng tra'!$E$3:$E$519,MATCH('Bảng kê Q1'!$F1218,'Hàng tra'!$E$3:$E$519,0))</f>
        <v>#N/A</v>
      </c>
    </row>
    <row r="1219" spans="1:21" hidden="1" outlineLevel="1" x14ac:dyDescent="0.25">
      <c r="A1219" s="4">
        <v>44969</v>
      </c>
      <c r="B1219" s="8" t="s">
        <v>1518</v>
      </c>
      <c r="C1219" s="8" t="s">
        <v>3013</v>
      </c>
      <c r="D1219" s="22" t="s">
        <v>1691</v>
      </c>
      <c r="E1219" s="22" t="s">
        <v>1691</v>
      </c>
      <c r="F1219" s="22">
        <v>3937</v>
      </c>
      <c r="G1219" s="22"/>
      <c r="H1219" s="22" t="str">
        <f>+IFERROR(INDEX('18.02.23'!$N$9:$N$746,MATCH('Bảng kê Q1'!$F1219,'18.02.23'!$N$9:$N$746,0)),"")</f>
        <v/>
      </c>
      <c r="I1219" s="22"/>
      <c r="J1219" s="22"/>
      <c r="K1219" s="22"/>
      <c r="L1219" s="5">
        <v>507744</v>
      </c>
      <c r="M1219" s="9" t="s">
        <v>3015</v>
      </c>
      <c r="N1219" s="5">
        <v>50774</v>
      </c>
      <c r="O1219" s="5">
        <v>558518</v>
      </c>
      <c r="P1219" s="5">
        <f t="shared" si="36"/>
        <v>58644.39</v>
      </c>
      <c r="Q1219" s="5">
        <f t="shared" si="37"/>
        <v>499873.61</v>
      </c>
      <c r="R1219" s="5" t="str">
        <f>+IFERROR(INDEX('18.02.23'!$F$9:$F$748,MATCH('Bảng kê Q1'!$F1219,'18.02.23'!$N$9:$N$746,0)),"")</f>
        <v/>
      </c>
      <c r="S1219" s="15" t="s">
        <v>1882</v>
      </c>
      <c r="T1219" s="8" t="s">
        <v>3014</v>
      </c>
      <c r="U1219" t="e">
        <f>INDEX('Hàng tra'!$E$3:$E$519,MATCH('Bảng kê Q1'!$F1219,'Hàng tra'!$E$3:$E$519,0))</f>
        <v>#N/A</v>
      </c>
    </row>
    <row r="1220" spans="1:21" hidden="1" outlineLevel="1" x14ac:dyDescent="0.25">
      <c r="A1220" s="4">
        <v>44969</v>
      </c>
      <c r="B1220" s="8" t="s">
        <v>1330</v>
      </c>
      <c r="C1220" s="8" t="s">
        <v>3013</v>
      </c>
      <c r="D1220" s="22" t="s">
        <v>333</v>
      </c>
      <c r="E1220" s="22" t="s">
        <v>333</v>
      </c>
      <c r="F1220" s="22">
        <v>3938</v>
      </c>
      <c r="G1220" s="22"/>
      <c r="H1220" s="22" t="str">
        <f>+IFERROR(INDEX('18.02.23'!$N$9:$N$746,MATCH('Bảng kê Q1'!$F1220,'18.02.23'!$N$9:$N$746,0)),"")</f>
        <v/>
      </c>
      <c r="I1220" s="22"/>
      <c r="J1220" s="22"/>
      <c r="K1220" s="22"/>
      <c r="L1220" s="5">
        <v>250910</v>
      </c>
      <c r="M1220" s="9" t="s">
        <v>3015</v>
      </c>
      <c r="N1220" s="5">
        <v>25091</v>
      </c>
      <c r="O1220" s="5">
        <v>276001</v>
      </c>
      <c r="P1220" s="5">
        <f t="shared" si="36"/>
        <v>28980.105</v>
      </c>
      <c r="Q1220" s="5">
        <f t="shared" si="37"/>
        <v>247020.89499999999</v>
      </c>
      <c r="R1220" s="5" t="str">
        <f>+IFERROR(INDEX('18.02.23'!$F$9:$F$748,MATCH('Bảng kê Q1'!$F1220,'18.02.23'!$N$9:$N$746,0)),"")</f>
        <v/>
      </c>
      <c r="S1220" s="15" t="s">
        <v>1882</v>
      </c>
      <c r="T1220" s="8" t="s">
        <v>3014</v>
      </c>
      <c r="U1220" t="e">
        <f>INDEX('Hàng tra'!$E$3:$E$519,MATCH('Bảng kê Q1'!$F1220,'Hàng tra'!$E$3:$E$519,0))</f>
        <v>#N/A</v>
      </c>
    </row>
    <row r="1221" spans="1:21" hidden="1" outlineLevel="1" x14ac:dyDescent="0.25">
      <c r="A1221" s="4">
        <v>44969</v>
      </c>
      <c r="B1221" s="8" t="s">
        <v>676</v>
      </c>
      <c r="C1221" s="8" t="s">
        <v>3013</v>
      </c>
      <c r="D1221" s="22" t="s">
        <v>1130</v>
      </c>
      <c r="E1221" s="22" t="s">
        <v>1130</v>
      </c>
      <c r="F1221" s="22">
        <v>3939</v>
      </c>
      <c r="G1221" s="22"/>
      <c r="H1221" s="22" t="str">
        <f>+IFERROR(INDEX('18.02.23'!$N$9:$N$746,MATCH('Bảng kê Q1'!$F1221,'18.02.23'!$N$9:$N$746,0)),"")</f>
        <v/>
      </c>
      <c r="I1221" s="22"/>
      <c r="J1221" s="22"/>
      <c r="K1221" s="22"/>
      <c r="L1221" s="5">
        <v>922445</v>
      </c>
      <c r="M1221" s="9" t="s">
        <v>3015</v>
      </c>
      <c r="N1221" s="5">
        <v>92245</v>
      </c>
      <c r="O1221" s="5">
        <v>1014690</v>
      </c>
      <c r="P1221" s="5">
        <f t="shared" ref="P1221:P1284" si="38">O1221*10.5%</f>
        <v>106542.45</v>
      </c>
      <c r="Q1221" s="5">
        <f t="shared" ref="Q1221:Q1284" si="39">+O1221-P1221</f>
        <v>908147.55</v>
      </c>
      <c r="R1221" s="5" t="str">
        <f>+IFERROR(INDEX('18.02.23'!$F$9:$F$748,MATCH('Bảng kê Q1'!$F1221,'18.02.23'!$N$9:$N$746,0)),"")</f>
        <v/>
      </c>
      <c r="S1221" s="15" t="s">
        <v>1882</v>
      </c>
      <c r="T1221" s="8" t="s">
        <v>3014</v>
      </c>
      <c r="U1221" t="e">
        <f>INDEX('Hàng tra'!$E$3:$E$519,MATCH('Bảng kê Q1'!$F1221,'Hàng tra'!$E$3:$E$519,0))</f>
        <v>#N/A</v>
      </c>
    </row>
    <row r="1222" spans="1:21" hidden="1" outlineLevel="1" x14ac:dyDescent="0.25">
      <c r="A1222" s="4">
        <v>44969</v>
      </c>
      <c r="B1222" s="8" t="s">
        <v>133</v>
      </c>
      <c r="C1222" s="8" t="s">
        <v>3013</v>
      </c>
      <c r="D1222" s="22" t="s">
        <v>1324</v>
      </c>
      <c r="E1222" s="22" t="s">
        <v>1324</v>
      </c>
      <c r="F1222" s="22">
        <v>3942</v>
      </c>
      <c r="G1222" s="22"/>
      <c r="H1222" s="22" t="str">
        <f>+IFERROR(INDEX('18.02.23'!$N$9:$N$746,MATCH('Bảng kê Q1'!$F1222,'18.02.23'!$N$9:$N$746,0)),"")</f>
        <v/>
      </c>
      <c r="I1222" s="22"/>
      <c r="J1222" s="22"/>
      <c r="K1222" s="22"/>
      <c r="L1222" s="5">
        <v>2074317</v>
      </c>
      <c r="M1222" s="9" t="s">
        <v>3015</v>
      </c>
      <c r="N1222" s="5">
        <v>207432</v>
      </c>
      <c r="O1222" s="5">
        <v>2281749</v>
      </c>
      <c r="P1222" s="5">
        <f t="shared" si="38"/>
        <v>239583.64499999999</v>
      </c>
      <c r="Q1222" s="5">
        <f t="shared" si="39"/>
        <v>2042165.355</v>
      </c>
      <c r="R1222" s="5" t="str">
        <f>+IFERROR(INDEX('18.02.23'!$F$9:$F$748,MATCH('Bảng kê Q1'!$F1222,'18.02.23'!$N$9:$N$746,0)),"")</f>
        <v/>
      </c>
      <c r="S1222" s="15" t="s">
        <v>1882</v>
      </c>
      <c r="T1222" s="8" t="s">
        <v>3014</v>
      </c>
      <c r="U1222" t="e">
        <f>INDEX('Hàng tra'!$E$3:$E$519,MATCH('Bảng kê Q1'!$F1222,'Hàng tra'!$E$3:$E$519,0))</f>
        <v>#N/A</v>
      </c>
    </row>
    <row r="1223" spans="1:21" hidden="1" outlineLevel="1" x14ac:dyDescent="0.25">
      <c r="A1223" s="4">
        <v>44969</v>
      </c>
      <c r="B1223" s="8" t="s">
        <v>718</v>
      </c>
      <c r="C1223" s="8" t="s">
        <v>3013</v>
      </c>
      <c r="D1223" s="22" t="s">
        <v>1195</v>
      </c>
      <c r="E1223" s="22" t="s">
        <v>1195</v>
      </c>
      <c r="F1223" s="22">
        <v>3943</v>
      </c>
      <c r="G1223" s="22"/>
      <c r="H1223" s="22" t="str">
        <f>+IFERROR(INDEX('18.02.23'!$N$9:$N$746,MATCH('Bảng kê Q1'!$F1223,'18.02.23'!$N$9:$N$746,0)),"")</f>
        <v/>
      </c>
      <c r="I1223" s="22"/>
      <c r="J1223" s="22"/>
      <c r="K1223" s="22"/>
      <c r="L1223" s="5">
        <v>501830</v>
      </c>
      <c r="M1223" s="9" t="s">
        <v>3015</v>
      </c>
      <c r="N1223" s="5">
        <v>50183</v>
      </c>
      <c r="O1223" s="5">
        <v>552013</v>
      </c>
      <c r="P1223" s="5">
        <f t="shared" si="38"/>
        <v>57961.364999999998</v>
      </c>
      <c r="Q1223" s="5">
        <f t="shared" si="39"/>
        <v>494051.63500000001</v>
      </c>
      <c r="R1223" s="5" t="str">
        <f>+IFERROR(INDEX('18.02.23'!$F$9:$F$748,MATCH('Bảng kê Q1'!$F1223,'18.02.23'!$N$9:$N$746,0)),"")</f>
        <v/>
      </c>
      <c r="S1223" s="15" t="s">
        <v>1882</v>
      </c>
      <c r="T1223" s="8" t="s">
        <v>3014</v>
      </c>
      <c r="U1223" t="e">
        <f>INDEX('Hàng tra'!$E$3:$E$519,MATCH('Bảng kê Q1'!$F1223,'Hàng tra'!$E$3:$E$519,0))</f>
        <v>#N/A</v>
      </c>
    </row>
    <row r="1224" spans="1:21" hidden="1" outlineLevel="1" x14ac:dyDescent="0.25">
      <c r="A1224" s="4">
        <v>44969</v>
      </c>
      <c r="B1224" s="8" t="s">
        <v>15</v>
      </c>
      <c r="C1224" s="8" t="s">
        <v>3013</v>
      </c>
      <c r="D1224" s="22" t="s">
        <v>959</v>
      </c>
      <c r="E1224" s="22" t="s">
        <v>959</v>
      </c>
      <c r="F1224" s="22">
        <v>3944</v>
      </c>
      <c r="G1224" s="22"/>
      <c r="H1224" s="22" t="str">
        <f>+IFERROR(INDEX('18.02.23'!$N$9:$N$746,MATCH('Bảng kê Q1'!$F1224,'18.02.23'!$N$9:$N$746,0)),"")</f>
        <v/>
      </c>
      <c r="I1224" s="22"/>
      <c r="J1224" s="22"/>
      <c r="K1224" s="22"/>
      <c r="L1224" s="5">
        <v>1662102</v>
      </c>
      <c r="M1224" s="9" t="s">
        <v>3015</v>
      </c>
      <c r="N1224" s="5">
        <v>166210</v>
      </c>
      <c r="O1224" s="5">
        <v>1828312</v>
      </c>
      <c r="P1224" s="5">
        <f t="shared" si="38"/>
        <v>191972.75999999998</v>
      </c>
      <c r="Q1224" s="5">
        <f t="shared" si="39"/>
        <v>1636339.24</v>
      </c>
      <c r="R1224" s="5" t="str">
        <f>+IFERROR(INDEX('18.02.23'!$F$9:$F$748,MATCH('Bảng kê Q1'!$F1224,'18.02.23'!$N$9:$N$746,0)),"")</f>
        <v/>
      </c>
      <c r="S1224" s="15" t="s">
        <v>1882</v>
      </c>
      <c r="T1224" s="8" t="s">
        <v>3014</v>
      </c>
      <c r="U1224" t="e">
        <f>INDEX('Hàng tra'!$E$3:$E$519,MATCH('Bảng kê Q1'!$F1224,'Hàng tra'!$E$3:$E$519,0))</f>
        <v>#N/A</v>
      </c>
    </row>
    <row r="1225" spans="1:21" hidden="1" outlineLevel="1" x14ac:dyDescent="0.25">
      <c r="A1225" s="4">
        <v>44969</v>
      </c>
      <c r="B1225" s="8" t="s">
        <v>106</v>
      </c>
      <c r="C1225" s="8" t="s">
        <v>3013</v>
      </c>
      <c r="D1225" s="22" t="s">
        <v>46</v>
      </c>
      <c r="E1225" s="22" t="s">
        <v>46</v>
      </c>
      <c r="F1225" s="22">
        <v>3945</v>
      </c>
      <c r="G1225" s="22"/>
      <c r="H1225" s="22" t="str">
        <f>+IFERROR(INDEX('18.02.23'!$N$9:$N$746,MATCH('Bảng kê Q1'!$F1225,'18.02.23'!$N$9:$N$746,0)),"")</f>
        <v/>
      </c>
      <c r="I1225" s="22"/>
      <c r="J1225" s="22"/>
      <c r="K1225" s="22"/>
      <c r="L1225" s="5">
        <v>738405</v>
      </c>
      <c r="M1225" s="9" t="s">
        <v>3015</v>
      </c>
      <c r="N1225" s="5">
        <v>73841</v>
      </c>
      <c r="O1225" s="5">
        <v>812246</v>
      </c>
      <c r="P1225" s="5">
        <f t="shared" si="38"/>
        <v>85285.83</v>
      </c>
      <c r="Q1225" s="5">
        <f t="shared" si="39"/>
        <v>726960.17</v>
      </c>
      <c r="R1225" s="5" t="str">
        <f>+IFERROR(INDEX('18.02.23'!$F$9:$F$748,MATCH('Bảng kê Q1'!$F1225,'18.02.23'!$N$9:$N$746,0)),"")</f>
        <v/>
      </c>
      <c r="S1225" s="15" t="s">
        <v>1882</v>
      </c>
      <c r="T1225" s="8" t="s">
        <v>3014</v>
      </c>
      <c r="U1225" t="e">
        <f>INDEX('Hàng tra'!$E$3:$E$519,MATCH('Bảng kê Q1'!$F1225,'Hàng tra'!$E$3:$E$519,0))</f>
        <v>#N/A</v>
      </c>
    </row>
    <row r="1226" spans="1:21" hidden="1" outlineLevel="1" x14ac:dyDescent="0.25">
      <c r="A1226" s="4">
        <v>44969</v>
      </c>
      <c r="B1226" s="8" t="s">
        <v>1373</v>
      </c>
      <c r="C1226" s="8" t="s">
        <v>3013</v>
      </c>
      <c r="D1226" s="22" t="s">
        <v>1942</v>
      </c>
      <c r="E1226" s="22" t="s">
        <v>1942</v>
      </c>
      <c r="F1226" s="22">
        <v>3946</v>
      </c>
      <c r="G1226" s="22"/>
      <c r="H1226" s="22" t="str">
        <f>+IFERROR(INDEX('18.02.23'!$N$9:$N$746,MATCH('Bảng kê Q1'!$F1226,'18.02.23'!$N$9:$N$746,0)),"")</f>
        <v/>
      </c>
      <c r="I1226" s="22"/>
      <c r="J1226" s="22"/>
      <c r="K1226" s="22"/>
      <c r="L1226" s="5">
        <v>501820</v>
      </c>
      <c r="M1226" s="9" t="s">
        <v>3015</v>
      </c>
      <c r="N1226" s="5">
        <v>50182</v>
      </c>
      <c r="O1226" s="5">
        <v>552002</v>
      </c>
      <c r="P1226" s="5">
        <f t="shared" si="38"/>
        <v>57960.21</v>
      </c>
      <c r="Q1226" s="5">
        <f t="shared" si="39"/>
        <v>494041.79</v>
      </c>
      <c r="R1226" s="5" t="str">
        <f>+IFERROR(INDEX('18.02.23'!$F$9:$F$748,MATCH('Bảng kê Q1'!$F1226,'18.02.23'!$N$9:$N$746,0)),"")</f>
        <v/>
      </c>
      <c r="S1226" s="15" t="s">
        <v>1882</v>
      </c>
      <c r="T1226" s="8" t="s">
        <v>3014</v>
      </c>
      <c r="U1226" t="e">
        <f>INDEX('Hàng tra'!$E$3:$E$519,MATCH('Bảng kê Q1'!$F1226,'Hàng tra'!$E$3:$E$519,0))</f>
        <v>#N/A</v>
      </c>
    </row>
    <row r="1227" spans="1:21" hidden="1" outlineLevel="1" x14ac:dyDescent="0.25">
      <c r="A1227" s="4">
        <v>44969</v>
      </c>
      <c r="B1227" s="8" t="s">
        <v>693</v>
      </c>
      <c r="C1227" s="8" t="s">
        <v>3013</v>
      </c>
      <c r="D1227" s="22" t="s">
        <v>4216</v>
      </c>
      <c r="E1227" s="22" t="s">
        <v>4216</v>
      </c>
      <c r="F1227" s="22">
        <v>3947</v>
      </c>
      <c r="G1227" s="22"/>
      <c r="H1227" s="22" t="str">
        <f>+IFERROR(INDEX('18.02.23'!$N$9:$N$746,MATCH('Bảng kê Q1'!$F1227,'18.02.23'!$N$9:$N$746,0)),"")</f>
        <v/>
      </c>
      <c r="I1227" s="22"/>
      <c r="J1227" s="22"/>
      <c r="K1227" s="22"/>
      <c r="L1227" s="5">
        <v>301092</v>
      </c>
      <c r="M1227" s="9" t="s">
        <v>3015</v>
      </c>
      <c r="N1227" s="5">
        <v>30109</v>
      </c>
      <c r="O1227" s="5">
        <v>331201</v>
      </c>
      <c r="P1227" s="5">
        <f t="shared" si="38"/>
        <v>34776.104999999996</v>
      </c>
      <c r="Q1227" s="5">
        <f t="shared" si="39"/>
        <v>296424.89500000002</v>
      </c>
      <c r="R1227" s="5" t="str">
        <f>+IFERROR(INDEX('18.02.23'!$F$9:$F$748,MATCH('Bảng kê Q1'!$F1227,'18.02.23'!$N$9:$N$746,0)),"")</f>
        <v/>
      </c>
      <c r="S1227" s="15" t="s">
        <v>1882</v>
      </c>
      <c r="T1227" s="8" t="s">
        <v>3014</v>
      </c>
      <c r="U1227" t="e">
        <f>INDEX('Hàng tra'!$E$3:$E$519,MATCH('Bảng kê Q1'!$F1227,'Hàng tra'!$E$3:$E$519,0))</f>
        <v>#N/A</v>
      </c>
    </row>
    <row r="1228" spans="1:21" hidden="1" outlineLevel="1" x14ac:dyDescent="0.25">
      <c r="A1228" s="4">
        <v>44969</v>
      </c>
      <c r="B1228" s="8" t="s">
        <v>2255</v>
      </c>
      <c r="C1228" s="8" t="s">
        <v>3013</v>
      </c>
      <c r="D1228" s="22" t="s">
        <v>2992</v>
      </c>
      <c r="E1228" s="22" t="s">
        <v>2992</v>
      </c>
      <c r="F1228" s="22">
        <v>3948</v>
      </c>
      <c r="G1228" s="22"/>
      <c r="H1228" s="22" t="str">
        <f>+IFERROR(INDEX('18.02.23'!$N$9:$N$746,MATCH('Bảng kê Q1'!$F1228,'18.02.23'!$N$9:$N$746,0)),"")</f>
        <v/>
      </c>
      <c r="I1228" s="22"/>
      <c r="J1228" s="22"/>
      <c r="K1228" s="22"/>
      <c r="L1228" s="5">
        <v>922445</v>
      </c>
      <c r="M1228" s="9" t="s">
        <v>3015</v>
      </c>
      <c r="N1228" s="5">
        <v>92245</v>
      </c>
      <c r="O1228" s="5">
        <v>1014690</v>
      </c>
      <c r="P1228" s="5">
        <f t="shared" si="38"/>
        <v>106542.45</v>
      </c>
      <c r="Q1228" s="5">
        <f t="shared" si="39"/>
        <v>908147.55</v>
      </c>
      <c r="R1228" s="5" t="str">
        <f>+IFERROR(INDEX('18.02.23'!$F$9:$F$748,MATCH('Bảng kê Q1'!$F1228,'18.02.23'!$N$9:$N$746,0)),"")</f>
        <v/>
      </c>
      <c r="S1228" s="15" t="s">
        <v>1882</v>
      </c>
      <c r="T1228" s="8" t="s">
        <v>3014</v>
      </c>
      <c r="U1228" t="e">
        <f>INDEX('Hàng tra'!$E$3:$E$519,MATCH('Bảng kê Q1'!$F1228,'Hàng tra'!$E$3:$E$519,0))</f>
        <v>#N/A</v>
      </c>
    </row>
    <row r="1229" spans="1:21" hidden="1" outlineLevel="1" x14ac:dyDescent="0.25">
      <c r="A1229" s="4">
        <v>44969</v>
      </c>
      <c r="B1229" s="8" t="s">
        <v>578</v>
      </c>
      <c r="C1229" s="8" t="s">
        <v>3013</v>
      </c>
      <c r="D1229" s="22" t="s">
        <v>812</v>
      </c>
      <c r="E1229" s="22" t="s">
        <v>812</v>
      </c>
      <c r="F1229" s="22">
        <v>3949</v>
      </c>
      <c r="G1229" s="22"/>
      <c r="H1229" s="22" t="str">
        <f>+IFERROR(INDEX('18.02.23'!$N$9:$N$746,MATCH('Bảng kê Q1'!$F1229,'18.02.23'!$N$9:$N$746,0)),"")</f>
        <v/>
      </c>
      <c r="I1229" s="22"/>
      <c r="J1229" s="22"/>
      <c r="K1229" s="22"/>
      <c r="L1229" s="5">
        <v>704013</v>
      </c>
      <c r="M1229" s="9" t="s">
        <v>3015</v>
      </c>
      <c r="N1229" s="5">
        <v>70401</v>
      </c>
      <c r="O1229" s="5">
        <v>774414</v>
      </c>
      <c r="P1229" s="5">
        <f t="shared" si="38"/>
        <v>81313.47</v>
      </c>
      <c r="Q1229" s="5">
        <f t="shared" si="39"/>
        <v>693100.53</v>
      </c>
      <c r="R1229" s="5" t="str">
        <f>+IFERROR(INDEX('18.02.23'!$F$9:$F$748,MATCH('Bảng kê Q1'!$F1229,'18.02.23'!$N$9:$N$746,0)),"")</f>
        <v/>
      </c>
      <c r="S1229" s="15" t="s">
        <v>1882</v>
      </c>
      <c r="T1229" s="8" t="s">
        <v>3014</v>
      </c>
      <c r="U1229" t="e">
        <f>INDEX('Hàng tra'!$E$3:$E$519,MATCH('Bảng kê Q1'!$F1229,'Hàng tra'!$E$3:$E$519,0))</f>
        <v>#N/A</v>
      </c>
    </row>
    <row r="1230" spans="1:21" hidden="1" outlineLevel="1" x14ac:dyDescent="0.25">
      <c r="A1230" s="4">
        <v>44969</v>
      </c>
      <c r="B1230" s="8" t="s">
        <v>1346</v>
      </c>
      <c r="C1230" s="8" t="s">
        <v>3013</v>
      </c>
      <c r="D1230" s="22" t="s">
        <v>2053</v>
      </c>
      <c r="E1230" s="22" t="s">
        <v>2053</v>
      </c>
      <c r="F1230" s="22">
        <v>3950</v>
      </c>
      <c r="G1230" s="22"/>
      <c r="H1230" s="22" t="str">
        <f>+IFERROR(INDEX('18.02.23'!$N$9:$N$746,MATCH('Bảng kê Q1'!$F1230,'18.02.23'!$N$9:$N$746,0)),"")</f>
        <v/>
      </c>
      <c r="I1230" s="22"/>
      <c r="J1230" s="22"/>
      <c r="K1230" s="22"/>
      <c r="L1230" s="5">
        <v>1192192</v>
      </c>
      <c r="M1230" s="9" t="s">
        <v>3015</v>
      </c>
      <c r="N1230" s="5">
        <v>119219</v>
      </c>
      <c r="O1230" s="5">
        <v>1311411</v>
      </c>
      <c r="P1230" s="5">
        <f t="shared" si="38"/>
        <v>137698.155</v>
      </c>
      <c r="Q1230" s="5">
        <f t="shared" si="39"/>
        <v>1173712.845</v>
      </c>
      <c r="R1230" s="5" t="str">
        <f>+IFERROR(INDEX('18.02.23'!$F$9:$F$748,MATCH('Bảng kê Q1'!$F1230,'18.02.23'!$N$9:$N$746,0)),"")</f>
        <v/>
      </c>
      <c r="S1230" s="15" t="s">
        <v>1882</v>
      </c>
      <c r="T1230" s="8" t="s">
        <v>3014</v>
      </c>
      <c r="U1230" t="e">
        <f>INDEX('Hàng tra'!$E$3:$E$519,MATCH('Bảng kê Q1'!$F1230,'Hàng tra'!$E$3:$E$519,0))</f>
        <v>#N/A</v>
      </c>
    </row>
    <row r="1231" spans="1:21" hidden="1" outlineLevel="1" x14ac:dyDescent="0.25">
      <c r="A1231" s="4">
        <v>44969</v>
      </c>
      <c r="B1231" s="8" t="s">
        <v>140</v>
      </c>
      <c r="C1231" s="8" t="s">
        <v>3013</v>
      </c>
      <c r="D1231" s="22" t="s">
        <v>2455</v>
      </c>
      <c r="E1231" s="22" t="s">
        <v>2455</v>
      </c>
      <c r="F1231" s="22">
        <v>3952</v>
      </c>
      <c r="G1231" s="22"/>
      <c r="H1231" s="22" t="str">
        <f>+IFERROR(INDEX('18.02.23'!$N$9:$N$746,MATCH('Bảng kê Q1'!$F1231,'18.02.23'!$N$9:$N$746,0)),"")</f>
        <v/>
      </c>
      <c r="I1231" s="22"/>
      <c r="J1231" s="22"/>
      <c r="K1231" s="22"/>
      <c r="L1231" s="5">
        <v>1296968</v>
      </c>
      <c r="M1231" s="9" t="s">
        <v>3015</v>
      </c>
      <c r="N1231" s="5">
        <v>129697</v>
      </c>
      <c r="O1231" s="5">
        <v>1426665</v>
      </c>
      <c r="P1231" s="5">
        <f t="shared" si="38"/>
        <v>149799.82499999998</v>
      </c>
      <c r="Q1231" s="5">
        <f t="shared" si="39"/>
        <v>1276865.175</v>
      </c>
      <c r="R1231" s="5" t="str">
        <f>+IFERROR(INDEX('18.02.23'!$F$9:$F$748,MATCH('Bảng kê Q1'!$F1231,'18.02.23'!$N$9:$N$746,0)),"")</f>
        <v/>
      </c>
      <c r="S1231" s="15" t="s">
        <v>1882</v>
      </c>
      <c r="T1231" s="8" t="s">
        <v>3014</v>
      </c>
      <c r="U1231">
        <f>INDEX('Hàng tra'!$E$3:$E$519,MATCH('Bảng kê Q1'!$F1231,'Hàng tra'!$E$3:$E$519,0))</f>
        <v>3952</v>
      </c>
    </row>
    <row r="1232" spans="1:21" hidden="1" outlineLevel="1" x14ac:dyDescent="0.25">
      <c r="A1232" s="4">
        <v>44969</v>
      </c>
      <c r="B1232" s="8" t="s">
        <v>1904</v>
      </c>
      <c r="C1232" s="8" t="s">
        <v>3013</v>
      </c>
      <c r="D1232" s="22" t="s">
        <v>549</v>
      </c>
      <c r="E1232" s="22" t="s">
        <v>549</v>
      </c>
      <c r="F1232" s="22">
        <v>3953</v>
      </c>
      <c r="G1232" s="22"/>
      <c r="H1232" s="22" t="str">
        <f>+IFERROR(INDEX('18.02.23'!$N$9:$N$746,MATCH('Bảng kê Q1'!$F1232,'18.02.23'!$N$9:$N$746,0)),"")</f>
        <v/>
      </c>
      <c r="I1232" s="22"/>
      <c r="J1232" s="22"/>
      <c r="K1232" s="22"/>
      <c r="L1232" s="5">
        <v>618065</v>
      </c>
      <c r="M1232" s="9" t="s">
        <v>3015</v>
      </c>
      <c r="N1232" s="5">
        <v>61807</v>
      </c>
      <c r="O1232" s="5">
        <v>679872</v>
      </c>
      <c r="P1232" s="5">
        <f t="shared" si="38"/>
        <v>71386.559999999998</v>
      </c>
      <c r="Q1232" s="5">
        <f t="shared" si="39"/>
        <v>608485.43999999994</v>
      </c>
      <c r="R1232" s="5" t="str">
        <f>+IFERROR(INDEX('18.02.23'!$F$9:$F$748,MATCH('Bảng kê Q1'!$F1232,'18.02.23'!$N$9:$N$746,0)),"")</f>
        <v/>
      </c>
      <c r="S1232" s="15" t="s">
        <v>1882</v>
      </c>
      <c r="T1232" s="8" t="s">
        <v>3014</v>
      </c>
      <c r="U1232">
        <f>INDEX('Hàng tra'!$E$3:$E$519,MATCH('Bảng kê Q1'!$F1232,'Hàng tra'!$E$3:$E$519,0))</f>
        <v>3953</v>
      </c>
    </row>
    <row r="1233" spans="1:21" hidden="1" outlineLevel="1" x14ac:dyDescent="0.25">
      <c r="A1233" s="4">
        <v>44970</v>
      </c>
      <c r="B1233" s="8" t="s">
        <v>871</v>
      </c>
      <c r="C1233" s="8" t="s">
        <v>3013</v>
      </c>
      <c r="D1233" s="22" t="s">
        <v>549</v>
      </c>
      <c r="E1233" s="22" t="s">
        <v>549</v>
      </c>
      <c r="F1233" s="22">
        <v>3954</v>
      </c>
      <c r="G1233" s="22"/>
      <c r="H1233" s="22" t="str">
        <f>+IFERROR(INDEX('18.02.23'!$N$9:$N$746,MATCH('Bảng kê Q1'!$F1233,'18.02.23'!$N$9:$N$746,0)),"")</f>
        <v/>
      </c>
      <c r="I1233" s="22"/>
      <c r="J1233" s="22"/>
      <c r="K1233" s="22"/>
      <c r="L1233" s="5">
        <v>595330</v>
      </c>
      <c r="M1233" s="9" t="s">
        <v>3015</v>
      </c>
      <c r="N1233" s="5">
        <v>59533</v>
      </c>
      <c r="O1233" s="5">
        <v>654863</v>
      </c>
      <c r="P1233" s="5">
        <f t="shared" si="38"/>
        <v>68760.614999999991</v>
      </c>
      <c r="Q1233" s="5">
        <f t="shared" si="39"/>
        <v>586102.38500000001</v>
      </c>
      <c r="R1233" s="5" t="str">
        <f>+IFERROR(INDEX('18.02.23'!$F$9:$F$748,MATCH('Bảng kê Q1'!$F1233,'18.02.23'!$N$9:$N$746,0)),"")</f>
        <v/>
      </c>
      <c r="S1233" s="15" t="s">
        <v>1882</v>
      </c>
      <c r="T1233" s="8" t="s">
        <v>3014</v>
      </c>
      <c r="U1233" t="e">
        <f>INDEX('Hàng tra'!$E$3:$E$519,MATCH('Bảng kê Q1'!$F1233,'Hàng tra'!$E$3:$E$519,0))</f>
        <v>#N/A</v>
      </c>
    </row>
    <row r="1234" spans="1:21" ht="21" hidden="1" outlineLevel="1" x14ac:dyDescent="0.25">
      <c r="A1234" s="4">
        <v>44970</v>
      </c>
      <c r="B1234" s="8" t="s">
        <v>815</v>
      </c>
      <c r="C1234" s="8" t="s">
        <v>3013</v>
      </c>
      <c r="D1234" s="22" t="s">
        <v>2611</v>
      </c>
      <c r="E1234" s="22" t="s">
        <v>2611</v>
      </c>
      <c r="F1234" s="22">
        <v>3955</v>
      </c>
      <c r="G1234" s="22"/>
      <c r="H1234" s="22" t="str">
        <f>+IFERROR(INDEX('18.02.23'!$N$9:$N$746,MATCH('Bảng kê Q1'!$F1234,'18.02.23'!$N$9:$N$746,0)),"")</f>
        <v/>
      </c>
      <c r="I1234" s="22"/>
      <c r="J1234" s="22"/>
      <c r="K1234" s="22"/>
      <c r="L1234" s="5">
        <v>3393590</v>
      </c>
      <c r="M1234" s="9" t="s">
        <v>3015</v>
      </c>
      <c r="N1234" s="5">
        <v>339359</v>
      </c>
      <c r="O1234" s="5">
        <v>3732949</v>
      </c>
      <c r="P1234" s="5">
        <f t="shared" si="38"/>
        <v>391959.64499999996</v>
      </c>
      <c r="Q1234" s="5">
        <f t="shared" si="39"/>
        <v>3340989.355</v>
      </c>
      <c r="R1234" s="5" t="str">
        <f>+IFERROR(INDEX('18.02.23'!$F$9:$F$748,MATCH('Bảng kê Q1'!$F1234,'18.02.23'!$N$9:$N$746,0)),"")</f>
        <v/>
      </c>
      <c r="S1234" s="15" t="s">
        <v>2611</v>
      </c>
      <c r="T1234" s="8" t="s">
        <v>3054</v>
      </c>
      <c r="U1234" t="e">
        <f>INDEX('Hàng tra'!$E$3:$E$519,MATCH('Bảng kê Q1'!$F1234,'Hàng tra'!$E$3:$E$519,0))</f>
        <v>#N/A</v>
      </c>
    </row>
    <row r="1235" spans="1:21" ht="21" hidden="1" outlineLevel="1" x14ac:dyDescent="0.25">
      <c r="A1235" s="4">
        <v>44970</v>
      </c>
      <c r="B1235" s="8" t="s">
        <v>1469</v>
      </c>
      <c r="C1235" s="8" t="s">
        <v>3013</v>
      </c>
      <c r="D1235" s="22" t="s">
        <v>1531</v>
      </c>
      <c r="E1235" s="22" t="s">
        <v>1531</v>
      </c>
      <c r="F1235" s="22">
        <v>3956</v>
      </c>
      <c r="G1235" s="22"/>
      <c r="H1235" s="22" t="str">
        <f>+IFERROR(INDEX('18.02.23'!$N$9:$N$746,MATCH('Bảng kê Q1'!$F1235,'18.02.23'!$N$9:$N$746,0)),"")</f>
        <v/>
      </c>
      <c r="I1235" s="22"/>
      <c r="J1235" s="22"/>
      <c r="K1235" s="22"/>
      <c r="L1235" s="5">
        <v>1611750</v>
      </c>
      <c r="M1235" s="9" t="s">
        <v>3015</v>
      </c>
      <c r="N1235" s="5">
        <v>161175</v>
      </c>
      <c r="O1235" s="5">
        <v>1772925</v>
      </c>
      <c r="P1235" s="5">
        <f t="shared" si="38"/>
        <v>186157.125</v>
      </c>
      <c r="Q1235" s="5">
        <f t="shared" si="39"/>
        <v>1586767.875</v>
      </c>
      <c r="R1235" s="5" t="str">
        <f>+IFERROR(INDEX('18.02.23'!$F$9:$F$748,MATCH('Bảng kê Q1'!$F1235,'18.02.23'!$N$9:$N$746,0)),"")</f>
        <v/>
      </c>
      <c r="S1235" s="15" t="s">
        <v>1531</v>
      </c>
      <c r="T1235" s="8" t="s">
        <v>3078</v>
      </c>
      <c r="U1235" t="e">
        <f>INDEX('Hàng tra'!$E$3:$E$519,MATCH('Bảng kê Q1'!$F1235,'Hàng tra'!$E$3:$E$519,0))</f>
        <v>#N/A</v>
      </c>
    </row>
    <row r="1236" spans="1:21" ht="21" hidden="1" outlineLevel="1" x14ac:dyDescent="0.25">
      <c r="A1236" s="4">
        <v>44970</v>
      </c>
      <c r="B1236" s="8" t="s">
        <v>931</v>
      </c>
      <c r="C1236" s="8" t="s">
        <v>3013</v>
      </c>
      <c r="D1236" s="22" t="s">
        <v>4227</v>
      </c>
      <c r="E1236" s="22" t="s">
        <v>4227</v>
      </c>
      <c r="F1236" s="22">
        <v>3957</v>
      </c>
      <c r="G1236" s="22"/>
      <c r="H1236" s="22" t="str">
        <f>+IFERROR(INDEX('18.02.23'!$N$9:$N$746,MATCH('Bảng kê Q1'!$F1236,'18.02.23'!$N$9:$N$746,0)),"")</f>
        <v/>
      </c>
      <c r="I1236" s="22"/>
      <c r="J1236" s="22"/>
      <c r="K1236" s="22"/>
      <c r="L1236" s="5">
        <v>2035950</v>
      </c>
      <c r="M1236" s="9" t="s">
        <v>3015</v>
      </c>
      <c r="N1236" s="5">
        <v>203595</v>
      </c>
      <c r="O1236" s="5">
        <v>2239545</v>
      </c>
      <c r="P1236" s="5">
        <f t="shared" si="38"/>
        <v>235152.22500000001</v>
      </c>
      <c r="Q1236" s="5">
        <f t="shared" si="39"/>
        <v>2004392.7749999999</v>
      </c>
      <c r="R1236" s="5" t="str">
        <f>+IFERROR(INDEX('18.02.23'!$F$9:$F$748,MATCH('Bảng kê Q1'!$F1236,'18.02.23'!$N$9:$N$746,0)),"")</f>
        <v/>
      </c>
      <c r="S1236" s="15" t="s">
        <v>2706</v>
      </c>
      <c r="T1236" s="8" t="s">
        <v>3098</v>
      </c>
      <c r="U1236" t="e">
        <f>INDEX('Hàng tra'!$E$3:$E$519,MATCH('Bảng kê Q1'!$F1236,'Hàng tra'!$E$3:$E$519,0))</f>
        <v>#N/A</v>
      </c>
    </row>
    <row r="1237" spans="1:21" hidden="1" outlineLevel="1" x14ac:dyDescent="0.25">
      <c r="A1237" s="4">
        <v>44970</v>
      </c>
      <c r="B1237" s="8" t="s">
        <v>1269</v>
      </c>
      <c r="C1237" s="8" t="s">
        <v>3013</v>
      </c>
      <c r="D1237" s="22" t="s">
        <v>887</v>
      </c>
      <c r="E1237" s="22" t="s">
        <v>887</v>
      </c>
      <c r="F1237" s="22">
        <v>3958</v>
      </c>
      <c r="G1237" s="22"/>
      <c r="H1237" s="22" t="str">
        <f>+IFERROR(INDEX('18.02.23'!$N$9:$N$746,MATCH('Bảng kê Q1'!$F1237,'18.02.23'!$N$9:$N$746,0)),"")</f>
        <v/>
      </c>
      <c r="I1237" s="22"/>
      <c r="J1237" s="22"/>
      <c r="K1237" s="22"/>
      <c r="L1237" s="5">
        <v>1081500</v>
      </c>
      <c r="M1237" s="9" t="s">
        <v>3015</v>
      </c>
      <c r="N1237" s="5">
        <v>108150</v>
      </c>
      <c r="O1237" s="5">
        <v>1189650</v>
      </c>
      <c r="P1237" s="5">
        <f t="shared" si="38"/>
        <v>124913.25</v>
      </c>
      <c r="Q1237" s="5">
        <f t="shared" si="39"/>
        <v>1064736.75</v>
      </c>
      <c r="R1237" s="5" t="str">
        <f>+IFERROR(INDEX('18.02.23'!$F$9:$F$748,MATCH('Bảng kê Q1'!$F1237,'18.02.23'!$N$9:$N$746,0)),"")</f>
        <v/>
      </c>
      <c r="S1237" s="15" t="s">
        <v>887</v>
      </c>
      <c r="T1237" s="8" t="s">
        <v>3079</v>
      </c>
      <c r="U1237" t="e">
        <f>INDEX('Hàng tra'!$E$3:$E$519,MATCH('Bảng kê Q1'!$F1237,'Hàng tra'!$E$3:$E$519,0))</f>
        <v>#N/A</v>
      </c>
    </row>
    <row r="1238" spans="1:21" hidden="1" outlineLevel="1" x14ac:dyDescent="0.25">
      <c r="A1238" s="4">
        <v>44970</v>
      </c>
      <c r="B1238" s="8" t="s">
        <v>391</v>
      </c>
      <c r="C1238" s="8" t="s">
        <v>3013</v>
      </c>
      <c r="D1238" s="22" t="s">
        <v>558</v>
      </c>
      <c r="E1238" s="22" t="s">
        <v>558</v>
      </c>
      <c r="F1238" s="22">
        <v>3959</v>
      </c>
      <c r="G1238" s="22"/>
      <c r="H1238" s="22" t="str">
        <f>+IFERROR(INDEX('18.02.23'!$N$9:$N$746,MATCH('Bảng kê Q1'!$F1238,'18.02.23'!$N$9:$N$746,0)),"")</f>
        <v/>
      </c>
      <c r="I1238" s="22"/>
      <c r="J1238" s="22"/>
      <c r="K1238" s="22"/>
      <c r="L1238" s="5">
        <v>1150620</v>
      </c>
      <c r="M1238" s="9" t="s">
        <v>3015</v>
      </c>
      <c r="N1238" s="5">
        <v>115062</v>
      </c>
      <c r="O1238" s="5">
        <v>1265682</v>
      </c>
      <c r="P1238" s="5">
        <f t="shared" si="38"/>
        <v>132896.60999999999</v>
      </c>
      <c r="Q1238" s="5">
        <f t="shared" si="39"/>
        <v>1132785.3900000001</v>
      </c>
      <c r="R1238" s="5" t="str">
        <f>+IFERROR(INDEX('18.02.23'!$F$9:$F$748,MATCH('Bảng kê Q1'!$F1238,'18.02.23'!$N$9:$N$746,0)),"")</f>
        <v/>
      </c>
      <c r="S1238" s="15" t="s">
        <v>1882</v>
      </c>
      <c r="T1238" s="8" t="s">
        <v>3014</v>
      </c>
      <c r="U1238" t="e">
        <f>INDEX('Hàng tra'!$E$3:$E$519,MATCH('Bảng kê Q1'!$F1238,'Hàng tra'!$E$3:$E$519,0))</f>
        <v>#N/A</v>
      </c>
    </row>
    <row r="1239" spans="1:21" hidden="1" outlineLevel="1" x14ac:dyDescent="0.25">
      <c r="A1239" s="4">
        <v>44970</v>
      </c>
      <c r="B1239" s="8" t="s">
        <v>2145</v>
      </c>
      <c r="C1239" s="8" t="s">
        <v>3013</v>
      </c>
      <c r="D1239" s="22" t="s">
        <v>1538</v>
      </c>
      <c r="E1239" s="22" t="s">
        <v>1538</v>
      </c>
      <c r="F1239" s="22">
        <v>3960</v>
      </c>
      <c r="G1239" s="22"/>
      <c r="H1239" s="22" t="str">
        <f>+IFERROR(INDEX('18.02.23'!$N$9:$N$746,MATCH('Bảng kê Q1'!$F1239,'18.02.23'!$N$9:$N$746,0)),"")</f>
        <v/>
      </c>
      <c r="I1239" s="22"/>
      <c r="J1239" s="22"/>
      <c r="K1239" s="22"/>
      <c r="L1239" s="5">
        <v>1844890</v>
      </c>
      <c r="M1239" s="9" t="s">
        <v>3015</v>
      </c>
      <c r="N1239" s="5">
        <v>184489</v>
      </c>
      <c r="O1239" s="5">
        <v>2029379</v>
      </c>
      <c r="P1239" s="5">
        <f t="shared" si="38"/>
        <v>213084.79499999998</v>
      </c>
      <c r="Q1239" s="5">
        <f t="shared" si="39"/>
        <v>1816294.2050000001</v>
      </c>
      <c r="R1239" s="5" t="str">
        <f>+IFERROR(INDEX('18.02.23'!$F$9:$F$748,MATCH('Bảng kê Q1'!$F1239,'18.02.23'!$N$9:$N$746,0)),"")</f>
        <v/>
      </c>
      <c r="S1239" s="15" t="s">
        <v>1882</v>
      </c>
      <c r="T1239" s="8" t="s">
        <v>3014</v>
      </c>
      <c r="U1239" t="e">
        <f>INDEX('Hàng tra'!$E$3:$E$519,MATCH('Bảng kê Q1'!$F1239,'Hàng tra'!$E$3:$E$519,0))</f>
        <v>#N/A</v>
      </c>
    </row>
    <row r="1240" spans="1:21" hidden="1" outlineLevel="1" x14ac:dyDescent="0.25">
      <c r="A1240" s="4">
        <v>44970</v>
      </c>
      <c r="B1240" s="8" t="s">
        <v>1600</v>
      </c>
      <c r="C1240" s="8" t="s">
        <v>3013</v>
      </c>
      <c r="D1240" s="22" t="s">
        <v>45</v>
      </c>
      <c r="E1240" s="22" t="s">
        <v>45</v>
      </c>
      <c r="F1240" s="22">
        <v>3961</v>
      </c>
      <c r="G1240" s="22"/>
      <c r="H1240" s="22" t="str">
        <f>+IFERROR(INDEX('18.02.23'!$N$9:$N$746,MATCH('Bảng kê Q1'!$F1240,'18.02.23'!$N$9:$N$746,0)),"")</f>
        <v/>
      </c>
      <c r="I1240" s="22"/>
      <c r="J1240" s="22"/>
      <c r="K1240" s="22"/>
      <c r="L1240" s="5">
        <v>2427696</v>
      </c>
      <c r="M1240" s="9" t="s">
        <v>3015</v>
      </c>
      <c r="N1240" s="5">
        <v>242770</v>
      </c>
      <c r="O1240" s="5">
        <v>2670466</v>
      </c>
      <c r="P1240" s="5">
        <f t="shared" si="38"/>
        <v>280398.93</v>
      </c>
      <c r="Q1240" s="5">
        <f t="shared" si="39"/>
        <v>2390067.0699999998</v>
      </c>
      <c r="R1240" s="5" t="str">
        <f>+IFERROR(INDEX('18.02.23'!$F$9:$F$748,MATCH('Bảng kê Q1'!$F1240,'18.02.23'!$N$9:$N$746,0)),"")</f>
        <v/>
      </c>
      <c r="S1240" s="15" t="s">
        <v>1882</v>
      </c>
      <c r="T1240" s="8" t="s">
        <v>3014</v>
      </c>
      <c r="U1240" t="e">
        <f>INDEX('Hàng tra'!$E$3:$E$519,MATCH('Bảng kê Q1'!$F1240,'Hàng tra'!$E$3:$E$519,0))</f>
        <v>#N/A</v>
      </c>
    </row>
    <row r="1241" spans="1:21" hidden="1" outlineLevel="1" x14ac:dyDescent="0.25">
      <c r="A1241" s="4">
        <v>44970</v>
      </c>
      <c r="B1241" s="8" t="s">
        <v>740</v>
      </c>
      <c r="C1241" s="8" t="s">
        <v>3013</v>
      </c>
      <c r="D1241" s="22" t="s">
        <v>1219</v>
      </c>
      <c r="E1241" s="22" t="s">
        <v>1219</v>
      </c>
      <c r="F1241" s="22">
        <v>3962</v>
      </c>
      <c r="G1241" s="22"/>
      <c r="H1241" s="22" t="str">
        <f>+IFERROR(INDEX('18.02.23'!$N$9:$N$746,MATCH('Bảng kê Q1'!$F1241,'18.02.23'!$N$9:$N$746,0)),"")</f>
        <v/>
      </c>
      <c r="I1241" s="22"/>
      <c r="J1241" s="22"/>
      <c r="K1241" s="22"/>
      <c r="L1241" s="5">
        <v>921784</v>
      </c>
      <c r="M1241" s="9" t="s">
        <v>3015</v>
      </c>
      <c r="N1241" s="5">
        <v>92178</v>
      </c>
      <c r="O1241" s="5">
        <v>1013962</v>
      </c>
      <c r="P1241" s="5">
        <f t="shared" si="38"/>
        <v>106466.01</v>
      </c>
      <c r="Q1241" s="5">
        <f t="shared" si="39"/>
        <v>907495.99</v>
      </c>
      <c r="R1241" s="5" t="str">
        <f>+IFERROR(INDEX('18.02.23'!$F$9:$F$748,MATCH('Bảng kê Q1'!$F1241,'18.02.23'!$N$9:$N$746,0)),"")</f>
        <v/>
      </c>
      <c r="S1241" s="15" t="s">
        <v>1882</v>
      </c>
      <c r="T1241" s="8" t="s">
        <v>3014</v>
      </c>
      <c r="U1241" t="e">
        <f>INDEX('Hàng tra'!$E$3:$E$519,MATCH('Bảng kê Q1'!$F1241,'Hàng tra'!$E$3:$E$519,0))</f>
        <v>#N/A</v>
      </c>
    </row>
    <row r="1242" spans="1:21" hidden="1" outlineLevel="1" x14ac:dyDescent="0.25">
      <c r="A1242" s="4">
        <v>44970</v>
      </c>
      <c r="B1242" s="8" t="s">
        <v>432</v>
      </c>
      <c r="C1242" s="8" t="s">
        <v>3013</v>
      </c>
      <c r="D1242" s="22" t="s">
        <v>2734</v>
      </c>
      <c r="E1242" s="22" t="s">
        <v>2734</v>
      </c>
      <c r="F1242" s="22">
        <v>3964</v>
      </c>
      <c r="G1242" s="22"/>
      <c r="H1242" s="22" t="str">
        <f>+IFERROR(INDEX('18.02.23'!$N$9:$N$746,MATCH('Bảng kê Q1'!$F1242,'18.02.23'!$N$9:$N$746,0)),"")</f>
        <v/>
      </c>
      <c r="I1242" s="22"/>
      <c r="J1242" s="22"/>
      <c r="K1242" s="22"/>
      <c r="L1242" s="5">
        <v>921373</v>
      </c>
      <c r="M1242" s="9" t="s">
        <v>3015</v>
      </c>
      <c r="N1242" s="5">
        <v>92137</v>
      </c>
      <c r="O1242" s="5">
        <v>1013510</v>
      </c>
      <c r="P1242" s="5">
        <f t="shared" si="38"/>
        <v>106418.55</v>
      </c>
      <c r="Q1242" s="5">
        <f t="shared" si="39"/>
        <v>907091.45</v>
      </c>
      <c r="R1242" s="5" t="str">
        <f>+IFERROR(INDEX('18.02.23'!$F$9:$F$748,MATCH('Bảng kê Q1'!$F1242,'18.02.23'!$N$9:$N$746,0)),"")</f>
        <v/>
      </c>
      <c r="S1242" s="15" t="s">
        <v>1882</v>
      </c>
      <c r="T1242" s="8" t="s">
        <v>3014</v>
      </c>
      <c r="U1242" t="e">
        <f>INDEX('Hàng tra'!$E$3:$E$519,MATCH('Bảng kê Q1'!$F1242,'Hàng tra'!$E$3:$E$519,0))</f>
        <v>#N/A</v>
      </c>
    </row>
    <row r="1243" spans="1:21" hidden="1" outlineLevel="1" x14ac:dyDescent="0.25">
      <c r="A1243" s="4">
        <v>44970</v>
      </c>
      <c r="B1243" s="8" t="s">
        <v>1605</v>
      </c>
      <c r="C1243" s="8" t="s">
        <v>3013</v>
      </c>
      <c r="D1243" s="22" t="s">
        <v>1482</v>
      </c>
      <c r="E1243" s="22" t="s">
        <v>1482</v>
      </c>
      <c r="F1243" s="22">
        <v>3966</v>
      </c>
      <c r="G1243" s="22"/>
      <c r="H1243" s="22" t="str">
        <f>+IFERROR(INDEX('18.02.23'!$N$9:$N$746,MATCH('Bảng kê Q1'!$F1243,'18.02.23'!$N$9:$N$746,0)),"")</f>
        <v/>
      </c>
      <c r="I1243" s="22"/>
      <c r="J1243" s="22"/>
      <c r="K1243" s="22"/>
      <c r="L1243" s="5">
        <v>3738010</v>
      </c>
      <c r="M1243" s="9" t="s">
        <v>3015</v>
      </c>
      <c r="N1243" s="5">
        <v>373801</v>
      </c>
      <c r="O1243" s="5">
        <v>4111811</v>
      </c>
      <c r="P1243" s="5">
        <f t="shared" si="38"/>
        <v>431740.15499999997</v>
      </c>
      <c r="Q1243" s="5">
        <f t="shared" si="39"/>
        <v>3680070.8450000002</v>
      </c>
      <c r="R1243" s="5" t="str">
        <f>+IFERROR(INDEX('18.02.23'!$F$9:$F$748,MATCH('Bảng kê Q1'!$F1243,'18.02.23'!$N$9:$N$746,0)),"")</f>
        <v/>
      </c>
      <c r="S1243" s="15" t="s">
        <v>1482</v>
      </c>
      <c r="T1243" s="8" t="s">
        <v>3065</v>
      </c>
      <c r="U1243" t="e">
        <f>INDEX('Hàng tra'!$E$3:$E$519,MATCH('Bảng kê Q1'!$F1243,'Hàng tra'!$E$3:$E$519,0))</f>
        <v>#N/A</v>
      </c>
    </row>
    <row r="1244" spans="1:21" hidden="1" outlineLevel="1" x14ac:dyDescent="0.25">
      <c r="A1244" s="4">
        <v>44970</v>
      </c>
      <c r="B1244" s="8" t="s">
        <v>2840</v>
      </c>
      <c r="C1244" s="8" t="s">
        <v>3013</v>
      </c>
      <c r="D1244" s="22" t="s">
        <v>1482</v>
      </c>
      <c r="E1244" s="22" t="s">
        <v>1482</v>
      </c>
      <c r="F1244" s="22">
        <v>3967</v>
      </c>
      <c r="G1244" s="22"/>
      <c r="H1244" s="22" t="str">
        <f>+IFERROR(INDEX('18.02.23'!$N$9:$N$746,MATCH('Bảng kê Q1'!$F1244,'18.02.23'!$N$9:$N$746,0)),"")</f>
        <v/>
      </c>
      <c r="I1244" s="22"/>
      <c r="J1244" s="22"/>
      <c r="K1244" s="22"/>
      <c r="L1244" s="5">
        <v>2163000</v>
      </c>
      <c r="M1244" s="9" t="s">
        <v>3015</v>
      </c>
      <c r="N1244" s="5">
        <v>216300</v>
      </c>
      <c r="O1244" s="5">
        <v>2379300</v>
      </c>
      <c r="P1244" s="5">
        <f t="shared" si="38"/>
        <v>249826.5</v>
      </c>
      <c r="Q1244" s="5">
        <f t="shared" si="39"/>
        <v>2129473.5</v>
      </c>
      <c r="R1244" s="5" t="str">
        <f>+IFERROR(INDEX('18.02.23'!$F$9:$F$748,MATCH('Bảng kê Q1'!$F1244,'18.02.23'!$N$9:$N$746,0)),"")</f>
        <v/>
      </c>
      <c r="S1244" s="15" t="s">
        <v>1482</v>
      </c>
      <c r="T1244" s="8" t="s">
        <v>3065</v>
      </c>
      <c r="U1244" t="e">
        <f>INDEX('Hàng tra'!$E$3:$E$519,MATCH('Bảng kê Q1'!$F1244,'Hàng tra'!$E$3:$E$519,0))</f>
        <v>#N/A</v>
      </c>
    </row>
    <row r="1245" spans="1:21" hidden="1" outlineLevel="1" x14ac:dyDescent="0.25">
      <c r="A1245" s="4">
        <v>44970</v>
      </c>
      <c r="B1245" s="8" t="s">
        <v>472</v>
      </c>
      <c r="C1245" s="8" t="s">
        <v>3013</v>
      </c>
      <c r="D1245" s="22" t="s">
        <v>2211</v>
      </c>
      <c r="E1245" s="22" t="s">
        <v>2211</v>
      </c>
      <c r="F1245" s="22">
        <v>3968</v>
      </c>
      <c r="G1245" s="22"/>
      <c r="H1245" s="22" t="str">
        <f>+IFERROR(INDEX('18.02.23'!$N$9:$N$746,MATCH('Bảng kê Q1'!$F1245,'18.02.23'!$N$9:$N$746,0)),"")</f>
        <v/>
      </c>
      <c r="I1245" s="22"/>
      <c r="J1245" s="22"/>
      <c r="K1245" s="22"/>
      <c r="L1245" s="5">
        <v>813210</v>
      </c>
      <c r="M1245" s="9" t="s">
        <v>3015</v>
      </c>
      <c r="N1245" s="5">
        <v>81321</v>
      </c>
      <c r="O1245" s="5">
        <v>894531</v>
      </c>
      <c r="P1245" s="5">
        <f t="shared" si="38"/>
        <v>93925.75499999999</v>
      </c>
      <c r="Q1245" s="5">
        <f t="shared" si="39"/>
        <v>800605.245</v>
      </c>
      <c r="R1245" s="5" t="str">
        <f>+IFERROR(INDEX('18.02.23'!$F$9:$F$748,MATCH('Bảng kê Q1'!$F1245,'18.02.23'!$N$9:$N$746,0)),"")</f>
        <v/>
      </c>
      <c r="S1245" s="15" t="s">
        <v>1882</v>
      </c>
      <c r="T1245" s="8" t="s">
        <v>3014</v>
      </c>
      <c r="U1245" t="e">
        <f>INDEX('Hàng tra'!$E$3:$E$519,MATCH('Bảng kê Q1'!$F1245,'Hàng tra'!$E$3:$E$519,0))</f>
        <v>#N/A</v>
      </c>
    </row>
    <row r="1246" spans="1:21" hidden="1" outlineLevel="1" x14ac:dyDescent="0.25">
      <c r="A1246" s="4">
        <v>44970</v>
      </c>
      <c r="B1246" s="8" t="s">
        <v>1270</v>
      </c>
      <c r="C1246" s="8" t="s">
        <v>3013</v>
      </c>
      <c r="D1246" s="22" t="s">
        <v>784</v>
      </c>
      <c r="E1246" s="22" t="s">
        <v>784</v>
      </c>
      <c r="F1246" s="22">
        <v>3969</v>
      </c>
      <c r="G1246" s="22"/>
      <c r="H1246" s="22" t="str">
        <f>+IFERROR(INDEX('18.02.23'!$N$9:$N$746,MATCH('Bảng kê Q1'!$F1246,'18.02.23'!$N$9:$N$746,0)),"")</f>
        <v/>
      </c>
      <c r="I1246" s="22"/>
      <c r="J1246" s="22"/>
      <c r="K1246" s="22"/>
      <c r="L1246" s="5">
        <v>718429</v>
      </c>
      <c r="M1246" s="9" t="s">
        <v>3015</v>
      </c>
      <c r="N1246" s="5">
        <v>71843</v>
      </c>
      <c r="O1246" s="5">
        <v>790272</v>
      </c>
      <c r="P1246" s="5">
        <f t="shared" si="38"/>
        <v>82978.559999999998</v>
      </c>
      <c r="Q1246" s="5">
        <f t="shared" si="39"/>
        <v>707293.44</v>
      </c>
      <c r="R1246" s="5" t="str">
        <f>+IFERROR(INDEX('18.02.23'!$F$9:$F$748,MATCH('Bảng kê Q1'!$F1246,'18.02.23'!$N$9:$N$746,0)),"")</f>
        <v/>
      </c>
      <c r="S1246" s="15" t="s">
        <v>1882</v>
      </c>
      <c r="T1246" s="8" t="s">
        <v>3014</v>
      </c>
      <c r="U1246" t="e">
        <f>INDEX('Hàng tra'!$E$3:$E$519,MATCH('Bảng kê Q1'!$F1246,'Hàng tra'!$E$3:$E$519,0))</f>
        <v>#N/A</v>
      </c>
    </row>
    <row r="1247" spans="1:21" hidden="1" outlineLevel="1" x14ac:dyDescent="0.25">
      <c r="A1247" s="4">
        <v>44970</v>
      </c>
      <c r="B1247" s="8" t="s">
        <v>2604</v>
      </c>
      <c r="C1247" s="8" t="s">
        <v>3013</v>
      </c>
      <c r="D1247" s="22" t="s">
        <v>4192</v>
      </c>
      <c r="E1247" s="22" t="s">
        <v>4192</v>
      </c>
      <c r="F1247" s="22">
        <v>3970</v>
      </c>
      <c r="G1247" s="22"/>
      <c r="H1247" s="22" t="str">
        <f>+IFERROR(INDEX('18.02.23'!$N$9:$N$746,MATCH('Bảng kê Q1'!$F1247,'18.02.23'!$N$9:$N$746,0)),"")</f>
        <v/>
      </c>
      <c r="I1247" s="22"/>
      <c r="J1247" s="22"/>
      <c r="K1247" s="22"/>
      <c r="L1247" s="5">
        <v>1167763</v>
      </c>
      <c r="M1247" s="9" t="s">
        <v>3015</v>
      </c>
      <c r="N1247" s="5">
        <v>116776</v>
      </c>
      <c r="O1247" s="5">
        <v>1284539</v>
      </c>
      <c r="P1247" s="5">
        <f t="shared" si="38"/>
        <v>134876.595</v>
      </c>
      <c r="Q1247" s="5">
        <f t="shared" si="39"/>
        <v>1149662.405</v>
      </c>
      <c r="R1247" s="5" t="str">
        <f>+IFERROR(INDEX('18.02.23'!$F$9:$F$748,MATCH('Bảng kê Q1'!$F1247,'18.02.23'!$N$9:$N$746,0)),"")</f>
        <v/>
      </c>
      <c r="S1247" s="15" t="s">
        <v>2803</v>
      </c>
      <c r="T1247" s="8" t="s">
        <v>3035</v>
      </c>
      <c r="U1247" t="e">
        <f>INDEX('Hàng tra'!$E$3:$E$519,MATCH('Bảng kê Q1'!$F1247,'Hàng tra'!$E$3:$E$519,0))</f>
        <v>#N/A</v>
      </c>
    </row>
    <row r="1248" spans="1:21" hidden="1" outlineLevel="1" x14ac:dyDescent="0.25">
      <c r="A1248" s="4">
        <v>44970</v>
      </c>
      <c r="B1248" s="8" t="s">
        <v>1598</v>
      </c>
      <c r="C1248" s="8" t="s">
        <v>3013</v>
      </c>
      <c r="D1248" s="22" t="s">
        <v>4192</v>
      </c>
      <c r="E1248" s="22" t="s">
        <v>4192</v>
      </c>
      <c r="F1248" s="22">
        <v>3971</v>
      </c>
      <c r="G1248" s="22"/>
      <c r="H1248" s="22" t="str">
        <f>+IFERROR(INDEX('18.02.23'!$N$9:$N$746,MATCH('Bảng kê Q1'!$F1248,'18.02.23'!$N$9:$N$746,0)),"")</f>
        <v/>
      </c>
      <c r="I1248" s="22"/>
      <c r="J1248" s="22"/>
      <c r="K1248" s="22"/>
      <c r="L1248" s="5">
        <v>1081500</v>
      </c>
      <c r="M1248" s="9" t="s">
        <v>3015</v>
      </c>
      <c r="N1248" s="5">
        <v>108150</v>
      </c>
      <c r="O1248" s="5">
        <v>1189650</v>
      </c>
      <c r="P1248" s="5">
        <f t="shared" si="38"/>
        <v>124913.25</v>
      </c>
      <c r="Q1248" s="5">
        <f t="shared" si="39"/>
        <v>1064736.75</v>
      </c>
      <c r="R1248" s="5" t="str">
        <f>+IFERROR(INDEX('18.02.23'!$F$9:$F$748,MATCH('Bảng kê Q1'!$F1248,'18.02.23'!$N$9:$N$746,0)),"")</f>
        <v/>
      </c>
      <c r="S1248" s="15" t="s">
        <v>2803</v>
      </c>
      <c r="T1248" s="8" t="s">
        <v>3035</v>
      </c>
      <c r="U1248" t="e">
        <f>INDEX('Hàng tra'!$E$3:$E$519,MATCH('Bảng kê Q1'!$F1248,'Hàng tra'!$E$3:$E$519,0))</f>
        <v>#N/A</v>
      </c>
    </row>
    <row r="1249" spans="1:21" hidden="1" outlineLevel="1" x14ac:dyDescent="0.25">
      <c r="A1249" s="4">
        <v>44970</v>
      </c>
      <c r="B1249" s="8" t="s">
        <v>332</v>
      </c>
      <c r="C1249" s="8" t="s">
        <v>3013</v>
      </c>
      <c r="D1249" s="22" t="s">
        <v>4222</v>
      </c>
      <c r="E1249" s="22" t="s">
        <v>4222</v>
      </c>
      <c r="F1249" s="22">
        <v>3972</v>
      </c>
      <c r="G1249" s="22"/>
      <c r="H1249" s="22" t="str">
        <f>+IFERROR(INDEX('18.02.23'!$N$9:$N$746,MATCH('Bảng kê Q1'!$F1249,'18.02.23'!$N$9:$N$746,0)),"")</f>
        <v/>
      </c>
      <c r="I1249" s="22"/>
      <c r="J1249" s="22"/>
      <c r="K1249" s="22"/>
      <c r="L1249" s="5">
        <v>1081500</v>
      </c>
      <c r="M1249" s="9" t="s">
        <v>3015</v>
      </c>
      <c r="N1249" s="5">
        <v>108150</v>
      </c>
      <c r="O1249" s="5">
        <v>1189650</v>
      </c>
      <c r="P1249" s="5">
        <f t="shared" si="38"/>
        <v>124913.25</v>
      </c>
      <c r="Q1249" s="5">
        <f t="shared" si="39"/>
        <v>1064736.75</v>
      </c>
      <c r="R1249" s="5" t="str">
        <f>+IFERROR(INDEX('18.02.23'!$F$9:$F$748,MATCH('Bảng kê Q1'!$F1249,'18.02.23'!$N$9:$N$746,0)),"")</f>
        <v/>
      </c>
      <c r="S1249" s="15" t="s">
        <v>2803</v>
      </c>
      <c r="T1249" s="8" t="s">
        <v>3035</v>
      </c>
      <c r="U1249" t="e">
        <f>INDEX('Hàng tra'!$E$3:$E$519,MATCH('Bảng kê Q1'!$F1249,'Hàng tra'!$E$3:$E$519,0))</f>
        <v>#N/A</v>
      </c>
    </row>
    <row r="1250" spans="1:21" hidden="1" outlineLevel="1" x14ac:dyDescent="0.25">
      <c r="A1250" s="4">
        <v>44970</v>
      </c>
      <c r="B1250" s="8" t="s">
        <v>2435</v>
      </c>
      <c r="C1250" s="8" t="s">
        <v>3013</v>
      </c>
      <c r="D1250" s="22" t="s">
        <v>517</v>
      </c>
      <c r="E1250" s="22" t="s">
        <v>517</v>
      </c>
      <c r="F1250" s="22">
        <v>3973</v>
      </c>
      <c r="G1250" s="22"/>
      <c r="H1250" s="22" t="str">
        <f>+IFERROR(INDEX('18.02.23'!$N$9:$N$746,MATCH('Bảng kê Q1'!$F1250,'18.02.23'!$N$9:$N$746,0)),"")</f>
        <v/>
      </c>
      <c r="I1250" s="22"/>
      <c r="J1250" s="22"/>
      <c r="K1250" s="22"/>
      <c r="L1250" s="5">
        <v>690372</v>
      </c>
      <c r="M1250" s="9" t="s">
        <v>3015</v>
      </c>
      <c r="N1250" s="5">
        <v>69037</v>
      </c>
      <c r="O1250" s="5">
        <v>759409</v>
      </c>
      <c r="P1250" s="5">
        <f t="shared" si="38"/>
        <v>79737.944999999992</v>
      </c>
      <c r="Q1250" s="5">
        <f t="shared" si="39"/>
        <v>679671.05500000005</v>
      </c>
      <c r="R1250" s="5" t="str">
        <f>+IFERROR(INDEX('18.02.23'!$F$9:$F$748,MATCH('Bảng kê Q1'!$F1250,'18.02.23'!$N$9:$N$746,0)),"")</f>
        <v/>
      </c>
      <c r="S1250" s="15" t="s">
        <v>1882</v>
      </c>
      <c r="T1250" s="8" t="s">
        <v>3014</v>
      </c>
      <c r="U1250" t="e">
        <f>INDEX('Hàng tra'!$E$3:$E$519,MATCH('Bảng kê Q1'!$F1250,'Hàng tra'!$E$3:$E$519,0))</f>
        <v>#N/A</v>
      </c>
    </row>
    <row r="1251" spans="1:21" hidden="1" outlineLevel="1" x14ac:dyDescent="0.25">
      <c r="A1251" s="4">
        <v>44970</v>
      </c>
      <c r="B1251" s="8" t="s">
        <v>1428</v>
      </c>
      <c r="C1251" s="8" t="s">
        <v>3013</v>
      </c>
      <c r="D1251" s="22" t="s">
        <v>2438</v>
      </c>
      <c r="E1251" s="22" t="s">
        <v>2438</v>
      </c>
      <c r="F1251" s="22">
        <v>3974</v>
      </c>
      <c r="G1251" s="22"/>
      <c r="H1251" s="22" t="str">
        <f>+IFERROR(INDEX('18.02.23'!$N$9:$N$746,MATCH('Bảng kê Q1'!$F1251,'18.02.23'!$N$9:$N$746,0)),"")</f>
        <v/>
      </c>
      <c r="I1251" s="22"/>
      <c r="J1251" s="22"/>
      <c r="K1251" s="22"/>
      <c r="L1251" s="5">
        <v>1081500</v>
      </c>
      <c r="M1251" s="9" t="s">
        <v>3015</v>
      </c>
      <c r="N1251" s="5">
        <v>108150</v>
      </c>
      <c r="O1251" s="5">
        <v>1189650</v>
      </c>
      <c r="P1251" s="5">
        <f t="shared" si="38"/>
        <v>124913.25</v>
      </c>
      <c r="Q1251" s="5">
        <f t="shared" si="39"/>
        <v>1064736.75</v>
      </c>
      <c r="R1251" s="5" t="str">
        <f>+IFERROR(INDEX('18.02.23'!$F$9:$F$748,MATCH('Bảng kê Q1'!$F1251,'18.02.23'!$N$9:$N$746,0)),"")</f>
        <v/>
      </c>
      <c r="S1251" s="15" t="s">
        <v>1882</v>
      </c>
      <c r="T1251" s="8" t="s">
        <v>3014</v>
      </c>
      <c r="U1251" t="e">
        <f>INDEX('Hàng tra'!$E$3:$E$519,MATCH('Bảng kê Q1'!$F1251,'Hàng tra'!$E$3:$E$519,0))</f>
        <v>#N/A</v>
      </c>
    </row>
    <row r="1252" spans="1:21" hidden="1" outlineLevel="1" x14ac:dyDescent="0.25">
      <c r="A1252" s="4">
        <v>44970</v>
      </c>
      <c r="B1252" s="8" t="s">
        <v>381</v>
      </c>
      <c r="C1252" s="8" t="s">
        <v>3013</v>
      </c>
      <c r="D1252" s="22" t="s">
        <v>2784</v>
      </c>
      <c r="E1252" s="22" t="s">
        <v>2784</v>
      </c>
      <c r="F1252" s="22">
        <v>3975</v>
      </c>
      <c r="G1252" s="22"/>
      <c r="H1252" s="22" t="str">
        <f>+IFERROR(INDEX('18.02.23'!$N$9:$N$746,MATCH('Bảng kê Q1'!$F1252,'18.02.23'!$N$9:$N$746,0)),"")</f>
        <v/>
      </c>
      <c r="I1252" s="22"/>
      <c r="J1252" s="22"/>
      <c r="K1252" s="22"/>
      <c r="L1252" s="5">
        <v>367155</v>
      </c>
      <c r="M1252" s="9" t="s">
        <v>3015</v>
      </c>
      <c r="N1252" s="5">
        <v>36716</v>
      </c>
      <c r="O1252" s="5">
        <v>403871</v>
      </c>
      <c r="P1252" s="5">
        <f t="shared" si="38"/>
        <v>42406.455000000002</v>
      </c>
      <c r="Q1252" s="5">
        <f t="shared" si="39"/>
        <v>361464.54499999998</v>
      </c>
      <c r="R1252" s="5" t="str">
        <f>+IFERROR(INDEX('18.02.23'!$F$9:$F$748,MATCH('Bảng kê Q1'!$F1252,'18.02.23'!$N$9:$N$746,0)),"")</f>
        <v/>
      </c>
      <c r="S1252" s="15" t="s">
        <v>1882</v>
      </c>
      <c r="T1252" s="8" t="s">
        <v>3014</v>
      </c>
      <c r="U1252" t="e">
        <f>INDEX('Hàng tra'!$E$3:$E$519,MATCH('Bảng kê Q1'!$F1252,'Hàng tra'!$E$3:$E$519,0))</f>
        <v>#N/A</v>
      </c>
    </row>
    <row r="1253" spans="1:21" hidden="1" outlineLevel="1" x14ac:dyDescent="0.25">
      <c r="A1253" s="4">
        <v>44970</v>
      </c>
      <c r="B1253" s="8" t="s">
        <v>2947</v>
      </c>
      <c r="C1253" s="8" t="s">
        <v>3013</v>
      </c>
      <c r="D1253" s="22" t="s">
        <v>2784</v>
      </c>
      <c r="E1253" s="22" t="s">
        <v>2784</v>
      </c>
      <c r="F1253" s="22">
        <v>3976</v>
      </c>
      <c r="G1253" s="22"/>
      <c r="H1253" s="22" t="str">
        <f>+IFERROR(INDEX('18.02.23'!$N$9:$N$746,MATCH('Bảng kê Q1'!$F1253,'18.02.23'!$N$9:$N$746,0)),"")</f>
        <v/>
      </c>
      <c r="I1253" s="22"/>
      <c r="J1253" s="22"/>
      <c r="K1253" s="22"/>
      <c r="L1253" s="5">
        <v>946686</v>
      </c>
      <c r="M1253" s="9" t="s">
        <v>3015</v>
      </c>
      <c r="N1253" s="5">
        <v>94669</v>
      </c>
      <c r="O1253" s="5">
        <v>1041355</v>
      </c>
      <c r="P1253" s="5">
        <f t="shared" si="38"/>
        <v>109342.27499999999</v>
      </c>
      <c r="Q1253" s="5">
        <f t="shared" si="39"/>
        <v>932012.72499999998</v>
      </c>
      <c r="R1253" s="5" t="str">
        <f>+IFERROR(INDEX('18.02.23'!$F$9:$F$748,MATCH('Bảng kê Q1'!$F1253,'18.02.23'!$N$9:$N$746,0)),"")</f>
        <v/>
      </c>
      <c r="S1253" s="15" t="s">
        <v>1882</v>
      </c>
      <c r="T1253" s="8" t="s">
        <v>3014</v>
      </c>
      <c r="U1253" t="e">
        <f>INDEX('Hàng tra'!$E$3:$E$519,MATCH('Bảng kê Q1'!$F1253,'Hàng tra'!$E$3:$E$519,0))</f>
        <v>#N/A</v>
      </c>
    </row>
    <row r="1254" spans="1:21" hidden="1" outlineLevel="1" x14ac:dyDescent="0.25">
      <c r="A1254" s="4">
        <v>44970</v>
      </c>
      <c r="B1254" s="8" t="s">
        <v>175</v>
      </c>
      <c r="C1254" s="8" t="s">
        <v>3013</v>
      </c>
      <c r="D1254" s="22" t="s">
        <v>2784</v>
      </c>
      <c r="E1254" s="22" t="s">
        <v>2784</v>
      </c>
      <c r="F1254" s="22">
        <v>3977</v>
      </c>
      <c r="G1254" s="22"/>
      <c r="H1254" s="22" t="str">
        <f>+IFERROR(INDEX('18.02.23'!$N$9:$N$746,MATCH('Bảng kê Q1'!$F1254,'18.02.23'!$N$9:$N$746,0)),"")</f>
        <v/>
      </c>
      <c r="I1254" s="22"/>
      <c r="J1254" s="22"/>
      <c r="K1254" s="22"/>
      <c r="L1254" s="5">
        <v>318150</v>
      </c>
      <c r="M1254" s="9" t="s">
        <v>3015</v>
      </c>
      <c r="N1254" s="5">
        <v>31815</v>
      </c>
      <c r="O1254" s="5">
        <v>349965</v>
      </c>
      <c r="P1254" s="5">
        <f t="shared" si="38"/>
        <v>36746.324999999997</v>
      </c>
      <c r="Q1254" s="5">
        <f t="shared" si="39"/>
        <v>313218.67499999999</v>
      </c>
      <c r="R1254" s="5" t="str">
        <f>+IFERROR(INDEX('18.02.23'!$F$9:$F$748,MATCH('Bảng kê Q1'!$F1254,'18.02.23'!$N$9:$N$746,0)),"")</f>
        <v/>
      </c>
      <c r="S1254" s="15" t="s">
        <v>1882</v>
      </c>
      <c r="T1254" s="8" t="s">
        <v>3014</v>
      </c>
      <c r="U1254" t="e">
        <f>INDEX('Hàng tra'!$E$3:$E$519,MATCH('Bảng kê Q1'!$F1254,'Hàng tra'!$E$3:$E$519,0))</f>
        <v>#N/A</v>
      </c>
    </row>
    <row r="1255" spans="1:21" hidden="1" outlineLevel="1" x14ac:dyDescent="0.25">
      <c r="A1255" s="4">
        <v>44970</v>
      </c>
      <c r="B1255" s="8" t="s">
        <v>497</v>
      </c>
      <c r="C1255" s="8" t="s">
        <v>3013</v>
      </c>
      <c r="D1255" s="22" t="s">
        <v>543</v>
      </c>
      <c r="E1255" s="22" t="s">
        <v>543</v>
      </c>
      <c r="F1255" s="22">
        <v>3978</v>
      </c>
      <c r="G1255" s="22"/>
      <c r="H1255" s="22" t="str">
        <f>+IFERROR(INDEX('18.02.23'!$N$9:$N$746,MATCH('Bảng kê Q1'!$F1255,'18.02.23'!$N$9:$N$746,0)),"")</f>
        <v/>
      </c>
      <c r="I1255" s="22"/>
      <c r="J1255" s="22"/>
      <c r="K1255" s="22"/>
      <c r="L1255" s="5">
        <v>1295659</v>
      </c>
      <c r="M1255" s="9" t="s">
        <v>3015</v>
      </c>
      <c r="N1255" s="5">
        <v>129566</v>
      </c>
      <c r="O1255" s="5">
        <v>1425225</v>
      </c>
      <c r="P1255" s="5">
        <f t="shared" si="38"/>
        <v>149648.625</v>
      </c>
      <c r="Q1255" s="5">
        <f t="shared" si="39"/>
        <v>1275576.375</v>
      </c>
      <c r="R1255" s="5" t="str">
        <f>+IFERROR(INDEX('18.02.23'!$F$9:$F$748,MATCH('Bảng kê Q1'!$F1255,'18.02.23'!$N$9:$N$746,0)),"")</f>
        <v/>
      </c>
      <c r="S1255" s="15" t="s">
        <v>1260</v>
      </c>
      <c r="T1255" s="8" t="s">
        <v>3061</v>
      </c>
      <c r="U1255" t="e">
        <f>INDEX('Hàng tra'!$E$3:$E$519,MATCH('Bảng kê Q1'!$F1255,'Hàng tra'!$E$3:$E$519,0))</f>
        <v>#N/A</v>
      </c>
    </row>
    <row r="1256" spans="1:21" hidden="1" outlineLevel="1" x14ac:dyDescent="0.25">
      <c r="A1256" s="4">
        <v>44970</v>
      </c>
      <c r="B1256" s="8" t="s">
        <v>2316</v>
      </c>
      <c r="C1256" s="8" t="s">
        <v>3013</v>
      </c>
      <c r="D1256" s="22" t="s">
        <v>4225</v>
      </c>
      <c r="E1256" s="22" t="s">
        <v>4225</v>
      </c>
      <c r="F1256" s="22">
        <v>3979</v>
      </c>
      <c r="G1256" s="22"/>
      <c r="H1256" s="22" t="str">
        <f>+IFERROR(INDEX('18.02.23'!$N$9:$N$746,MATCH('Bảng kê Q1'!$F1256,'18.02.23'!$N$9:$N$746,0)),"")</f>
        <v/>
      </c>
      <c r="I1256" s="22"/>
      <c r="J1256" s="22"/>
      <c r="K1256" s="22"/>
      <c r="L1256" s="5">
        <v>1110580</v>
      </c>
      <c r="M1256" s="9" t="s">
        <v>3015</v>
      </c>
      <c r="N1256" s="5">
        <v>111058</v>
      </c>
      <c r="O1256" s="5">
        <v>1221638</v>
      </c>
      <c r="P1256" s="5">
        <f t="shared" si="38"/>
        <v>128271.98999999999</v>
      </c>
      <c r="Q1256" s="5">
        <f t="shared" si="39"/>
        <v>1093366.01</v>
      </c>
      <c r="R1256" s="5" t="str">
        <f>+IFERROR(INDEX('18.02.23'!$F$9:$F$748,MATCH('Bảng kê Q1'!$F1256,'18.02.23'!$N$9:$N$746,0)),"")</f>
        <v/>
      </c>
      <c r="S1256" s="15" t="s">
        <v>2803</v>
      </c>
      <c r="T1256" s="8" t="s">
        <v>3035</v>
      </c>
      <c r="U1256" t="e">
        <f>INDEX('Hàng tra'!$E$3:$E$519,MATCH('Bảng kê Q1'!$F1256,'Hàng tra'!$E$3:$E$519,0))</f>
        <v>#N/A</v>
      </c>
    </row>
    <row r="1257" spans="1:21" hidden="1" outlineLevel="1" x14ac:dyDescent="0.25">
      <c r="A1257" s="4">
        <v>44970</v>
      </c>
      <c r="B1257" s="8" t="s">
        <v>1241</v>
      </c>
      <c r="C1257" s="8" t="s">
        <v>3013</v>
      </c>
      <c r="D1257" s="22" t="s">
        <v>277</v>
      </c>
      <c r="E1257" s="22" t="s">
        <v>277</v>
      </c>
      <c r="F1257" s="22">
        <v>3980</v>
      </c>
      <c r="G1257" s="22"/>
      <c r="H1257" s="22" t="str">
        <f>+IFERROR(INDEX('18.02.23'!$N$9:$N$746,MATCH('Bảng kê Q1'!$F1257,'18.02.23'!$N$9:$N$746,0)),"")</f>
        <v/>
      </c>
      <c r="I1257" s="22"/>
      <c r="J1257" s="22"/>
      <c r="K1257" s="22"/>
      <c r="L1257" s="5">
        <v>1743000</v>
      </c>
      <c r="M1257" s="9" t="s">
        <v>3015</v>
      </c>
      <c r="N1257" s="5">
        <v>174300</v>
      </c>
      <c r="O1257" s="5">
        <v>1917300</v>
      </c>
      <c r="P1257" s="5">
        <f t="shared" si="38"/>
        <v>201316.5</v>
      </c>
      <c r="Q1257" s="5">
        <f t="shared" si="39"/>
        <v>1715983.5</v>
      </c>
      <c r="R1257" s="5" t="str">
        <f>+IFERROR(INDEX('18.02.23'!$F$9:$F$748,MATCH('Bảng kê Q1'!$F1257,'18.02.23'!$N$9:$N$746,0)),"")</f>
        <v/>
      </c>
      <c r="S1257" s="15" t="s">
        <v>277</v>
      </c>
      <c r="T1257" s="8" t="s">
        <v>3101</v>
      </c>
      <c r="U1257" t="e">
        <f>INDEX('Hàng tra'!$E$3:$E$519,MATCH('Bảng kê Q1'!$F1257,'Hàng tra'!$E$3:$E$519,0))</f>
        <v>#N/A</v>
      </c>
    </row>
    <row r="1258" spans="1:21" hidden="1" outlineLevel="1" x14ac:dyDescent="0.25">
      <c r="A1258" s="4">
        <v>44970</v>
      </c>
      <c r="B1258" s="8" t="s">
        <v>2033</v>
      </c>
      <c r="C1258" s="8" t="s">
        <v>3013</v>
      </c>
      <c r="D1258" s="22" t="s">
        <v>3128</v>
      </c>
      <c r="E1258" s="22" t="s">
        <v>3128</v>
      </c>
      <c r="F1258" s="22">
        <v>3982</v>
      </c>
      <c r="G1258" s="22"/>
      <c r="H1258" s="22" t="str">
        <f>+IFERROR(INDEX('18.02.23'!$N$9:$N$746,MATCH('Bảng kê Q1'!$F1258,'18.02.23'!$N$9:$N$746,0)),"")</f>
        <v/>
      </c>
      <c r="I1258" s="22"/>
      <c r="J1258" s="22"/>
      <c r="K1258" s="22"/>
      <c r="L1258" s="5">
        <v>1245700</v>
      </c>
      <c r="M1258" s="9" t="s">
        <v>3015</v>
      </c>
      <c r="N1258" s="5">
        <v>124570</v>
      </c>
      <c r="O1258" s="5">
        <v>1370270</v>
      </c>
      <c r="P1258" s="5">
        <f t="shared" si="38"/>
        <v>143878.35</v>
      </c>
      <c r="Q1258" s="5">
        <f t="shared" si="39"/>
        <v>1226391.6499999999</v>
      </c>
      <c r="R1258" s="5" t="str">
        <f>+IFERROR(INDEX('18.02.23'!$F$9:$F$748,MATCH('Bảng kê Q1'!$F1258,'18.02.23'!$N$9:$N$746,0)),"")</f>
        <v/>
      </c>
      <c r="S1258" s="15" t="s">
        <v>1882</v>
      </c>
      <c r="T1258" s="8" t="s">
        <v>3014</v>
      </c>
      <c r="U1258" t="e">
        <f>INDEX('Hàng tra'!$E$3:$E$519,MATCH('Bảng kê Q1'!$F1258,'Hàng tra'!$E$3:$E$519,0))</f>
        <v>#N/A</v>
      </c>
    </row>
    <row r="1259" spans="1:21" hidden="1" outlineLevel="1" x14ac:dyDescent="0.25">
      <c r="A1259" s="4">
        <v>44970</v>
      </c>
      <c r="B1259" s="8" t="s">
        <v>2351</v>
      </c>
      <c r="C1259" s="8" t="s">
        <v>3013</v>
      </c>
      <c r="D1259" s="22" t="s">
        <v>4272</v>
      </c>
      <c r="E1259" s="22" t="s">
        <v>4272</v>
      </c>
      <c r="F1259" s="22">
        <v>3984</v>
      </c>
      <c r="G1259" s="22"/>
      <c r="H1259" s="22" t="str">
        <f>+IFERROR(INDEX('18.02.23'!$N$9:$N$746,MATCH('Bảng kê Q1'!$F1259,'18.02.23'!$N$9:$N$746,0)),"")</f>
        <v/>
      </c>
      <c r="I1259" s="22"/>
      <c r="J1259" s="22"/>
      <c r="K1259" s="22"/>
      <c r="L1259" s="5">
        <v>593589</v>
      </c>
      <c r="M1259" s="9" t="s">
        <v>3015</v>
      </c>
      <c r="N1259" s="5">
        <v>59359</v>
      </c>
      <c r="O1259" s="5">
        <v>652948</v>
      </c>
      <c r="P1259" s="5">
        <f t="shared" si="38"/>
        <v>68559.539999999994</v>
      </c>
      <c r="Q1259" s="5">
        <f t="shared" si="39"/>
        <v>584388.46</v>
      </c>
      <c r="R1259" s="5" t="str">
        <f>+IFERROR(INDEX('18.02.23'!$F$9:$F$748,MATCH('Bảng kê Q1'!$F1259,'18.02.23'!$N$9:$N$746,0)),"")</f>
        <v/>
      </c>
      <c r="S1259" s="15" t="s">
        <v>1882</v>
      </c>
      <c r="T1259" s="8" t="s">
        <v>3014</v>
      </c>
      <c r="U1259" t="e">
        <f>INDEX('Hàng tra'!$E$3:$E$519,MATCH('Bảng kê Q1'!$F1259,'Hàng tra'!$E$3:$E$519,0))</f>
        <v>#N/A</v>
      </c>
    </row>
    <row r="1260" spans="1:21" hidden="1" outlineLevel="1" x14ac:dyDescent="0.25">
      <c r="A1260" s="4">
        <v>44970</v>
      </c>
      <c r="B1260" s="8" t="s">
        <v>1883</v>
      </c>
      <c r="C1260" s="8" t="s">
        <v>3013</v>
      </c>
      <c r="D1260" s="22" t="s">
        <v>1501</v>
      </c>
      <c r="E1260" s="22" t="s">
        <v>1501</v>
      </c>
      <c r="F1260" s="22">
        <v>3986</v>
      </c>
      <c r="G1260" s="22"/>
      <c r="H1260" s="22" t="str">
        <f>+IFERROR(INDEX('18.02.23'!$N$9:$N$746,MATCH('Bảng kê Q1'!$F1260,'18.02.23'!$N$9:$N$746,0)),"")</f>
        <v/>
      </c>
      <c r="I1260" s="22"/>
      <c r="J1260" s="22"/>
      <c r="K1260" s="22"/>
      <c r="L1260" s="5">
        <v>2122422</v>
      </c>
      <c r="M1260" s="9" t="s">
        <v>3015</v>
      </c>
      <c r="N1260" s="5">
        <v>212242</v>
      </c>
      <c r="O1260" s="5">
        <v>2334664</v>
      </c>
      <c r="P1260" s="5">
        <f t="shared" si="38"/>
        <v>245139.72</v>
      </c>
      <c r="Q1260" s="5">
        <f t="shared" si="39"/>
        <v>2089524.28</v>
      </c>
      <c r="R1260" s="5" t="str">
        <f>+IFERROR(INDEX('18.02.23'!$F$9:$F$748,MATCH('Bảng kê Q1'!$F1260,'18.02.23'!$N$9:$N$746,0)),"")</f>
        <v/>
      </c>
      <c r="S1260" s="15" t="s">
        <v>1260</v>
      </c>
      <c r="T1260" s="8" t="s">
        <v>3061</v>
      </c>
      <c r="U1260" t="e">
        <f>INDEX('Hàng tra'!$E$3:$E$519,MATCH('Bảng kê Q1'!$F1260,'Hàng tra'!$E$3:$E$519,0))</f>
        <v>#N/A</v>
      </c>
    </row>
    <row r="1261" spans="1:21" hidden="1" outlineLevel="1" x14ac:dyDescent="0.25">
      <c r="A1261" s="4">
        <v>44970</v>
      </c>
      <c r="B1261" s="8" t="s">
        <v>909</v>
      </c>
      <c r="C1261" s="8" t="s">
        <v>3013</v>
      </c>
      <c r="D1261" s="22" t="s">
        <v>3129</v>
      </c>
      <c r="E1261" s="22" t="s">
        <v>3129</v>
      </c>
      <c r="F1261" s="22">
        <v>3987</v>
      </c>
      <c r="G1261" s="22"/>
      <c r="H1261" s="22" t="str">
        <f>+IFERROR(INDEX('18.02.23'!$N$9:$N$746,MATCH('Bảng kê Q1'!$F1261,'18.02.23'!$N$9:$N$746,0)),"")</f>
        <v/>
      </c>
      <c r="I1261" s="22"/>
      <c r="J1261" s="22"/>
      <c r="K1261" s="22"/>
      <c r="L1261" s="5">
        <v>965024</v>
      </c>
      <c r="M1261" s="9" t="s">
        <v>3015</v>
      </c>
      <c r="N1261" s="5">
        <v>96502</v>
      </c>
      <c r="O1261" s="5">
        <v>1061526</v>
      </c>
      <c r="P1261" s="5">
        <f t="shared" si="38"/>
        <v>111460.23</v>
      </c>
      <c r="Q1261" s="5">
        <f t="shared" si="39"/>
        <v>950065.77</v>
      </c>
      <c r="R1261" s="5" t="str">
        <f>+IFERROR(INDEX('18.02.23'!$F$9:$F$748,MATCH('Bảng kê Q1'!$F1261,'18.02.23'!$N$9:$N$746,0)),"")</f>
        <v/>
      </c>
      <c r="S1261" s="15" t="s">
        <v>1882</v>
      </c>
      <c r="T1261" s="8" t="s">
        <v>3014</v>
      </c>
      <c r="U1261" t="e">
        <f>INDEX('Hàng tra'!$E$3:$E$519,MATCH('Bảng kê Q1'!$F1261,'Hàng tra'!$E$3:$E$519,0))</f>
        <v>#N/A</v>
      </c>
    </row>
    <row r="1262" spans="1:21" hidden="1" outlineLevel="1" x14ac:dyDescent="0.25">
      <c r="A1262" s="4">
        <v>44970</v>
      </c>
      <c r="B1262" s="8" t="s">
        <v>1868</v>
      </c>
      <c r="C1262" s="8" t="s">
        <v>3013</v>
      </c>
      <c r="D1262" s="22" t="s">
        <v>594</v>
      </c>
      <c r="E1262" s="22" t="s">
        <v>594</v>
      </c>
      <c r="F1262" s="22">
        <v>3990</v>
      </c>
      <c r="G1262" s="22"/>
      <c r="H1262" s="22" t="str">
        <f>+IFERROR(INDEX('18.02.23'!$N$9:$N$746,MATCH('Bảng kê Q1'!$F1262,'18.02.23'!$N$9:$N$746,0)),"")</f>
        <v/>
      </c>
      <c r="I1262" s="22"/>
      <c r="J1262" s="22"/>
      <c r="K1262" s="22"/>
      <c r="L1262" s="5">
        <v>2166765</v>
      </c>
      <c r="M1262" s="9" t="s">
        <v>3015</v>
      </c>
      <c r="N1262" s="5">
        <v>216677</v>
      </c>
      <c r="O1262" s="5">
        <v>2383442</v>
      </c>
      <c r="P1262" s="5">
        <f t="shared" si="38"/>
        <v>250261.41</v>
      </c>
      <c r="Q1262" s="5">
        <f t="shared" si="39"/>
        <v>2133180.59</v>
      </c>
      <c r="R1262" s="5" t="str">
        <f>+IFERROR(INDEX('18.02.23'!$F$9:$F$748,MATCH('Bảng kê Q1'!$F1262,'18.02.23'!$N$9:$N$746,0)),"")</f>
        <v/>
      </c>
      <c r="S1262" s="15" t="s">
        <v>594</v>
      </c>
      <c r="T1262" s="8" t="s">
        <v>3040</v>
      </c>
      <c r="U1262" t="e">
        <f>INDEX('Hàng tra'!$E$3:$E$519,MATCH('Bảng kê Q1'!$F1262,'Hàng tra'!$E$3:$E$519,0))</f>
        <v>#N/A</v>
      </c>
    </row>
    <row r="1263" spans="1:21" ht="21" hidden="1" outlineLevel="1" x14ac:dyDescent="0.25">
      <c r="A1263" s="4">
        <v>44970</v>
      </c>
      <c r="B1263" s="8" t="s">
        <v>2238</v>
      </c>
      <c r="C1263" s="8" t="s">
        <v>3013</v>
      </c>
      <c r="D1263" s="22" t="s">
        <v>4259</v>
      </c>
      <c r="E1263" s="22" t="s">
        <v>4259</v>
      </c>
      <c r="F1263" s="22">
        <v>3994</v>
      </c>
      <c r="G1263" s="22"/>
      <c r="H1263" s="22" t="str">
        <f>+IFERROR(INDEX('18.02.23'!$N$9:$N$746,MATCH('Bảng kê Q1'!$F1263,'18.02.23'!$N$9:$N$746,0)),"")</f>
        <v/>
      </c>
      <c r="I1263" s="22"/>
      <c r="J1263" s="22"/>
      <c r="K1263" s="22"/>
      <c r="L1263" s="5">
        <v>1546410</v>
      </c>
      <c r="M1263" s="9" t="s">
        <v>3015</v>
      </c>
      <c r="N1263" s="5">
        <v>154641</v>
      </c>
      <c r="O1263" s="5">
        <v>1701051</v>
      </c>
      <c r="P1263" s="5">
        <f t="shared" si="38"/>
        <v>178610.35499999998</v>
      </c>
      <c r="Q1263" s="5">
        <f t="shared" si="39"/>
        <v>1522440.645</v>
      </c>
      <c r="R1263" s="5" t="str">
        <f>+IFERROR(INDEX('18.02.23'!$F$9:$F$748,MATCH('Bảng kê Q1'!$F1263,'18.02.23'!$N$9:$N$746,0)),"")</f>
        <v/>
      </c>
      <c r="S1263" s="15" t="s">
        <v>349</v>
      </c>
      <c r="T1263" s="8" t="s">
        <v>3030</v>
      </c>
      <c r="U1263" t="e">
        <f>INDEX('Hàng tra'!$E$3:$E$519,MATCH('Bảng kê Q1'!$F1263,'Hàng tra'!$E$3:$E$519,0))</f>
        <v>#N/A</v>
      </c>
    </row>
    <row r="1264" spans="1:21" ht="21" hidden="1" outlineLevel="1" x14ac:dyDescent="0.25">
      <c r="A1264" s="4">
        <v>44970</v>
      </c>
      <c r="B1264" s="8" t="s">
        <v>1676</v>
      </c>
      <c r="C1264" s="8" t="s">
        <v>3013</v>
      </c>
      <c r="D1264" s="22" t="s">
        <v>1982</v>
      </c>
      <c r="E1264" s="22" t="s">
        <v>1982</v>
      </c>
      <c r="F1264" s="22">
        <v>3996</v>
      </c>
      <c r="G1264" s="22"/>
      <c r="H1264" s="22" t="str">
        <f>+IFERROR(INDEX('18.02.23'!$N$9:$N$746,MATCH('Bảng kê Q1'!$F1264,'18.02.23'!$N$9:$N$746,0)),"")</f>
        <v/>
      </c>
      <c r="I1264" s="22"/>
      <c r="J1264" s="22"/>
      <c r="K1264" s="22"/>
      <c r="L1264" s="5">
        <v>3406800</v>
      </c>
      <c r="M1264" s="9" t="s">
        <v>3015</v>
      </c>
      <c r="N1264" s="5">
        <v>340680</v>
      </c>
      <c r="O1264" s="5">
        <v>3747480</v>
      </c>
      <c r="P1264" s="5">
        <f t="shared" si="38"/>
        <v>393485.39999999997</v>
      </c>
      <c r="Q1264" s="5">
        <f t="shared" si="39"/>
        <v>3353994.6</v>
      </c>
      <c r="R1264" s="5" t="str">
        <f>+IFERROR(INDEX('18.02.23'!$F$9:$F$748,MATCH('Bảng kê Q1'!$F1264,'18.02.23'!$N$9:$N$746,0)),"")</f>
        <v/>
      </c>
      <c r="S1264" s="15" t="s">
        <v>1982</v>
      </c>
      <c r="T1264" s="8" t="s">
        <v>3032</v>
      </c>
      <c r="U1264" t="e">
        <f>INDEX('Hàng tra'!$E$3:$E$519,MATCH('Bảng kê Q1'!$F1264,'Hàng tra'!$E$3:$E$519,0))</f>
        <v>#N/A</v>
      </c>
    </row>
    <row r="1265" spans="1:21" hidden="1" outlineLevel="1" x14ac:dyDescent="0.25">
      <c r="A1265" s="4">
        <v>44970</v>
      </c>
      <c r="B1265" s="8" t="s">
        <v>800</v>
      </c>
      <c r="C1265" s="8" t="s">
        <v>3013</v>
      </c>
      <c r="D1265" s="22" t="s">
        <v>1292</v>
      </c>
      <c r="E1265" s="22" t="s">
        <v>1292</v>
      </c>
      <c r="F1265" s="22">
        <v>4003</v>
      </c>
      <c r="G1265" s="22"/>
      <c r="H1265" s="22" t="str">
        <f>+IFERROR(INDEX('18.02.23'!$N$9:$N$746,MATCH('Bảng kê Q1'!$F1265,'18.02.23'!$N$9:$N$746,0)),"")</f>
        <v/>
      </c>
      <c r="I1265" s="22"/>
      <c r="J1265" s="22"/>
      <c r="K1265" s="22"/>
      <c r="L1265" s="5">
        <v>431832</v>
      </c>
      <c r="M1265" s="9" t="s">
        <v>3015</v>
      </c>
      <c r="N1265" s="5">
        <v>43183</v>
      </c>
      <c r="O1265" s="5">
        <v>475015</v>
      </c>
      <c r="P1265" s="5">
        <f t="shared" si="38"/>
        <v>49876.574999999997</v>
      </c>
      <c r="Q1265" s="5">
        <f t="shared" si="39"/>
        <v>425138.42499999999</v>
      </c>
      <c r="R1265" s="5" t="str">
        <f>+IFERROR(INDEX('18.02.23'!$F$9:$F$748,MATCH('Bảng kê Q1'!$F1265,'18.02.23'!$N$9:$N$746,0)),"")</f>
        <v/>
      </c>
      <c r="S1265" s="15" t="s">
        <v>1882</v>
      </c>
      <c r="T1265" s="8" t="s">
        <v>3014</v>
      </c>
      <c r="U1265" t="e">
        <f>INDEX('Hàng tra'!$E$3:$E$519,MATCH('Bảng kê Q1'!$F1265,'Hàng tra'!$E$3:$E$519,0))</f>
        <v>#N/A</v>
      </c>
    </row>
    <row r="1266" spans="1:21" hidden="1" outlineLevel="1" x14ac:dyDescent="0.25">
      <c r="A1266" s="4">
        <v>44970</v>
      </c>
      <c r="B1266" s="8" t="s">
        <v>805</v>
      </c>
      <c r="C1266" s="8" t="s">
        <v>3013</v>
      </c>
      <c r="D1266" s="22" t="s">
        <v>2125</v>
      </c>
      <c r="E1266" s="22" t="s">
        <v>2125</v>
      </c>
      <c r="F1266" s="22">
        <v>4005</v>
      </c>
      <c r="G1266" s="22"/>
      <c r="H1266" s="22" t="str">
        <f>+IFERROR(INDEX('18.02.23'!$N$9:$N$746,MATCH('Bảng kê Q1'!$F1266,'18.02.23'!$N$9:$N$746,0)),"")</f>
        <v/>
      </c>
      <c r="I1266" s="22"/>
      <c r="J1266" s="22"/>
      <c r="K1266" s="22"/>
      <c r="L1266" s="5">
        <v>2323975</v>
      </c>
      <c r="M1266" s="9" t="s">
        <v>3015</v>
      </c>
      <c r="N1266" s="5">
        <v>232398</v>
      </c>
      <c r="O1266" s="5">
        <v>2556373</v>
      </c>
      <c r="P1266" s="5">
        <f t="shared" si="38"/>
        <v>268419.16499999998</v>
      </c>
      <c r="Q1266" s="5">
        <f t="shared" si="39"/>
        <v>2287953.835</v>
      </c>
      <c r="R1266" s="5" t="str">
        <f>+IFERROR(INDEX('18.02.23'!$F$9:$F$748,MATCH('Bảng kê Q1'!$F1266,'18.02.23'!$N$9:$N$746,0)),"")</f>
        <v/>
      </c>
      <c r="S1266" s="15" t="s">
        <v>1260</v>
      </c>
      <c r="T1266" s="8" t="s">
        <v>3061</v>
      </c>
      <c r="U1266" t="e">
        <f>INDEX('Hàng tra'!$E$3:$E$519,MATCH('Bảng kê Q1'!$F1266,'Hàng tra'!$E$3:$E$519,0))</f>
        <v>#N/A</v>
      </c>
    </row>
    <row r="1267" spans="1:21" hidden="1" outlineLevel="1" x14ac:dyDescent="0.25">
      <c r="A1267" s="4">
        <v>44970</v>
      </c>
      <c r="B1267" s="8" t="s">
        <v>538</v>
      </c>
      <c r="C1267" s="8" t="s">
        <v>3013</v>
      </c>
      <c r="D1267" s="22" t="s">
        <v>4150</v>
      </c>
      <c r="E1267" s="22" t="s">
        <v>4150</v>
      </c>
      <c r="F1267" s="22">
        <v>4006</v>
      </c>
      <c r="G1267" s="22"/>
      <c r="H1267" s="22" t="str">
        <f>+IFERROR(INDEX('18.02.23'!$N$9:$N$746,MATCH('Bảng kê Q1'!$F1267,'18.02.23'!$N$9:$N$746,0)),"")</f>
        <v/>
      </c>
      <c r="I1267" s="22"/>
      <c r="J1267" s="22"/>
      <c r="K1267" s="22"/>
      <c r="L1267" s="5">
        <v>551250</v>
      </c>
      <c r="M1267" s="9" t="s">
        <v>3015</v>
      </c>
      <c r="N1267" s="5">
        <v>55125</v>
      </c>
      <c r="O1267" s="5">
        <v>606375</v>
      </c>
      <c r="P1267" s="5">
        <f t="shared" si="38"/>
        <v>63669.375</v>
      </c>
      <c r="Q1267" s="5">
        <f t="shared" si="39"/>
        <v>542705.625</v>
      </c>
      <c r="R1267" s="5" t="str">
        <f>+IFERROR(INDEX('18.02.23'!$F$9:$F$748,MATCH('Bảng kê Q1'!$F1267,'18.02.23'!$N$9:$N$746,0)),"")</f>
        <v/>
      </c>
      <c r="S1267" s="15" t="s">
        <v>2803</v>
      </c>
      <c r="T1267" s="8" t="s">
        <v>3035</v>
      </c>
      <c r="U1267" t="e">
        <f>INDEX('Hàng tra'!$E$3:$E$519,MATCH('Bảng kê Q1'!$F1267,'Hàng tra'!$E$3:$E$519,0))</f>
        <v>#N/A</v>
      </c>
    </row>
    <row r="1268" spans="1:21" hidden="1" outlineLevel="1" x14ac:dyDescent="0.25">
      <c r="A1268" s="4">
        <v>44970</v>
      </c>
      <c r="B1268" s="8" t="s">
        <v>1006</v>
      </c>
      <c r="C1268" s="8" t="s">
        <v>3013</v>
      </c>
      <c r="D1268" s="22" t="s">
        <v>4150</v>
      </c>
      <c r="E1268" s="22" t="s">
        <v>4150</v>
      </c>
      <c r="F1268" s="22">
        <v>4007</v>
      </c>
      <c r="G1268" s="22"/>
      <c r="H1268" s="22" t="str">
        <f>+IFERROR(INDEX('18.02.23'!$N$9:$N$746,MATCH('Bảng kê Q1'!$F1268,'18.02.23'!$N$9:$N$746,0)),"")</f>
        <v/>
      </c>
      <c r="I1268" s="22"/>
      <c r="J1268" s="22"/>
      <c r="K1268" s="22"/>
      <c r="L1268" s="5">
        <v>1060500</v>
      </c>
      <c r="M1268" s="9" t="s">
        <v>3015</v>
      </c>
      <c r="N1268" s="5">
        <v>106050</v>
      </c>
      <c r="O1268" s="5">
        <v>1166550</v>
      </c>
      <c r="P1268" s="5">
        <f t="shared" si="38"/>
        <v>122487.75</v>
      </c>
      <c r="Q1268" s="5">
        <f t="shared" si="39"/>
        <v>1044062.25</v>
      </c>
      <c r="R1268" s="5" t="str">
        <f>+IFERROR(INDEX('18.02.23'!$F$9:$F$748,MATCH('Bảng kê Q1'!$F1268,'18.02.23'!$N$9:$N$746,0)),"")</f>
        <v/>
      </c>
      <c r="S1268" s="15" t="s">
        <v>2803</v>
      </c>
      <c r="T1268" s="8" t="s">
        <v>3035</v>
      </c>
      <c r="U1268" t="e">
        <f>INDEX('Hàng tra'!$E$3:$E$519,MATCH('Bảng kê Q1'!$F1268,'Hàng tra'!$E$3:$E$519,0))</f>
        <v>#N/A</v>
      </c>
    </row>
    <row r="1269" spans="1:21" hidden="1" outlineLevel="1" x14ac:dyDescent="0.25">
      <c r="A1269" s="4">
        <v>44970</v>
      </c>
      <c r="B1269" s="8" t="s">
        <v>1967</v>
      </c>
      <c r="C1269" s="8" t="s">
        <v>3013</v>
      </c>
      <c r="D1269" s="22" t="s">
        <v>4150</v>
      </c>
      <c r="E1269" s="22" t="s">
        <v>4150</v>
      </c>
      <c r="F1269" s="22">
        <v>4008</v>
      </c>
      <c r="G1269" s="22"/>
      <c r="H1269" s="22" t="str">
        <f>+IFERROR(INDEX('18.02.23'!$N$9:$N$746,MATCH('Bảng kê Q1'!$F1269,'18.02.23'!$N$9:$N$746,0)),"")</f>
        <v/>
      </c>
      <c r="I1269" s="22"/>
      <c r="J1269" s="22"/>
      <c r="K1269" s="22"/>
      <c r="L1269" s="5">
        <v>1105560</v>
      </c>
      <c r="M1269" s="9" t="s">
        <v>3015</v>
      </c>
      <c r="N1269" s="5">
        <v>110556</v>
      </c>
      <c r="O1269" s="5">
        <v>1216116</v>
      </c>
      <c r="P1269" s="5">
        <f t="shared" si="38"/>
        <v>127692.18</v>
      </c>
      <c r="Q1269" s="5">
        <f t="shared" si="39"/>
        <v>1088423.82</v>
      </c>
      <c r="R1269" s="5" t="str">
        <f>+IFERROR(INDEX('18.02.23'!$F$9:$F$748,MATCH('Bảng kê Q1'!$F1269,'18.02.23'!$N$9:$N$746,0)),"")</f>
        <v/>
      </c>
      <c r="S1269" s="15" t="s">
        <v>2803</v>
      </c>
      <c r="T1269" s="8" t="s">
        <v>3035</v>
      </c>
      <c r="U1269" t="e">
        <f>INDEX('Hàng tra'!$E$3:$E$519,MATCH('Bảng kê Q1'!$F1269,'Hàng tra'!$E$3:$E$519,0))</f>
        <v>#N/A</v>
      </c>
    </row>
    <row r="1270" spans="1:21" ht="21" hidden="1" outlineLevel="1" x14ac:dyDescent="0.25">
      <c r="A1270" s="4">
        <v>44970</v>
      </c>
      <c r="B1270" s="8" t="s">
        <v>401</v>
      </c>
      <c r="C1270" s="8" t="s">
        <v>3013</v>
      </c>
      <c r="D1270" s="22" t="s">
        <v>879</v>
      </c>
      <c r="E1270" s="22" t="s">
        <v>879</v>
      </c>
      <c r="F1270" s="22">
        <v>4012</v>
      </c>
      <c r="G1270" s="22"/>
      <c r="H1270" s="22" t="str">
        <f>+IFERROR(INDEX('18.02.23'!$N$9:$N$746,MATCH('Bảng kê Q1'!$F1270,'18.02.23'!$N$9:$N$746,0)),"")</f>
        <v/>
      </c>
      <c r="I1270" s="22"/>
      <c r="J1270" s="22"/>
      <c r="K1270" s="22"/>
      <c r="L1270" s="5">
        <v>1060500</v>
      </c>
      <c r="M1270" s="9" t="s">
        <v>3015</v>
      </c>
      <c r="N1270" s="5">
        <v>106050</v>
      </c>
      <c r="O1270" s="5">
        <v>1166550</v>
      </c>
      <c r="P1270" s="5">
        <f t="shared" si="38"/>
        <v>122487.75</v>
      </c>
      <c r="Q1270" s="5">
        <f t="shared" si="39"/>
        <v>1044062.25</v>
      </c>
      <c r="R1270" s="5" t="str">
        <f>+IFERROR(INDEX('18.02.23'!$F$9:$F$748,MATCH('Bảng kê Q1'!$F1270,'18.02.23'!$N$9:$N$746,0)),"")</f>
        <v/>
      </c>
      <c r="S1270" s="15" t="s">
        <v>879</v>
      </c>
      <c r="T1270" s="8" t="s">
        <v>3020</v>
      </c>
      <c r="U1270" t="e">
        <f>INDEX('Hàng tra'!$E$3:$E$519,MATCH('Bảng kê Q1'!$F1270,'Hàng tra'!$E$3:$E$519,0))</f>
        <v>#N/A</v>
      </c>
    </row>
    <row r="1271" spans="1:21" ht="21" hidden="1" outlineLevel="1" x14ac:dyDescent="0.25">
      <c r="A1271" s="4">
        <v>44970</v>
      </c>
      <c r="B1271" s="8" t="s">
        <v>1526</v>
      </c>
      <c r="C1271" s="8" t="s">
        <v>3013</v>
      </c>
      <c r="D1271" s="22" t="s">
        <v>879</v>
      </c>
      <c r="E1271" s="22" t="s">
        <v>879</v>
      </c>
      <c r="F1271" s="22">
        <v>4013</v>
      </c>
      <c r="G1271" s="22"/>
      <c r="H1271" s="22" t="str">
        <f>+IFERROR(INDEX('18.02.23'!$N$9:$N$746,MATCH('Bảng kê Q1'!$F1271,'18.02.23'!$N$9:$N$746,0)),"")</f>
        <v/>
      </c>
      <c r="I1271" s="22"/>
      <c r="J1271" s="22"/>
      <c r="K1271" s="22"/>
      <c r="L1271" s="5">
        <v>1611750</v>
      </c>
      <c r="M1271" s="9" t="s">
        <v>3015</v>
      </c>
      <c r="N1271" s="5">
        <v>161175</v>
      </c>
      <c r="O1271" s="5">
        <v>1772925</v>
      </c>
      <c r="P1271" s="5">
        <f t="shared" si="38"/>
        <v>186157.125</v>
      </c>
      <c r="Q1271" s="5">
        <f t="shared" si="39"/>
        <v>1586767.875</v>
      </c>
      <c r="R1271" s="5" t="str">
        <f>+IFERROR(INDEX('18.02.23'!$F$9:$F$748,MATCH('Bảng kê Q1'!$F1271,'18.02.23'!$N$9:$N$746,0)),"")</f>
        <v/>
      </c>
      <c r="S1271" s="15" t="s">
        <v>879</v>
      </c>
      <c r="T1271" s="8" t="s">
        <v>3020</v>
      </c>
      <c r="U1271" t="e">
        <f>INDEX('Hàng tra'!$E$3:$E$519,MATCH('Bảng kê Q1'!$F1271,'Hàng tra'!$E$3:$E$519,0))</f>
        <v>#N/A</v>
      </c>
    </row>
    <row r="1272" spans="1:21" ht="21" hidden="1" outlineLevel="1" x14ac:dyDescent="0.25">
      <c r="A1272" s="4">
        <v>44970</v>
      </c>
      <c r="B1272" s="8" t="s">
        <v>1448</v>
      </c>
      <c r="C1272" s="8" t="s">
        <v>3013</v>
      </c>
      <c r="D1272" s="22" t="s">
        <v>1887</v>
      </c>
      <c r="E1272" s="22" t="s">
        <v>1887</v>
      </c>
      <c r="F1272" s="22">
        <v>4014</v>
      </c>
      <c r="G1272" s="22"/>
      <c r="H1272" s="22" t="str">
        <f>+IFERROR(INDEX('18.02.23'!$N$9:$N$746,MATCH('Bảng kê Q1'!$F1272,'18.02.23'!$N$9:$N$746,0)),"")</f>
        <v/>
      </c>
      <c r="I1272" s="22"/>
      <c r="J1272" s="22"/>
      <c r="K1272" s="22"/>
      <c r="L1272" s="5">
        <v>2163000</v>
      </c>
      <c r="M1272" s="9" t="s">
        <v>3015</v>
      </c>
      <c r="N1272" s="5">
        <v>216300</v>
      </c>
      <c r="O1272" s="5">
        <v>2379300</v>
      </c>
      <c r="P1272" s="5">
        <f t="shared" si="38"/>
        <v>249826.5</v>
      </c>
      <c r="Q1272" s="5">
        <f t="shared" si="39"/>
        <v>2129473.5</v>
      </c>
      <c r="R1272" s="5" t="str">
        <f>+IFERROR(INDEX('18.02.23'!$F$9:$F$748,MATCH('Bảng kê Q1'!$F1272,'18.02.23'!$N$9:$N$746,0)),"")</f>
        <v/>
      </c>
      <c r="S1272" s="15" t="s">
        <v>1887</v>
      </c>
      <c r="T1272" s="8" t="s">
        <v>3062</v>
      </c>
      <c r="U1272" t="e">
        <f>INDEX('Hàng tra'!$E$3:$E$519,MATCH('Bảng kê Q1'!$F1272,'Hàng tra'!$E$3:$E$519,0))</f>
        <v>#N/A</v>
      </c>
    </row>
    <row r="1273" spans="1:21" ht="21" hidden="1" outlineLevel="1" x14ac:dyDescent="0.25">
      <c r="A1273" s="4">
        <v>44970</v>
      </c>
      <c r="B1273" s="8" t="s">
        <v>2523</v>
      </c>
      <c r="C1273" s="8" t="s">
        <v>3013</v>
      </c>
      <c r="D1273" s="22" t="s">
        <v>1887</v>
      </c>
      <c r="E1273" s="22" t="s">
        <v>1887</v>
      </c>
      <c r="F1273" s="22">
        <v>4015</v>
      </c>
      <c r="G1273" s="22"/>
      <c r="H1273" s="22" t="str">
        <f>+IFERROR(INDEX('18.02.23'!$N$9:$N$746,MATCH('Bảng kê Q1'!$F1273,'18.02.23'!$N$9:$N$746,0)),"")</f>
        <v/>
      </c>
      <c r="I1273" s="22"/>
      <c r="J1273" s="22"/>
      <c r="K1273" s="22"/>
      <c r="L1273" s="5">
        <v>1081500</v>
      </c>
      <c r="M1273" s="9" t="s">
        <v>3015</v>
      </c>
      <c r="N1273" s="5">
        <v>108150</v>
      </c>
      <c r="O1273" s="5">
        <v>1189650</v>
      </c>
      <c r="P1273" s="5">
        <f t="shared" si="38"/>
        <v>124913.25</v>
      </c>
      <c r="Q1273" s="5">
        <f t="shared" si="39"/>
        <v>1064736.75</v>
      </c>
      <c r="R1273" s="5" t="str">
        <f>+IFERROR(INDEX('18.02.23'!$F$9:$F$748,MATCH('Bảng kê Q1'!$F1273,'18.02.23'!$N$9:$N$746,0)),"")</f>
        <v/>
      </c>
      <c r="S1273" s="15" t="s">
        <v>1887</v>
      </c>
      <c r="T1273" s="8" t="s">
        <v>3062</v>
      </c>
      <c r="U1273" t="e">
        <f>INDEX('Hàng tra'!$E$3:$E$519,MATCH('Bảng kê Q1'!$F1273,'Hàng tra'!$E$3:$E$519,0))</f>
        <v>#N/A</v>
      </c>
    </row>
    <row r="1274" spans="1:21" ht="21" hidden="1" outlineLevel="1" x14ac:dyDescent="0.25">
      <c r="A1274" s="4">
        <v>44970</v>
      </c>
      <c r="B1274" s="8" t="s">
        <v>1963</v>
      </c>
      <c r="C1274" s="8" t="s">
        <v>3013</v>
      </c>
      <c r="D1274" s="22" t="s">
        <v>1118</v>
      </c>
      <c r="E1274" s="22" t="s">
        <v>1118</v>
      </c>
      <c r="F1274" s="22">
        <v>4016</v>
      </c>
      <c r="G1274" s="22"/>
      <c r="H1274" s="22" t="str">
        <f>+IFERROR(INDEX('18.02.23'!$N$9:$N$746,MATCH('Bảng kê Q1'!$F1274,'18.02.23'!$N$9:$N$746,0)),"")</f>
        <v/>
      </c>
      <c r="I1274" s="22"/>
      <c r="J1274" s="22"/>
      <c r="K1274" s="22"/>
      <c r="L1274" s="5">
        <v>1102500</v>
      </c>
      <c r="M1274" s="9" t="s">
        <v>3015</v>
      </c>
      <c r="N1274" s="5">
        <v>110250</v>
      </c>
      <c r="O1274" s="5">
        <v>1212750</v>
      </c>
      <c r="P1274" s="5">
        <f t="shared" si="38"/>
        <v>127338.75</v>
      </c>
      <c r="Q1274" s="5">
        <f t="shared" si="39"/>
        <v>1085411.25</v>
      </c>
      <c r="R1274" s="5" t="str">
        <f>+IFERROR(INDEX('18.02.23'!$F$9:$F$748,MATCH('Bảng kê Q1'!$F1274,'18.02.23'!$N$9:$N$746,0)),"")</f>
        <v/>
      </c>
      <c r="S1274" s="15" t="s">
        <v>1118</v>
      </c>
      <c r="T1274" s="8" t="s">
        <v>3016</v>
      </c>
      <c r="U1274" t="e">
        <f>INDEX('Hàng tra'!$E$3:$E$519,MATCH('Bảng kê Q1'!$F1274,'Hàng tra'!$E$3:$E$519,0))</f>
        <v>#N/A</v>
      </c>
    </row>
    <row r="1275" spans="1:21" ht="21" hidden="1" outlineLevel="1" x14ac:dyDescent="0.25">
      <c r="A1275" s="4">
        <v>44970</v>
      </c>
      <c r="B1275" s="8" t="s">
        <v>1579</v>
      </c>
      <c r="C1275" s="8" t="s">
        <v>3013</v>
      </c>
      <c r="D1275" s="22" t="s">
        <v>2998</v>
      </c>
      <c r="E1275" s="22" t="s">
        <v>2998</v>
      </c>
      <c r="F1275" s="22">
        <v>4017</v>
      </c>
      <c r="G1275" s="22"/>
      <c r="H1275" s="22" t="str">
        <f>+IFERROR(INDEX('18.02.23'!$N$9:$N$746,MATCH('Bảng kê Q1'!$F1275,'18.02.23'!$N$9:$N$746,0)),"")</f>
        <v/>
      </c>
      <c r="I1275" s="22"/>
      <c r="J1275" s="22"/>
      <c r="K1275" s="22"/>
      <c r="L1275" s="5">
        <v>1722000</v>
      </c>
      <c r="M1275" s="9" t="s">
        <v>3015</v>
      </c>
      <c r="N1275" s="5">
        <v>172200</v>
      </c>
      <c r="O1275" s="5">
        <v>1894200</v>
      </c>
      <c r="P1275" s="5">
        <f t="shared" si="38"/>
        <v>198891</v>
      </c>
      <c r="Q1275" s="5">
        <f t="shared" si="39"/>
        <v>1695309</v>
      </c>
      <c r="R1275" s="5" t="str">
        <f>+IFERROR(INDEX('18.02.23'!$F$9:$F$748,MATCH('Bảng kê Q1'!$F1275,'18.02.23'!$N$9:$N$746,0)),"")</f>
        <v/>
      </c>
      <c r="S1275" s="15" t="s">
        <v>2998</v>
      </c>
      <c r="T1275" s="8" t="s">
        <v>3089</v>
      </c>
      <c r="U1275" t="e">
        <f>INDEX('Hàng tra'!$E$3:$E$519,MATCH('Bảng kê Q1'!$F1275,'Hàng tra'!$E$3:$E$519,0))</f>
        <v>#N/A</v>
      </c>
    </row>
    <row r="1276" spans="1:21" ht="21" hidden="1" outlineLevel="1" x14ac:dyDescent="0.25">
      <c r="A1276" s="4">
        <v>44970</v>
      </c>
      <c r="B1276" s="8" t="s">
        <v>2480</v>
      </c>
      <c r="C1276" s="8" t="s">
        <v>3013</v>
      </c>
      <c r="D1276" s="22" t="s">
        <v>4246</v>
      </c>
      <c r="E1276" s="22" t="s">
        <v>4246</v>
      </c>
      <c r="F1276" s="22">
        <v>4018</v>
      </c>
      <c r="G1276" s="22"/>
      <c r="H1276" s="22" t="str">
        <f>+IFERROR(INDEX('18.02.23'!$N$9:$N$746,MATCH('Bảng kê Q1'!$F1276,'18.02.23'!$N$9:$N$746,0)),"")</f>
        <v/>
      </c>
      <c r="I1276" s="22"/>
      <c r="J1276" s="22"/>
      <c r="K1276" s="22"/>
      <c r="L1276" s="5">
        <v>530250</v>
      </c>
      <c r="M1276" s="9" t="s">
        <v>3015</v>
      </c>
      <c r="N1276" s="5">
        <v>53025</v>
      </c>
      <c r="O1276" s="5">
        <v>583275</v>
      </c>
      <c r="P1276" s="5">
        <f t="shared" si="38"/>
        <v>61243.875</v>
      </c>
      <c r="Q1276" s="5">
        <f t="shared" si="39"/>
        <v>522031.125</v>
      </c>
      <c r="R1276" s="5" t="str">
        <f>+IFERROR(INDEX('18.02.23'!$F$9:$F$748,MATCH('Bảng kê Q1'!$F1276,'18.02.23'!$N$9:$N$746,0)),"")</f>
        <v/>
      </c>
      <c r="S1276" s="15" t="s">
        <v>2998</v>
      </c>
      <c r="T1276" s="8" t="s">
        <v>3089</v>
      </c>
      <c r="U1276" t="e">
        <f>INDEX('Hàng tra'!$E$3:$E$519,MATCH('Bảng kê Q1'!$F1276,'Hàng tra'!$E$3:$E$519,0))</f>
        <v>#N/A</v>
      </c>
    </row>
    <row r="1277" spans="1:21" hidden="1" outlineLevel="1" x14ac:dyDescent="0.25">
      <c r="A1277" s="4">
        <v>44970</v>
      </c>
      <c r="B1277" s="8" t="s">
        <v>2754</v>
      </c>
      <c r="C1277" s="8" t="s">
        <v>3013</v>
      </c>
      <c r="D1277" s="22" t="s">
        <v>2767</v>
      </c>
      <c r="E1277" s="22" t="s">
        <v>2767</v>
      </c>
      <c r="F1277" s="22">
        <v>4019</v>
      </c>
      <c r="G1277" s="22"/>
      <c r="H1277" s="22" t="str">
        <f>+IFERROR(INDEX('18.02.23'!$N$9:$N$746,MATCH('Bảng kê Q1'!$F1277,'18.02.23'!$N$9:$N$746,0)),"")</f>
        <v/>
      </c>
      <c r="I1277" s="22"/>
      <c r="J1277" s="22"/>
      <c r="K1277" s="22"/>
      <c r="L1277" s="5">
        <v>1632750</v>
      </c>
      <c r="M1277" s="9" t="s">
        <v>3015</v>
      </c>
      <c r="N1277" s="5">
        <v>163275</v>
      </c>
      <c r="O1277" s="5">
        <v>1796025</v>
      </c>
      <c r="P1277" s="5">
        <f t="shared" si="38"/>
        <v>188582.625</v>
      </c>
      <c r="Q1277" s="5">
        <f t="shared" si="39"/>
        <v>1607442.375</v>
      </c>
      <c r="R1277" s="5" t="str">
        <f>+IFERROR(INDEX('18.02.23'!$F$9:$F$748,MATCH('Bảng kê Q1'!$F1277,'18.02.23'!$N$9:$N$746,0)),"")</f>
        <v/>
      </c>
      <c r="S1277" s="15" t="s">
        <v>2767</v>
      </c>
      <c r="T1277" s="8" t="s">
        <v>3111</v>
      </c>
      <c r="U1277" t="e">
        <f>INDEX('Hàng tra'!$E$3:$E$519,MATCH('Bảng kê Q1'!$F1277,'Hàng tra'!$E$3:$E$519,0))</f>
        <v>#N/A</v>
      </c>
    </row>
    <row r="1278" spans="1:21" hidden="1" outlineLevel="1" x14ac:dyDescent="0.25">
      <c r="A1278" s="4">
        <v>44970</v>
      </c>
      <c r="B1278" s="8" t="s">
        <v>1682</v>
      </c>
      <c r="C1278" s="8" t="s">
        <v>3013</v>
      </c>
      <c r="D1278" s="22" t="s">
        <v>1937</v>
      </c>
      <c r="E1278" s="22" t="s">
        <v>1937</v>
      </c>
      <c r="F1278" s="22">
        <v>4020</v>
      </c>
      <c r="G1278" s="22"/>
      <c r="H1278" s="22" t="str">
        <f>+IFERROR(INDEX('18.02.23'!$N$9:$N$746,MATCH('Bảng kê Q1'!$F1278,'18.02.23'!$N$9:$N$746,0)),"")</f>
        <v/>
      </c>
      <c r="I1278" s="22"/>
      <c r="J1278" s="22"/>
      <c r="K1278" s="22"/>
      <c r="L1278" s="5">
        <v>1081500</v>
      </c>
      <c r="M1278" s="9" t="s">
        <v>3015</v>
      </c>
      <c r="N1278" s="5">
        <v>108150</v>
      </c>
      <c r="O1278" s="5">
        <v>1189650</v>
      </c>
      <c r="P1278" s="5">
        <f t="shared" si="38"/>
        <v>124913.25</v>
      </c>
      <c r="Q1278" s="5">
        <f t="shared" si="39"/>
        <v>1064736.75</v>
      </c>
      <c r="R1278" s="5" t="str">
        <f>+IFERROR(INDEX('18.02.23'!$F$9:$F$748,MATCH('Bảng kê Q1'!$F1278,'18.02.23'!$N$9:$N$746,0)),"")</f>
        <v/>
      </c>
      <c r="S1278" s="15" t="s">
        <v>1937</v>
      </c>
      <c r="T1278" s="8" t="s">
        <v>3021</v>
      </c>
      <c r="U1278" t="e">
        <f>INDEX('Hàng tra'!$E$3:$E$519,MATCH('Bảng kê Q1'!$F1278,'Hàng tra'!$E$3:$E$519,0))</f>
        <v>#N/A</v>
      </c>
    </row>
    <row r="1279" spans="1:21" ht="21" hidden="1" outlineLevel="1" x14ac:dyDescent="0.25">
      <c r="A1279" s="4">
        <v>44970</v>
      </c>
      <c r="B1279" s="8" t="s">
        <v>2587</v>
      </c>
      <c r="C1279" s="8" t="s">
        <v>3013</v>
      </c>
      <c r="D1279" s="22" t="s">
        <v>1088</v>
      </c>
      <c r="E1279" s="22" t="s">
        <v>1088</v>
      </c>
      <c r="F1279" s="22">
        <v>4021</v>
      </c>
      <c r="G1279" s="22"/>
      <c r="H1279" s="22" t="str">
        <f>+IFERROR(INDEX('18.02.23'!$N$9:$N$746,MATCH('Bảng kê Q1'!$F1279,'18.02.23'!$N$9:$N$746,0)),"")</f>
        <v/>
      </c>
      <c r="I1279" s="22"/>
      <c r="J1279" s="22"/>
      <c r="K1279" s="22"/>
      <c r="L1279" s="5">
        <v>1102500</v>
      </c>
      <c r="M1279" s="9" t="s">
        <v>3015</v>
      </c>
      <c r="N1279" s="5">
        <v>110250</v>
      </c>
      <c r="O1279" s="5">
        <v>1212750</v>
      </c>
      <c r="P1279" s="5">
        <f t="shared" si="38"/>
        <v>127338.75</v>
      </c>
      <c r="Q1279" s="5">
        <f t="shared" si="39"/>
        <v>1085411.25</v>
      </c>
      <c r="R1279" s="5" t="str">
        <f>+IFERROR(INDEX('18.02.23'!$F$9:$F$748,MATCH('Bảng kê Q1'!$F1279,'18.02.23'!$N$9:$N$746,0)),"")</f>
        <v/>
      </c>
      <c r="S1279" s="15" t="s">
        <v>1088</v>
      </c>
      <c r="T1279" s="8" t="s">
        <v>3116</v>
      </c>
      <c r="U1279" t="e">
        <f>INDEX('Hàng tra'!$E$3:$E$519,MATCH('Bảng kê Q1'!$F1279,'Hàng tra'!$E$3:$E$519,0))</f>
        <v>#N/A</v>
      </c>
    </row>
    <row r="1280" spans="1:21" ht="21" hidden="1" outlineLevel="1" x14ac:dyDescent="0.25">
      <c r="A1280" s="4">
        <v>44970</v>
      </c>
      <c r="B1280" s="8" t="s">
        <v>2076</v>
      </c>
      <c r="C1280" s="8" t="s">
        <v>3013</v>
      </c>
      <c r="D1280" s="22" t="s">
        <v>969</v>
      </c>
      <c r="E1280" s="22" t="s">
        <v>969</v>
      </c>
      <c r="F1280" s="22">
        <v>4022</v>
      </c>
      <c r="G1280" s="22"/>
      <c r="H1280" s="22" t="str">
        <f>+IFERROR(INDEX('18.02.23'!$N$9:$N$746,MATCH('Bảng kê Q1'!$F1280,'18.02.23'!$N$9:$N$746,0)),"")</f>
        <v/>
      </c>
      <c r="I1280" s="22"/>
      <c r="J1280" s="22"/>
      <c r="K1280" s="22"/>
      <c r="L1280" s="5">
        <v>530250</v>
      </c>
      <c r="M1280" s="9" t="s">
        <v>3015</v>
      </c>
      <c r="N1280" s="5">
        <v>53025</v>
      </c>
      <c r="O1280" s="5">
        <v>583275</v>
      </c>
      <c r="P1280" s="5">
        <f t="shared" si="38"/>
        <v>61243.875</v>
      </c>
      <c r="Q1280" s="5">
        <f t="shared" si="39"/>
        <v>522031.125</v>
      </c>
      <c r="R1280" s="5" t="str">
        <f>+IFERROR(INDEX('18.02.23'!$F$9:$F$748,MATCH('Bảng kê Q1'!$F1280,'18.02.23'!$N$9:$N$746,0)),"")</f>
        <v/>
      </c>
      <c r="S1280" s="15" t="s">
        <v>969</v>
      </c>
      <c r="T1280" s="8" t="s">
        <v>3117</v>
      </c>
      <c r="U1280" t="e">
        <f>INDEX('Hàng tra'!$E$3:$E$519,MATCH('Bảng kê Q1'!$F1280,'Hàng tra'!$E$3:$E$519,0))</f>
        <v>#N/A</v>
      </c>
    </row>
    <row r="1281" spans="1:21" ht="21" hidden="1" outlineLevel="1" x14ac:dyDescent="0.25">
      <c r="A1281" s="4">
        <v>44970</v>
      </c>
      <c r="B1281" s="8" t="s">
        <v>2722</v>
      </c>
      <c r="C1281" s="8" t="s">
        <v>3013</v>
      </c>
      <c r="D1281" s="22" t="s">
        <v>2098</v>
      </c>
      <c r="E1281" s="22" t="s">
        <v>2098</v>
      </c>
      <c r="F1281" s="22">
        <v>4023</v>
      </c>
      <c r="G1281" s="22"/>
      <c r="H1281" s="22" t="str">
        <f>+IFERROR(INDEX('18.02.23'!$N$9:$N$746,MATCH('Bảng kê Q1'!$F1281,'18.02.23'!$N$9:$N$746,0)),"")</f>
        <v/>
      </c>
      <c r="I1281" s="22"/>
      <c r="J1281" s="22"/>
      <c r="K1281" s="22"/>
      <c r="L1281" s="5">
        <v>2163000</v>
      </c>
      <c r="M1281" s="9" t="s">
        <v>3015</v>
      </c>
      <c r="N1281" s="5">
        <v>216300</v>
      </c>
      <c r="O1281" s="5">
        <v>2379300</v>
      </c>
      <c r="P1281" s="5">
        <f t="shared" si="38"/>
        <v>249826.5</v>
      </c>
      <c r="Q1281" s="5">
        <f t="shared" si="39"/>
        <v>2129473.5</v>
      </c>
      <c r="R1281" s="5" t="str">
        <f>+IFERROR(INDEX('18.02.23'!$F$9:$F$748,MATCH('Bảng kê Q1'!$F1281,'18.02.23'!$N$9:$N$746,0)),"")</f>
        <v/>
      </c>
      <c r="S1281" s="15" t="s">
        <v>2098</v>
      </c>
      <c r="T1281" s="8" t="s">
        <v>3118</v>
      </c>
      <c r="U1281" t="e">
        <f>INDEX('Hàng tra'!$E$3:$E$519,MATCH('Bảng kê Q1'!$F1281,'Hàng tra'!$E$3:$E$519,0))</f>
        <v>#N/A</v>
      </c>
    </row>
    <row r="1282" spans="1:21" hidden="1" outlineLevel="1" x14ac:dyDescent="0.25">
      <c r="A1282" s="4">
        <v>44970</v>
      </c>
      <c r="B1282" s="8" t="s">
        <v>584</v>
      </c>
      <c r="C1282" s="8" t="s">
        <v>3013</v>
      </c>
      <c r="D1282" s="22" t="s">
        <v>3119</v>
      </c>
      <c r="E1282" s="22" t="s">
        <v>3119</v>
      </c>
      <c r="F1282" s="22">
        <v>4024</v>
      </c>
      <c r="G1282" s="22"/>
      <c r="H1282" s="22" t="str">
        <f>+IFERROR(INDEX('18.02.23'!$N$9:$N$746,MATCH('Bảng kê Q1'!$F1282,'18.02.23'!$N$9:$N$746,0)),"")</f>
        <v/>
      </c>
      <c r="I1282" s="22"/>
      <c r="J1282" s="22"/>
      <c r="K1282" s="22"/>
      <c r="L1282" s="5">
        <v>648900</v>
      </c>
      <c r="M1282" s="9" t="s">
        <v>3015</v>
      </c>
      <c r="N1282" s="5">
        <v>64890</v>
      </c>
      <c r="O1282" s="5">
        <v>713790</v>
      </c>
      <c r="P1282" s="5">
        <f t="shared" si="38"/>
        <v>74947.95</v>
      </c>
      <c r="Q1282" s="5">
        <f t="shared" si="39"/>
        <v>638842.05000000005</v>
      </c>
      <c r="R1282" s="5" t="str">
        <f>+IFERROR(INDEX('18.02.23'!$F$9:$F$748,MATCH('Bảng kê Q1'!$F1282,'18.02.23'!$N$9:$N$746,0)),"")</f>
        <v/>
      </c>
      <c r="S1282" s="15" t="s">
        <v>3119</v>
      </c>
      <c r="T1282" s="8" t="s">
        <v>3024</v>
      </c>
      <c r="U1282" t="e">
        <f>INDEX('Hàng tra'!$E$3:$E$519,MATCH('Bảng kê Q1'!$F1282,'Hàng tra'!$E$3:$E$519,0))</f>
        <v>#N/A</v>
      </c>
    </row>
    <row r="1283" spans="1:21" ht="21" hidden="1" outlineLevel="1" x14ac:dyDescent="0.25">
      <c r="A1283" s="4">
        <v>44970</v>
      </c>
      <c r="B1283" s="8" t="s">
        <v>2769</v>
      </c>
      <c r="C1283" s="8" t="s">
        <v>3013</v>
      </c>
      <c r="D1283" s="22" t="s">
        <v>4266</v>
      </c>
      <c r="E1283" s="22" t="s">
        <v>4266</v>
      </c>
      <c r="F1283" s="22">
        <v>4025</v>
      </c>
      <c r="G1283" s="22"/>
      <c r="H1283" s="22" t="str">
        <f>+IFERROR(INDEX('18.02.23'!$N$9:$N$746,MATCH('Bảng kê Q1'!$F1283,'18.02.23'!$N$9:$N$746,0)),"")</f>
        <v/>
      </c>
      <c r="I1283" s="22"/>
      <c r="J1283" s="22"/>
      <c r="K1283" s="22"/>
      <c r="L1283" s="5">
        <v>551250</v>
      </c>
      <c r="M1283" s="9" t="s">
        <v>3015</v>
      </c>
      <c r="N1283" s="5">
        <v>55125</v>
      </c>
      <c r="O1283" s="5">
        <v>606375</v>
      </c>
      <c r="P1283" s="5">
        <f t="shared" si="38"/>
        <v>63669.375</v>
      </c>
      <c r="Q1283" s="5">
        <f t="shared" si="39"/>
        <v>542705.625</v>
      </c>
      <c r="R1283" s="5" t="str">
        <f>+IFERROR(INDEX('18.02.23'!$F$9:$F$748,MATCH('Bảng kê Q1'!$F1283,'18.02.23'!$N$9:$N$746,0)),"")</f>
        <v/>
      </c>
      <c r="S1283" s="15" t="s">
        <v>1976</v>
      </c>
      <c r="T1283" s="8" t="s">
        <v>3018</v>
      </c>
      <c r="U1283" t="e">
        <f>INDEX('Hàng tra'!$E$3:$E$519,MATCH('Bảng kê Q1'!$F1283,'Hàng tra'!$E$3:$E$519,0))</f>
        <v>#N/A</v>
      </c>
    </row>
    <row r="1284" spans="1:21" ht="21" hidden="1" outlineLevel="1" x14ac:dyDescent="0.25">
      <c r="A1284" s="4">
        <v>44970</v>
      </c>
      <c r="B1284" s="8" t="s">
        <v>1291</v>
      </c>
      <c r="C1284" s="8" t="s">
        <v>3013</v>
      </c>
      <c r="D1284" s="22" t="s">
        <v>4136</v>
      </c>
      <c r="E1284" s="22" t="s">
        <v>4136</v>
      </c>
      <c r="F1284" s="22">
        <v>4026</v>
      </c>
      <c r="G1284" s="22"/>
      <c r="H1284" s="22" t="str">
        <f>+IFERROR(INDEX('18.02.23'!$N$9:$N$746,MATCH('Bảng kê Q1'!$F1284,'18.02.23'!$N$9:$N$746,0)),"")</f>
        <v/>
      </c>
      <c r="I1284" s="22"/>
      <c r="J1284" s="22"/>
      <c r="K1284" s="22"/>
      <c r="L1284" s="5">
        <v>1081500</v>
      </c>
      <c r="M1284" s="9" t="s">
        <v>3015</v>
      </c>
      <c r="N1284" s="5">
        <v>108150</v>
      </c>
      <c r="O1284" s="5">
        <v>1189650</v>
      </c>
      <c r="P1284" s="5">
        <f t="shared" si="38"/>
        <v>124913.25</v>
      </c>
      <c r="Q1284" s="5">
        <f t="shared" si="39"/>
        <v>1064736.75</v>
      </c>
      <c r="R1284" s="5" t="str">
        <f>+IFERROR(INDEX('18.02.23'!$F$9:$F$748,MATCH('Bảng kê Q1'!$F1284,'18.02.23'!$N$9:$N$746,0)),"")</f>
        <v/>
      </c>
      <c r="S1284" s="15" t="s">
        <v>1976</v>
      </c>
      <c r="T1284" s="8" t="s">
        <v>3018</v>
      </c>
      <c r="U1284" t="e">
        <f>INDEX('Hàng tra'!$E$3:$E$519,MATCH('Bảng kê Q1'!$F1284,'Hàng tra'!$E$3:$E$519,0))</f>
        <v>#N/A</v>
      </c>
    </row>
    <row r="1285" spans="1:21" ht="21" hidden="1" outlineLevel="1" x14ac:dyDescent="0.25">
      <c r="A1285" s="4">
        <v>44970</v>
      </c>
      <c r="B1285" s="8" t="s">
        <v>1724</v>
      </c>
      <c r="C1285" s="8" t="s">
        <v>3013</v>
      </c>
      <c r="D1285" s="22" t="s">
        <v>1887</v>
      </c>
      <c r="E1285" s="22" t="s">
        <v>1887</v>
      </c>
      <c r="F1285" s="22">
        <v>4027</v>
      </c>
      <c r="G1285" s="22"/>
      <c r="H1285" s="22" t="str">
        <f>+IFERROR(INDEX('18.02.23'!$N$9:$N$746,MATCH('Bảng kê Q1'!$F1285,'18.02.23'!$N$9:$N$746,0)),"")</f>
        <v/>
      </c>
      <c r="I1285" s="22"/>
      <c r="J1285" s="22"/>
      <c r="K1285" s="22"/>
      <c r="L1285" s="5">
        <v>1477735</v>
      </c>
      <c r="M1285" s="9" t="s">
        <v>3015</v>
      </c>
      <c r="N1285" s="5">
        <v>147774</v>
      </c>
      <c r="O1285" s="5">
        <v>1625509</v>
      </c>
      <c r="P1285" s="5">
        <f t="shared" ref="P1285:P1348" si="40">O1285*10.5%</f>
        <v>170678.44500000001</v>
      </c>
      <c r="Q1285" s="5">
        <f t="shared" ref="Q1285:Q1348" si="41">+O1285-P1285</f>
        <v>1454830.5549999999</v>
      </c>
      <c r="R1285" s="5" t="str">
        <f>+IFERROR(INDEX('18.02.23'!$F$9:$F$748,MATCH('Bảng kê Q1'!$F1285,'18.02.23'!$N$9:$N$746,0)),"")</f>
        <v/>
      </c>
      <c r="S1285" s="15" t="s">
        <v>1887</v>
      </c>
      <c r="T1285" s="8" t="s">
        <v>3062</v>
      </c>
      <c r="U1285" t="e">
        <f>INDEX('Hàng tra'!$E$3:$E$519,MATCH('Bảng kê Q1'!$F1285,'Hàng tra'!$E$3:$E$519,0))</f>
        <v>#N/A</v>
      </c>
    </row>
    <row r="1286" spans="1:21" ht="21" hidden="1" outlineLevel="1" x14ac:dyDescent="0.25">
      <c r="A1286" s="4">
        <v>44970</v>
      </c>
      <c r="B1286" s="8" t="s">
        <v>2609</v>
      </c>
      <c r="C1286" s="8" t="s">
        <v>3013</v>
      </c>
      <c r="D1286" s="22" t="s">
        <v>1118</v>
      </c>
      <c r="E1286" s="22" t="s">
        <v>1118</v>
      </c>
      <c r="F1286" s="22">
        <v>4028</v>
      </c>
      <c r="G1286" s="22"/>
      <c r="H1286" s="22" t="str">
        <f>+IFERROR(INDEX('18.02.23'!$N$9:$N$746,MATCH('Bảng kê Q1'!$F1286,'18.02.23'!$N$9:$N$746,0)),"")</f>
        <v/>
      </c>
      <c r="I1286" s="22"/>
      <c r="J1286" s="22"/>
      <c r="K1286" s="22"/>
      <c r="L1286" s="5">
        <v>1768685</v>
      </c>
      <c r="M1286" s="9" t="s">
        <v>3015</v>
      </c>
      <c r="N1286" s="5">
        <v>176869</v>
      </c>
      <c r="O1286" s="5">
        <v>1945554</v>
      </c>
      <c r="P1286" s="5">
        <f t="shared" si="40"/>
        <v>204283.16999999998</v>
      </c>
      <c r="Q1286" s="5">
        <f t="shared" si="41"/>
        <v>1741270.83</v>
      </c>
      <c r="R1286" s="5" t="str">
        <f>+IFERROR(INDEX('18.02.23'!$F$9:$F$748,MATCH('Bảng kê Q1'!$F1286,'18.02.23'!$N$9:$N$746,0)),"")</f>
        <v/>
      </c>
      <c r="S1286" s="15" t="s">
        <v>1118</v>
      </c>
      <c r="T1286" s="8" t="s">
        <v>3016</v>
      </c>
      <c r="U1286" t="e">
        <f>INDEX('Hàng tra'!$E$3:$E$519,MATCH('Bảng kê Q1'!$F1286,'Hàng tra'!$E$3:$E$519,0))</f>
        <v>#N/A</v>
      </c>
    </row>
    <row r="1287" spans="1:21" hidden="1" outlineLevel="1" x14ac:dyDescent="0.25">
      <c r="A1287" s="4">
        <v>44970</v>
      </c>
      <c r="B1287" s="8" t="s">
        <v>42</v>
      </c>
      <c r="C1287" s="8" t="s">
        <v>3013</v>
      </c>
      <c r="D1287" s="22" t="s">
        <v>2508</v>
      </c>
      <c r="E1287" s="22" t="s">
        <v>2508</v>
      </c>
      <c r="F1287" s="22">
        <v>4029</v>
      </c>
      <c r="G1287" s="22"/>
      <c r="H1287" s="22" t="str">
        <f>+IFERROR(INDEX('18.02.23'!$N$9:$N$746,MATCH('Bảng kê Q1'!$F1287,'18.02.23'!$N$9:$N$746,0)),"")</f>
        <v/>
      </c>
      <c r="I1287" s="22"/>
      <c r="J1287" s="22"/>
      <c r="K1287" s="22"/>
      <c r="L1287" s="5">
        <v>2579200</v>
      </c>
      <c r="M1287" s="9" t="s">
        <v>3015</v>
      </c>
      <c r="N1287" s="5">
        <v>257920</v>
      </c>
      <c r="O1287" s="5">
        <v>2837120</v>
      </c>
      <c r="P1287" s="5">
        <f t="shared" si="40"/>
        <v>297897.59999999998</v>
      </c>
      <c r="Q1287" s="5">
        <f t="shared" si="41"/>
        <v>2539222.4</v>
      </c>
      <c r="R1287" s="5" t="str">
        <f>+IFERROR(INDEX('18.02.23'!$F$9:$F$748,MATCH('Bảng kê Q1'!$F1287,'18.02.23'!$N$9:$N$746,0)),"")</f>
        <v/>
      </c>
      <c r="S1287" s="15" t="s">
        <v>2508</v>
      </c>
      <c r="T1287" s="8" t="s">
        <v>3090</v>
      </c>
      <c r="U1287" t="e">
        <f>INDEX('Hàng tra'!$E$3:$E$519,MATCH('Bảng kê Q1'!$F1287,'Hàng tra'!$E$3:$E$519,0))</f>
        <v>#N/A</v>
      </c>
    </row>
    <row r="1288" spans="1:21" hidden="1" outlineLevel="1" x14ac:dyDescent="0.25">
      <c r="A1288" s="4">
        <v>44970</v>
      </c>
      <c r="B1288" s="8" t="s">
        <v>36</v>
      </c>
      <c r="C1288" s="8" t="s">
        <v>3013</v>
      </c>
      <c r="D1288" s="22" t="s">
        <v>2508</v>
      </c>
      <c r="E1288" s="22" t="s">
        <v>2508</v>
      </c>
      <c r="F1288" s="22">
        <v>4030</v>
      </c>
      <c r="G1288" s="22"/>
      <c r="H1288" s="22" t="str">
        <f>+IFERROR(INDEX('18.02.23'!$N$9:$N$746,MATCH('Bảng kê Q1'!$F1288,'18.02.23'!$N$9:$N$746,0)),"")</f>
        <v/>
      </c>
      <c r="I1288" s="22"/>
      <c r="J1288" s="22"/>
      <c r="K1288" s="22"/>
      <c r="L1288" s="5">
        <v>501820</v>
      </c>
      <c r="M1288" s="9" t="s">
        <v>3015</v>
      </c>
      <c r="N1288" s="5">
        <v>50182</v>
      </c>
      <c r="O1288" s="5">
        <v>552002</v>
      </c>
      <c r="P1288" s="5">
        <f t="shared" si="40"/>
        <v>57960.21</v>
      </c>
      <c r="Q1288" s="5">
        <f t="shared" si="41"/>
        <v>494041.79</v>
      </c>
      <c r="R1288" s="5" t="str">
        <f>+IFERROR(INDEX('18.02.23'!$F$9:$F$748,MATCH('Bảng kê Q1'!$F1288,'18.02.23'!$N$9:$N$746,0)),"")</f>
        <v/>
      </c>
      <c r="S1288" s="15" t="s">
        <v>2508</v>
      </c>
      <c r="T1288" s="8" t="s">
        <v>3090</v>
      </c>
      <c r="U1288" t="e">
        <f>INDEX('Hàng tra'!$E$3:$E$519,MATCH('Bảng kê Q1'!$F1288,'Hàng tra'!$E$3:$E$519,0))</f>
        <v>#N/A</v>
      </c>
    </row>
    <row r="1289" spans="1:21" ht="21" hidden="1" outlineLevel="1" x14ac:dyDescent="0.25">
      <c r="A1289" s="4">
        <v>44970</v>
      </c>
      <c r="B1289" s="8" t="s">
        <v>1552</v>
      </c>
      <c r="C1289" s="8" t="s">
        <v>3013</v>
      </c>
      <c r="D1289" s="22" t="s">
        <v>4273</v>
      </c>
      <c r="E1289" s="22" t="s">
        <v>4273</v>
      </c>
      <c r="F1289" s="22">
        <v>4031</v>
      </c>
      <c r="G1289" s="22"/>
      <c r="H1289" s="22" t="str">
        <f>+IFERROR(INDEX('18.02.23'!$N$9:$N$746,MATCH('Bảng kê Q1'!$F1289,'18.02.23'!$N$9:$N$746,0)),"")</f>
        <v/>
      </c>
      <c r="I1289" s="22"/>
      <c r="J1289" s="22"/>
      <c r="K1289" s="22"/>
      <c r="L1289" s="5">
        <v>333174</v>
      </c>
      <c r="M1289" s="9" t="s">
        <v>3015</v>
      </c>
      <c r="N1289" s="5">
        <v>33317</v>
      </c>
      <c r="O1289" s="5">
        <v>366491</v>
      </c>
      <c r="P1289" s="5">
        <f t="shared" si="40"/>
        <v>38481.555</v>
      </c>
      <c r="Q1289" s="5">
        <f t="shared" si="41"/>
        <v>328009.44500000001</v>
      </c>
      <c r="R1289" s="5" t="str">
        <f>+IFERROR(INDEX('18.02.23'!$F$9:$F$748,MATCH('Bảng kê Q1'!$F1289,'18.02.23'!$N$9:$N$746,0)),"")</f>
        <v/>
      </c>
      <c r="S1289" s="15" t="s">
        <v>1976</v>
      </c>
      <c r="T1289" s="8" t="s">
        <v>3018</v>
      </c>
      <c r="U1289" t="e">
        <f>INDEX('Hàng tra'!$E$3:$E$519,MATCH('Bảng kê Q1'!$F1289,'Hàng tra'!$E$3:$E$519,0))</f>
        <v>#N/A</v>
      </c>
    </row>
    <row r="1290" spans="1:21" hidden="1" outlineLevel="1" x14ac:dyDescent="0.25">
      <c r="A1290" s="4">
        <v>44970</v>
      </c>
      <c r="B1290" s="8" t="s">
        <v>2631</v>
      </c>
      <c r="C1290" s="8" t="s">
        <v>3013</v>
      </c>
      <c r="D1290" s="22" t="s">
        <v>2508</v>
      </c>
      <c r="E1290" s="22" t="s">
        <v>2508</v>
      </c>
      <c r="F1290" s="22">
        <v>4032</v>
      </c>
      <c r="G1290" s="22"/>
      <c r="H1290" s="22" t="str">
        <f>+IFERROR(INDEX('18.02.23'!$N$9:$N$746,MATCH('Bảng kê Q1'!$F1290,'18.02.23'!$N$9:$N$746,0)),"")</f>
        <v/>
      </c>
      <c r="I1290" s="22"/>
      <c r="J1290" s="22"/>
      <c r="K1290" s="22"/>
      <c r="L1290" s="5">
        <v>530250</v>
      </c>
      <c r="M1290" s="9" t="s">
        <v>3015</v>
      </c>
      <c r="N1290" s="5">
        <v>53025</v>
      </c>
      <c r="O1290" s="5">
        <v>583275</v>
      </c>
      <c r="P1290" s="5">
        <f t="shared" si="40"/>
        <v>61243.875</v>
      </c>
      <c r="Q1290" s="5">
        <f t="shared" si="41"/>
        <v>522031.125</v>
      </c>
      <c r="R1290" s="5" t="str">
        <f>+IFERROR(INDEX('18.02.23'!$F$9:$F$748,MATCH('Bảng kê Q1'!$F1290,'18.02.23'!$N$9:$N$746,0)),"")</f>
        <v/>
      </c>
      <c r="S1290" s="15" t="s">
        <v>2508</v>
      </c>
      <c r="T1290" s="8" t="s">
        <v>3090</v>
      </c>
      <c r="U1290" t="e">
        <f>INDEX('Hàng tra'!$E$3:$E$519,MATCH('Bảng kê Q1'!$F1290,'Hàng tra'!$E$3:$E$519,0))</f>
        <v>#N/A</v>
      </c>
    </row>
    <row r="1291" spans="1:21" ht="21" hidden="1" outlineLevel="1" x14ac:dyDescent="0.25">
      <c r="A1291" s="4">
        <v>44970</v>
      </c>
      <c r="B1291" s="8" t="s">
        <v>1827</v>
      </c>
      <c r="C1291" s="8" t="s">
        <v>3013</v>
      </c>
      <c r="D1291" s="22" t="s">
        <v>1158</v>
      </c>
      <c r="E1291" s="22" t="s">
        <v>1158</v>
      </c>
      <c r="F1291" s="22">
        <v>4033</v>
      </c>
      <c r="G1291" s="22"/>
      <c r="H1291" s="22" t="str">
        <f>+IFERROR(INDEX('18.02.23'!$N$9:$N$746,MATCH('Bảng kê Q1'!$F1291,'18.02.23'!$N$9:$N$746,0)),"")</f>
        <v/>
      </c>
      <c r="I1291" s="22"/>
      <c r="J1291" s="22"/>
      <c r="K1291" s="22"/>
      <c r="L1291" s="5">
        <v>212100</v>
      </c>
      <c r="M1291" s="9" t="s">
        <v>3015</v>
      </c>
      <c r="N1291" s="5">
        <v>21210</v>
      </c>
      <c r="O1291" s="5">
        <v>233310</v>
      </c>
      <c r="P1291" s="5">
        <f t="shared" si="40"/>
        <v>24497.55</v>
      </c>
      <c r="Q1291" s="5">
        <f t="shared" si="41"/>
        <v>208812.45</v>
      </c>
      <c r="R1291" s="5" t="str">
        <f>+IFERROR(INDEX('18.02.23'!$F$9:$F$748,MATCH('Bảng kê Q1'!$F1291,'18.02.23'!$N$9:$N$746,0)),"")</f>
        <v/>
      </c>
      <c r="S1291" s="15" t="s">
        <v>1158</v>
      </c>
      <c r="T1291" s="8" t="s">
        <v>3017</v>
      </c>
      <c r="U1291" t="e">
        <f>INDEX('Hàng tra'!$E$3:$E$519,MATCH('Bảng kê Q1'!$F1291,'Hàng tra'!$E$3:$E$519,0))</f>
        <v>#N/A</v>
      </c>
    </row>
    <row r="1292" spans="1:21" ht="21" hidden="1" outlineLevel="1" x14ac:dyDescent="0.25">
      <c r="A1292" s="4">
        <v>44970</v>
      </c>
      <c r="B1292" s="8" t="s">
        <v>1638</v>
      </c>
      <c r="C1292" s="8" t="s">
        <v>3013</v>
      </c>
      <c r="D1292" s="22" t="s">
        <v>4274</v>
      </c>
      <c r="E1292" s="22" t="s">
        <v>4274</v>
      </c>
      <c r="F1292" s="22">
        <v>4034</v>
      </c>
      <c r="G1292" s="22"/>
      <c r="H1292" s="22" t="str">
        <f>+IFERROR(INDEX('18.02.23'!$N$9:$N$746,MATCH('Bảng kê Q1'!$F1292,'18.02.23'!$N$9:$N$746,0)),"")</f>
        <v/>
      </c>
      <c r="I1292" s="22"/>
      <c r="J1292" s="22"/>
      <c r="K1292" s="22"/>
      <c r="L1292" s="5">
        <v>926540</v>
      </c>
      <c r="M1292" s="9" t="s">
        <v>3015</v>
      </c>
      <c r="N1292" s="5">
        <v>92654</v>
      </c>
      <c r="O1292" s="5">
        <v>1019194</v>
      </c>
      <c r="P1292" s="5">
        <f t="shared" si="40"/>
        <v>107015.37</v>
      </c>
      <c r="Q1292" s="5">
        <f t="shared" si="41"/>
        <v>912178.63</v>
      </c>
      <c r="R1292" s="5" t="str">
        <f>+IFERROR(INDEX('18.02.23'!$F$9:$F$748,MATCH('Bảng kê Q1'!$F1292,'18.02.23'!$N$9:$N$746,0)),"")</f>
        <v/>
      </c>
      <c r="S1292" s="15" t="s">
        <v>1976</v>
      </c>
      <c r="T1292" s="8" t="s">
        <v>3018</v>
      </c>
      <c r="U1292" t="e">
        <f>INDEX('Hàng tra'!$E$3:$E$519,MATCH('Bảng kê Q1'!$F1292,'Hàng tra'!$E$3:$E$519,0))</f>
        <v>#N/A</v>
      </c>
    </row>
    <row r="1293" spans="1:21" ht="21" hidden="1" outlineLevel="1" x14ac:dyDescent="0.25">
      <c r="A1293" s="4">
        <v>44970</v>
      </c>
      <c r="B1293" s="8" t="s">
        <v>141</v>
      </c>
      <c r="C1293" s="8" t="s">
        <v>3013</v>
      </c>
      <c r="D1293" s="22" t="s">
        <v>4266</v>
      </c>
      <c r="E1293" s="22" t="s">
        <v>4266</v>
      </c>
      <c r="F1293" s="22">
        <v>4035</v>
      </c>
      <c r="G1293" s="22"/>
      <c r="H1293" s="22" t="str">
        <f>+IFERROR(INDEX('18.02.23'!$N$9:$N$746,MATCH('Bảng kê Q1'!$F1293,'18.02.23'!$N$9:$N$746,0)),"")</f>
        <v/>
      </c>
      <c r="I1293" s="22"/>
      <c r="J1293" s="22"/>
      <c r="K1293" s="22"/>
      <c r="L1293" s="5">
        <v>700329</v>
      </c>
      <c r="M1293" s="9" t="s">
        <v>3015</v>
      </c>
      <c r="N1293" s="5">
        <v>70033</v>
      </c>
      <c r="O1293" s="5">
        <v>770362</v>
      </c>
      <c r="P1293" s="5">
        <f t="shared" si="40"/>
        <v>80888.009999999995</v>
      </c>
      <c r="Q1293" s="5">
        <f t="shared" si="41"/>
        <v>689473.99</v>
      </c>
      <c r="R1293" s="5" t="str">
        <f>+IFERROR(INDEX('18.02.23'!$F$9:$F$748,MATCH('Bảng kê Q1'!$F1293,'18.02.23'!$N$9:$N$746,0)),"")</f>
        <v/>
      </c>
      <c r="S1293" s="15" t="s">
        <v>1976</v>
      </c>
      <c r="T1293" s="8" t="s">
        <v>3018</v>
      </c>
      <c r="U1293" t="e">
        <f>INDEX('Hàng tra'!$E$3:$E$519,MATCH('Bảng kê Q1'!$F1293,'Hàng tra'!$E$3:$E$519,0))</f>
        <v>#N/A</v>
      </c>
    </row>
    <row r="1294" spans="1:21" hidden="1" outlineLevel="1" x14ac:dyDescent="0.25">
      <c r="A1294" s="4">
        <v>44970</v>
      </c>
      <c r="B1294" s="8" t="s">
        <v>1606</v>
      </c>
      <c r="C1294" s="8" t="s">
        <v>3013</v>
      </c>
      <c r="D1294" s="22" t="s">
        <v>2767</v>
      </c>
      <c r="E1294" s="22" t="s">
        <v>2767</v>
      </c>
      <c r="F1294" s="22">
        <v>4036</v>
      </c>
      <c r="G1294" s="22"/>
      <c r="H1294" s="22" t="str">
        <f>+IFERROR(INDEX('18.02.23'!$N$9:$N$746,MATCH('Bảng kê Q1'!$F1294,'18.02.23'!$N$9:$N$746,0)),"")</f>
        <v/>
      </c>
      <c r="I1294" s="22"/>
      <c r="J1294" s="22"/>
      <c r="K1294" s="22"/>
      <c r="L1294" s="5">
        <v>1015538</v>
      </c>
      <c r="M1294" s="9" t="s">
        <v>3015</v>
      </c>
      <c r="N1294" s="5">
        <v>101554</v>
      </c>
      <c r="O1294" s="5">
        <v>1117092</v>
      </c>
      <c r="P1294" s="5">
        <f t="shared" si="40"/>
        <v>117294.65999999999</v>
      </c>
      <c r="Q1294" s="5">
        <f t="shared" si="41"/>
        <v>999797.34</v>
      </c>
      <c r="R1294" s="5" t="str">
        <f>+IFERROR(INDEX('18.02.23'!$F$9:$F$748,MATCH('Bảng kê Q1'!$F1294,'18.02.23'!$N$9:$N$746,0)),"")</f>
        <v/>
      </c>
      <c r="S1294" s="15" t="s">
        <v>2767</v>
      </c>
      <c r="T1294" s="8" t="s">
        <v>3111</v>
      </c>
      <c r="U1294" t="e">
        <f>INDEX('Hàng tra'!$E$3:$E$519,MATCH('Bảng kê Q1'!$F1294,'Hàng tra'!$E$3:$E$519,0))</f>
        <v>#N/A</v>
      </c>
    </row>
    <row r="1295" spans="1:21" ht="21" hidden="1" outlineLevel="1" x14ac:dyDescent="0.25">
      <c r="A1295" s="4">
        <v>44970</v>
      </c>
      <c r="B1295" s="8" t="s">
        <v>923</v>
      </c>
      <c r="C1295" s="8" t="s">
        <v>3013</v>
      </c>
      <c r="D1295" s="22" t="s">
        <v>2998</v>
      </c>
      <c r="E1295" s="22" t="s">
        <v>2998</v>
      </c>
      <c r="F1295" s="22">
        <v>4037</v>
      </c>
      <c r="G1295" s="22"/>
      <c r="H1295" s="22" t="str">
        <f>+IFERROR(INDEX('18.02.23'!$N$9:$N$746,MATCH('Bảng kê Q1'!$F1295,'18.02.23'!$N$9:$N$746,0)),"")</f>
        <v/>
      </c>
      <c r="I1295" s="22"/>
      <c r="J1295" s="22"/>
      <c r="K1295" s="22"/>
      <c r="L1295" s="5">
        <v>2346710</v>
      </c>
      <c r="M1295" s="9" t="s">
        <v>3015</v>
      </c>
      <c r="N1295" s="5">
        <v>234671</v>
      </c>
      <c r="O1295" s="5">
        <v>2581381</v>
      </c>
      <c r="P1295" s="5">
        <f t="shared" si="40"/>
        <v>271045.005</v>
      </c>
      <c r="Q1295" s="5">
        <f t="shared" si="41"/>
        <v>2310335.9950000001</v>
      </c>
      <c r="R1295" s="5" t="str">
        <f>+IFERROR(INDEX('18.02.23'!$F$9:$F$748,MATCH('Bảng kê Q1'!$F1295,'18.02.23'!$N$9:$N$746,0)),"")</f>
        <v/>
      </c>
      <c r="S1295" s="15" t="s">
        <v>2998</v>
      </c>
      <c r="T1295" s="8" t="s">
        <v>3089</v>
      </c>
      <c r="U1295" t="e">
        <f>INDEX('Hàng tra'!$E$3:$E$519,MATCH('Bảng kê Q1'!$F1295,'Hàng tra'!$E$3:$E$519,0))</f>
        <v>#N/A</v>
      </c>
    </row>
    <row r="1296" spans="1:21" ht="21" hidden="1" outlineLevel="1" x14ac:dyDescent="0.25">
      <c r="A1296" s="4">
        <v>44970</v>
      </c>
      <c r="B1296" s="8" t="s">
        <v>963</v>
      </c>
      <c r="C1296" s="8" t="s">
        <v>3013</v>
      </c>
      <c r="D1296" s="22" t="s">
        <v>1158</v>
      </c>
      <c r="E1296" s="22" t="s">
        <v>1158</v>
      </c>
      <c r="F1296" s="22">
        <v>4038</v>
      </c>
      <c r="G1296" s="22"/>
      <c r="H1296" s="22" t="str">
        <f>+IFERROR(INDEX('18.02.23'!$N$9:$N$746,MATCH('Bảng kê Q1'!$F1296,'18.02.23'!$N$9:$N$746,0)),"")</f>
        <v/>
      </c>
      <c r="I1296" s="22"/>
      <c r="J1296" s="22"/>
      <c r="K1296" s="22"/>
      <c r="L1296" s="5">
        <v>704013</v>
      </c>
      <c r="M1296" s="9" t="s">
        <v>3015</v>
      </c>
      <c r="N1296" s="5">
        <v>70401</v>
      </c>
      <c r="O1296" s="5">
        <v>774414</v>
      </c>
      <c r="P1296" s="5">
        <f t="shared" si="40"/>
        <v>81313.47</v>
      </c>
      <c r="Q1296" s="5">
        <f t="shared" si="41"/>
        <v>693100.53</v>
      </c>
      <c r="R1296" s="5" t="str">
        <f>+IFERROR(INDEX('18.02.23'!$F$9:$F$748,MATCH('Bảng kê Q1'!$F1296,'18.02.23'!$N$9:$N$746,0)),"")</f>
        <v/>
      </c>
      <c r="S1296" s="15" t="s">
        <v>1158</v>
      </c>
      <c r="T1296" s="8" t="s">
        <v>3017</v>
      </c>
      <c r="U1296" t="e">
        <f>INDEX('Hàng tra'!$E$3:$E$519,MATCH('Bảng kê Q1'!$F1296,'Hàng tra'!$E$3:$E$519,0))</f>
        <v>#N/A</v>
      </c>
    </row>
    <row r="1297" spans="1:21" hidden="1" outlineLevel="1" x14ac:dyDescent="0.25">
      <c r="A1297" s="4">
        <v>44970</v>
      </c>
      <c r="B1297" s="8" t="s">
        <v>2906</v>
      </c>
      <c r="C1297" s="8" t="s">
        <v>3013</v>
      </c>
      <c r="D1297" s="22" t="s">
        <v>877</v>
      </c>
      <c r="E1297" s="22" t="s">
        <v>877</v>
      </c>
      <c r="F1297" s="22">
        <v>4052</v>
      </c>
      <c r="G1297" s="22"/>
      <c r="H1297" s="22" t="str">
        <f>+IFERROR(INDEX('18.02.23'!$N$9:$N$746,MATCH('Bảng kê Q1'!$F1297,'18.02.23'!$N$9:$N$746,0)),"")</f>
        <v/>
      </c>
      <c r="I1297" s="22"/>
      <c r="J1297" s="22"/>
      <c r="K1297" s="22"/>
      <c r="L1297" s="5">
        <v>4504170</v>
      </c>
      <c r="M1297" s="9" t="s">
        <v>3015</v>
      </c>
      <c r="N1297" s="5">
        <v>450417</v>
      </c>
      <c r="O1297" s="5">
        <v>4954587</v>
      </c>
      <c r="P1297" s="5">
        <f t="shared" si="40"/>
        <v>520231.63500000001</v>
      </c>
      <c r="Q1297" s="5">
        <f t="shared" si="41"/>
        <v>4434355.3650000002</v>
      </c>
      <c r="R1297" s="5" t="str">
        <f>+IFERROR(INDEX('18.02.23'!$F$9:$F$748,MATCH('Bảng kê Q1'!$F1297,'18.02.23'!$N$9:$N$746,0)),"")</f>
        <v/>
      </c>
      <c r="S1297" s="15" t="s">
        <v>877</v>
      </c>
      <c r="T1297" s="8" t="s">
        <v>3028</v>
      </c>
      <c r="U1297" t="e">
        <f>INDEX('Hàng tra'!$E$3:$E$519,MATCH('Bảng kê Q1'!$F1297,'Hàng tra'!$E$3:$E$519,0))</f>
        <v>#N/A</v>
      </c>
    </row>
    <row r="1298" spans="1:21" ht="21" hidden="1" outlineLevel="1" x14ac:dyDescent="0.25">
      <c r="A1298" s="4">
        <v>44970</v>
      </c>
      <c r="B1298" s="8" t="s">
        <v>2637</v>
      </c>
      <c r="C1298" s="8" t="s">
        <v>3013</v>
      </c>
      <c r="D1298" s="22" t="s">
        <v>2921</v>
      </c>
      <c r="E1298" s="22" t="s">
        <v>2921</v>
      </c>
      <c r="F1298" s="22">
        <v>4053</v>
      </c>
      <c r="G1298" s="22"/>
      <c r="H1298" s="22" t="str">
        <f>+IFERROR(INDEX('18.02.23'!$N$9:$N$746,MATCH('Bảng kê Q1'!$F1298,'18.02.23'!$N$9:$N$746,0)),"")</f>
        <v/>
      </c>
      <c r="I1298" s="22"/>
      <c r="J1298" s="22"/>
      <c r="K1298" s="22"/>
      <c r="L1298" s="5">
        <v>1140008</v>
      </c>
      <c r="M1298" s="9" t="s">
        <v>3015</v>
      </c>
      <c r="N1298" s="5">
        <v>114001</v>
      </c>
      <c r="O1298" s="5">
        <v>1254009</v>
      </c>
      <c r="P1298" s="5">
        <f t="shared" si="40"/>
        <v>131670.94500000001</v>
      </c>
      <c r="Q1298" s="5">
        <f t="shared" si="41"/>
        <v>1122338.0549999999</v>
      </c>
      <c r="R1298" s="5" t="str">
        <f>+IFERROR(INDEX('18.02.23'!$F$9:$F$748,MATCH('Bảng kê Q1'!$F1298,'18.02.23'!$N$9:$N$746,0)),"")</f>
        <v/>
      </c>
      <c r="S1298" s="15" t="s">
        <v>349</v>
      </c>
      <c r="T1298" s="8" t="s">
        <v>3030</v>
      </c>
      <c r="U1298" t="e">
        <f>INDEX('Hàng tra'!$E$3:$E$519,MATCH('Bảng kê Q1'!$F1298,'Hàng tra'!$E$3:$E$519,0))</f>
        <v>#N/A</v>
      </c>
    </row>
    <row r="1299" spans="1:21" ht="21" hidden="1" outlineLevel="1" x14ac:dyDescent="0.25">
      <c r="A1299" s="4">
        <v>44971</v>
      </c>
      <c r="B1299" s="8" t="s">
        <v>2056</v>
      </c>
      <c r="C1299" s="8" t="s">
        <v>3013</v>
      </c>
      <c r="D1299" s="22" t="s">
        <v>4211</v>
      </c>
      <c r="E1299" s="22" t="s">
        <v>4211</v>
      </c>
      <c r="F1299" s="22">
        <v>4067</v>
      </c>
      <c r="G1299" s="22"/>
      <c r="H1299" s="22" t="str">
        <f>+IFERROR(INDEX('18.02.23'!$N$9:$N$746,MATCH('Bảng kê Q1'!$F1299,'18.02.23'!$N$9:$N$746,0)),"")</f>
        <v/>
      </c>
      <c r="I1299" s="22"/>
      <c r="J1299" s="22"/>
      <c r="K1299" s="22"/>
      <c r="L1299" s="5">
        <v>1452366</v>
      </c>
      <c r="M1299" s="9" t="s">
        <v>3015</v>
      </c>
      <c r="N1299" s="5">
        <v>145237</v>
      </c>
      <c r="O1299" s="5">
        <v>1597603</v>
      </c>
      <c r="P1299" s="5">
        <f t="shared" si="40"/>
        <v>167748.315</v>
      </c>
      <c r="Q1299" s="5">
        <f t="shared" si="41"/>
        <v>1429854.6850000001</v>
      </c>
      <c r="R1299" s="5" t="str">
        <f>+IFERROR(INDEX('18.02.23'!$F$9:$F$748,MATCH('Bảng kê Q1'!$F1299,'18.02.23'!$N$9:$N$746,0)),"")</f>
        <v/>
      </c>
      <c r="S1299" s="15" t="s">
        <v>1711</v>
      </c>
      <c r="T1299" s="8" t="s">
        <v>3083</v>
      </c>
      <c r="U1299" t="e">
        <f>INDEX('Hàng tra'!$E$3:$E$519,MATCH('Bảng kê Q1'!$F1299,'Hàng tra'!$E$3:$E$519,0))</f>
        <v>#N/A</v>
      </c>
    </row>
    <row r="1300" spans="1:21" ht="21" hidden="1" outlineLevel="1" x14ac:dyDescent="0.25">
      <c r="A1300" s="4">
        <v>44971</v>
      </c>
      <c r="B1300" s="8" t="s">
        <v>1191</v>
      </c>
      <c r="C1300" s="8" t="s">
        <v>3013</v>
      </c>
      <c r="D1300" s="22" t="s">
        <v>4147</v>
      </c>
      <c r="E1300" s="22" t="s">
        <v>4147</v>
      </c>
      <c r="F1300" s="22">
        <v>4068</v>
      </c>
      <c r="G1300" s="22"/>
      <c r="H1300" s="22" t="str">
        <f>+IFERROR(INDEX('18.02.23'!$N$9:$N$746,MATCH('Bảng kê Q1'!$F1300,'18.02.23'!$N$9:$N$746,0)),"")</f>
        <v/>
      </c>
      <c r="I1300" s="22"/>
      <c r="J1300" s="22"/>
      <c r="K1300" s="22"/>
      <c r="L1300" s="5">
        <v>1630776</v>
      </c>
      <c r="M1300" s="9" t="s">
        <v>3015</v>
      </c>
      <c r="N1300" s="5">
        <v>163078</v>
      </c>
      <c r="O1300" s="5">
        <v>1793854</v>
      </c>
      <c r="P1300" s="5">
        <f t="shared" si="40"/>
        <v>188354.66999999998</v>
      </c>
      <c r="Q1300" s="5">
        <f t="shared" si="41"/>
        <v>1605499.33</v>
      </c>
      <c r="R1300" s="5" t="str">
        <f>+IFERROR(INDEX('18.02.23'!$F$9:$F$748,MATCH('Bảng kê Q1'!$F1300,'18.02.23'!$N$9:$N$746,0)),"")</f>
        <v/>
      </c>
      <c r="S1300" s="15" t="s">
        <v>1332</v>
      </c>
      <c r="T1300" s="8" t="s">
        <v>3033</v>
      </c>
      <c r="U1300" t="e">
        <f>INDEX('Hàng tra'!$E$3:$E$519,MATCH('Bảng kê Q1'!$F1300,'Hàng tra'!$E$3:$E$519,0))</f>
        <v>#N/A</v>
      </c>
    </row>
    <row r="1301" spans="1:21" ht="21" hidden="1" outlineLevel="1" x14ac:dyDescent="0.25">
      <c r="A1301" s="4">
        <v>44971</v>
      </c>
      <c r="B1301" s="8" t="s">
        <v>2869</v>
      </c>
      <c r="C1301" s="8" t="s">
        <v>3013</v>
      </c>
      <c r="D1301" s="22" t="s">
        <v>4146</v>
      </c>
      <c r="E1301" s="22" t="s">
        <v>4146</v>
      </c>
      <c r="F1301" s="22">
        <v>4069</v>
      </c>
      <c r="G1301" s="22"/>
      <c r="H1301" s="22" t="str">
        <f>+IFERROR(INDEX('18.02.23'!$N$9:$N$746,MATCH('Bảng kê Q1'!$F1301,'18.02.23'!$N$9:$N$746,0)),"")</f>
        <v/>
      </c>
      <c r="I1301" s="22"/>
      <c r="J1301" s="22"/>
      <c r="K1301" s="22"/>
      <c r="L1301" s="5">
        <v>987756</v>
      </c>
      <c r="M1301" s="9" t="s">
        <v>3015</v>
      </c>
      <c r="N1301" s="5">
        <v>98776</v>
      </c>
      <c r="O1301" s="5">
        <v>1086532</v>
      </c>
      <c r="P1301" s="5">
        <f t="shared" si="40"/>
        <v>114085.86</v>
      </c>
      <c r="Q1301" s="5">
        <f t="shared" si="41"/>
        <v>972446.14</v>
      </c>
      <c r="R1301" s="5" t="str">
        <f>+IFERROR(INDEX('18.02.23'!$F$9:$F$748,MATCH('Bảng kê Q1'!$F1301,'18.02.23'!$N$9:$N$746,0)),"")</f>
        <v/>
      </c>
      <c r="S1301" s="15" t="s">
        <v>1332</v>
      </c>
      <c r="T1301" s="8" t="s">
        <v>3033</v>
      </c>
      <c r="U1301" t="e">
        <f>INDEX('Hàng tra'!$E$3:$E$519,MATCH('Bảng kê Q1'!$F1301,'Hàng tra'!$E$3:$E$519,0))</f>
        <v>#N/A</v>
      </c>
    </row>
    <row r="1302" spans="1:21" hidden="1" outlineLevel="1" x14ac:dyDescent="0.25">
      <c r="A1302" s="4">
        <v>44971</v>
      </c>
      <c r="B1302" s="8" t="s">
        <v>285</v>
      </c>
      <c r="C1302" s="8" t="s">
        <v>3013</v>
      </c>
      <c r="D1302" s="22" t="s">
        <v>2721</v>
      </c>
      <c r="E1302" s="22" t="s">
        <v>2721</v>
      </c>
      <c r="F1302" s="22">
        <v>4070</v>
      </c>
      <c r="G1302" s="22"/>
      <c r="H1302" s="22" t="str">
        <f>+IFERROR(INDEX('18.02.23'!$N$9:$N$746,MATCH('Bảng kê Q1'!$F1302,'18.02.23'!$N$9:$N$746,0)),"")</f>
        <v/>
      </c>
      <c r="I1302" s="22"/>
      <c r="J1302" s="22"/>
      <c r="K1302" s="22"/>
      <c r="L1302" s="5">
        <v>1060500</v>
      </c>
      <c r="M1302" s="9" t="s">
        <v>3015</v>
      </c>
      <c r="N1302" s="5">
        <v>106050</v>
      </c>
      <c r="O1302" s="5">
        <v>1166550</v>
      </c>
      <c r="P1302" s="5">
        <f t="shared" si="40"/>
        <v>122487.75</v>
      </c>
      <c r="Q1302" s="5">
        <f t="shared" si="41"/>
        <v>1044062.25</v>
      </c>
      <c r="R1302" s="5" t="str">
        <f>+IFERROR(INDEX('18.02.23'!$F$9:$F$748,MATCH('Bảng kê Q1'!$F1302,'18.02.23'!$N$9:$N$746,0)),"")</f>
        <v/>
      </c>
      <c r="S1302" s="15" t="s">
        <v>2721</v>
      </c>
      <c r="T1302" s="8" t="s">
        <v>3036</v>
      </c>
      <c r="U1302" t="e">
        <f>INDEX('Hàng tra'!$E$3:$E$519,MATCH('Bảng kê Q1'!$F1302,'Hàng tra'!$E$3:$E$519,0))</f>
        <v>#N/A</v>
      </c>
    </row>
    <row r="1303" spans="1:21" hidden="1" outlineLevel="1" x14ac:dyDescent="0.25">
      <c r="A1303" s="4">
        <v>44971</v>
      </c>
      <c r="B1303" s="8" t="s">
        <v>952</v>
      </c>
      <c r="C1303" s="8" t="s">
        <v>3013</v>
      </c>
      <c r="D1303" s="22" t="s">
        <v>2989</v>
      </c>
      <c r="E1303" s="22" t="s">
        <v>2989</v>
      </c>
      <c r="F1303" s="22">
        <v>4074</v>
      </c>
      <c r="G1303" s="22"/>
      <c r="H1303" s="22" t="str">
        <f>+IFERROR(INDEX('18.02.23'!$N$9:$N$746,MATCH('Bảng kê Q1'!$F1303,'18.02.23'!$N$9:$N$746,0)),"")</f>
        <v/>
      </c>
      <c r="I1303" s="22"/>
      <c r="J1303" s="22"/>
      <c r="K1303" s="22"/>
      <c r="L1303" s="5">
        <v>1060500</v>
      </c>
      <c r="M1303" s="9" t="s">
        <v>3015</v>
      </c>
      <c r="N1303" s="5">
        <v>106050</v>
      </c>
      <c r="O1303" s="5">
        <v>1166550</v>
      </c>
      <c r="P1303" s="5">
        <f t="shared" si="40"/>
        <v>122487.75</v>
      </c>
      <c r="Q1303" s="5">
        <f t="shared" si="41"/>
        <v>1044062.25</v>
      </c>
      <c r="R1303" s="5" t="str">
        <f>+IFERROR(INDEX('18.02.23'!$F$9:$F$748,MATCH('Bảng kê Q1'!$F1303,'18.02.23'!$N$9:$N$746,0)),"")</f>
        <v/>
      </c>
      <c r="S1303" s="15" t="s">
        <v>2989</v>
      </c>
      <c r="T1303" s="8" t="s">
        <v>3038</v>
      </c>
      <c r="U1303" t="e">
        <f>INDEX('Hàng tra'!$E$3:$E$519,MATCH('Bảng kê Q1'!$F1303,'Hàng tra'!$E$3:$E$519,0))</f>
        <v>#N/A</v>
      </c>
    </row>
    <row r="1304" spans="1:21" hidden="1" outlineLevel="1" x14ac:dyDescent="0.25">
      <c r="A1304" s="4">
        <v>44971</v>
      </c>
      <c r="B1304" s="8" t="s">
        <v>2504</v>
      </c>
      <c r="C1304" s="8" t="s">
        <v>3013</v>
      </c>
      <c r="D1304" s="22" t="s">
        <v>2989</v>
      </c>
      <c r="E1304" s="22" t="s">
        <v>2989</v>
      </c>
      <c r="F1304" s="22">
        <v>4075</v>
      </c>
      <c r="G1304" s="22"/>
      <c r="H1304" s="22" t="str">
        <f>+IFERROR(INDEX('18.02.23'!$N$9:$N$746,MATCH('Bảng kê Q1'!$F1304,'18.02.23'!$N$9:$N$746,0)),"")</f>
        <v/>
      </c>
      <c r="I1304" s="22"/>
      <c r="J1304" s="22"/>
      <c r="K1304" s="22"/>
      <c r="L1304" s="5">
        <v>2888927</v>
      </c>
      <c r="M1304" s="9" t="s">
        <v>3015</v>
      </c>
      <c r="N1304" s="5">
        <v>288893</v>
      </c>
      <c r="O1304" s="5">
        <v>3177820</v>
      </c>
      <c r="P1304" s="5">
        <f t="shared" si="40"/>
        <v>333671.09999999998</v>
      </c>
      <c r="Q1304" s="5">
        <f t="shared" si="41"/>
        <v>2844148.9</v>
      </c>
      <c r="R1304" s="5" t="str">
        <f>+IFERROR(INDEX('18.02.23'!$F$9:$F$748,MATCH('Bảng kê Q1'!$F1304,'18.02.23'!$N$9:$N$746,0)),"")</f>
        <v/>
      </c>
      <c r="S1304" s="15" t="s">
        <v>2989</v>
      </c>
      <c r="T1304" s="8" t="s">
        <v>3038</v>
      </c>
      <c r="U1304" t="e">
        <f>INDEX('Hàng tra'!$E$3:$E$519,MATCH('Bảng kê Q1'!$F1304,'Hàng tra'!$E$3:$E$519,0))</f>
        <v>#N/A</v>
      </c>
    </row>
    <row r="1305" spans="1:21" hidden="1" outlineLevel="1" x14ac:dyDescent="0.25">
      <c r="A1305" s="4">
        <v>44971</v>
      </c>
      <c r="B1305" s="8" t="s">
        <v>857</v>
      </c>
      <c r="C1305" s="8" t="s">
        <v>3013</v>
      </c>
      <c r="D1305" s="22" t="s">
        <v>4159</v>
      </c>
      <c r="E1305" s="22" t="s">
        <v>4159</v>
      </c>
      <c r="F1305" s="22">
        <v>4076</v>
      </c>
      <c r="G1305" s="22"/>
      <c r="H1305" s="22" t="str">
        <f>+IFERROR(INDEX('18.02.23'!$N$9:$N$746,MATCH('Bảng kê Q1'!$F1305,'18.02.23'!$N$9:$N$746,0)),"")</f>
        <v/>
      </c>
      <c r="I1305" s="22"/>
      <c r="J1305" s="22"/>
      <c r="K1305" s="22"/>
      <c r="L1305" s="5">
        <v>1299754</v>
      </c>
      <c r="M1305" s="9" t="s">
        <v>3015</v>
      </c>
      <c r="N1305" s="5">
        <v>129975</v>
      </c>
      <c r="O1305" s="5">
        <v>1429729</v>
      </c>
      <c r="P1305" s="5">
        <f t="shared" si="40"/>
        <v>150121.54499999998</v>
      </c>
      <c r="Q1305" s="5">
        <f t="shared" si="41"/>
        <v>1279607.4550000001</v>
      </c>
      <c r="R1305" s="5" t="str">
        <f>+IFERROR(INDEX('18.02.23'!$F$9:$F$748,MATCH('Bảng kê Q1'!$F1305,'18.02.23'!$N$9:$N$746,0)),"")</f>
        <v/>
      </c>
      <c r="S1305" s="15" t="s">
        <v>1882</v>
      </c>
      <c r="T1305" s="8" t="s">
        <v>3014</v>
      </c>
      <c r="U1305" t="e">
        <f>INDEX('Hàng tra'!$E$3:$E$519,MATCH('Bảng kê Q1'!$F1305,'Hàng tra'!$E$3:$E$519,0))</f>
        <v>#N/A</v>
      </c>
    </row>
    <row r="1306" spans="1:21" ht="21" hidden="1" outlineLevel="1" x14ac:dyDescent="0.25">
      <c r="A1306" s="4">
        <v>44971</v>
      </c>
      <c r="B1306" s="8" t="s">
        <v>1980</v>
      </c>
      <c r="C1306" s="8" t="s">
        <v>3013</v>
      </c>
      <c r="D1306" s="22" t="s">
        <v>4145</v>
      </c>
      <c r="E1306" s="22" t="s">
        <v>4145</v>
      </c>
      <c r="F1306" s="22">
        <v>4079</v>
      </c>
      <c r="G1306" s="22"/>
      <c r="H1306" s="22" t="str">
        <f>+IFERROR(INDEX('18.02.23'!$N$9:$N$746,MATCH('Bảng kê Q1'!$F1306,'18.02.23'!$N$9:$N$746,0)),"")</f>
        <v/>
      </c>
      <c r="I1306" s="22"/>
      <c r="J1306" s="22"/>
      <c r="K1306" s="22"/>
      <c r="L1306" s="5">
        <v>1577027</v>
      </c>
      <c r="M1306" s="9" t="s">
        <v>3015</v>
      </c>
      <c r="N1306" s="5">
        <v>157703</v>
      </c>
      <c r="O1306" s="5">
        <v>1734730</v>
      </c>
      <c r="P1306" s="5">
        <f t="shared" si="40"/>
        <v>182146.65</v>
      </c>
      <c r="Q1306" s="5">
        <f t="shared" si="41"/>
        <v>1552583.35</v>
      </c>
      <c r="R1306" s="5" t="str">
        <f>+IFERROR(INDEX('18.02.23'!$F$9:$F$748,MATCH('Bảng kê Q1'!$F1306,'18.02.23'!$N$9:$N$746,0)),"")</f>
        <v/>
      </c>
      <c r="S1306" s="15" t="s">
        <v>1332</v>
      </c>
      <c r="T1306" s="8" t="s">
        <v>3033</v>
      </c>
      <c r="U1306" t="e">
        <f>INDEX('Hàng tra'!$E$3:$E$519,MATCH('Bảng kê Q1'!$F1306,'Hàng tra'!$E$3:$E$519,0))</f>
        <v>#N/A</v>
      </c>
    </row>
    <row r="1307" spans="1:21" hidden="1" outlineLevel="1" x14ac:dyDescent="0.25">
      <c r="A1307" s="4">
        <v>44971</v>
      </c>
      <c r="B1307" s="8" t="s">
        <v>2751</v>
      </c>
      <c r="C1307" s="8" t="s">
        <v>3013</v>
      </c>
      <c r="D1307" s="22" t="s">
        <v>280</v>
      </c>
      <c r="E1307" s="22" t="s">
        <v>280</v>
      </c>
      <c r="F1307" s="22">
        <v>4080</v>
      </c>
      <c r="G1307" s="22"/>
      <c r="H1307" s="22" t="str">
        <f>+IFERROR(INDEX('18.02.23'!$N$9:$N$746,MATCH('Bảng kê Q1'!$F1307,'18.02.23'!$N$9:$N$746,0)),"")</f>
        <v/>
      </c>
      <c r="I1307" s="22"/>
      <c r="J1307" s="22"/>
      <c r="K1307" s="22"/>
      <c r="L1307" s="5">
        <v>2207730</v>
      </c>
      <c r="M1307" s="9" t="s">
        <v>3015</v>
      </c>
      <c r="N1307" s="5">
        <v>220773</v>
      </c>
      <c r="O1307" s="5">
        <v>2428503</v>
      </c>
      <c r="P1307" s="5">
        <f t="shared" si="40"/>
        <v>254992.815</v>
      </c>
      <c r="Q1307" s="5">
        <f t="shared" si="41"/>
        <v>2173510.1850000001</v>
      </c>
      <c r="R1307" s="5" t="str">
        <f>+IFERROR(INDEX('18.02.23'!$F$9:$F$748,MATCH('Bảng kê Q1'!$F1307,'18.02.23'!$N$9:$N$746,0)),"")</f>
        <v/>
      </c>
      <c r="S1307" s="15" t="s">
        <v>280</v>
      </c>
      <c r="T1307" s="8" t="s">
        <v>3037</v>
      </c>
      <c r="U1307" t="e">
        <f>INDEX('Hàng tra'!$E$3:$E$519,MATCH('Bảng kê Q1'!$F1307,'Hàng tra'!$E$3:$E$519,0))</f>
        <v>#N/A</v>
      </c>
    </row>
    <row r="1308" spans="1:21" ht="21" hidden="1" outlineLevel="1" x14ac:dyDescent="0.25">
      <c r="A1308" s="4">
        <v>44971</v>
      </c>
      <c r="B1308" s="8" t="s">
        <v>1494</v>
      </c>
      <c r="C1308" s="8" t="s">
        <v>3013</v>
      </c>
      <c r="D1308" s="22" t="s">
        <v>2738</v>
      </c>
      <c r="E1308" s="22" t="s">
        <v>2738</v>
      </c>
      <c r="F1308" s="22">
        <v>4098</v>
      </c>
      <c r="G1308" s="22"/>
      <c r="H1308" s="22" t="str">
        <f>+IFERROR(INDEX('18.02.23'!$N$9:$N$746,MATCH('Bảng kê Q1'!$F1308,'18.02.23'!$N$9:$N$746,0)),"")</f>
        <v/>
      </c>
      <c r="I1308" s="22"/>
      <c r="J1308" s="22"/>
      <c r="K1308" s="22"/>
      <c r="L1308" s="5">
        <v>2067640</v>
      </c>
      <c r="M1308" s="9" t="s">
        <v>3015</v>
      </c>
      <c r="N1308" s="5">
        <v>206764</v>
      </c>
      <c r="O1308" s="5">
        <v>2274404</v>
      </c>
      <c r="P1308" s="5">
        <f t="shared" si="40"/>
        <v>238812.41999999998</v>
      </c>
      <c r="Q1308" s="5">
        <f t="shared" si="41"/>
        <v>2035591.58</v>
      </c>
      <c r="R1308" s="5" t="str">
        <f>+IFERROR(INDEX('18.02.23'!$F$9:$F$748,MATCH('Bảng kê Q1'!$F1308,'18.02.23'!$N$9:$N$746,0)),"")</f>
        <v/>
      </c>
      <c r="S1308" s="15" t="s">
        <v>349</v>
      </c>
      <c r="T1308" s="8" t="s">
        <v>3030</v>
      </c>
      <c r="U1308" t="e">
        <f>INDEX('Hàng tra'!$E$3:$E$519,MATCH('Bảng kê Q1'!$F1308,'Hàng tra'!$E$3:$E$519,0))</f>
        <v>#N/A</v>
      </c>
    </row>
    <row r="1309" spans="1:21" ht="21" hidden="1" outlineLevel="1" x14ac:dyDescent="0.25">
      <c r="A1309" s="4">
        <v>44971</v>
      </c>
      <c r="B1309" s="8" t="s">
        <v>992</v>
      </c>
      <c r="C1309" s="8" t="s">
        <v>3013</v>
      </c>
      <c r="D1309" s="22" t="s">
        <v>1957</v>
      </c>
      <c r="E1309" s="22" t="s">
        <v>1957</v>
      </c>
      <c r="F1309" s="22">
        <v>4099</v>
      </c>
      <c r="G1309" s="22"/>
      <c r="H1309" s="22" t="str">
        <f>+IFERROR(INDEX('18.02.23'!$N$9:$N$746,MATCH('Bảng kê Q1'!$F1309,'18.02.23'!$N$9:$N$746,0)),"")</f>
        <v/>
      </c>
      <c r="I1309" s="22"/>
      <c r="J1309" s="22"/>
      <c r="K1309" s="22"/>
      <c r="L1309" s="5">
        <v>1293695</v>
      </c>
      <c r="M1309" s="9" t="s">
        <v>3015</v>
      </c>
      <c r="N1309" s="5">
        <v>129370</v>
      </c>
      <c r="O1309" s="5">
        <v>1423065</v>
      </c>
      <c r="P1309" s="5">
        <f t="shared" si="40"/>
        <v>149421.82499999998</v>
      </c>
      <c r="Q1309" s="5">
        <f t="shared" si="41"/>
        <v>1273643.175</v>
      </c>
      <c r="R1309" s="5" t="str">
        <f>+IFERROR(INDEX('18.02.23'!$F$9:$F$748,MATCH('Bảng kê Q1'!$F1309,'18.02.23'!$N$9:$N$746,0)),"")</f>
        <v/>
      </c>
      <c r="S1309" s="15" t="s">
        <v>349</v>
      </c>
      <c r="T1309" s="8" t="s">
        <v>3030</v>
      </c>
      <c r="U1309" t="e">
        <f>INDEX('Hàng tra'!$E$3:$E$519,MATCH('Bảng kê Q1'!$F1309,'Hàng tra'!$E$3:$E$519,0))</f>
        <v>#N/A</v>
      </c>
    </row>
    <row r="1310" spans="1:21" ht="21" hidden="1" outlineLevel="1" x14ac:dyDescent="0.25">
      <c r="A1310" s="4">
        <v>44971</v>
      </c>
      <c r="B1310" s="8" t="s">
        <v>93</v>
      </c>
      <c r="C1310" s="8" t="s">
        <v>3013</v>
      </c>
      <c r="D1310" s="22" t="s">
        <v>4275</v>
      </c>
      <c r="E1310" s="22" t="s">
        <v>4275</v>
      </c>
      <c r="F1310" s="22">
        <v>4100</v>
      </c>
      <c r="G1310" s="22"/>
      <c r="H1310" s="22" t="str">
        <f>+IFERROR(INDEX('18.02.23'!$N$9:$N$746,MATCH('Bảng kê Q1'!$F1310,'18.02.23'!$N$9:$N$746,0)),"")</f>
        <v/>
      </c>
      <c r="I1310" s="22"/>
      <c r="J1310" s="22"/>
      <c r="K1310" s="22"/>
      <c r="L1310" s="5">
        <v>1279643</v>
      </c>
      <c r="M1310" s="9" t="s">
        <v>3015</v>
      </c>
      <c r="N1310" s="5">
        <v>127964</v>
      </c>
      <c r="O1310" s="5">
        <v>1407607</v>
      </c>
      <c r="P1310" s="5">
        <f t="shared" si="40"/>
        <v>147798.73499999999</v>
      </c>
      <c r="Q1310" s="5">
        <f t="shared" si="41"/>
        <v>1259808.2650000001</v>
      </c>
      <c r="R1310" s="5" t="str">
        <f>+IFERROR(INDEX('18.02.23'!$F$9:$F$748,MATCH('Bảng kê Q1'!$F1310,'18.02.23'!$N$9:$N$746,0)),"")</f>
        <v/>
      </c>
      <c r="S1310" s="15" t="s">
        <v>349</v>
      </c>
      <c r="T1310" s="8" t="s">
        <v>3030</v>
      </c>
      <c r="U1310" t="e">
        <f>INDEX('Hàng tra'!$E$3:$E$519,MATCH('Bảng kê Q1'!$F1310,'Hàng tra'!$E$3:$E$519,0))</f>
        <v>#N/A</v>
      </c>
    </row>
    <row r="1311" spans="1:21" ht="21" hidden="1" outlineLevel="1" x14ac:dyDescent="0.25">
      <c r="A1311" s="4">
        <v>44971</v>
      </c>
      <c r="B1311" s="8" t="s">
        <v>2246</v>
      </c>
      <c r="C1311" s="8" t="s">
        <v>3013</v>
      </c>
      <c r="D1311" s="22" t="s">
        <v>1405</v>
      </c>
      <c r="E1311" s="22" t="s">
        <v>1405</v>
      </c>
      <c r="F1311" s="22">
        <v>4103</v>
      </c>
      <c r="G1311" s="22"/>
      <c r="H1311" s="22" t="str">
        <f>+IFERROR(INDEX('18.02.23'!$N$9:$N$746,MATCH('Bảng kê Q1'!$F1311,'18.02.23'!$N$9:$N$746,0)),"")</f>
        <v/>
      </c>
      <c r="I1311" s="22"/>
      <c r="J1311" s="22"/>
      <c r="K1311" s="22"/>
      <c r="L1311" s="5">
        <v>5140170</v>
      </c>
      <c r="M1311" s="9" t="s">
        <v>3015</v>
      </c>
      <c r="N1311" s="5">
        <v>514017</v>
      </c>
      <c r="O1311" s="5">
        <v>5654187</v>
      </c>
      <c r="P1311" s="5">
        <f t="shared" si="40"/>
        <v>593689.63500000001</v>
      </c>
      <c r="Q1311" s="5">
        <f t="shared" si="41"/>
        <v>5060497.3650000002</v>
      </c>
      <c r="R1311" s="5" t="str">
        <f>+IFERROR(INDEX('18.02.23'!$F$9:$F$748,MATCH('Bảng kê Q1'!$F1311,'18.02.23'!$N$9:$N$746,0)),"")</f>
        <v/>
      </c>
      <c r="S1311" s="15" t="s">
        <v>1405</v>
      </c>
      <c r="T1311" s="8" t="s">
        <v>3097</v>
      </c>
      <c r="U1311" t="e">
        <f>INDEX('Hàng tra'!$E$3:$E$519,MATCH('Bảng kê Q1'!$F1311,'Hàng tra'!$E$3:$E$519,0))</f>
        <v>#N/A</v>
      </c>
    </row>
    <row r="1312" spans="1:21" hidden="1" outlineLevel="1" x14ac:dyDescent="0.25">
      <c r="A1312" s="4">
        <v>44971</v>
      </c>
      <c r="B1312" s="8" t="s">
        <v>48</v>
      </c>
      <c r="C1312" s="8" t="s">
        <v>3013</v>
      </c>
      <c r="D1312" s="22" t="s">
        <v>1769</v>
      </c>
      <c r="E1312" s="22" t="s">
        <v>1769</v>
      </c>
      <c r="F1312" s="22">
        <v>4105</v>
      </c>
      <c r="G1312" s="22"/>
      <c r="H1312" s="22" t="str">
        <f>+IFERROR(INDEX('18.02.23'!$N$9:$N$746,MATCH('Bảng kê Q1'!$F1312,'18.02.23'!$N$9:$N$746,0)),"")</f>
        <v/>
      </c>
      <c r="I1312" s="22"/>
      <c r="J1312" s="22"/>
      <c r="K1312" s="22"/>
      <c r="L1312" s="5">
        <v>621508</v>
      </c>
      <c r="M1312" s="9" t="s">
        <v>3015</v>
      </c>
      <c r="N1312" s="5">
        <v>62151</v>
      </c>
      <c r="O1312" s="5">
        <v>683659</v>
      </c>
      <c r="P1312" s="5">
        <f t="shared" si="40"/>
        <v>71784.194999999992</v>
      </c>
      <c r="Q1312" s="5">
        <f t="shared" si="41"/>
        <v>611874.80500000005</v>
      </c>
      <c r="R1312" s="5" t="str">
        <f>+IFERROR(INDEX('18.02.23'!$F$9:$F$748,MATCH('Bảng kê Q1'!$F1312,'18.02.23'!$N$9:$N$746,0)),"")</f>
        <v/>
      </c>
      <c r="S1312" s="15" t="s">
        <v>1882</v>
      </c>
      <c r="T1312" s="8" t="s">
        <v>3014</v>
      </c>
      <c r="U1312" t="e">
        <f>INDEX('Hàng tra'!$E$3:$E$519,MATCH('Bảng kê Q1'!$F1312,'Hàng tra'!$E$3:$E$519,0))</f>
        <v>#N/A</v>
      </c>
    </row>
    <row r="1313" spans="1:21" ht="21" hidden="1" outlineLevel="1" x14ac:dyDescent="0.25">
      <c r="A1313" s="4">
        <v>44971</v>
      </c>
      <c r="B1313" s="8" t="s">
        <v>1908</v>
      </c>
      <c r="C1313" s="8" t="s">
        <v>3013</v>
      </c>
      <c r="D1313" s="22" t="s">
        <v>2912</v>
      </c>
      <c r="E1313" s="22" t="s">
        <v>2912</v>
      </c>
      <c r="F1313" s="22">
        <v>4106</v>
      </c>
      <c r="G1313" s="22"/>
      <c r="H1313" s="22" t="str">
        <f>+IFERROR(INDEX('18.02.23'!$N$9:$N$746,MATCH('Bảng kê Q1'!$F1313,'18.02.23'!$N$9:$N$746,0)),"")</f>
        <v/>
      </c>
      <c r="I1313" s="22"/>
      <c r="J1313" s="22"/>
      <c r="K1313" s="22"/>
      <c r="L1313" s="5">
        <v>2129781</v>
      </c>
      <c r="M1313" s="9" t="s">
        <v>3015</v>
      </c>
      <c r="N1313" s="5">
        <v>212978</v>
      </c>
      <c r="O1313" s="5">
        <v>2342759</v>
      </c>
      <c r="P1313" s="5">
        <f t="shared" si="40"/>
        <v>245989.69499999998</v>
      </c>
      <c r="Q1313" s="5">
        <f t="shared" si="41"/>
        <v>2096769.3049999999</v>
      </c>
      <c r="R1313" s="5" t="str">
        <f>+IFERROR(INDEX('18.02.23'!$F$9:$F$748,MATCH('Bảng kê Q1'!$F1313,'18.02.23'!$N$9:$N$746,0)),"")</f>
        <v/>
      </c>
      <c r="S1313" s="15" t="s">
        <v>2912</v>
      </c>
      <c r="T1313" s="8" t="s">
        <v>3049</v>
      </c>
      <c r="U1313" t="e">
        <f>INDEX('Hàng tra'!$E$3:$E$519,MATCH('Bảng kê Q1'!$F1313,'Hàng tra'!$E$3:$E$519,0))</f>
        <v>#N/A</v>
      </c>
    </row>
    <row r="1314" spans="1:21" ht="21" hidden="1" outlineLevel="1" x14ac:dyDescent="0.25">
      <c r="A1314" s="4">
        <v>44971</v>
      </c>
      <c r="B1314" s="8" t="s">
        <v>2685</v>
      </c>
      <c r="C1314" s="8" t="s">
        <v>3013</v>
      </c>
      <c r="D1314" s="22" t="s">
        <v>1090</v>
      </c>
      <c r="E1314" s="22" t="s">
        <v>1090</v>
      </c>
      <c r="F1314" s="22">
        <v>4107</v>
      </c>
      <c r="G1314" s="22"/>
      <c r="H1314" s="22" t="str">
        <f>+IFERROR(INDEX('18.02.23'!$N$9:$N$746,MATCH('Bảng kê Q1'!$F1314,'18.02.23'!$N$9:$N$746,0)),"")</f>
        <v/>
      </c>
      <c r="I1314" s="22"/>
      <c r="J1314" s="22"/>
      <c r="K1314" s="22"/>
      <c r="L1314" s="5">
        <v>6071100</v>
      </c>
      <c r="M1314" s="9" t="s">
        <v>3015</v>
      </c>
      <c r="N1314" s="5">
        <v>607110</v>
      </c>
      <c r="O1314" s="5">
        <v>6678210</v>
      </c>
      <c r="P1314" s="5">
        <f t="shared" si="40"/>
        <v>701212.04999999993</v>
      </c>
      <c r="Q1314" s="5">
        <f t="shared" si="41"/>
        <v>5976997.9500000002</v>
      </c>
      <c r="R1314" s="5" t="str">
        <f>+IFERROR(INDEX('18.02.23'!$F$9:$F$748,MATCH('Bảng kê Q1'!$F1314,'18.02.23'!$N$9:$N$746,0)),"")</f>
        <v/>
      </c>
      <c r="S1314" s="15" t="s">
        <v>1090</v>
      </c>
      <c r="T1314" s="8" t="s">
        <v>3051</v>
      </c>
      <c r="U1314" t="e">
        <f>INDEX('Hàng tra'!$E$3:$E$519,MATCH('Bảng kê Q1'!$F1314,'Hàng tra'!$E$3:$E$519,0))</f>
        <v>#N/A</v>
      </c>
    </row>
    <row r="1315" spans="1:21" hidden="1" outlineLevel="1" x14ac:dyDescent="0.25">
      <c r="A1315" s="4">
        <v>44971</v>
      </c>
      <c r="B1315" s="8" t="s">
        <v>1647</v>
      </c>
      <c r="C1315" s="8" t="s">
        <v>3013</v>
      </c>
      <c r="D1315" s="22" t="s">
        <v>1640</v>
      </c>
      <c r="E1315" s="22" t="s">
        <v>1640</v>
      </c>
      <c r="F1315" s="22">
        <v>4108</v>
      </c>
      <c r="G1315" s="22"/>
      <c r="H1315" s="22" t="str">
        <f>+IFERROR(INDEX('18.02.23'!$N$9:$N$746,MATCH('Bảng kê Q1'!$F1315,'18.02.23'!$N$9:$N$746,0)),"")</f>
        <v/>
      </c>
      <c r="I1315" s="22"/>
      <c r="J1315" s="22"/>
      <c r="K1315" s="22"/>
      <c r="L1315" s="5">
        <v>2218317</v>
      </c>
      <c r="M1315" s="9" t="s">
        <v>3015</v>
      </c>
      <c r="N1315" s="5">
        <v>221832</v>
      </c>
      <c r="O1315" s="5">
        <v>2440149</v>
      </c>
      <c r="P1315" s="5">
        <f t="shared" si="40"/>
        <v>256215.64499999999</v>
      </c>
      <c r="Q1315" s="5">
        <f t="shared" si="41"/>
        <v>2183933.355</v>
      </c>
      <c r="R1315" s="5" t="str">
        <f>+IFERROR(INDEX('18.02.23'!$F$9:$F$748,MATCH('Bảng kê Q1'!$F1315,'18.02.23'!$N$9:$N$746,0)),"")</f>
        <v/>
      </c>
      <c r="S1315" s="15" t="s">
        <v>1640</v>
      </c>
      <c r="T1315" s="8" t="s">
        <v>3048</v>
      </c>
      <c r="U1315" t="e">
        <f>INDEX('Hàng tra'!$E$3:$E$519,MATCH('Bảng kê Q1'!$F1315,'Hàng tra'!$E$3:$E$519,0))</f>
        <v>#N/A</v>
      </c>
    </row>
    <row r="1316" spans="1:21" hidden="1" outlineLevel="1" x14ac:dyDescent="0.25">
      <c r="A1316" s="4">
        <v>44971</v>
      </c>
      <c r="B1316" s="8" t="s">
        <v>1201</v>
      </c>
      <c r="C1316" s="8" t="s">
        <v>3013</v>
      </c>
      <c r="D1316" s="22" t="s">
        <v>1048</v>
      </c>
      <c r="E1316" s="22" t="s">
        <v>1048</v>
      </c>
      <c r="F1316" s="22">
        <v>4109</v>
      </c>
      <c r="G1316" s="22"/>
      <c r="H1316" s="22" t="str">
        <f>+IFERROR(INDEX('18.02.23'!$N$9:$N$746,MATCH('Bảng kê Q1'!$F1316,'18.02.23'!$N$9:$N$746,0)),"")</f>
        <v/>
      </c>
      <c r="I1316" s="22"/>
      <c r="J1316" s="22"/>
      <c r="K1316" s="22"/>
      <c r="L1316" s="5">
        <v>1612400</v>
      </c>
      <c r="M1316" s="9" t="s">
        <v>3015</v>
      </c>
      <c r="N1316" s="5">
        <v>161240</v>
      </c>
      <c r="O1316" s="5">
        <v>1773640</v>
      </c>
      <c r="P1316" s="5">
        <f t="shared" si="40"/>
        <v>186232.19999999998</v>
      </c>
      <c r="Q1316" s="5">
        <f t="shared" si="41"/>
        <v>1587407.8</v>
      </c>
      <c r="R1316" s="5" t="str">
        <f>+IFERROR(INDEX('18.02.23'!$F$9:$F$748,MATCH('Bảng kê Q1'!$F1316,'18.02.23'!$N$9:$N$746,0)),"")</f>
        <v/>
      </c>
      <c r="S1316" s="15" t="s">
        <v>1048</v>
      </c>
      <c r="T1316" s="8" t="s">
        <v>3045</v>
      </c>
      <c r="U1316" t="e">
        <f>INDEX('Hàng tra'!$E$3:$E$519,MATCH('Bảng kê Q1'!$F1316,'Hàng tra'!$E$3:$E$519,0))</f>
        <v>#N/A</v>
      </c>
    </row>
    <row r="1317" spans="1:21" ht="21" hidden="1" outlineLevel="1" x14ac:dyDescent="0.25">
      <c r="A1317" s="4">
        <v>44971</v>
      </c>
      <c r="B1317" s="8" t="s">
        <v>2959</v>
      </c>
      <c r="C1317" s="8" t="s">
        <v>3013</v>
      </c>
      <c r="D1317" s="22" t="s">
        <v>660</v>
      </c>
      <c r="E1317" s="22" t="s">
        <v>660</v>
      </c>
      <c r="F1317" s="22">
        <v>4110</v>
      </c>
      <c r="G1317" s="22"/>
      <c r="H1317" s="22" t="str">
        <f>+IFERROR(INDEX('18.02.23'!$N$9:$N$746,MATCH('Bảng kê Q1'!$F1317,'18.02.23'!$N$9:$N$746,0)),"")</f>
        <v/>
      </c>
      <c r="I1317" s="22"/>
      <c r="J1317" s="22"/>
      <c r="K1317" s="22"/>
      <c r="L1317" s="5">
        <v>2044153</v>
      </c>
      <c r="M1317" s="9" t="s">
        <v>3015</v>
      </c>
      <c r="N1317" s="5">
        <v>204415</v>
      </c>
      <c r="O1317" s="5">
        <v>2248568</v>
      </c>
      <c r="P1317" s="5">
        <f t="shared" si="40"/>
        <v>236099.63999999998</v>
      </c>
      <c r="Q1317" s="5">
        <f t="shared" si="41"/>
        <v>2012468.36</v>
      </c>
      <c r="R1317" s="5" t="str">
        <f>+IFERROR(INDEX('18.02.23'!$F$9:$F$748,MATCH('Bảng kê Q1'!$F1317,'18.02.23'!$N$9:$N$746,0)),"")</f>
        <v/>
      </c>
      <c r="S1317" s="15" t="s">
        <v>660</v>
      </c>
      <c r="T1317" s="8" t="s">
        <v>3106</v>
      </c>
      <c r="U1317" t="e">
        <f>INDEX('Hàng tra'!$E$3:$E$519,MATCH('Bảng kê Q1'!$F1317,'Hàng tra'!$E$3:$E$519,0))</f>
        <v>#N/A</v>
      </c>
    </row>
    <row r="1318" spans="1:21" hidden="1" outlineLevel="1" x14ac:dyDescent="0.25">
      <c r="A1318" s="4">
        <v>44971</v>
      </c>
      <c r="B1318" s="8" t="s">
        <v>562</v>
      </c>
      <c r="C1318" s="8" t="s">
        <v>3013</v>
      </c>
      <c r="D1318" s="22" t="s">
        <v>1246</v>
      </c>
      <c r="E1318" s="22" t="s">
        <v>1246</v>
      </c>
      <c r="F1318" s="22">
        <v>4111</v>
      </c>
      <c r="G1318" s="22"/>
      <c r="H1318" s="22" t="str">
        <f>+IFERROR(INDEX('18.02.23'!$N$9:$N$746,MATCH('Bảng kê Q1'!$F1318,'18.02.23'!$N$9:$N$746,0)),"")</f>
        <v/>
      </c>
      <c r="I1318" s="22"/>
      <c r="J1318" s="22"/>
      <c r="K1318" s="22"/>
      <c r="L1318" s="5">
        <v>3772339</v>
      </c>
      <c r="M1318" s="9" t="s">
        <v>3015</v>
      </c>
      <c r="N1318" s="5">
        <v>377234</v>
      </c>
      <c r="O1318" s="5">
        <v>4149573</v>
      </c>
      <c r="P1318" s="5">
        <f t="shared" si="40"/>
        <v>435705.16499999998</v>
      </c>
      <c r="Q1318" s="5">
        <f t="shared" si="41"/>
        <v>3713867.835</v>
      </c>
      <c r="R1318" s="5" t="str">
        <f>+IFERROR(INDEX('18.02.23'!$F$9:$F$748,MATCH('Bảng kê Q1'!$F1318,'18.02.23'!$N$9:$N$746,0)),"")</f>
        <v/>
      </c>
      <c r="S1318" s="15" t="s">
        <v>1246</v>
      </c>
      <c r="T1318" s="8" t="s">
        <v>3044</v>
      </c>
      <c r="U1318" t="e">
        <f>INDEX('Hàng tra'!$E$3:$E$519,MATCH('Bảng kê Q1'!$F1318,'Hàng tra'!$E$3:$E$519,0))</f>
        <v>#N/A</v>
      </c>
    </row>
    <row r="1319" spans="1:21" hidden="1" outlineLevel="1" x14ac:dyDescent="0.25">
      <c r="A1319" s="4">
        <v>44971</v>
      </c>
      <c r="B1319" s="8" t="s">
        <v>903</v>
      </c>
      <c r="C1319" s="8" t="s">
        <v>3013</v>
      </c>
      <c r="D1319" s="22" t="s">
        <v>685</v>
      </c>
      <c r="E1319" s="22" t="s">
        <v>685</v>
      </c>
      <c r="F1319" s="22">
        <v>4112</v>
      </c>
      <c r="G1319" s="22"/>
      <c r="H1319" s="22" t="str">
        <f>+IFERROR(INDEX('18.02.23'!$N$9:$N$746,MATCH('Bảng kê Q1'!$F1319,'18.02.23'!$N$9:$N$746,0)),"")</f>
        <v/>
      </c>
      <c r="I1319" s="22"/>
      <c r="J1319" s="22"/>
      <c r="K1319" s="22"/>
      <c r="L1319" s="5">
        <v>6930960</v>
      </c>
      <c r="M1319" s="9" t="s">
        <v>3015</v>
      </c>
      <c r="N1319" s="5">
        <v>693096</v>
      </c>
      <c r="O1319" s="5">
        <v>7624056</v>
      </c>
      <c r="P1319" s="5">
        <f t="shared" si="40"/>
        <v>800525.88</v>
      </c>
      <c r="Q1319" s="5">
        <f t="shared" si="41"/>
        <v>6823530.1200000001</v>
      </c>
      <c r="R1319" s="5" t="str">
        <f>+IFERROR(INDEX('18.02.23'!$F$9:$F$748,MATCH('Bảng kê Q1'!$F1319,'18.02.23'!$N$9:$N$746,0)),"")</f>
        <v/>
      </c>
      <c r="S1319" s="15" t="s">
        <v>685</v>
      </c>
      <c r="T1319" s="8" t="s">
        <v>3050</v>
      </c>
      <c r="U1319" t="e">
        <f>INDEX('Hàng tra'!$E$3:$E$519,MATCH('Bảng kê Q1'!$F1319,'Hàng tra'!$E$3:$E$519,0))</f>
        <v>#N/A</v>
      </c>
    </row>
    <row r="1320" spans="1:21" ht="21" hidden="1" outlineLevel="1" x14ac:dyDescent="0.25">
      <c r="A1320" s="4">
        <v>44972</v>
      </c>
      <c r="B1320" s="8" t="s">
        <v>2695</v>
      </c>
      <c r="C1320" s="8" t="s">
        <v>3013</v>
      </c>
      <c r="D1320" s="22" t="s">
        <v>1833</v>
      </c>
      <c r="E1320" s="22" t="s">
        <v>1833</v>
      </c>
      <c r="F1320" s="22">
        <v>4114</v>
      </c>
      <c r="G1320" s="22"/>
      <c r="H1320" s="22" t="str">
        <f>+IFERROR(INDEX('18.02.23'!$N$9:$N$746,MATCH('Bảng kê Q1'!$F1320,'18.02.23'!$N$9:$N$746,0)),"")</f>
        <v/>
      </c>
      <c r="I1320" s="22"/>
      <c r="J1320" s="22"/>
      <c r="K1320" s="22"/>
      <c r="L1320" s="5">
        <v>2714250</v>
      </c>
      <c r="M1320" s="9" t="s">
        <v>3015</v>
      </c>
      <c r="N1320" s="5">
        <v>271425</v>
      </c>
      <c r="O1320" s="5">
        <v>2985675</v>
      </c>
      <c r="P1320" s="5">
        <f t="shared" si="40"/>
        <v>313495.875</v>
      </c>
      <c r="Q1320" s="5">
        <f t="shared" si="41"/>
        <v>2672179.125</v>
      </c>
      <c r="R1320" s="5" t="str">
        <f>+IFERROR(INDEX('18.02.23'!$F$9:$F$748,MATCH('Bảng kê Q1'!$F1320,'18.02.23'!$N$9:$N$746,0)),"")</f>
        <v/>
      </c>
      <c r="S1320" s="15" t="s">
        <v>1833</v>
      </c>
      <c r="T1320" s="8" t="s">
        <v>3057</v>
      </c>
      <c r="U1320" t="e">
        <f>INDEX('Hàng tra'!$E$3:$E$519,MATCH('Bảng kê Q1'!$F1320,'Hàng tra'!$E$3:$E$519,0))</f>
        <v>#N/A</v>
      </c>
    </row>
    <row r="1321" spans="1:21" ht="21" hidden="1" outlineLevel="1" x14ac:dyDescent="0.25">
      <c r="A1321" s="4">
        <v>44972</v>
      </c>
      <c r="B1321" s="8" t="s">
        <v>2830</v>
      </c>
      <c r="C1321" s="8" t="s">
        <v>3013</v>
      </c>
      <c r="D1321" s="22" t="s">
        <v>660</v>
      </c>
      <c r="E1321" s="22" t="s">
        <v>660</v>
      </c>
      <c r="F1321" s="22">
        <v>4115</v>
      </c>
      <c r="G1321" s="22"/>
      <c r="H1321" s="22" t="str">
        <f>+IFERROR(INDEX('18.02.23'!$N$9:$N$746,MATCH('Bảng kê Q1'!$F1321,'18.02.23'!$N$9:$N$746,0)),"")</f>
        <v/>
      </c>
      <c r="I1321" s="22"/>
      <c r="J1321" s="22"/>
      <c r="K1321" s="22"/>
      <c r="L1321" s="5">
        <v>424200</v>
      </c>
      <c r="M1321" s="9" t="s">
        <v>3015</v>
      </c>
      <c r="N1321" s="5">
        <v>42420</v>
      </c>
      <c r="O1321" s="5">
        <v>466620</v>
      </c>
      <c r="P1321" s="5">
        <f t="shared" si="40"/>
        <v>48995.1</v>
      </c>
      <c r="Q1321" s="5">
        <f t="shared" si="41"/>
        <v>417624.9</v>
      </c>
      <c r="R1321" s="5" t="str">
        <f>+IFERROR(INDEX('18.02.23'!$F$9:$F$748,MATCH('Bảng kê Q1'!$F1321,'18.02.23'!$N$9:$N$746,0)),"")</f>
        <v/>
      </c>
      <c r="S1321" s="15" t="s">
        <v>660</v>
      </c>
      <c r="T1321" s="8" t="s">
        <v>3106</v>
      </c>
      <c r="U1321" t="e">
        <f>INDEX('Hàng tra'!$E$3:$E$519,MATCH('Bảng kê Q1'!$F1321,'Hàng tra'!$E$3:$E$519,0))</f>
        <v>#N/A</v>
      </c>
    </row>
    <row r="1322" spans="1:21" hidden="1" outlineLevel="1" x14ac:dyDescent="0.25">
      <c r="A1322" s="4">
        <v>44972</v>
      </c>
      <c r="B1322" s="8" t="s">
        <v>327</v>
      </c>
      <c r="C1322" s="8" t="s">
        <v>3013</v>
      </c>
      <c r="D1322" s="22" t="s">
        <v>1246</v>
      </c>
      <c r="E1322" s="22" t="s">
        <v>1246</v>
      </c>
      <c r="F1322" s="22">
        <v>4116</v>
      </c>
      <c r="G1322" s="22"/>
      <c r="H1322" s="22" t="str">
        <f>+IFERROR(INDEX('18.02.23'!$N$9:$N$746,MATCH('Bảng kê Q1'!$F1322,'18.02.23'!$N$9:$N$746,0)),"")</f>
        <v/>
      </c>
      <c r="I1322" s="22"/>
      <c r="J1322" s="22"/>
      <c r="K1322" s="22"/>
      <c r="L1322" s="5">
        <v>1102500</v>
      </c>
      <c r="M1322" s="9" t="s">
        <v>3015</v>
      </c>
      <c r="N1322" s="5">
        <v>110250</v>
      </c>
      <c r="O1322" s="5">
        <v>1212750</v>
      </c>
      <c r="P1322" s="5">
        <f t="shared" si="40"/>
        <v>127338.75</v>
      </c>
      <c r="Q1322" s="5">
        <f t="shared" si="41"/>
        <v>1085411.25</v>
      </c>
      <c r="R1322" s="5" t="str">
        <f>+IFERROR(INDEX('18.02.23'!$F$9:$F$748,MATCH('Bảng kê Q1'!$F1322,'18.02.23'!$N$9:$N$746,0)),"")</f>
        <v/>
      </c>
      <c r="S1322" s="15" t="s">
        <v>1246</v>
      </c>
      <c r="T1322" s="8" t="s">
        <v>3044</v>
      </c>
      <c r="U1322" t="e">
        <f>INDEX('Hàng tra'!$E$3:$E$519,MATCH('Bảng kê Q1'!$F1322,'Hàng tra'!$E$3:$E$519,0))</f>
        <v>#N/A</v>
      </c>
    </row>
    <row r="1323" spans="1:21" ht="21" hidden="1" outlineLevel="1" x14ac:dyDescent="0.25">
      <c r="A1323" s="4">
        <v>44972</v>
      </c>
      <c r="B1323" s="8" t="s">
        <v>287</v>
      </c>
      <c r="C1323" s="8" t="s">
        <v>3013</v>
      </c>
      <c r="D1323" s="22" t="s">
        <v>2620</v>
      </c>
      <c r="E1323" s="22" t="s">
        <v>2620</v>
      </c>
      <c r="F1323" s="22">
        <v>4117</v>
      </c>
      <c r="G1323" s="22"/>
      <c r="H1323" s="22" t="str">
        <f>+IFERROR(INDEX('18.02.23'!$N$9:$N$746,MATCH('Bảng kê Q1'!$F1323,'18.02.23'!$N$9:$N$746,0)),"")</f>
        <v/>
      </c>
      <c r="I1323" s="22"/>
      <c r="J1323" s="22"/>
      <c r="K1323" s="22"/>
      <c r="L1323" s="5">
        <v>1632750</v>
      </c>
      <c r="M1323" s="9" t="s">
        <v>3015</v>
      </c>
      <c r="N1323" s="5">
        <v>163275</v>
      </c>
      <c r="O1323" s="5">
        <v>1796025</v>
      </c>
      <c r="P1323" s="5">
        <f t="shared" si="40"/>
        <v>188582.625</v>
      </c>
      <c r="Q1323" s="5">
        <f t="shared" si="41"/>
        <v>1607442.375</v>
      </c>
      <c r="R1323" s="5" t="str">
        <f>+IFERROR(INDEX('18.02.23'!$F$9:$F$748,MATCH('Bảng kê Q1'!$F1323,'18.02.23'!$N$9:$N$746,0)),"")</f>
        <v/>
      </c>
      <c r="S1323" s="15" t="s">
        <v>2620</v>
      </c>
      <c r="T1323" s="8" t="s">
        <v>3105</v>
      </c>
      <c r="U1323" t="e">
        <f>INDEX('Hàng tra'!$E$3:$E$519,MATCH('Bảng kê Q1'!$F1323,'Hàng tra'!$E$3:$E$519,0))</f>
        <v>#N/A</v>
      </c>
    </row>
    <row r="1324" spans="1:21" hidden="1" outlineLevel="1" x14ac:dyDescent="0.25">
      <c r="A1324" s="4">
        <v>44972</v>
      </c>
      <c r="B1324" s="8" t="s">
        <v>1444</v>
      </c>
      <c r="C1324" s="8" t="s">
        <v>3013</v>
      </c>
      <c r="D1324" s="22" t="s">
        <v>1482</v>
      </c>
      <c r="E1324" s="22" t="s">
        <v>1482</v>
      </c>
      <c r="F1324" s="22">
        <v>4118</v>
      </c>
      <c r="G1324" s="22"/>
      <c r="H1324" s="22" t="str">
        <f>+IFERROR(INDEX('18.02.23'!$N$9:$N$746,MATCH('Bảng kê Q1'!$F1324,'18.02.23'!$N$9:$N$746,0)),"")</f>
        <v/>
      </c>
      <c r="I1324" s="22"/>
      <c r="J1324" s="22"/>
      <c r="K1324" s="22"/>
      <c r="L1324" s="5">
        <v>3550800</v>
      </c>
      <c r="M1324" s="9" t="s">
        <v>3015</v>
      </c>
      <c r="N1324" s="5">
        <v>355080</v>
      </c>
      <c r="O1324" s="5">
        <v>3905880</v>
      </c>
      <c r="P1324" s="5">
        <f t="shared" si="40"/>
        <v>410117.39999999997</v>
      </c>
      <c r="Q1324" s="5">
        <f t="shared" si="41"/>
        <v>3495762.6</v>
      </c>
      <c r="R1324" s="5" t="str">
        <f>+IFERROR(INDEX('18.02.23'!$F$9:$F$748,MATCH('Bảng kê Q1'!$F1324,'18.02.23'!$N$9:$N$746,0)),"")</f>
        <v/>
      </c>
      <c r="S1324" s="15" t="s">
        <v>1482</v>
      </c>
      <c r="T1324" s="8" t="s">
        <v>3065</v>
      </c>
      <c r="U1324" t="e">
        <f>INDEX('Hàng tra'!$E$3:$E$519,MATCH('Bảng kê Q1'!$F1324,'Hàng tra'!$E$3:$E$519,0))</f>
        <v>#N/A</v>
      </c>
    </row>
    <row r="1325" spans="1:21" hidden="1" outlineLevel="1" x14ac:dyDescent="0.25">
      <c r="A1325" s="4">
        <v>44972</v>
      </c>
      <c r="B1325" s="8" t="s">
        <v>1457</v>
      </c>
      <c r="C1325" s="8" t="s">
        <v>3013</v>
      </c>
      <c r="D1325" s="22" t="s">
        <v>4276</v>
      </c>
      <c r="E1325" s="22" t="s">
        <v>4276</v>
      </c>
      <c r="F1325" s="22">
        <v>4119</v>
      </c>
      <c r="G1325" s="22"/>
      <c r="H1325" s="22" t="str">
        <f>+IFERROR(INDEX('18.02.23'!$N$9:$N$746,MATCH('Bảng kê Q1'!$F1325,'18.02.23'!$N$9:$N$746,0)),"")</f>
        <v/>
      </c>
      <c r="I1325" s="22"/>
      <c r="J1325" s="22"/>
      <c r="K1325" s="22"/>
      <c r="L1325" s="5">
        <v>1506983</v>
      </c>
      <c r="M1325" s="9" t="s">
        <v>3015</v>
      </c>
      <c r="N1325" s="5">
        <v>150698</v>
      </c>
      <c r="O1325" s="5">
        <v>1657681</v>
      </c>
      <c r="P1325" s="5">
        <f t="shared" si="40"/>
        <v>174056.505</v>
      </c>
      <c r="Q1325" s="5">
        <f t="shared" si="41"/>
        <v>1483624.4950000001</v>
      </c>
      <c r="R1325" s="5" t="str">
        <f>+IFERROR(INDEX('18.02.23'!$F$9:$F$748,MATCH('Bảng kê Q1'!$F1325,'18.02.23'!$N$9:$N$746,0)),"")</f>
        <v/>
      </c>
      <c r="S1325" s="15" t="s">
        <v>1882</v>
      </c>
      <c r="T1325" s="8" t="s">
        <v>3014</v>
      </c>
      <c r="U1325" t="e">
        <f>INDEX('Hàng tra'!$E$3:$E$519,MATCH('Bảng kê Q1'!$F1325,'Hàng tra'!$E$3:$E$519,0))</f>
        <v>#N/A</v>
      </c>
    </row>
    <row r="1326" spans="1:21" hidden="1" outlineLevel="1" x14ac:dyDescent="0.25">
      <c r="A1326" s="4">
        <v>44972</v>
      </c>
      <c r="B1326" s="8" t="s">
        <v>880</v>
      </c>
      <c r="C1326" s="8" t="s">
        <v>3013</v>
      </c>
      <c r="D1326" s="22" t="s">
        <v>476</v>
      </c>
      <c r="E1326" s="22" t="s">
        <v>476</v>
      </c>
      <c r="F1326" s="22">
        <v>4120</v>
      </c>
      <c r="G1326" s="22"/>
      <c r="H1326" s="22" t="str">
        <f>+IFERROR(INDEX('18.02.23'!$N$9:$N$746,MATCH('Bảng kê Q1'!$F1326,'18.02.23'!$N$9:$N$746,0)),"")</f>
        <v/>
      </c>
      <c r="I1326" s="22"/>
      <c r="J1326" s="22"/>
      <c r="K1326" s="22"/>
      <c r="L1326" s="5">
        <v>557313</v>
      </c>
      <c r="M1326" s="9" t="s">
        <v>3015</v>
      </c>
      <c r="N1326" s="5">
        <v>55731</v>
      </c>
      <c r="O1326" s="5">
        <v>613044</v>
      </c>
      <c r="P1326" s="5">
        <f t="shared" si="40"/>
        <v>64369.619999999995</v>
      </c>
      <c r="Q1326" s="5">
        <f t="shared" si="41"/>
        <v>548674.38</v>
      </c>
      <c r="R1326" s="5" t="str">
        <f>+IFERROR(INDEX('18.02.23'!$F$9:$F$748,MATCH('Bảng kê Q1'!$F1326,'18.02.23'!$N$9:$N$746,0)),"")</f>
        <v/>
      </c>
      <c r="S1326" s="15" t="s">
        <v>1882</v>
      </c>
      <c r="T1326" s="8" t="s">
        <v>3014</v>
      </c>
      <c r="U1326" t="e">
        <f>INDEX('Hàng tra'!$E$3:$E$519,MATCH('Bảng kê Q1'!$F1326,'Hàng tra'!$E$3:$E$519,0))</f>
        <v>#N/A</v>
      </c>
    </row>
    <row r="1327" spans="1:21" hidden="1" outlineLevel="1" x14ac:dyDescent="0.25">
      <c r="A1327" s="4">
        <v>44972</v>
      </c>
      <c r="B1327" s="8" t="s">
        <v>1487</v>
      </c>
      <c r="C1327" s="8" t="s">
        <v>3013</v>
      </c>
      <c r="D1327" s="22" t="s">
        <v>4277</v>
      </c>
      <c r="E1327" s="22" t="s">
        <v>4277</v>
      </c>
      <c r="F1327" s="22">
        <v>4122</v>
      </c>
      <c r="G1327" s="22"/>
      <c r="H1327" s="22" t="str">
        <f>+IFERROR(INDEX('18.02.23'!$N$9:$N$746,MATCH('Bảng kê Q1'!$F1327,'18.02.23'!$N$9:$N$746,0)),"")</f>
        <v/>
      </c>
      <c r="I1327" s="22"/>
      <c r="J1327" s="22"/>
      <c r="K1327" s="22"/>
      <c r="L1327" s="5">
        <v>501820</v>
      </c>
      <c r="M1327" s="9" t="s">
        <v>3015</v>
      </c>
      <c r="N1327" s="5">
        <v>50182</v>
      </c>
      <c r="O1327" s="5">
        <v>552002</v>
      </c>
      <c r="P1327" s="5">
        <f t="shared" si="40"/>
        <v>57960.21</v>
      </c>
      <c r="Q1327" s="5">
        <f t="shared" si="41"/>
        <v>494041.79</v>
      </c>
      <c r="R1327" s="5" t="str">
        <f>+IFERROR(INDEX('18.02.23'!$F$9:$F$748,MATCH('Bảng kê Q1'!$F1327,'18.02.23'!$N$9:$N$746,0)),"")</f>
        <v/>
      </c>
      <c r="S1327" s="15" t="s">
        <v>1882</v>
      </c>
      <c r="T1327" s="8" t="s">
        <v>3014</v>
      </c>
      <c r="U1327" t="e">
        <f>INDEX('Hàng tra'!$E$3:$E$519,MATCH('Bảng kê Q1'!$F1327,'Hàng tra'!$E$3:$E$519,0))</f>
        <v>#N/A</v>
      </c>
    </row>
    <row r="1328" spans="1:21" hidden="1" outlineLevel="1" x14ac:dyDescent="0.25">
      <c r="A1328" s="4">
        <v>44972</v>
      </c>
      <c r="B1328" s="8" t="s">
        <v>1386</v>
      </c>
      <c r="C1328" s="8" t="s">
        <v>3013</v>
      </c>
      <c r="D1328" s="22" t="s">
        <v>583</v>
      </c>
      <c r="E1328" s="22" t="s">
        <v>583</v>
      </c>
      <c r="F1328" s="22">
        <v>4123</v>
      </c>
      <c r="G1328" s="22"/>
      <c r="H1328" s="22" t="str">
        <f>+IFERROR(INDEX('18.02.23'!$N$9:$N$746,MATCH('Bảng kê Q1'!$F1328,'18.02.23'!$N$9:$N$746,0)),"")</f>
        <v/>
      </c>
      <c r="I1328" s="22"/>
      <c r="J1328" s="22"/>
      <c r="K1328" s="22"/>
      <c r="L1328" s="5">
        <v>250910</v>
      </c>
      <c r="M1328" s="9" t="s">
        <v>3015</v>
      </c>
      <c r="N1328" s="5">
        <v>25091</v>
      </c>
      <c r="O1328" s="5">
        <v>276001</v>
      </c>
      <c r="P1328" s="5">
        <f t="shared" si="40"/>
        <v>28980.105</v>
      </c>
      <c r="Q1328" s="5">
        <f t="shared" si="41"/>
        <v>247020.89499999999</v>
      </c>
      <c r="R1328" s="5" t="str">
        <f>+IFERROR(INDEX('18.02.23'!$F$9:$F$748,MATCH('Bảng kê Q1'!$F1328,'18.02.23'!$N$9:$N$746,0)),"")</f>
        <v/>
      </c>
      <c r="S1328" s="15" t="s">
        <v>1882</v>
      </c>
      <c r="T1328" s="8" t="s">
        <v>3014</v>
      </c>
      <c r="U1328" t="e">
        <f>INDEX('Hàng tra'!$E$3:$E$519,MATCH('Bảng kê Q1'!$F1328,'Hàng tra'!$E$3:$E$519,0))</f>
        <v>#N/A</v>
      </c>
    </row>
    <row r="1329" spans="1:21" hidden="1" outlineLevel="1" x14ac:dyDescent="0.25">
      <c r="A1329" s="4">
        <v>44972</v>
      </c>
      <c r="B1329" s="8" t="s">
        <v>929</v>
      </c>
      <c r="C1329" s="8" t="s">
        <v>3013</v>
      </c>
      <c r="D1329" s="22" t="s">
        <v>1759</v>
      </c>
      <c r="E1329" s="22" t="s">
        <v>1759</v>
      </c>
      <c r="F1329" s="22">
        <v>4124</v>
      </c>
      <c r="G1329" s="22"/>
      <c r="H1329" s="22" t="str">
        <f>+IFERROR(INDEX('18.02.23'!$N$9:$N$746,MATCH('Bảng kê Q1'!$F1329,'18.02.23'!$N$9:$N$746,0)),"")</f>
        <v/>
      </c>
      <c r="I1329" s="22"/>
      <c r="J1329" s="22"/>
      <c r="K1329" s="22"/>
      <c r="L1329" s="5">
        <v>996679</v>
      </c>
      <c r="M1329" s="9" t="s">
        <v>3015</v>
      </c>
      <c r="N1329" s="5">
        <v>99668</v>
      </c>
      <c r="O1329" s="5">
        <v>1096347</v>
      </c>
      <c r="P1329" s="5">
        <f t="shared" si="40"/>
        <v>115116.435</v>
      </c>
      <c r="Q1329" s="5">
        <f t="shared" si="41"/>
        <v>981230.56499999994</v>
      </c>
      <c r="R1329" s="5" t="str">
        <f>+IFERROR(INDEX('18.02.23'!$F$9:$F$748,MATCH('Bảng kê Q1'!$F1329,'18.02.23'!$N$9:$N$746,0)),"")</f>
        <v/>
      </c>
      <c r="S1329" s="15" t="s">
        <v>1882</v>
      </c>
      <c r="T1329" s="8" t="s">
        <v>3014</v>
      </c>
      <c r="U1329" t="e">
        <f>INDEX('Hàng tra'!$E$3:$E$519,MATCH('Bảng kê Q1'!$F1329,'Hàng tra'!$E$3:$E$519,0))</f>
        <v>#N/A</v>
      </c>
    </row>
    <row r="1330" spans="1:21" hidden="1" outlineLevel="1" x14ac:dyDescent="0.25">
      <c r="A1330" s="4">
        <v>44972</v>
      </c>
      <c r="B1330" s="8" t="s">
        <v>2514</v>
      </c>
      <c r="C1330" s="8" t="s">
        <v>3013</v>
      </c>
      <c r="D1330" s="22" t="s">
        <v>4139</v>
      </c>
      <c r="E1330" s="22" t="s">
        <v>4139</v>
      </c>
      <c r="F1330" s="22">
        <v>4125</v>
      </c>
      <c r="G1330" s="22"/>
      <c r="H1330" s="22" t="str">
        <f>+IFERROR(INDEX('18.02.23'!$N$9:$N$746,MATCH('Bảng kê Q1'!$F1330,'18.02.23'!$N$9:$N$746,0)),"")</f>
        <v/>
      </c>
      <c r="I1330" s="22"/>
      <c r="J1330" s="22"/>
      <c r="K1330" s="22"/>
      <c r="L1330" s="5">
        <v>806200</v>
      </c>
      <c r="M1330" s="9" t="s">
        <v>3015</v>
      </c>
      <c r="N1330" s="5">
        <v>80620</v>
      </c>
      <c r="O1330" s="5">
        <v>886820</v>
      </c>
      <c r="P1330" s="5">
        <f t="shared" si="40"/>
        <v>93116.099999999991</v>
      </c>
      <c r="Q1330" s="5">
        <f t="shared" si="41"/>
        <v>793703.9</v>
      </c>
      <c r="R1330" s="5" t="str">
        <f>+IFERROR(INDEX('18.02.23'!$F$9:$F$748,MATCH('Bảng kê Q1'!$F1330,'18.02.23'!$N$9:$N$746,0)),"")</f>
        <v/>
      </c>
      <c r="S1330" s="15" t="s">
        <v>1882</v>
      </c>
      <c r="T1330" s="8" t="s">
        <v>3014</v>
      </c>
      <c r="U1330" t="e">
        <f>INDEX('Hàng tra'!$E$3:$E$519,MATCH('Bảng kê Q1'!$F1330,'Hàng tra'!$E$3:$E$519,0))</f>
        <v>#N/A</v>
      </c>
    </row>
    <row r="1331" spans="1:21" hidden="1" outlineLevel="1" x14ac:dyDescent="0.25">
      <c r="A1331" s="4">
        <v>44972</v>
      </c>
      <c r="B1331" s="8" t="s">
        <v>1971</v>
      </c>
      <c r="C1331" s="8" t="s">
        <v>3013</v>
      </c>
      <c r="D1331" s="22" t="s">
        <v>402</v>
      </c>
      <c r="E1331" s="22" t="s">
        <v>402</v>
      </c>
      <c r="F1331" s="22">
        <v>4126</v>
      </c>
      <c r="G1331" s="22"/>
      <c r="H1331" s="22" t="str">
        <f>+IFERROR(INDEX('18.02.23'!$N$9:$N$746,MATCH('Bảng kê Q1'!$F1331,'18.02.23'!$N$9:$N$746,0)),"")</f>
        <v/>
      </c>
      <c r="I1331" s="22"/>
      <c r="J1331" s="22"/>
      <c r="K1331" s="22"/>
      <c r="L1331" s="5">
        <v>507744</v>
      </c>
      <c r="M1331" s="9" t="s">
        <v>3015</v>
      </c>
      <c r="N1331" s="5">
        <v>50774</v>
      </c>
      <c r="O1331" s="5">
        <v>558518</v>
      </c>
      <c r="P1331" s="5">
        <f t="shared" si="40"/>
        <v>58644.39</v>
      </c>
      <c r="Q1331" s="5">
        <f t="shared" si="41"/>
        <v>499873.61</v>
      </c>
      <c r="R1331" s="5" t="str">
        <f>+IFERROR(INDEX('18.02.23'!$F$9:$F$748,MATCH('Bảng kê Q1'!$F1331,'18.02.23'!$N$9:$N$746,0)),"")</f>
        <v/>
      </c>
      <c r="S1331" s="15" t="s">
        <v>1882</v>
      </c>
      <c r="T1331" s="8" t="s">
        <v>3014</v>
      </c>
      <c r="U1331" t="e">
        <f>INDEX('Hàng tra'!$E$3:$E$519,MATCH('Bảng kê Q1'!$F1331,'Hàng tra'!$E$3:$E$519,0))</f>
        <v>#N/A</v>
      </c>
    </row>
    <row r="1332" spans="1:21" hidden="1" outlineLevel="1" x14ac:dyDescent="0.25">
      <c r="A1332" s="4">
        <v>44972</v>
      </c>
      <c r="B1332" s="8" t="s">
        <v>639</v>
      </c>
      <c r="C1332" s="8" t="s">
        <v>3013</v>
      </c>
      <c r="D1332" s="22" t="s">
        <v>402</v>
      </c>
      <c r="E1332" s="22" t="s">
        <v>402</v>
      </c>
      <c r="F1332" s="22">
        <v>4127</v>
      </c>
      <c r="G1332" s="22"/>
      <c r="H1332" s="22" t="str">
        <f>+IFERROR(INDEX('18.02.23'!$N$9:$N$746,MATCH('Bảng kê Q1'!$F1332,'18.02.23'!$N$9:$N$746,0)),"")</f>
        <v/>
      </c>
      <c r="I1332" s="22"/>
      <c r="J1332" s="22"/>
      <c r="K1332" s="22"/>
      <c r="L1332" s="5">
        <v>610794</v>
      </c>
      <c r="M1332" s="9" t="s">
        <v>3015</v>
      </c>
      <c r="N1332" s="5">
        <v>61079</v>
      </c>
      <c r="O1332" s="5">
        <v>671873</v>
      </c>
      <c r="P1332" s="5">
        <f t="shared" si="40"/>
        <v>70546.664999999994</v>
      </c>
      <c r="Q1332" s="5">
        <f t="shared" si="41"/>
        <v>601326.33499999996</v>
      </c>
      <c r="R1332" s="5" t="str">
        <f>+IFERROR(INDEX('18.02.23'!$F$9:$F$748,MATCH('Bảng kê Q1'!$F1332,'18.02.23'!$N$9:$N$746,0)),"")</f>
        <v/>
      </c>
      <c r="S1332" s="15" t="s">
        <v>1882</v>
      </c>
      <c r="T1332" s="8" t="s">
        <v>3014</v>
      </c>
      <c r="U1332" t="e">
        <f>INDEX('Hàng tra'!$E$3:$E$519,MATCH('Bảng kê Q1'!$F1332,'Hàng tra'!$E$3:$E$519,0))</f>
        <v>#N/A</v>
      </c>
    </row>
    <row r="1333" spans="1:21" hidden="1" outlineLevel="1" x14ac:dyDescent="0.25">
      <c r="A1333" s="4">
        <v>44972</v>
      </c>
      <c r="B1333" s="8" t="s">
        <v>1798</v>
      </c>
      <c r="C1333" s="8" t="s">
        <v>3013</v>
      </c>
      <c r="D1333" s="22" t="s">
        <v>181</v>
      </c>
      <c r="E1333" s="22" t="s">
        <v>181</v>
      </c>
      <c r="F1333" s="22">
        <v>4128</v>
      </c>
      <c r="G1333" s="22"/>
      <c r="H1333" s="22" t="str">
        <f>+IFERROR(INDEX('18.02.23'!$N$9:$N$746,MATCH('Bảng kê Q1'!$F1333,'18.02.23'!$N$9:$N$746,0)),"")</f>
        <v/>
      </c>
      <c r="I1333" s="22"/>
      <c r="J1333" s="22"/>
      <c r="K1333" s="22"/>
      <c r="L1333" s="5">
        <v>3081020</v>
      </c>
      <c r="M1333" s="9" t="s">
        <v>3015</v>
      </c>
      <c r="N1333" s="5">
        <v>308102</v>
      </c>
      <c r="O1333" s="5">
        <v>3389122</v>
      </c>
      <c r="P1333" s="5">
        <f t="shared" si="40"/>
        <v>355857.81</v>
      </c>
      <c r="Q1333" s="5">
        <f t="shared" si="41"/>
        <v>3033264.19</v>
      </c>
      <c r="R1333" s="5" t="str">
        <f>+IFERROR(INDEX('18.02.23'!$F$9:$F$748,MATCH('Bảng kê Q1'!$F1333,'18.02.23'!$N$9:$N$746,0)),"")</f>
        <v/>
      </c>
      <c r="S1333" s="15" t="s">
        <v>181</v>
      </c>
      <c r="T1333" s="8" t="s">
        <v>3068</v>
      </c>
      <c r="U1333" t="e">
        <f>INDEX('Hàng tra'!$E$3:$E$519,MATCH('Bảng kê Q1'!$F1333,'Hàng tra'!$E$3:$E$519,0))</f>
        <v>#N/A</v>
      </c>
    </row>
    <row r="1334" spans="1:21" hidden="1" outlineLevel="1" x14ac:dyDescent="0.25">
      <c r="A1334" s="4">
        <v>44972</v>
      </c>
      <c r="B1334" s="8" t="s">
        <v>522</v>
      </c>
      <c r="C1334" s="8" t="s">
        <v>3013</v>
      </c>
      <c r="D1334" s="22" t="s">
        <v>163</v>
      </c>
      <c r="E1334" s="22" t="s">
        <v>163</v>
      </c>
      <c r="F1334" s="22">
        <v>4133</v>
      </c>
      <c r="G1334" s="22"/>
      <c r="H1334" s="22" t="str">
        <f>+IFERROR(INDEX('18.02.23'!$N$9:$N$746,MATCH('Bảng kê Q1'!$F1334,'18.02.23'!$N$9:$N$746,0)),"")</f>
        <v/>
      </c>
      <c r="I1334" s="22"/>
      <c r="J1334" s="22"/>
      <c r="K1334" s="22"/>
      <c r="L1334" s="5">
        <v>501820</v>
      </c>
      <c r="M1334" s="9" t="s">
        <v>3015</v>
      </c>
      <c r="N1334" s="5">
        <v>50182</v>
      </c>
      <c r="O1334" s="5">
        <v>552002</v>
      </c>
      <c r="P1334" s="5">
        <f t="shared" si="40"/>
        <v>57960.21</v>
      </c>
      <c r="Q1334" s="5">
        <f t="shared" si="41"/>
        <v>494041.79</v>
      </c>
      <c r="R1334" s="5" t="str">
        <f>+IFERROR(INDEX('18.02.23'!$F$9:$F$748,MATCH('Bảng kê Q1'!$F1334,'18.02.23'!$N$9:$N$746,0)),"")</f>
        <v/>
      </c>
      <c r="S1334" s="15" t="s">
        <v>163</v>
      </c>
      <c r="T1334" s="8" t="s">
        <v>3059</v>
      </c>
      <c r="U1334" t="e">
        <f>INDEX('Hàng tra'!$E$3:$E$519,MATCH('Bảng kê Q1'!$F1334,'Hàng tra'!$E$3:$E$519,0))</f>
        <v>#N/A</v>
      </c>
    </row>
    <row r="1335" spans="1:21" hidden="1" outlineLevel="1" x14ac:dyDescent="0.25">
      <c r="A1335" s="4">
        <v>44972</v>
      </c>
      <c r="B1335" s="8" t="s">
        <v>2010</v>
      </c>
      <c r="C1335" s="8" t="s">
        <v>3013</v>
      </c>
      <c r="D1335" s="22" t="s">
        <v>163</v>
      </c>
      <c r="E1335" s="22" t="s">
        <v>163</v>
      </c>
      <c r="F1335" s="22">
        <v>4134</v>
      </c>
      <c r="G1335" s="22"/>
      <c r="H1335" s="22" t="str">
        <f>+IFERROR(INDEX('18.02.23'!$N$9:$N$746,MATCH('Bảng kê Q1'!$F1335,'18.02.23'!$N$9:$N$746,0)),"")</f>
        <v/>
      </c>
      <c r="I1335" s="22"/>
      <c r="J1335" s="22"/>
      <c r="K1335" s="22"/>
      <c r="L1335" s="5">
        <v>1110580</v>
      </c>
      <c r="M1335" s="9" t="s">
        <v>3015</v>
      </c>
      <c r="N1335" s="5">
        <v>111058</v>
      </c>
      <c r="O1335" s="5">
        <v>1221638</v>
      </c>
      <c r="P1335" s="5">
        <f t="shared" si="40"/>
        <v>128271.98999999999</v>
      </c>
      <c r="Q1335" s="5">
        <f t="shared" si="41"/>
        <v>1093366.01</v>
      </c>
      <c r="R1335" s="5" t="str">
        <f>+IFERROR(INDEX('18.02.23'!$F$9:$F$748,MATCH('Bảng kê Q1'!$F1335,'18.02.23'!$N$9:$N$746,0)),"")</f>
        <v/>
      </c>
      <c r="S1335" s="15" t="s">
        <v>163</v>
      </c>
      <c r="T1335" s="8" t="s">
        <v>3059</v>
      </c>
      <c r="U1335" t="e">
        <f>INDEX('Hàng tra'!$E$3:$E$519,MATCH('Bảng kê Q1'!$F1335,'Hàng tra'!$E$3:$E$519,0))</f>
        <v>#N/A</v>
      </c>
    </row>
    <row r="1336" spans="1:21" hidden="1" outlineLevel="1" x14ac:dyDescent="0.25">
      <c r="A1336" s="4">
        <v>44972</v>
      </c>
      <c r="B1336" s="8" t="s">
        <v>2091</v>
      </c>
      <c r="C1336" s="8" t="s">
        <v>3013</v>
      </c>
      <c r="D1336" s="22" t="s">
        <v>905</v>
      </c>
      <c r="E1336" s="22" t="s">
        <v>905</v>
      </c>
      <c r="F1336" s="22">
        <v>4135</v>
      </c>
      <c r="G1336" s="22"/>
      <c r="H1336" s="22" t="str">
        <f>+IFERROR(INDEX('18.02.23'!$N$9:$N$746,MATCH('Bảng kê Q1'!$F1336,'18.02.23'!$N$9:$N$746,0)),"")</f>
        <v/>
      </c>
      <c r="I1336" s="22"/>
      <c r="J1336" s="22"/>
      <c r="K1336" s="22"/>
      <c r="L1336" s="5">
        <v>584084</v>
      </c>
      <c r="M1336" s="9" t="s">
        <v>3015</v>
      </c>
      <c r="N1336" s="5">
        <v>58408</v>
      </c>
      <c r="O1336" s="5">
        <v>642492</v>
      </c>
      <c r="P1336" s="5">
        <f t="shared" si="40"/>
        <v>67461.66</v>
      </c>
      <c r="Q1336" s="5">
        <f t="shared" si="41"/>
        <v>575030.34</v>
      </c>
      <c r="R1336" s="5" t="str">
        <f>+IFERROR(INDEX('18.02.23'!$F$9:$F$748,MATCH('Bảng kê Q1'!$F1336,'18.02.23'!$N$9:$N$746,0)),"")</f>
        <v/>
      </c>
      <c r="S1336" s="15" t="s">
        <v>1882</v>
      </c>
      <c r="T1336" s="8" t="s">
        <v>3014</v>
      </c>
      <c r="U1336" t="e">
        <f>INDEX('Hàng tra'!$E$3:$E$519,MATCH('Bảng kê Q1'!$F1336,'Hàng tra'!$E$3:$E$519,0))</f>
        <v>#N/A</v>
      </c>
    </row>
    <row r="1337" spans="1:21" hidden="1" outlineLevel="1" x14ac:dyDescent="0.25">
      <c r="A1337" s="4">
        <v>44972</v>
      </c>
      <c r="B1337" s="8" t="s">
        <v>1455</v>
      </c>
      <c r="C1337" s="8" t="s">
        <v>3013</v>
      </c>
      <c r="D1337" s="22" t="s">
        <v>1479</v>
      </c>
      <c r="E1337" s="22" t="s">
        <v>1479</v>
      </c>
      <c r="F1337" s="22">
        <v>4136</v>
      </c>
      <c r="G1337" s="22"/>
      <c r="H1337" s="22" t="str">
        <f>+IFERROR(INDEX('18.02.23'!$N$9:$N$746,MATCH('Bảng kê Q1'!$F1337,'18.02.23'!$N$9:$N$746,0)),"")</f>
        <v/>
      </c>
      <c r="I1337" s="22"/>
      <c r="J1337" s="22"/>
      <c r="K1337" s="22"/>
      <c r="L1337" s="5">
        <v>555290</v>
      </c>
      <c r="M1337" s="9" t="s">
        <v>3015</v>
      </c>
      <c r="N1337" s="5">
        <v>55529</v>
      </c>
      <c r="O1337" s="5">
        <v>610819</v>
      </c>
      <c r="P1337" s="5">
        <f t="shared" si="40"/>
        <v>64135.994999999995</v>
      </c>
      <c r="Q1337" s="5">
        <f t="shared" si="41"/>
        <v>546683.005</v>
      </c>
      <c r="R1337" s="5" t="str">
        <f>+IFERROR(INDEX('18.02.23'!$F$9:$F$748,MATCH('Bảng kê Q1'!$F1337,'18.02.23'!$N$9:$N$746,0)),"")</f>
        <v/>
      </c>
      <c r="S1337" s="15" t="s">
        <v>1882</v>
      </c>
      <c r="T1337" s="8" t="s">
        <v>3014</v>
      </c>
      <c r="U1337" t="e">
        <f>INDEX('Hàng tra'!$E$3:$E$519,MATCH('Bảng kê Q1'!$F1337,'Hàng tra'!$E$3:$E$519,0))</f>
        <v>#N/A</v>
      </c>
    </row>
    <row r="1338" spans="1:21" hidden="1" outlineLevel="1" x14ac:dyDescent="0.25">
      <c r="A1338" s="4">
        <v>44972</v>
      </c>
      <c r="B1338" s="8" t="s">
        <v>1298</v>
      </c>
      <c r="C1338" s="8" t="s">
        <v>3013</v>
      </c>
      <c r="D1338" s="22" t="s">
        <v>4193</v>
      </c>
      <c r="E1338" s="22" t="s">
        <v>4193</v>
      </c>
      <c r="F1338" s="22">
        <v>4141</v>
      </c>
      <c r="G1338" s="22"/>
      <c r="H1338" s="22" t="str">
        <f>+IFERROR(INDEX('18.02.23'!$N$9:$N$746,MATCH('Bảng kê Q1'!$F1338,'18.02.23'!$N$9:$N$746,0)),"")</f>
        <v/>
      </c>
      <c r="I1338" s="22"/>
      <c r="J1338" s="22"/>
      <c r="K1338" s="22"/>
      <c r="L1338" s="5">
        <v>1665870</v>
      </c>
      <c r="M1338" s="9" t="s">
        <v>3015</v>
      </c>
      <c r="N1338" s="5">
        <v>166587</v>
      </c>
      <c r="O1338" s="5">
        <v>1832457</v>
      </c>
      <c r="P1338" s="5">
        <f t="shared" si="40"/>
        <v>192407.98499999999</v>
      </c>
      <c r="Q1338" s="5">
        <f t="shared" si="41"/>
        <v>1640049.0150000001</v>
      </c>
      <c r="R1338" s="5" t="str">
        <f>+IFERROR(INDEX('18.02.23'!$F$9:$F$748,MATCH('Bảng kê Q1'!$F1338,'18.02.23'!$N$9:$N$746,0)),"")</f>
        <v/>
      </c>
      <c r="S1338" s="15" t="s">
        <v>530</v>
      </c>
      <c r="T1338" s="8" t="s">
        <v>3025</v>
      </c>
      <c r="U1338" t="e">
        <f>INDEX('Hàng tra'!$E$3:$E$519,MATCH('Bảng kê Q1'!$F1338,'Hàng tra'!$E$3:$E$519,0))</f>
        <v>#N/A</v>
      </c>
    </row>
    <row r="1339" spans="1:21" hidden="1" outlineLevel="1" x14ac:dyDescent="0.25">
      <c r="A1339" s="4">
        <v>44972</v>
      </c>
      <c r="B1339" s="8" t="s">
        <v>2970</v>
      </c>
      <c r="C1339" s="8" t="s">
        <v>3013</v>
      </c>
      <c r="D1339" s="22" t="s">
        <v>4278</v>
      </c>
      <c r="E1339" s="22" t="s">
        <v>4278</v>
      </c>
      <c r="F1339" s="22">
        <v>4143</v>
      </c>
      <c r="G1339" s="22"/>
      <c r="H1339" s="22" t="str">
        <f>+IFERROR(INDEX('18.02.23'!$N$9:$N$746,MATCH('Bảng kê Q1'!$F1339,'18.02.23'!$N$9:$N$746,0)),"")</f>
        <v/>
      </c>
      <c r="I1339" s="22"/>
      <c r="J1339" s="22"/>
      <c r="K1339" s="22"/>
      <c r="L1339" s="5">
        <v>989315</v>
      </c>
      <c r="M1339" s="9" t="s">
        <v>3015</v>
      </c>
      <c r="N1339" s="5">
        <v>98932</v>
      </c>
      <c r="O1339" s="5">
        <v>1088247</v>
      </c>
      <c r="P1339" s="5">
        <f t="shared" si="40"/>
        <v>114265.935</v>
      </c>
      <c r="Q1339" s="5">
        <f t="shared" si="41"/>
        <v>973981.06499999994</v>
      </c>
      <c r="R1339" s="5" t="str">
        <f>+IFERROR(INDEX('18.02.23'!$F$9:$F$748,MATCH('Bảng kê Q1'!$F1339,'18.02.23'!$N$9:$N$746,0)),"")</f>
        <v/>
      </c>
      <c r="S1339" s="15" t="s">
        <v>1882</v>
      </c>
      <c r="T1339" s="8" t="s">
        <v>3014</v>
      </c>
      <c r="U1339" t="e">
        <f>INDEX('Hàng tra'!$E$3:$E$519,MATCH('Bảng kê Q1'!$F1339,'Hàng tra'!$E$3:$E$519,0))</f>
        <v>#N/A</v>
      </c>
    </row>
    <row r="1340" spans="1:21" hidden="1" outlineLevel="1" x14ac:dyDescent="0.25">
      <c r="A1340" s="4">
        <v>44972</v>
      </c>
      <c r="B1340" s="8" t="s">
        <v>1186</v>
      </c>
      <c r="C1340" s="8" t="s">
        <v>3013</v>
      </c>
      <c r="D1340" s="22" t="s">
        <v>2067</v>
      </c>
      <c r="E1340" s="22" t="s">
        <v>2067</v>
      </c>
      <c r="F1340" s="22">
        <v>4144</v>
      </c>
      <c r="G1340" s="22"/>
      <c r="H1340" s="22" t="str">
        <f>+IFERROR(INDEX('18.02.23'!$N$9:$N$746,MATCH('Bảng kê Q1'!$F1340,'18.02.23'!$N$9:$N$746,0)),"")</f>
        <v/>
      </c>
      <c r="I1340" s="22"/>
      <c r="J1340" s="22"/>
      <c r="K1340" s="22"/>
      <c r="L1340" s="5">
        <v>555290</v>
      </c>
      <c r="M1340" s="9" t="s">
        <v>3015</v>
      </c>
      <c r="N1340" s="5">
        <v>55529</v>
      </c>
      <c r="O1340" s="5">
        <v>610819</v>
      </c>
      <c r="P1340" s="5">
        <f t="shared" si="40"/>
        <v>64135.994999999995</v>
      </c>
      <c r="Q1340" s="5">
        <f t="shared" si="41"/>
        <v>546683.005</v>
      </c>
      <c r="R1340" s="5" t="str">
        <f>+IFERROR(INDEX('18.02.23'!$F$9:$F$748,MATCH('Bảng kê Q1'!$F1340,'18.02.23'!$N$9:$N$746,0)),"")</f>
        <v/>
      </c>
      <c r="S1340" s="15" t="s">
        <v>1882</v>
      </c>
      <c r="T1340" s="8" t="s">
        <v>3014</v>
      </c>
      <c r="U1340" t="e">
        <f>INDEX('Hàng tra'!$E$3:$E$519,MATCH('Bảng kê Q1'!$F1340,'Hàng tra'!$E$3:$E$519,0))</f>
        <v>#N/A</v>
      </c>
    </row>
    <row r="1341" spans="1:21" hidden="1" outlineLevel="1" x14ac:dyDescent="0.25">
      <c r="A1341" s="4">
        <v>44972</v>
      </c>
      <c r="B1341" s="8" t="s">
        <v>2196</v>
      </c>
      <c r="C1341" s="8" t="s">
        <v>3013</v>
      </c>
      <c r="D1341" s="22" t="s">
        <v>2662</v>
      </c>
      <c r="E1341" s="22" t="s">
        <v>2662</v>
      </c>
      <c r="F1341" s="22">
        <v>4145</v>
      </c>
      <c r="G1341" s="22"/>
      <c r="H1341" s="22" t="str">
        <f>+IFERROR(INDEX('18.02.23'!$N$9:$N$746,MATCH('Bảng kê Q1'!$F1341,'18.02.23'!$N$9:$N$746,0)),"")</f>
        <v/>
      </c>
      <c r="I1341" s="22"/>
      <c r="J1341" s="22"/>
      <c r="K1341" s="22"/>
      <c r="L1341" s="5">
        <v>951239</v>
      </c>
      <c r="M1341" s="9" t="s">
        <v>3015</v>
      </c>
      <c r="N1341" s="5">
        <v>95124</v>
      </c>
      <c r="O1341" s="5">
        <v>1046363</v>
      </c>
      <c r="P1341" s="5">
        <f t="shared" si="40"/>
        <v>109868.11499999999</v>
      </c>
      <c r="Q1341" s="5">
        <f t="shared" si="41"/>
        <v>936494.88500000001</v>
      </c>
      <c r="R1341" s="5" t="str">
        <f>+IFERROR(INDEX('18.02.23'!$F$9:$F$748,MATCH('Bảng kê Q1'!$F1341,'18.02.23'!$N$9:$N$746,0)),"")</f>
        <v/>
      </c>
      <c r="S1341" s="15" t="s">
        <v>1882</v>
      </c>
      <c r="T1341" s="8" t="s">
        <v>3014</v>
      </c>
      <c r="U1341" t="e">
        <f>INDEX('Hàng tra'!$E$3:$E$519,MATCH('Bảng kê Q1'!$F1341,'Hàng tra'!$E$3:$E$519,0))</f>
        <v>#N/A</v>
      </c>
    </row>
    <row r="1342" spans="1:21" ht="21" hidden="1" outlineLevel="1" x14ac:dyDescent="0.25">
      <c r="A1342" s="4">
        <v>44972</v>
      </c>
      <c r="B1342" s="8" t="s">
        <v>897</v>
      </c>
      <c r="C1342" s="8" t="s">
        <v>3013</v>
      </c>
      <c r="D1342" s="22" t="s">
        <v>2738</v>
      </c>
      <c r="E1342" s="22" t="s">
        <v>2738</v>
      </c>
      <c r="F1342" s="22">
        <v>4188</v>
      </c>
      <c r="G1342" s="22"/>
      <c r="H1342" s="22" t="str">
        <f>+IFERROR(INDEX('18.02.23'!$N$9:$N$746,MATCH('Bảng kê Q1'!$F1342,'18.02.23'!$N$9:$N$746,0)),"")</f>
        <v/>
      </c>
      <c r="I1342" s="22"/>
      <c r="J1342" s="22"/>
      <c r="K1342" s="22"/>
      <c r="L1342" s="5">
        <v>260072</v>
      </c>
      <c r="M1342" s="9" t="s">
        <v>3015</v>
      </c>
      <c r="N1342" s="5">
        <v>26007</v>
      </c>
      <c r="O1342" s="5">
        <v>286079</v>
      </c>
      <c r="P1342" s="5">
        <f t="shared" si="40"/>
        <v>30038.294999999998</v>
      </c>
      <c r="Q1342" s="5">
        <f t="shared" si="41"/>
        <v>256040.70500000002</v>
      </c>
      <c r="R1342" s="5" t="str">
        <f>+IFERROR(INDEX('18.02.23'!$F$9:$F$748,MATCH('Bảng kê Q1'!$F1342,'18.02.23'!$N$9:$N$746,0)),"")</f>
        <v/>
      </c>
      <c r="S1342" s="15" t="s">
        <v>349</v>
      </c>
      <c r="T1342" s="8" t="s">
        <v>3030</v>
      </c>
      <c r="U1342" t="e">
        <f>INDEX('Hàng tra'!$E$3:$E$519,MATCH('Bảng kê Q1'!$F1342,'Hàng tra'!$E$3:$E$519,0))</f>
        <v>#N/A</v>
      </c>
    </row>
    <row r="1343" spans="1:21" ht="21" hidden="1" outlineLevel="1" x14ac:dyDescent="0.25">
      <c r="A1343" s="4">
        <v>44972</v>
      </c>
      <c r="B1343" s="8" t="s">
        <v>154</v>
      </c>
      <c r="C1343" s="8" t="s">
        <v>3013</v>
      </c>
      <c r="D1343" s="22" t="s">
        <v>1471</v>
      </c>
      <c r="E1343" s="22" t="s">
        <v>1471</v>
      </c>
      <c r="F1343" s="22">
        <v>4190</v>
      </c>
      <c r="G1343" s="22"/>
      <c r="H1343" s="22" t="str">
        <f>+IFERROR(INDEX('18.02.23'!$N$9:$N$746,MATCH('Bảng kê Q1'!$F1343,'18.02.23'!$N$9:$N$746,0)),"")</f>
        <v/>
      </c>
      <c r="I1343" s="22"/>
      <c r="J1343" s="22"/>
      <c r="K1343" s="22"/>
      <c r="L1343" s="5">
        <v>1477735</v>
      </c>
      <c r="M1343" s="9" t="s">
        <v>3015</v>
      </c>
      <c r="N1343" s="5">
        <v>147774</v>
      </c>
      <c r="O1343" s="5">
        <v>1625509</v>
      </c>
      <c r="P1343" s="5">
        <f t="shared" si="40"/>
        <v>170678.44500000001</v>
      </c>
      <c r="Q1343" s="5">
        <f t="shared" si="41"/>
        <v>1454830.5549999999</v>
      </c>
      <c r="R1343" s="5" t="str">
        <f>+IFERROR(INDEX('18.02.23'!$F$9:$F$748,MATCH('Bảng kê Q1'!$F1343,'18.02.23'!$N$9:$N$746,0)),"")</f>
        <v/>
      </c>
      <c r="S1343" s="15" t="s">
        <v>1471</v>
      </c>
      <c r="T1343" s="8" t="s">
        <v>3031</v>
      </c>
      <c r="U1343" t="e">
        <f>INDEX('Hàng tra'!$E$3:$E$519,MATCH('Bảng kê Q1'!$F1343,'Hàng tra'!$E$3:$E$519,0))</f>
        <v>#N/A</v>
      </c>
    </row>
    <row r="1344" spans="1:21" ht="21" hidden="1" outlineLevel="1" x14ac:dyDescent="0.25">
      <c r="A1344" s="4">
        <v>44972</v>
      </c>
      <c r="B1344" s="8" t="s">
        <v>572</v>
      </c>
      <c r="C1344" s="8" t="s">
        <v>3013</v>
      </c>
      <c r="D1344" s="22" t="s">
        <v>415</v>
      </c>
      <c r="E1344" s="22" t="s">
        <v>415</v>
      </c>
      <c r="F1344" s="22">
        <v>4191</v>
      </c>
      <c r="G1344" s="22"/>
      <c r="H1344" s="22" t="str">
        <f>+IFERROR(INDEX('18.02.23'!$N$9:$N$746,MATCH('Bảng kê Q1'!$F1344,'18.02.23'!$N$9:$N$746,0)),"")</f>
        <v/>
      </c>
      <c r="I1344" s="22"/>
      <c r="J1344" s="22"/>
      <c r="K1344" s="22"/>
      <c r="L1344" s="5">
        <v>2722980</v>
      </c>
      <c r="M1344" s="9" t="s">
        <v>3015</v>
      </c>
      <c r="N1344" s="5">
        <v>272298</v>
      </c>
      <c r="O1344" s="5">
        <v>2995278</v>
      </c>
      <c r="P1344" s="5">
        <f t="shared" si="40"/>
        <v>314504.19</v>
      </c>
      <c r="Q1344" s="5">
        <f t="shared" si="41"/>
        <v>2680773.81</v>
      </c>
      <c r="R1344" s="5" t="str">
        <f>+IFERROR(INDEX('18.02.23'!$F$9:$F$748,MATCH('Bảng kê Q1'!$F1344,'18.02.23'!$N$9:$N$746,0)),"")</f>
        <v/>
      </c>
      <c r="S1344" s="15" t="s">
        <v>415</v>
      </c>
      <c r="T1344" s="8" t="s">
        <v>3076</v>
      </c>
      <c r="U1344" t="e">
        <f>INDEX('Hàng tra'!$E$3:$E$519,MATCH('Bảng kê Q1'!$F1344,'Hàng tra'!$E$3:$E$519,0))</f>
        <v>#N/A</v>
      </c>
    </row>
    <row r="1345" spans="1:21" ht="21" hidden="1" outlineLevel="1" x14ac:dyDescent="0.25">
      <c r="A1345" s="4">
        <v>44972</v>
      </c>
      <c r="B1345" s="8" t="s">
        <v>1792</v>
      </c>
      <c r="C1345" s="8" t="s">
        <v>3013</v>
      </c>
      <c r="D1345" s="22" t="s">
        <v>760</v>
      </c>
      <c r="E1345" s="22" t="s">
        <v>760</v>
      </c>
      <c r="F1345" s="22">
        <v>4192</v>
      </c>
      <c r="G1345" s="22"/>
      <c r="H1345" s="22" t="str">
        <f>+IFERROR(INDEX('18.02.23'!$N$9:$N$746,MATCH('Bảng kê Q1'!$F1345,'18.02.23'!$N$9:$N$746,0)),"")</f>
        <v/>
      </c>
      <c r="I1345" s="22"/>
      <c r="J1345" s="22"/>
      <c r="K1345" s="22"/>
      <c r="L1345" s="5">
        <v>922445</v>
      </c>
      <c r="M1345" s="9" t="s">
        <v>3015</v>
      </c>
      <c r="N1345" s="5">
        <v>92245</v>
      </c>
      <c r="O1345" s="5">
        <v>1014690</v>
      </c>
      <c r="P1345" s="5">
        <f t="shared" si="40"/>
        <v>106542.45</v>
      </c>
      <c r="Q1345" s="5">
        <f t="shared" si="41"/>
        <v>908147.55</v>
      </c>
      <c r="R1345" s="5" t="str">
        <f>+IFERROR(INDEX('18.02.23'!$F$9:$F$748,MATCH('Bảng kê Q1'!$F1345,'18.02.23'!$N$9:$N$746,0)),"")</f>
        <v/>
      </c>
      <c r="S1345" s="15" t="s">
        <v>760</v>
      </c>
      <c r="T1345" s="8" t="s">
        <v>3073</v>
      </c>
      <c r="U1345" t="e">
        <f>INDEX('Hàng tra'!$E$3:$E$519,MATCH('Bảng kê Q1'!$F1345,'Hàng tra'!$E$3:$E$519,0))</f>
        <v>#N/A</v>
      </c>
    </row>
    <row r="1346" spans="1:21" ht="21" hidden="1" outlineLevel="1" x14ac:dyDescent="0.25">
      <c r="A1346" s="4">
        <v>44972</v>
      </c>
      <c r="B1346" s="8" t="s">
        <v>1900</v>
      </c>
      <c r="C1346" s="8" t="s">
        <v>3013</v>
      </c>
      <c r="D1346" s="22" t="s">
        <v>2233</v>
      </c>
      <c r="E1346" s="22" t="s">
        <v>2233</v>
      </c>
      <c r="F1346" s="22">
        <v>4193</v>
      </c>
      <c r="G1346" s="22"/>
      <c r="H1346" s="22" t="str">
        <f>+IFERROR(INDEX('18.02.23'!$N$9:$N$746,MATCH('Bảng kê Q1'!$F1346,'18.02.23'!$N$9:$N$746,0)),"")</f>
        <v/>
      </c>
      <c r="I1346" s="22"/>
      <c r="J1346" s="22"/>
      <c r="K1346" s="22"/>
      <c r="L1346" s="5">
        <v>1251581</v>
      </c>
      <c r="M1346" s="9" t="s">
        <v>3015</v>
      </c>
      <c r="N1346" s="5">
        <v>125158</v>
      </c>
      <c r="O1346" s="5">
        <v>1376739</v>
      </c>
      <c r="P1346" s="5">
        <f t="shared" si="40"/>
        <v>144557.595</v>
      </c>
      <c r="Q1346" s="5">
        <f t="shared" si="41"/>
        <v>1232181.405</v>
      </c>
      <c r="R1346" s="5" t="str">
        <f>+IFERROR(INDEX('18.02.23'!$F$9:$F$748,MATCH('Bảng kê Q1'!$F1346,'18.02.23'!$N$9:$N$746,0)),"")</f>
        <v/>
      </c>
      <c r="S1346" s="15" t="s">
        <v>2233</v>
      </c>
      <c r="T1346" s="8" t="s">
        <v>3113</v>
      </c>
      <c r="U1346" t="e">
        <f>INDEX('Hàng tra'!$E$3:$E$519,MATCH('Bảng kê Q1'!$F1346,'Hàng tra'!$E$3:$E$519,0))</f>
        <v>#N/A</v>
      </c>
    </row>
    <row r="1347" spans="1:21" hidden="1" outlineLevel="1" x14ac:dyDescent="0.25">
      <c r="A1347" s="4">
        <v>44972</v>
      </c>
      <c r="B1347" s="8" t="s">
        <v>627</v>
      </c>
      <c r="C1347" s="8" t="s">
        <v>3013</v>
      </c>
      <c r="D1347" s="22" t="s">
        <v>887</v>
      </c>
      <c r="E1347" s="22" t="s">
        <v>887</v>
      </c>
      <c r="F1347" s="22">
        <v>4194</v>
      </c>
      <c r="G1347" s="22"/>
      <c r="H1347" s="22" t="str">
        <f>+IFERROR(INDEX('18.02.23'!$N$9:$N$746,MATCH('Bảng kê Q1'!$F1347,'18.02.23'!$N$9:$N$746,0)),"")</f>
        <v/>
      </c>
      <c r="I1347" s="22"/>
      <c r="J1347" s="22"/>
      <c r="K1347" s="22"/>
      <c r="L1347" s="5">
        <v>1477735</v>
      </c>
      <c r="M1347" s="9" t="s">
        <v>3015</v>
      </c>
      <c r="N1347" s="5">
        <v>147774</v>
      </c>
      <c r="O1347" s="5">
        <v>1625509</v>
      </c>
      <c r="P1347" s="5">
        <f t="shared" si="40"/>
        <v>170678.44500000001</v>
      </c>
      <c r="Q1347" s="5">
        <f t="shared" si="41"/>
        <v>1454830.5549999999</v>
      </c>
      <c r="R1347" s="5" t="str">
        <f>+IFERROR(INDEX('18.02.23'!$F$9:$F$748,MATCH('Bảng kê Q1'!$F1347,'18.02.23'!$N$9:$N$746,0)),"")</f>
        <v/>
      </c>
      <c r="S1347" s="15" t="s">
        <v>887</v>
      </c>
      <c r="T1347" s="8" t="s">
        <v>3079</v>
      </c>
      <c r="U1347" t="e">
        <f>INDEX('Hàng tra'!$E$3:$E$519,MATCH('Bảng kê Q1'!$F1347,'Hàng tra'!$E$3:$E$519,0))</f>
        <v>#N/A</v>
      </c>
    </row>
    <row r="1348" spans="1:21" ht="21" hidden="1" outlineLevel="1" x14ac:dyDescent="0.25">
      <c r="A1348" s="4">
        <v>44972</v>
      </c>
      <c r="B1348" s="8" t="s">
        <v>1891</v>
      </c>
      <c r="C1348" s="8" t="s">
        <v>3013</v>
      </c>
      <c r="D1348" s="22" t="s">
        <v>439</v>
      </c>
      <c r="E1348" s="22" t="s">
        <v>439</v>
      </c>
      <c r="F1348" s="22">
        <v>4195</v>
      </c>
      <c r="G1348" s="22"/>
      <c r="H1348" s="22" t="str">
        <f>+IFERROR(INDEX('18.02.23'!$N$9:$N$746,MATCH('Bảng kê Q1'!$F1348,'18.02.23'!$N$9:$N$746,0)),"")</f>
        <v/>
      </c>
      <c r="I1348" s="22"/>
      <c r="J1348" s="22"/>
      <c r="K1348" s="22"/>
      <c r="L1348" s="5">
        <v>1521870</v>
      </c>
      <c r="M1348" s="9" t="s">
        <v>3015</v>
      </c>
      <c r="N1348" s="5">
        <v>152187</v>
      </c>
      <c r="O1348" s="5">
        <v>1674057</v>
      </c>
      <c r="P1348" s="5">
        <f t="shared" si="40"/>
        <v>175775.98499999999</v>
      </c>
      <c r="Q1348" s="5">
        <f t="shared" si="41"/>
        <v>1498281.0150000001</v>
      </c>
      <c r="R1348" s="5" t="str">
        <f>+IFERROR(INDEX('18.02.23'!$F$9:$F$748,MATCH('Bảng kê Q1'!$F1348,'18.02.23'!$N$9:$N$746,0)),"")</f>
        <v/>
      </c>
      <c r="S1348" s="15" t="s">
        <v>439</v>
      </c>
      <c r="T1348" s="8" t="s">
        <v>3077</v>
      </c>
      <c r="U1348" t="e">
        <f>INDEX('Hàng tra'!$E$3:$E$519,MATCH('Bảng kê Q1'!$F1348,'Hàng tra'!$E$3:$E$519,0))</f>
        <v>#N/A</v>
      </c>
    </row>
    <row r="1349" spans="1:21" hidden="1" outlineLevel="1" x14ac:dyDescent="0.25">
      <c r="A1349" s="4">
        <v>44972</v>
      </c>
      <c r="B1349" s="8" t="s">
        <v>408</v>
      </c>
      <c r="C1349" s="8" t="s">
        <v>3013</v>
      </c>
      <c r="D1349" s="22" t="s">
        <v>672</v>
      </c>
      <c r="E1349" s="22" t="s">
        <v>672</v>
      </c>
      <c r="F1349" s="22">
        <v>4196</v>
      </c>
      <c r="G1349" s="22"/>
      <c r="H1349" s="22" t="str">
        <f>+IFERROR(INDEX('18.02.23'!$N$9:$N$746,MATCH('Bảng kê Q1'!$F1349,'18.02.23'!$N$9:$N$746,0)),"")</f>
        <v/>
      </c>
      <c r="I1349" s="22"/>
      <c r="J1349" s="22"/>
      <c r="K1349" s="22"/>
      <c r="L1349" s="5">
        <v>3035550</v>
      </c>
      <c r="M1349" s="9" t="s">
        <v>3015</v>
      </c>
      <c r="N1349" s="5">
        <v>303555</v>
      </c>
      <c r="O1349" s="5">
        <v>3339105</v>
      </c>
      <c r="P1349" s="5">
        <f t="shared" ref="P1349:P1412" si="42">O1349*10.5%</f>
        <v>350606.02499999997</v>
      </c>
      <c r="Q1349" s="5">
        <f t="shared" ref="Q1349:Q1412" si="43">+O1349-P1349</f>
        <v>2988498.9750000001</v>
      </c>
      <c r="R1349" s="5" t="str">
        <f>+IFERROR(INDEX('18.02.23'!$F$9:$F$748,MATCH('Bảng kê Q1'!$F1349,'18.02.23'!$N$9:$N$746,0)),"")</f>
        <v/>
      </c>
      <c r="S1349" s="15" t="s">
        <v>672</v>
      </c>
      <c r="T1349" s="8" t="s">
        <v>3081</v>
      </c>
      <c r="U1349" t="e">
        <f>INDEX('Hàng tra'!$E$3:$E$519,MATCH('Bảng kê Q1'!$F1349,'Hàng tra'!$E$3:$E$519,0))</f>
        <v>#N/A</v>
      </c>
    </row>
    <row r="1350" spans="1:21" ht="21" hidden="1" outlineLevel="1" x14ac:dyDescent="0.25">
      <c r="A1350" s="4">
        <v>44972</v>
      </c>
      <c r="B1350" s="8" t="s">
        <v>2116</v>
      </c>
      <c r="C1350" s="8" t="s">
        <v>3013</v>
      </c>
      <c r="D1350" s="22" t="s">
        <v>2670</v>
      </c>
      <c r="E1350" s="22" t="s">
        <v>2670</v>
      </c>
      <c r="F1350" s="22">
        <v>4197</v>
      </c>
      <c r="G1350" s="22"/>
      <c r="H1350" s="22" t="str">
        <f>+IFERROR(INDEX('18.02.23'!$N$9:$N$746,MATCH('Bảng kê Q1'!$F1350,'18.02.23'!$N$9:$N$746,0)),"")</f>
        <v/>
      </c>
      <c r="I1350" s="22"/>
      <c r="J1350" s="22"/>
      <c r="K1350" s="22"/>
      <c r="L1350" s="5">
        <v>15741420</v>
      </c>
      <c r="M1350" s="9" t="s">
        <v>3015</v>
      </c>
      <c r="N1350" s="5">
        <v>1574142</v>
      </c>
      <c r="O1350" s="5">
        <v>17315562</v>
      </c>
      <c r="P1350" s="5">
        <f t="shared" si="42"/>
        <v>1818134.01</v>
      </c>
      <c r="Q1350" s="5">
        <f t="shared" si="43"/>
        <v>15497427.99</v>
      </c>
      <c r="R1350" s="5" t="str">
        <f>+IFERROR(INDEX('18.02.23'!$F$9:$F$748,MATCH('Bảng kê Q1'!$F1350,'18.02.23'!$N$9:$N$746,0)),"")</f>
        <v/>
      </c>
      <c r="S1350" s="15" t="s">
        <v>2670</v>
      </c>
      <c r="T1350" s="8" t="s">
        <v>3072</v>
      </c>
      <c r="U1350" t="e">
        <f>INDEX('Hàng tra'!$E$3:$E$519,MATCH('Bảng kê Q1'!$F1350,'Hàng tra'!$E$3:$E$519,0))</f>
        <v>#N/A</v>
      </c>
    </row>
    <row r="1351" spans="1:21" ht="21" hidden="1" outlineLevel="1" x14ac:dyDescent="0.25">
      <c r="A1351" s="4">
        <v>44972</v>
      </c>
      <c r="B1351" s="8" t="s">
        <v>235</v>
      </c>
      <c r="C1351" s="8" t="s">
        <v>3013</v>
      </c>
      <c r="D1351" s="22" t="s">
        <v>894</v>
      </c>
      <c r="E1351" s="22" t="s">
        <v>894</v>
      </c>
      <c r="F1351" s="22">
        <v>4198</v>
      </c>
      <c r="G1351" s="22"/>
      <c r="H1351" s="22" t="str">
        <f>+IFERROR(INDEX('18.02.23'!$N$9:$N$746,MATCH('Bảng kê Q1'!$F1351,'18.02.23'!$N$9:$N$746,0)),"")</f>
        <v/>
      </c>
      <c r="I1351" s="22"/>
      <c r="J1351" s="22"/>
      <c r="K1351" s="22"/>
      <c r="L1351" s="5">
        <v>3537370</v>
      </c>
      <c r="M1351" s="9" t="s">
        <v>3015</v>
      </c>
      <c r="N1351" s="5">
        <v>353737</v>
      </c>
      <c r="O1351" s="5">
        <v>3891107</v>
      </c>
      <c r="P1351" s="5">
        <f t="shared" si="42"/>
        <v>408566.23499999999</v>
      </c>
      <c r="Q1351" s="5">
        <f t="shared" si="43"/>
        <v>3482540.7650000001</v>
      </c>
      <c r="R1351" s="5" t="str">
        <f>+IFERROR(INDEX('18.02.23'!$F$9:$F$748,MATCH('Bảng kê Q1'!$F1351,'18.02.23'!$N$9:$N$746,0)),"")</f>
        <v/>
      </c>
      <c r="S1351" s="15" t="s">
        <v>894</v>
      </c>
      <c r="T1351" s="8" t="s">
        <v>3071</v>
      </c>
      <c r="U1351" t="e">
        <f>INDEX('Hàng tra'!$E$3:$E$519,MATCH('Bảng kê Q1'!$F1351,'Hàng tra'!$E$3:$E$519,0))</f>
        <v>#N/A</v>
      </c>
    </row>
    <row r="1352" spans="1:21" ht="21" hidden="1" outlineLevel="1" x14ac:dyDescent="0.25">
      <c r="A1352" s="4">
        <v>44972</v>
      </c>
      <c r="B1352" s="8" t="s">
        <v>2013</v>
      </c>
      <c r="C1352" s="8" t="s">
        <v>3013</v>
      </c>
      <c r="D1352" s="22" t="s">
        <v>2953</v>
      </c>
      <c r="E1352" s="22" t="s">
        <v>2953</v>
      </c>
      <c r="F1352" s="22">
        <v>4199</v>
      </c>
      <c r="G1352" s="22"/>
      <c r="H1352" s="22" t="str">
        <f>+IFERROR(INDEX('18.02.23'!$N$9:$N$746,MATCH('Bảng kê Q1'!$F1352,'18.02.23'!$N$9:$N$746,0)),"")</f>
        <v/>
      </c>
      <c r="I1352" s="22"/>
      <c r="J1352" s="22"/>
      <c r="K1352" s="22"/>
      <c r="L1352" s="5">
        <v>1924970</v>
      </c>
      <c r="M1352" s="9" t="s">
        <v>3015</v>
      </c>
      <c r="N1352" s="5">
        <v>192497</v>
      </c>
      <c r="O1352" s="5">
        <v>2117467</v>
      </c>
      <c r="P1352" s="5">
        <f t="shared" si="42"/>
        <v>222334.035</v>
      </c>
      <c r="Q1352" s="5">
        <f t="shared" si="43"/>
        <v>1895132.9650000001</v>
      </c>
      <c r="R1352" s="5" t="str">
        <f>+IFERROR(INDEX('18.02.23'!$F$9:$F$748,MATCH('Bảng kê Q1'!$F1352,'18.02.23'!$N$9:$N$746,0)),"")</f>
        <v/>
      </c>
      <c r="S1352" s="15" t="s">
        <v>2953</v>
      </c>
      <c r="T1352" s="8" t="s">
        <v>3074</v>
      </c>
      <c r="U1352">
        <f>INDEX('Hàng tra'!$E$3:$E$519,MATCH('Bảng kê Q1'!$F1352,'Hàng tra'!$E$3:$E$519,0))</f>
        <v>4199</v>
      </c>
    </row>
    <row r="1353" spans="1:21" ht="21" hidden="1" outlineLevel="1" x14ac:dyDescent="0.25">
      <c r="A1353" s="4">
        <v>44972</v>
      </c>
      <c r="B1353" s="8" t="s">
        <v>2111</v>
      </c>
      <c r="C1353" s="8" t="s">
        <v>3013</v>
      </c>
      <c r="D1353" s="22" t="s">
        <v>760</v>
      </c>
      <c r="E1353" s="22" t="s">
        <v>760</v>
      </c>
      <c r="F1353" s="22">
        <v>4200</v>
      </c>
      <c r="G1353" s="22"/>
      <c r="H1353" s="22" t="str">
        <f>+IFERROR(INDEX('18.02.23'!$N$9:$N$746,MATCH('Bảng kê Q1'!$F1353,'18.02.23'!$N$9:$N$746,0)),"")</f>
        <v/>
      </c>
      <c r="I1353" s="22"/>
      <c r="J1353" s="22"/>
      <c r="K1353" s="22"/>
      <c r="L1353" s="5">
        <v>551250</v>
      </c>
      <c r="M1353" s="9" t="s">
        <v>3015</v>
      </c>
      <c r="N1353" s="5">
        <v>55125</v>
      </c>
      <c r="O1353" s="5">
        <v>606375</v>
      </c>
      <c r="P1353" s="5">
        <f t="shared" si="42"/>
        <v>63669.375</v>
      </c>
      <c r="Q1353" s="5">
        <f t="shared" si="43"/>
        <v>542705.625</v>
      </c>
      <c r="R1353" s="5" t="str">
        <f>+IFERROR(INDEX('18.02.23'!$F$9:$F$748,MATCH('Bảng kê Q1'!$F1353,'18.02.23'!$N$9:$N$746,0)),"")</f>
        <v/>
      </c>
      <c r="S1353" s="15" t="s">
        <v>760</v>
      </c>
      <c r="T1353" s="8" t="s">
        <v>3073</v>
      </c>
      <c r="U1353">
        <f>INDEX('Hàng tra'!$E$3:$E$519,MATCH('Bảng kê Q1'!$F1353,'Hàng tra'!$E$3:$E$519,0))</f>
        <v>4200</v>
      </c>
    </row>
    <row r="1354" spans="1:21" ht="21" hidden="1" outlineLevel="1" x14ac:dyDescent="0.25">
      <c r="A1354" s="4">
        <v>44972</v>
      </c>
      <c r="B1354" s="8" t="s">
        <v>1931</v>
      </c>
      <c r="C1354" s="8" t="s">
        <v>3013</v>
      </c>
      <c r="D1354" s="22" t="s">
        <v>415</v>
      </c>
      <c r="E1354" s="22" t="s">
        <v>415</v>
      </c>
      <c r="F1354" s="22">
        <v>4201</v>
      </c>
      <c r="G1354" s="22"/>
      <c r="H1354" s="22" t="str">
        <f>+IFERROR(INDEX('18.02.23'!$N$9:$N$746,MATCH('Bảng kê Q1'!$F1354,'18.02.23'!$N$9:$N$746,0)),"")</f>
        <v/>
      </c>
      <c r="I1354" s="22"/>
      <c r="J1354" s="22"/>
      <c r="K1354" s="22"/>
      <c r="L1354" s="5">
        <v>2163000</v>
      </c>
      <c r="M1354" s="9" t="s">
        <v>3015</v>
      </c>
      <c r="N1354" s="5">
        <v>216300</v>
      </c>
      <c r="O1354" s="5">
        <v>2379300</v>
      </c>
      <c r="P1354" s="5">
        <f t="shared" si="42"/>
        <v>249826.5</v>
      </c>
      <c r="Q1354" s="5">
        <f t="shared" si="43"/>
        <v>2129473.5</v>
      </c>
      <c r="R1354" s="5" t="str">
        <f>+IFERROR(INDEX('18.02.23'!$F$9:$F$748,MATCH('Bảng kê Q1'!$F1354,'18.02.23'!$N$9:$N$746,0)),"")</f>
        <v/>
      </c>
      <c r="S1354" s="15" t="s">
        <v>415</v>
      </c>
      <c r="T1354" s="8" t="s">
        <v>3076</v>
      </c>
      <c r="U1354" t="e">
        <f>INDEX('Hàng tra'!$E$3:$E$519,MATCH('Bảng kê Q1'!$F1354,'Hàng tra'!$E$3:$E$519,0))</f>
        <v>#N/A</v>
      </c>
    </row>
    <row r="1355" spans="1:21" ht="21" hidden="1" outlineLevel="1" x14ac:dyDescent="0.25">
      <c r="A1355" s="4">
        <v>44972</v>
      </c>
      <c r="B1355" s="8" t="s">
        <v>554</v>
      </c>
      <c r="C1355" s="8" t="s">
        <v>3013</v>
      </c>
      <c r="D1355" s="22" t="s">
        <v>2978</v>
      </c>
      <c r="E1355" s="22" t="s">
        <v>2978</v>
      </c>
      <c r="F1355" s="22">
        <v>4202</v>
      </c>
      <c r="G1355" s="22"/>
      <c r="H1355" s="22" t="str">
        <f>+IFERROR(INDEX('18.02.23'!$N$9:$N$746,MATCH('Bảng kê Q1'!$F1355,'18.02.23'!$N$9:$N$746,0)),"")</f>
        <v/>
      </c>
      <c r="I1355" s="22"/>
      <c r="J1355" s="22"/>
      <c r="K1355" s="22"/>
      <c r="L1355" s="5">
        <v>1081500</v>
      </c>
      <c r="M1355" s="9" t="s">
        <v>3015</v>
      </c>
      <c r="N1355" s="5">
        <v>108150</v>
      </c>
      <c r="O1355" s="5">
        <v>1189650</v>
      </c>
      <c r="P1355" s="5">
        <f t="shared" si="42"/>
        <v>124913.25</v>
      </c>
      <c r="Q1355" s="5">
        <f t="shared" si="43"/>
        <v>1064736.75</v>
      </c>
      <c r="R1355" s="5" t="str">
        <f>+IFERROR(INDEX('18.02.23'!$F$9:$F$748,MATCH('Bảng kê Q1'!$F1355,'18.02.23'!$N$9:$N$746,0)),"")</f>
        <v/>
      </c>
      <c r="S1355" s="15" t="s">
        <v>2978</v>
      </c>
      <c r="T1355" s="8" t="s">
        <v>3080</v>
      </c>
      <c r="U1355" t="e">
        <f>INDEX('Hàng tra'!$E$3:$E$519,MATCH('Bảng kê Q1'!$F1355,'Hàng tra'!$E$3:$E$519,0))</f>
        <v>#N/A</v>
      </c>
    </row>
    <row r="1356" spans="1:21" ht="21" hidden="1" outlineLevel="1" x14ac:dyDescent="0.25">
      <c r="A1356" s="4">
        <v>44972</v>
      </c>
      <c r="B1356" s="8" t="s">
        <v>143</v>
      </c>
      <c r="C1356" s="8" t="s">
        <v>3013</v>
      </c>
      <c r="D1356" s="22" t="s">
        <v>2781</v>
      </c>
      <c r="E1356" s="22" t="s">
        <v>2781</v>
      </c>
      <c r="F1356" s="22">
        <v>4203</v>
      </c>
      <c r="G1356" s="22"/>
      <c r="H1356" s="22" t="str">
        <f>+IFERROR(INDEX('18.02.23'!$N$9:$N$746,MATCH('Bảng kê Q1'!$F1356,'18.02.23'!$N$9:$N$746,0)),"")</f>
        <v/>
      </c>
      <c r="I1356" s="22"/>
      <c r="J1356" s="22"/>
      <c r="K1356" s="22"/>
      <c r="L1356" s="5">
        <v>2163000</v>
      </c>
      <c r="M1356" s="9" t="s">
        <v>3015</v>
      </c>
      <c r="N1356" s="5">
        <v>216300</v>
      </c>
      <c r="O1356" s="5">
        <v>2379300</v>
      </c>
      <c r="P1356" s="5">
        <f t="shared" si="42"/>
        <v>249826.5</v>
      </c>
      <c r="Q1356" s="5">
        <f t="shared" si="43"/>
        <v>2129473.5</v>
      </c>
      <c r="R1356" s="5" t="str">
        <f>+IFERROR(INDEX('18.02.23'!$F$9:$F$748,MATCH('Bảng kê Q1'!$F1356,'18.02.23'!$N$9:$N$746,0)),"")</f>
        <v/>
      </c>
      <c r="S1356" s="15" t="s">
        <v>2781</v>
      </c>
      <c r="T1356" s="8" t="s">
        <v>3075</v>
      </c>
      <c r="U1356" t="e">
        <f>INDEX('Hàng tra'!$E$3:$E$519,MATCH('Bảng kê Q1'!$F1356,'Hàng tra'!$E$3:$E$519,0))</f>
        <v>#N/A</v>
      </c>
    </row>
    <row r="1357" spans="1:21" hidden="1" outlineLevel="1" x14ac:dyDescent="0.25">
      <c r="A1357" s="4">
        <v>44972</v>
      </c>
      <c r="B1357" s="8" t="s">
        <v>2376</v>
      </c>
      <c r="C1357" s="8" t="s">
        <v>3013</v>
      </c>
      <c r="D1357" s="22" t="s">
        <v>374</v>
      </c>
      <c r="E1357" s="22" t="s">
        <v>374</v>
      </c>
      <c r="F1357" s="22">
        <v>4204</v>
      </c>
      <c r="G1357" s="22"/>
      <c r="H1357" s="22" t="str">
        <f>+IFERROR(INDEX('18.02.23'!$N$9:$N$746,MATCH('Bảng kê Q1'!$F1357,'18.02.23'!$N$9:$N$746,0)),"")</f>
        <v/>
      </c>
      <c r="I1357" s="22"/>
      <c r="J1357" s="22"/>
      <c r="K1357" s="22"/>
      <c r="L1357" s="5">
        <v>1505700</v>
      </c>
      <c r="M1357" s="9" t="s">
        <v>3015</v>
      </c>
      <c r="N1357" s="5">
        <v>150570</v>
      </c>
      <c r="O1357" s="5">
        <v>1656270</v>
      </c>
      <c r="P1357" s="5">
        <f t="shared" si="42"/>
        <v>173908.35</v>
      </c>
      <c r="Q1357" s="5">
        <f t="shared" si="43"/>
        <v>1482361.65</v>
      </c>
      <c r="R1357" s="5" t="str">
        <f>+IFERROR(INDEX('18.02.23'!$F$9:$F$748,MATCH('Bảng kê Q1'!$F1357,'18.02.23'!$N$9:$N$746,0)),"")</f>
        <v/>
      </c>
      <c r="S1357" s="15" t="s">
        <v>374</v>
      </c>
      <c r="T1357" s="8" t="s">
        <v>3120</v>
      </c>
      <c r="U1357" t="e">
        <f>INDEX('Hàng tra'!$E$3:$E$519,MATCH('Bảng kê Q1'!$F1357,'Hàng tra'!$E$3:$E$519,0))</f>
        <v>#N/A</v>
      </c>
    </row>
    <row r="1358" spans="1:21" ht="21" hidden="1" outlineLevel="1" x14ac:dyDescent="0.25">
      <c r="A1358" s="4">
        <v>44972</v>
      </c>
      <c r="B1358" s="8" t="s">
        <v>1437</v>
      </c>
      <c r="C1358" s="8" t="s">
        <v>3013</v>
      </c>
      <c r="D1358" s="22" t="s">
        <v>1471</v>
      </c>
      <c r="E1358" s="22" t="s">
        <v>1471</v>
      </c>
      <c r="F1358" s="22">
        <v>4205</v>
      </c>
      <c r="G1358" s="22"/>
      <c r="H1358" s="22" t="str">
        <f>+IFERROR(INDEX('18.02.23'!$N$9:$N$746,MATCH('Bảng kê Q1'!$F1358,'18.02.23'!$N$9:$N$746,0)),"")</f>
        <v/>
      </c>
      <c r="I1358" s="22"/>
      <c r="J1358" s="22"/>
      <c r="K1358" s="22"/>
      <c r="L1358" s="5">
        <v>1081500</v>
      </c>
      <c r="M1358" s="9" t="s">
        <v>3015</v>
      </c>
      <c r="N1358" s="5">
        <v>108150</v>
      </c>
      <c r="O1358" s="5">
        <v>1189650</v>
      </c>
      <c r="P1358" s="5">
        <f t="shared" si="42"/>
        <v>124913.25</v>
      </c>
      <c r="Q1358" s="5">
        <f t="shared" si="43"/>
        <v>1064736.75</v>
      </c>
      <c r="R1358" s="5" t="str">
        <f>+IFERROR(INDEX('18.02.23'!$F$9:$F$748,MATCH('Bảng kê Q1'!$F1358,'18.02.23'!$N$9:$N$746,0)),"")</f>
        <v/>
      </c>
      <c r="S1358" s="15" t="s">
        <v>1471</v>
      </c>
      <c r="T1358" s="8" t="s">
        <v>3031</v>
      </c>
      <c r="U1358" t="e">
        <f>INDEX('Hàng tra'!$E$3:$E$519,MATCH('Bảng kê Q1'!$F1358,'Hàng tra'!$E$3:$E$519,0))</f>
        <v>#N/A</v>
      </c>
    </row>
    <row r="1359" spans="1:21" ht="21" hidden="1" outlineLevel="1" x14ac:dyDescent="0.25">
      <c r="A1359" s="4">
        <v>44972</v>
      </c>
      <c r="B1359" s="8" t="s">
        <v>2723</v>
      </c>
      <c r="C1359" s="8" t="s">
        <v>3013</v>
      </c>
      <c r="D1359" s="22" t="s">
        <v>2269</v>
      </c>
      <c r="E1359" s="22" t="s">
        <v>2269</v>
      </c>
      <c r="F1359" s="22">
        <v>4207</v>
      </c>
      <c r="G1359" s="22"/>
      <c r="H1359" s="22" t="str">
        <f>+IFERROR(INDEX('18.02.23'!$N$9:$N$746,MATCH('Bảng kê Q1'!$F1359,'18.02.23'!$N$9:$N$746,0)),"")</f>
        <v/>
      </c>
      <c r="I1359" s="22"/>
      <c r="J1359" s="22"/>
      <c r="K1359" s="22"/>
      <c r="L1359" s="5">
        <v>1827367</v>
      </c>
      <c r="M1359" s="9" t="s">
        <v>3015</v>
      </c>
      <c r="N1359" s="5">
        <v>182737</v>
      </c>
      <c r="O1359" s="5">
        <v>2010104</v>
      </c>
      <c r="P1359" s="5">
        <f t="shared" si="42"/>
        <v>211060.91999999998</v>
      </c>
      <c r="Q1359" s="5">
        <f t="shared" si="43"/>
        <v>1799043.08</v>
      </c>
      <c r="R1359" s="5" t="str">
        <f>+IFERROR(INDEX('18.02.23'!$F$9:$F$748,MATCH('Bảng kê Q1'!$F1359,'18.02.23'!$N$9:$N$746,0)),"")</f>
        <v/>
      </c>
      <c r="S1359" s="15" t="s">
        <v>349</v>
      </c>
      <c r="T1359" s="8" t="s">
        <v>3030</v>
      </c>
      <c r="U1359" t="e">
        <f>INDEX('Hàng tra'!$E$3:$E$519,MATCH('Bảng kê Q1'!$F1359,'Hàng tra'!$E$3:$E$519,0))</f>
        <v>#N/A</v>
      </c>
    </row>
    <row r="1360" spans="1:21" ht="21" hidden="1" outlineLevel="1" x14ac:dyDescent="0.25">
      <c r="A1360" s="4">
        <v>44973</v>
      </c>
      <c r="B1360" s="8" t="s">
        <v>1986</v>
      </c>
      <c r="C1360" s="8" t="s">
        <v>3013</v>
      </c>
      <c r="D1360" s="22" t="s">
        <v>4241</v>
      </c>
      <c r="E1360" s="22" t="s">
        <v>4241</v>
      </c>
      <c r="F1360" s="22">
        <v>4209</v>
      </c>
      <c r="G1360" s="22"/>
      <c r="H1360" s="22" t="str">
        <f>+IFERROR(INDEX('18.02.23'!$N$9:$N$746,MATCH('Bảng kê Q1'!$F1360,'18.02.23'!$N$9:$N$746,0)),"")</f>
        <v/>
      </c>
      <c r="I1360" s="22"/>
      <c r="J1360" s="22"/>
      <c r="K1360" s="22"/>
      <c r="L1360" s="5">
        <v>1844890</v>
      </c>
      <c r="M1360" s="9" t="s">
        <v>3015</v>
      </c>
      <c r="N1360" s="5">
        <v>184489</v>
      </c>
      <c r="O1360" s="5">
        <v>2029379</v>
      </c>
      <c r="P1360" s="5">
        <f t="shared" si="42"/>
        <v>213084.79499999998</v>
      </c>
      <c r="Q1360" s="5">
        <f t="shared" si="43"/>
        <v>1816294.2050000001</v>
      </c>
      <c r="R1360" s="5" t="str">
        <f>+IFERROR(INDEX('18.02.23'!$F$9:$F$748,MATCH('Bảng kê Q1'!$F1360,'18.02.23'!$N$9:$N$746,0)),"")</f>
        <v/>
      </c>
      <c r="S1360" s="15" t="s">
        <v>349</v>
      </c>
      <c r="T1360" s="8" t="s">
        <v>3030</v>
      </c>
      <c r="U1360" t="e">
        <f>INDEX('Hàng tra'!$E$3:$E$519,MATCH('Bảng kê Q1'!$F1360,'Hàng tra'!$E$3:$E$519,0))</f>
        <v>#N/A</v>
      </c>
    </row>
    <row r="1361" spans="1:21" hidden="1" outlineLevel="1" x14ac:dyDescent="0.25">
      <c r="A1361" s="4">
        <v>44973</v>
      </c>
      <c r="B1361" s="8" t="s">
        <v>1745</v>
      </c>
      <c r="C1361" s="8" t="s">
        <v>3013</v>
      </c>
      <c r="D1361" s="22" t="s">
        <v>2244</v>
      </c>
      <c r="E1361" s="22" t="s">
        <v>2244</v>
      </c>
      <c r="F1361" s="22">
        <v>4336</v>
      </c>
      <c r="G1361" s="22"/>
      <c r="H1361" s="22" t="str">
        <f>+IFERROR(INDEX('18.02.23'!$N$9:$N$746,MATCH('Bảng kê Q1'!$F1361,'18.02.23'!$N$9:$N$746,0)),"")</f>
        <v/>
      </c>
      <c r="I1361" s="22"/>
      <c r="J1361" s="22"/>
      <c r="K1361" s="22"/>
      <c r="L1361" s="5">
        <v>530250</v>
      </c>
      <c r="M1361" s="9" t="s">
        <v>3015</v>
      </c>
      <c r="N1361" s="5">
        <v>53025</v>
      </c>
      <c r="O1361" s="5">
        <v>583275</v>
      </c>
      <c r="P1361" s="5">
        <f t="shared" si="42"/>
        <v>61243.875</v>
      </c>
      <c r="Q1361" s="5">
        <f t="shared" si="43"/>
        <v>522031.125</v>
      </c>
      <c r="R1361" s="5" t="str">
        <f>+IFERROR(INDEX('18.02.23'!$F$9:$F$748,MATCH('Bảng kê Q1'!$F1361,'18.02.23'!$N$9:$N$746,0)),"")</f>
        <v/>
      </c>
      <c r="S1361" s="15" t="s">
        <v>2244</v>
      </c>
      <c r="T1361" s="8" t="s">
        <v>3088</v>
      </c>
      <c r="U1361" t="e">
        <f>INDEX('Hàng tra'!$E$3:$E$519,MATCH('Bảng kê Q1'!$F1361,'Hàng tra'!$E$3:$E$519,0))</f>
        <v>#N/A</v>
      </c>
    </row>
    <row r="1362" spans="1:21" hidden="1" outlineLevel="1" x14ac:dyDescent="0.25">
      <c r="A1362" s="4">
        <v>44973</v>
      </c>
      <c r="B1362" s="8" t="s">
        <v>2204</v>
      </c>
      <c r="C1362" s="8" t="s">
        <v>3013</v>
      </c>
      <c r="D1362" s="22" t="s">
        <v>4143</v>
      </c>
      <c r="E1362" s="22" t="s">
        <v>4143</v>
      </c>
      <c r="F1362" s="22">
        <v>4658</v>
      </c>
      <c r="G1362" s="22"/>
      <c r="H1362" s="22" t="str">
        <f>+IFERROR(INDEX('18.02.23'!$N$9:$N$746,MATCH('Bảng kê Q1'!$F1362,'18.02.23'!$N$9:$N$746,0)),"")</f>
        <v/>
      </c>
      <c r="I1362" s="22"/>
      <c r="J1362" s="22"/>
      <c r="K1362" s="22"/>
      <c r="L1362" s="5">
        <v>1173355</v>
      </c>
      <c r="M1362" s="9" t="s">
        <v>3015</v>
      </c>
      <c r="N1362" s="5">
        <v>117336</v>
      </c>
      <c r="O1362" s="5">
        <v>1290691</v>
      </c>
      <c r="P1362" s="5">
        <f t="shared" si="42"/>
        <v>135522.55499999999</v>
      </c>
      <c r="Q1362" s="5">
        <f t="shared" si="43"/>
        <v>1155168.4450000001</v>
      </c>
      <c r="R1362" s="5" t="str">
        <f>+IFERROR(INDEX('18.02.23'!$F$9:$F$748,MATCH('Bảng kê Q1'!$F1362,'18.02.23'!$N$9:$N$746,0)),"")</f>
        <v/>
      </c>
      <c r="S1362" s="15" t="s">
        <v>1882</v>
      </c>
      <c r="T1362" s="8" t="s">
        <v>3014</v>
      </c>
      <c r="U1362" t="e">
        <f>INDEX('Hàng tra'!$E$3:$E$519,MATCH('Bảng kê Q1'!$F1362,'Hàng tra'!$E$3:$E$519,0))</f>
        <v>#N/A</v>
      </c>
    </row>
    <row r="1363" spans="1:21" hidden="1" outlineLevel="1" x14ac:dyDescent="0.25">
      <c r="A1363" s="4">
        <v>44973</v>
      </c>
      <c r="B1363" s="8" t="s">
        <v>2439</v>
      </c>
      <c r="C1363" s="8" t="s">
        <v>3013</v>
      </c>
      <c r="D1363" s="22" t="s">
        <v>1324</v>
      </c>
      <c r="E1363" s="22" t="s">
        <v>1324</v>
      </c>
      <c r="F1363" s="22">
        <v>4687</v>
      </c>
      <c r="G1363" s="22"/>
      <c r="H1363" s="22" t="str">
        <f>+IFERROR(INDEX('18.02.23'!$N$9:$N$746,MATCH('Bảng kê Q1'!$F1363,'18.02.23'!$N$9:$N$746,0)),"")</f>
        <v/>
      </c>
      <c r="I1363" s="22"/>
      <c r="J1363" s="22"/>
      <c r="K1363" s="22"/>
      <c r="L1363" s="5">
        <v>2391445</v>
      </c>
      <c r="M1363" s="9" t="s">
        <v>3015</v>
      </c>
      <c r="N1363" s="5">
        <v>239145</v>
      </c>
      <c r="O1363" s="5">
        <v>2630590</v>
      </c>
      <c r="P1363" s="5">
        <f t="shared" si="42"/>
        <v>276211.95</v>
      </c>
      <c r="Q1363" s="5">
        <f t="shared" si="43"/>
        <v>2354378.0499999998</v>
      </c>
      <c r="R1363" s="5" t="str">
        <f>+IFERROR(INDEX('18.02.23'!$F$9:$F$748,MATCH('Bảng kê Q1'!$F1363,'18.02.23'!$N$9:$N$746,0)),"")</f>
        <v/>
      </c>
      <c r="S1363" s="15" t="s">
        <v>1882</v>
      </c>
      <c r="T1363" s="8" t="s">
        <v>3014</v>
      </c>
      <c r="U1363" t="e">
        <f>INDEX('Hàng tra'!$E$3:$E$519,MATCH('Bảng kê Q1'!$F1363,'Hàng tra'!$E$3:$E$519,0))</f>
        <v>#N/A</v>
      </c>
    </row>
    <row r="1364" spans="1:21" hidden="1" outlineLevel="1" x14ac:dyDescent="0.25">
      <c r="A1364" s="4">
        <v>44973</v>
      </c>
      <c r="B1364" s="8" t="s">
        <v>1155</v>
      </c>
      <c r="C1364" s="8" t="s">
        <v>3013</v>
      </c>
      <c r="D1364" s="22" t="s">
        <v>2347</v>
      </c>
      <c r="E1364" s="22" t="s">
        <v>2347</v>
      </c>
      <c r="F1364" s="22">
        <v>4882</v>
      </c>
      <c r="G1364" s="22"/>
      <c r="H1364" s="22" t="str">
        <f>+IFERROR(INDEX('18.02.23'!$N$9:$N$746,MATCH('Bảng kê Q1'!$F1364,'18.02.23'!$N$9:$N$746,0)),"")</f>
        <v/>
      </c>
      <c r="I1364" s="22"/>
      <c r="J1364" s="22"/>
      <c r="K1364" s="22"/>
      <c r="L1364" s="5">
        <v>1186201</v>
      </c>
      <c r="M1364" s="9" t="s">
        <v>3015</v>
      </c>
      <c r="N1364" s="5">
        <v>118620</v>
      </c>
      <c r="O1364" s="5">
        <v>1304821</v>
      </c>
      <c r="P1364" s="5">
        <f t="shared" si="42"/>
        <v>137006.20499999999</v>
      </c>
      <c r="Q1364" s="5">
        <f t="shared" si="43"/>
        <v>1167814.7949999999</v>
      </c>
      <c r="R1364" s="5" t="str">
        <f>+IFERROR(INDEX('18.02.23'!$F$9:$F$748,MATCH('Bảng kê Q1'!$F1364,'18.02.23'!$N$9:$N$746,0)),"")</f>
        <v/>
      </c>
      <c r="S1364" s="15" t="s">
        <v>1882</v>
      </c>
      <c r="T1364" s="8" t="s">
        <v>3014</v>
      </c>
      <c r="U1364" t="e">
        <f>INDEX('Hàng tra'!$E$3:$E$519,MATCH('Bảng kê Q1'!$F1364,'Hàng tra'!$E$3:$E$519,0))</f>
        <v>#N/A</v>
      </c>
    </row>
    <row r="1365" spans="1:21" hidden="1" outlineLevel="1" x14ac:dyDescent="0.25">
      <c r="A1365" s="4">
        <v>44973</v>
      </c>
      <c r="B1365" s="8" t="s">
        <v>838</v>
      </c>
      <c r="C1365" s="8" t="s">
        <v>3013</v>
      </c>
      <c r="D1365" s="22" t="s">
        <v>4157</v>
      </c>
      <c r="E1365" s="22" t="s">
        <v>4157</v>
      </c>
      <c r="F1365" s="22">
        <v>4924</v>
      </c>
      <c r="G1365" s="22"/>
      <c r="H1365" s="22" t="str">
        <f>+IFERROR(INDEX('18.02.23'!$N$9:$N$746,MATCH('Bảng kê Q1'!$F1365,'18.02.23'!$N$9:$N$746,0)),"")</f>
        <v/>
      </c>
      <c r="I1365" s="22"/>
      <c r="J1365" s="22"/>
      <c r="K1365" s="22"/>
      <c r="L1365" s="5">
        <v>1081500</v>
      </c>
      <c r="M1365" s="9" t="s">
        <v>3015</v>
      </c>
      <c r="N1365" s="5">
        <v>108150</v>
      </c>
      <c r="O1365" s="5">
        <v>1189650</v>
      </c>
      <c r="P1365" s="5">
        <f t="shared" si="42"/>
        <v>124913.25</v>
      </c>
      <c r="Q1365" s="5">
        <f t="shared" si="43"/>
        <v>1064736.75</v>
      </c>
      <c r="R1365" s="5" t="str">
        <f>+IFERROR(INDEX('18.02.23'!$F$9:$F$748,MATCH('Bảng kê Q1'!$F1365,'18.02.23'!$N$9:$N$746,0)),"")</f>
        <v/>
      </c>
      <c r="S1365" s="15" t="s">
        <v>2114</v>
      </c>
      <c r="T1365" s="8" t="s">
        <v>3039</v>
      </c>
      <c r="U1365" t="e">
        <f>INDEX('Hàng tra'!$E$3:$E$519,MATCH('Bảng kê Q1'!$F1365,'Hàng tra'!$E$3:$E$519,0))</f>
        <v>#N/A</v>
      </c>
    </row>
    <row r="1366" spans="1:21" hidden="1" outlineLevel="1" x14ac:dyDescent="0.25">
      <c r="A1366" s="4">
        <v>44973</v>
      </c>
      <c r="B1366" s="8" t="s">
        <v>199</v>
      </c>
      <c r="C1366" s="8" t="s">
        <v>3013</v>
      </c>
      <c r="D1366" s="22" t="s">
        <v>4157</v>
      </c>
      <c r="E1366" s="22" t="s">
        <v>4157</v>
      </c>
      <c r="F1366" s="22">
        <v>4925</v>
      </c>
      <c r="G1366" s="22"/>
      <c r="H1366" s="22" t="str">
        <f>+IFERROR(INDEX('18.02.23'!$N$9:$N$746,MATCH('Bảng kê Q1'!$F1366,'18.02.23'!$N$9:$N$746,0)),"")</f>
        <v/>
      </c>
      <c r="I1366" s="22"/>
      <c r="J1366" s="22"/>
      <c r="K1366" s="22"/>
      <c r="L1366" s="5">
        <v>555290</v>
      </c>
      <c r="M1366" s="9" t="s">
        <v>3015</v>
      </c>
      <c r="N1366" s="5">
        <v>55529</v>
      </c>
      <c r="O1366" s="5">
        <v>610819</v>
      </c>
      <c r="P1366" s="5">
        <f t="shared" si="42"/>
        <v>64135.994999999995</v>
      </c>
      <c r="Q1366" s="5">
        <f t="shared" si="43"/>
        <v>546683.005</v>
      </c>
      <c r="R1366" s="5" t="str">
        <f>+IFERROR(INDEX('18.02.23'!$F$9:$F$748,MATCH('Bảng kê Q1'!$F1366,'18.02.23'!$N$9:$N$746,0)),"")</f>
        <v/>
      </c>
      <c r="S1366" s="15" t="s">
        <v>2114</v>
      </c>
      <c r="T1366" s="8" t="s">
        <v>3039</v>
      </c>
      <c r="U1366" t="e">
        <f>INDEX('Hàng tra'!$E$3:$E$519,MATCH('Bảng kê Q1'!$F1366,'Hàng tra'!$E$3:$E$519,0))</f>
        <v>#N/A</v>
      </c>
    </row>
    <row r="1367" spans="1:21" hidden="1" outlineLevel="1" x14ac:dyDescent="0.25">
      <c r="A1367" s="4">
        <v>44973</v>
      </c>
      <c r="B1367" s="8" t="s">
        <v>2894</v>
      </c>
      <c r="C1367" s="8" t="s">
        <v>3013</v>
      </c>
      <c r="D1367" s="22" t="s">
        <v>457</v>
      </c>
      <c r="E1367" s="22" t="s">
        <v>457</v>
      </c>
      <c r="F1367" s="22">
        <v>4999</v>
      </c>
      <c r="G1367" s="22"/>
      <c r="H1367" s="22" t="str">
        <f>+IFERROR(INDEX('18.02.23'!$N$9:$N$746,MATCH('Bảng kê Q1'!$F1367,'18.02.23'!$N$9:$N$746,0)),"")</f>
        <v/>
      </c>
      <c r="I1367" s="22"/>
      <c r="J1367" s="22"/>
      <c r="K1367" s="22"/>
      <c r="L1367" s="5">
        <v>741678</v>
      </c>
      <c r="M1367" s="9" t="s">
        <v>3015</v>
      </c>
      <c r="N1367" s="5">
        <v>74168</v>
      </c>
      <c r="O1367" s="5">
        <v>815846</v>
      </c>
      <c r="P1367" s="5">
        <f t="shared" si="42"/>
        <v>85663.83</v>
      </c>
      <c r="Q1367" s="5">
        <f t="shared" si="43"/>
        <v>730182.17</v>
      </c>
      <c r="R1367" s="5" t="str">
        <f>+IFERROR(INDEX('18.02.23'!$F$9:$F$748,MATCH('Bảng kê Q1'!$F1367,'18.02.23'!$N$9:$N$746,0)),"")</f>
        <v/>
      </c>
      <c r="S1367" s="15" t="s">
        <v>1882</v>
      </c>
      <c r="T1367" s="8" t="s">
        <v>3014</v>
      </c>
      <c r="U1367" t="e">
        <f>INDEX('Hàng tra'!$E$3:$E$519,MATCH('Bảng kê Q1'!$F1367,'Hàng tra'!$E$3:$E$519,0))</f>
        <v>#N/A</v>
      </c>
    </row>
    <row r="1368" spans="1:21" hidden="1" outlineLevel="1" x14ac:dyDescent="0.25">
      <c r="A1368" s="4">
        <v>44973</v>
      </c>
      <c r="B1368" s="8" t="s">
        <v>1679</v>
      </c>
      <c r="C1368" s="8" t="s">
        <v>3013</v>
      </c>
      <c r="D1368" s="22" t="s">
        <v>1652</v>
      </c>
      <c r="E1368" s="22" t="s">
        <v>1652</v>
      </c>
      <c r="F1368" s="22">
        <v>5008</v>
      </c>
      <c r="G1368" s="22"/>
      <c r="H1368" s="22" t="str">
        <f>+IFERROR(INDEX('18.02.23'!$N$9:$N$746,MATCH('Bảng kê Q1'!$F1368,'18.02.23'!$N$9:$N$746,0)),"")</f>
        <v/>
      </c>
      <c r="I1368" s="22"/>
      <c r="J1368" s="22"/>
      <c r="K1368" s="22"/>
      <c r="L1368" s="5">
        <v>1212783</v>
      </c>
      <c r="M1368" s="9" t="s">
        <v>3015</v>
      </c>
      <c r="N1368" s="5">
        <v>121278</v>
      </c>
      <c r="O1368" s="5">
        <v>1334061</v>
      </c>
      <c r="P1368" s="5">
        <f t="shared" si="42"/>
        <v>140076.405</v>
      </c>
      <c r="Q1368" s="5">
        <f t="shared" si="43"/>
        <v>1193984.595</v>
      </c>
      <c r="R1368" s="5" t="str">
        <f>+IFERROR(INDEX('18.02.23'!$F$9:$F$748,MATCH('Bảng kê Q1'!$F1368,'18.02.23'!$N$9:$N$746,0)),"")</f>
        <v/>
      </c>
      <c r="S1368" s="15" t="s">
        <v>1882</v>
      </c>
      <c r="T1368" s="8" t="s">
        <v>3014</v>
      </c>
      <c r="U1368" t="e">
        <f>INDEX('Hàng tra'!$E$3:$E$519,MATCH('Bảng kê Q1'!$F1368,'Hàng tra'!$E$3:$E$519,0))</f>
        <v>#N/A</v>
      </c>
    </row>
    <row r="1369" spans="1:21" hidden="1" outlineLevel="1" x14ac:dyDescent="0.25">
      <c r="A1369" s="4">
        <v>44973</v>
      </c>
      <c r="B1369" s="8" t="s">
        <v>84</v>
      </c>
      <c r="C1369" s="8" t="s">
        <v>3013</v>
      </c>
      <c r="D1369" s="22" t="s">
        <v>333</v>
      </c>
      <c r="E1369" s="22" t="s">
        <v>333</v>
      </c>
      <c r="F1369" s="22">
        <v>5009</v>
      </c>
      <c r="G1369" s="22"/>
      <c r="H1369" s="22" t="str">
        <f>+IFERROR(INDEX('18.02.23'!$N$9:$N$746,MATCH('Bảng kê Q1'!$F1369,'18.02.23'!$N$9:$N$746,0)),"")</f>
        <v/>
      </c>
      <c r="I1369" s="22"/>
      <c r="J1369" s="22"/>
      <c r="K1369" s="22"/>
      <c r="L1369" s="5">
        <v>250910</v>
      </c>
      <c r="M1369" s="9" t="s">
        <v>3015</v>
      </c>
      <c r="N1369" s="5">
        <v>25091</v>
      </c>
      <c r="O1369" s="5">
        <v>276001</v>
      </c>
      <c r="P1369" s="5">
        <f t="shared" si="42"/>
        <v>28980.105</v>
      </c>
      <c r="Q1369" s="5">
        <f t="shared" si="43"/>
        <v>247020.89499999999</v>
      </c>
      <c r="R1369" s="5" t="str">
        <f>+IFERROR(INDEX('18.02.23'!$F$9:$F$748,MATCH('Bảng kê Q1'!$F1369,'18.02.23'!$N$9:$N$746,0)),"")</f>
        <v/>
      </c>
      <c r="S1369" s="15" t="s">
        <v>1882</v>
      </c>
      <c r="T1369" s="8" t="s">
        <v>3014</v>
      </c>
      <c r="U1369" t="e">
        <f>INDEX('Hàng tra'!$E$3:$E$519,MATCH('Bảng kê Q1'!$F1369,'Hàng tra'!$E$3:$E$519,0))</f>
        <v>#N/A</v>
      </c>
    </row>
    <row r="1370" spans="1:21" ht="21" hidden="1" outlineLevel="1" x14ac:dyDescent="0.25">
      <c r="A1370" s="4">
        <v>44973</v>
      </c>
      <c r="B1370" s="8" t="s">
        <v>1057</v>
      </c>
      <c r="C1370" s="8" t="s">
        <v>3013</v>
      </c>
      <c r="D1370" s="22" t="s">
        <v>2666</v>
      </c>
      <c r="E1370" s="22" t="s">
        <v>2666</v>
      </c>
      <c r="F1370" s="22">
        <v>5010</v>
      </c>
      <c r="G1370" s="22"/>
      <c r="H1370" s="22" t="str">
        <f>+IFERROR(INDEX('18.02.23'!$N$9:$N$746,MATCH('Bảng kê Q1'!$F1370,'18.02.23'!$N$9:$N$746,0)),"")</f>
        <v/>
      </c>
      <c r="I1370" s="22"/>
      <c r="J1370" s="22"/>
      <c r="K1370" s="22"/>
      <c r="L1370" s="5">
        <v>3634339</v>
      </c>
      <c r="M1370" s="9" t="s">
        <v>3015</v>
      </c>
      <c r="N1370" s="5">
        <v>363434</v>
      </c>
      <c r="O1370" s="5">
        <v>3997773</v>
      </c>
      <c r="P1370" s="5">
        <f t="shared" si="42"/>
        <v>419766.16499999998</v>
      </c>
      <c r="Q1370" s="5">
        <f t="shared" si="43"/>
        <v>3578006.835</v>
      </c>
      <c r="R1370" s="5" t="str">
        <f>+IFERROR(INDEX('18.02.23'!$F$9:$F$748,MATCH('Bảng kê Q1'!$F1370,'18.02.23'!$N$9:$N$746,0)),"")</f>
        <v/>
      </c>
      <c r="S1370" s="15" t="s">
        <v>1252</v>
      </c>
      <c r="T1370" s="8" t="s">
        <v>3027</v>
      </c>
      <c r="U1370" t="e">
        <f>INDEX('Hàng tra'!$E$3:$E$519,MATCH('Bảng kê Q1'!$F1370,'Hàng tra'!$E$3:$E$519,0))</f>
        <v>#N/A</v>
      </c>
    </row>
    <row r="1371" spans="1:21" hidden="1" outlineLevel="1" x14ac:dyDescent="0.25">
      <c r="A1371" s="4">
        <v>44973</v>
      </c>
      <c r="B1371" s="8" t="s">
        <v>1642</v>
      </c>
      <c r="C1371" s="8" t="s">
        <v>3013</v>
      </c>
      <c r="D1371" s="22" t="s">
        <v>3125</v>
      </c>
      <c r="E1371" s="22" t="s">
        <v>3125</v>
      </c>
      <c r="F1371" s="22">
        <v>5112</v>
      </c>
      <c r="G1371" s="22"/>
      <c r="H1371" s="22" t="str">
        <f>+IFERROR(INDEX('18.02.23'!$N$9:$N$746,MATCH('Bảng kê Q1'!$F1371,'18.02.23'!$N$9:$N$746,0)),"")</f>
        <v/>
      </c>
      <c r="I1371" s="22"/>
      <c r="J1371" s="22"/>
      <c r="K1371" s="22"/>
      <c r="L1371" s="5">
        <v>754195</v>
      </c>
      <c r="M1371" s="9" t="s">
        <v>3015</v>
      </c>
      <c r="N1371" s="5">
        <v>75420</v>
      </c>
      <c r="O1371" s="5">
        <v>829615</v>
      </c>
      <c r="P1371" s="5">
        <f t="shared" si="42"/>
        <v>87109.574999999997</v>
      </c>
      <c r="Q1371" s="5">
        <f t="shared" si="43"/>
        <v>742505.42500000005</v>
      </c>
      <c r="R1371" s="5" t="str">
        <f>+IFERROR(INDEX('18.02.23'!$F$9:$F$748,MATCH('Bảng kê Q1'!$F1371,'18.02.23'!$N$9:$N$746,0)),"")</f>
        <v/>
      </c>
      <c r="S1371" s="15" t="s">
        <v>1882</v>
      </c>
      <c r="T1371" s="8" t="s">
        <v>3014</v>
      </c>
      <c r="U1371" t="e">
        <f>INDEX('Hàng tra'!$E$3:$E$519,MATCH('Bảng kê Q1'!$F1371,'Hàng tra'!$E$3:$E$519,0))</f>
        <v>#N/A</v>
      </c>
    </row>
    <row r="1372" spans="1:21" hidden="1" outlineLevel="1" x14ac:dyDescent="0.25">
      <c r="A1372" s="4">
        <v>44973</v>
      </c>
      <c r="B1372" s="8" t="s">
        <v>416</v>
      </c>
      <c r="C1372" s="8" t="s">
        <v>3013</v>
      </c>
      <c r="D1372" s="22" t="s">
        <v>2102</v>
      </c>
      <c r="E1372" s="22" t="s">
        <v>2102</v>
      </c>
      <c r="F1372" s="22">
        <v>5481</v>
      </c>
      <c r="G1372" s="22"/>
      <c r="H1372" s="22" t="str">
        <f>+IFERROR(INDEX('18.02.23'!$N$9:$N$746,MATCH('Bảng kê Q1'!$F1372,'18.02.23'!$N$9:$N$746,0)),"")</f>
        <v/>
      </c>
      <c r="I1372" s="22"/>
      <c r="J1372" s="22"/>
      <c r="K1372" s="22"/>
      <c r="L1372" s="5">
        <v>1131212</v>
      </c>
      <c r="M1372" s="9" t="s">
        <v>3015</v>
      </c>
      <c r="N1372" s="5">
        <v>113121</v>
      </c>
      <c r="O1372" s="5">
        <v>1244333</v>
      </c>
      <c r="P1372" s="5">
        <f t="shared" si="42"/>
        <v>130654.965</v>
      </c>
      <c r="Q1372" s="5">
        <f t="shared" si="43"/>
        <v>1113678.0349999999</v>
      </c>
      <c r="R1372" s="5" t="str">
        <f>+IFERROR(INDEX('18.02.23'!$F$9:$F$748,MATCH('Bảng kê Q1'!$F1372,'18.02.23'!$N$9:$N$746,0)),"")</f>
        <v/>
      </c>
      <c r="S1372" s="15" t="s">
        <v>1882</v>
      </c>
      <c r="T1372" s="8" t="s">
        <v>3014</v>
      </c>
      <c r="U1372" t="e">
        <f>INDEX('Hàng tra'!$E$3:$E$519,MATCH('Bảng kê Q1'!$F1372,'Hàng tra'!$E$3:$E$519,0))</f>
        <v>#N/A</v>
      </c>
    </row>
    <row r="1373" spans="1:21" hidden="1" outlineLevel="1" x14ac:dyDescent="0.25">
      <c r="A1373" s="4">
        <v>44973</v>
      </c>
      <c r="B1373" s="8" t="s">
        <v>2109</v>
      </c>
      <c r="C1373" s="8" t="s">
        <v>3013</v>
      </c>
      <c r="D1373" s="22" t="s">
        <v>2216</v>
      </c>
      <c r="E1373" s="22" t="s">
        <v>2216</v>
      </c>
      <c r="F1373" s="22">
        <v>5487</v>
      </c>
      <c r="G1373" s="22"/>
      <c r="H1373" s="22" t="str">
        <f>+IFERROR(INDEX('18.02.23'!$N$9:$N$746,MATCH('Bảng kê Q1'!$F1373,'18.02.23'!$N$9:$N$746,0)),"")</f>
        <v/>
      </c>
      <c r="I1373" s="22"/>
      <c r="J1373" s="22"/>
      <c r="K1373" s="22"/>
      <c r="L1373" s="5">
        <v>1341480</v>
      </c>
      <c r="M1373" s="9" t="s">
        <v>3015</v>
      </c>
      <c r="N1373" s="5">
        <v>134148</v>
      </c>
      <c r="O1373" s="5">
        <v>1475628</v>
      </c>
      <c r="P1373" s="5">
        <f t="shared" si="42"/>
        <v>154940.94</v>
      </c>
      <c r="Q1373" s="5">
        <f t="shared" si="43"/>
        <v>1320687.06</v>
      </c>
      <c r="R1373" s="5" t="str">
        <f>+IFERROR(INDEX('18.02.23'!$F$9:$F$748,MATCH('Bảng kê Q1'!$F1373,'18.02.23'!$N$9:$N$746,0)),"")</f>
        <v/>
      </c>
      <c r="S1373" s="15" t="s">
        <v>2216</v>
      </c>
      <c r="T1373" s="8" t="s">
        <v>3042</v>
      </c>
      <c r="U1373" t="e">
        <f>INDEX('Hàng tra'!$E$3:$E$519,MATCH('Bảng kê Q1'!$F1373,'Hàng tra'!$E$3:$E$519,0))</f>
        <v>#N/A</v>
      </c>
    </row>
    <row r="1374" spans="1:21" hidden="1" outlineLevel="1" x14ac:dyDescent="0.25">
      <c r="A1374" s="4">
        <v>44973</v>
      </c>
      <c r="B1374" s="8" t="s">
        <v>353</v>
      </c>
      <c r="C1374" s="8" t="s">
        <v>3013</v>
      </c>
      <c r="D1374" s="22" t="s">
        <v>1281</v>
      </c>
      <c r="E1374" s="22" t="s">
        <v>1281</v>
      </c>
      <c r="F1374" s="22">
        <v>5493</v>
      </c>
      <c r="G1374" s="22"/>
      <c r="H1374" s="22" t="str">
        <f>+IFERROR(INDEX('18.02.23'!$N$9:$N$746,MATCH('Bảng kê Q1'!$F1374,'18.02.23'!$N$9:$N$746,0)),"")</f>
        <v/>
      </c>
      <c r="I1374" s="22"/>
      <c r="J1374" s="22"/>
      <c r="K1374" s="22"/>
      <c r="L1374" s="5">
        <v>372662</v>
      </c>
      <c r="M1374" s="9" t="s">
        <v>3015</v>
      </c>
      <c r="N1374" s="5">
        <v>37266</v>
      </c>
      <c r="O1374" s="5">
        <v>409928</v>
      </c>
      <c r="P1374" s="5">
        <f t="shared" si="42"/>
        <v>43042.439999999995</v>
      </c>
      <c r="Q1374" s="5">
        <f t="shared" si="43"/>
        <v>366885.56</v>
      </c>
      <c r="R1374" s="5" t="str">
        <f>+IFERROR(INDEX('18.02.23'!$F$9:$F$748,MATCH('Bảng kê Q1'!$F1374,'18.02.23'!$N$9:$N$746,0)),"")</f>
        <v/>
      </c>
      <c r="S1374" s="15" t="s">
        <v>1882</v>
      </c>
      <c r="T1374" s="8" t="s">
        <v>3014</v>
      </c>
      <c r="U1374" t="e">
        <f>INDEX('Hàng tra'!$E$3:$E$519,MATCH('Bảng kê Q1'!$F1374,'Hàng tra'!$E$3:$E$519,0))</f>
        <v>#N/A</v>
      </c>
    </row>
    <row r="1375" spans="1:21" hidden="1" outlineLevel="1" x14ac:dyDescent="0.25">
      <c r="A1375" s="4">
        <v>44973</v>
      </c>
      <c r="B1375" s="8" t="s">
        <v>1205</v>
      </c>
      <c r="C1375" s="8" t="s">
        <v>3013</v>
      </c>
      <c r="D1375" s="22" t="s">
        <v>1992</v>
      </c>
      <c r="E1375" s="22" t="s">
        <v>1992</v>
      </c>
      <c r="F1375" s="22">
        <v>5494</v>
      </c>
      <c r="G1375" s="22"/>
      <c r="H1375" s="22" t="str">
        <f>+IFERROR(INDEX('18.02.23'!$N$9:$N$746,MATCH('Bảng kê Q1'!$F1375,'18.02.23'!$N$9:$N$746,0)),"")</f>
        <v/>
      </c>
      <c r="I1375" s="22"/>
      <c r="J1375" s="22"/>
      <c r="K1375" s="22"/>
      <c r="L1375" s="5">
        <v>1173355</v>
      </c>
      <c r="M1375" s="9" t="s">
        <v>3015</v>
      </c>
      <c r="N1375" s="5">
        <v>117336</v>
      </c>
      <c r="O1375" s="5">
        <v>1290691</v>
      </c>
      <c r="P1375" s="5">
        <f t="shared" si="42"/>
        <v>135522.55499999999</v>
      </c>
      <c r="Q1375" s="5">
        <f t="shared" si="43"/>
        <v>1155168.4450000001</v>
      </c>
      <c r="R1375" s="5" t="str">
        <f>+IFERROR(INDEX('18.02.23'!$F$9:$F$748,MATCH('Bảng kê Q1'!$F1375,'18.02.23'!$N$9:$N$746,0)),"")</f>
        <v/>
      </c>
      <c r="S1375" s="15" t="s">
        <v>1882</v>
      </c>
      <c r="T1375" s="8" t="s">
        <v>3014</v>
      </c>
      <c r="U1375" t="e">
        <f>INDEX('Hàng tra'!$E$3:$E$519,MATCH('Bảng kê Q1'!$F1375,'Hàng tra'!$E$3:$E$519,0))</f>
        <v>#N/A</v>
      </c>
    </row>
    <row r="1376" spans="1:21" hidden="1" outlineLevel="1" x14ac:dyDescent="0.25">
      <c r="A1376" s="4">
        <v>44973</v>
      </c>
      <c r="B1376" s="8" t="s">
        <v>2820</v>
      </c>
      <c r="C1376" s="8" t="s">
        <v>3013</v>
      </c>
      <c r="D1376" s="22" t="s">
        <v>1992</v>
      </c>
      <c r="E1376" s="22" t="s">
        <v>1992</v>
      </c>
      <c r="F1376" s="22">
        <v>5495</v>
      </c>
      <c r="G1376" s="22"/>
      <c r="H1376" s="22" t="str">
        <f>+IFERROR(INDEX('18.02.23'!$N$9:$N$746,MATCH('Bảng kê Q1'!$F1376,'18.02.23'!$N$9:$N$746,0)),"")</f>
        <v/>
      </c>
      <c r="I1376" s="22"/>
      <c r="J1376" s="22"/>
      <c r="K1376" s="22"/>
      <c r="L1376" s="5">
        <v>530250</v>
      </c>
      <c r="M1376" s="9" t="s">
        <v>3015</v>
      </c>
      <c r="N1376" s="5">
        <v>53025</v>
      </c>
      <c r="O1376" s="5">
        <v>583275</v>
      </c>
      <c r="P1376" s="5">
        <f t="shared" si="42"/>
        <v>61243.875</v>
      </c>
      <c r="Q1376" s="5">
        <f t="shared" si="43"/>
        <v>522031.125</v>
      </c>
      <c r="R1376" s="5" t="str">
        <f>+IFERROR(INDEX('18.02.23'!$F$9:$F$748,MATCH('Bảng kê Q1'!$F1376,'18.02.23'!$N$9:$N$746,0)),"")</f>
        <v/>
      </c>
      <c r="S1376" s="15" t="s">
        <v>1882</v>
      </c>
      <c r="T1376" s="8" t="s">
        <v>3014</v>
      </c>
      <c r="U1376" t="e">
        <f>INDEX('Hàng tra'!$E$3:$E$519,MATCH('Bảng kê Q1'!$F1376,'Hàng tra'!$E$3:$E$519,0))</f>
        <v>#N/A</v>
      </c>
    </row>
    <row r="1377" spans="1:21" hidden="1" outlineLevel="1" x14ac:dyDescent="0.25">
      <c r="A1377" s="4">
        <v>44973</v>
      </c>
      <c r="B1377" s="8" t="s">
        <v>503</v>
      </c>
      <c r="C1377" s="8" t="s">
        <v>3013</v>
      </c>
      <c r="D1377" s="22" t="s">
        <v>1633</v>
      </c>
      <c r="E1377" s="22" t="s">
        <v>1633</v>
      </c>
      <c r="F1377" s="22">
        <v>5496</v>
      </c>
      <c r="G1377" s="22"/>
      <c r="H1377" s="22" t="str">
        <f>+IFERROR(INDEX('18.02.23'!$N$9:$N$746,MATCH('Bảng kê Q1'!$F1377,'18.02.23'!$N$9:$N$746,0)),"")</f>
        <v/>
      </c>
      <c r="I1377" s="22"/>
      <c r="J1377" s="22"/>
      <c r="K1377" s="22"/>
      <c r="L1377" s="5">
        <v>1540510</v>
      </c>
      <c r="M1377" s="9" t="s">
        <v>3015</v>
      </c>
      <c r="N1377" s="5">
        <v>154051</v>
      </c>
      <c r="O1377" s="5">
        <v>1694561</v>
      </c>
      <c r="P1377" s="5">
        <f t="shared" si="42"/>
        <v>177928.905</v>
      </c>
      <c r="Q1377" s="5">
        <f t="shared" si="43"/>
        <v>1516632.095</v>
      </c>
      <c r="R1377" s="5" t="str">
        <f>+IFERROR(INDEX('18.02.23'!$F$9:$F$748,MATCH('Bảng kê Q1'!$F1377,'18.02.23'!$N$9:$N$746,0)),"")</f>
        <v/>
      </c>
      <c r="S1377" s="15" t="s">
        <v>1882</v>
      </c>
      <c r="T1377" s="8" t="s">
        <v>3014</v>
      </c>
      <c r="U1377" t="e">
        <f>INDEX('Hàng tra'!$E$3:$E$519,MATCH('Bảng kê Q1'!$F1377,'Hàng tra'!$E$3:$E$519,0))</f>
        <v>#N/A</v>
      </c>
    </row>
    <row r="1378" spans="1:21" hidden="1" outlineLevel="1" x14ac:dyDescent="0.25">
      <c r="A1378" s="4">
        <v>44973</v>
      </c>
      <c r="B1378" s="8" t="s">
        <v>1433</v>
      </c>
      <c r="C1378" s="8" t="s">
        <v>3013</v>
      </c>
      <c r="D1378" s="22" t="s">
        <v>1633</v>
      </c>
      <c r="E1378" s="22" t="s">
        <v>1633</v>
      </c>
      <c r="F1378" s="22">
        <v>5497</v>
      </c>
      <c r="G1378" s="22"/>
      <c r="H1378" s="22" t="str">
        <f>+IFERROR(INDEX('18.02.23'!$N$9:$N$746,MATCH('Bảng kê Q1'!$F1378,'18.02.23'!$N$9:$N$746,0)),"")</f>
        <v/>
      </c>
      <c r="I1378" s="22"/>
      <c r="J1378" s="22"/>
      <c r="K1378" s="22"/>
      <c r="L1378" s="5">
        <v>551250</v>
      </c>
      <c r="M1378" s="9" t="s">
        <v>3015</v>
      </c>
      <c r="N1378" s="5">
        <v>55125</v>
      </c>
      <c r="O1378" s="5">
        <v>606375</v>
      </c>
      <c r="P1378" s="5">
        <f t="shared" si="42"/>
        <v>63669.375</v>
      </c>
      <c r="Q1378" s="5">
        <f t="shared" si="43"/>
        <v>542705.625</v>
      </c>
      <c r="R1378" s="5" t="str">
        <f>+IFERROR(INDEX('18.02.23'!$F$9:$F$748,MATCH('Bảng kê Q1'!$F1378,'18.02.23'!$N$9:$N$746,0)),"")</f>
        <v/>
      </c>
      <c r="S1378" s="15" t="s">
        <v>1882</v>
      </c>
      <c r="T1378" s="8" t="s">
        <v>3014</v>
      </c>
      <c r="U1378" t="e">
        <f>INDEX('Hàng tra'!$E$3:$E$519,MATCH('Bảng kê Q1'!$F1378,'Hàng tra'!$E$3:$E$519,0))</f>
        <v>#N/A</v>
      </c>
    </row>
    <row r="1379" spans="1:21" hidden="1" outlineLevel="1" x14ac:dyDescent="0.25">
      <c r="A1379" s="4">
        <v>44973</v>
      </c>
      <c r="B1379" s="8" t="s">
        <v>1869</v>
      </c>
      <c r="C1379" s="8" t="s">
        <v>3013</v>
      </c>
      <c r="D1379" s="22" t="s">
        <v>163</v>
      </c>
      <c r="E1379" s="22" t="s">
        <v>163</v>
      </c>
      <c r="F1379" s="22">
        <v>5498</v>
      </c>
      <c r="G1379" s="22"/>
      <c r="H1379" s="22" t="str">
        <f>+IFERROR(INDEX('18.02.23'!$N$9:$N$746,MATCH('Bảng kê Q1'!$F1379,'18.02.23'!$N$9:$N$746,0)),"")</f>
        <v/>
      </c>
      <c r="I1379" s="22"/>
      <c r="J1379" s="22"/>
      <c r="K1379" s="22"/>
      <c r="L1379" s="5">
        <v>1081500</v>
      </c>
      <c r="M1379" s="9" t="s">
        <v>3015</v>
      </c>
      <c r="N1379" s="5">
        <v>108150</v>
      </c>
      <c r="O1379" s="5">
        <v>1189650</v>
      </c>
      <c r="P1379" s="5">
        <f t="shared" si="42"/>
        <v>124913.25</v>
      </c>
      <c r="Q1379" s="5">
        <f t="shared" si="43"/>
        <v>1064736.75</v>
      </c>
      <c r="R1379" s="5" t="str">
        <f>+IFERROR(INDEX('18.02.23'!$F$9:$F$748,MATCH('Bảng kê Q1'!$F1379,'18.02.23'!$N$9:$N$746,0)),"")</f>
        <v/>
      </c>
      <c r="S1379" s="15" t="s">
        <v>163</v>
      </c>
      <c r="T1379" s="8" t="s">
        <v>3059</v>
      </c>
      <c r="U1379" t="e">
        <f>INDEX('Hàng tra'!$E$3:$E$519,MATCH('Bảng kê Q1'!$F1379,'Hàng tra'!$E$3:$E$519,0))</f>
        <v>#N/A</v>
      </c>
    </row>
    <row r="1380" spans="1:21" hidden="1" outlineLevel="1" x14ac:dyDescent="0.25">
      <c r="A1380" s="4">
        <v>44973</v>
      </c>
      <c r="B1380" s="8" t="s">
        <v>2006</v>
      </c>
      <c r="C1380" s="8" t="s">
        <v>3013</v>
      </c>
      <c r="D1380" s="22" t="s">
        <v>336</v>
      </c>
      <c r="E1380" s="22" t="s">
        <v>336</v>
      </c>
      <c r="F1380" s="22">
        <v>5499</v>
      </c>
      <c r="G1380" s="22"/>
      <c r="H1380" s="22" t="str">
        <f>+IFERROR(INDEX('18.02.23'!$N$9:$N$746,MATCH('Bảng kê Q1'!$F1380,'18.02.23'!$N$9:$N$746,0)),"")</f>
        <v/>
      </c>
      <c r="I1380" s="22"/>
      <c r="J1380" s="22"/>
      <c r="K1380" s="22"/>
      <c r="L1380" s="5">
        <v>1063034</v>
      </c>
      <c r="M1380" s="9" t="s">
        <v>3015</v>
      </c>
      <c r="N1380" s="5">
        <v>106303</v>
      </c>
      <c r="O1380" s="5">
        <v>1169337</v>
      </c>
      <c r="P1380" s="5">
        <f t="shared" si="42"/>
        <v>122780.38499999999</v>
      </c>
      <c r="Q1380" s="5">
        <f t="shared" si="43"/>
        <v>1046556.615</v>
      </c>
      <c r="R1380" s="5" t="str">
        <f>+IFERROR(INDEX('18.02.23'!$F$9:$F$748,MATCH('Bảng kê Q1'!$F1380,'18.02.23'!$N$9:$N$746,0)),"")</f>
        <v/>
      </c>
      <c r="S1380" s="15" t="s">
        <v>1882</v>
      </c>
      <c r="T1380" s="8" t="s">
        <v>3014</v>
      </c>
      <c r="U1380" t="e">
        <f>INDEX('Hàng tra'!$E$3:$E$519,MATCH('Bảng kê Q1'!$F1380,'Hàng tra'!$E$3:$E$519,0))</f>
        <v>#N/A</v>
      </c>
    </row>
    <row r="1381" spans="1:21" hidden="1" outlineLevel="1" x14ac:dyDescent="0.25">
      <c r="A1381" s="4">
        <v>44973</v>
      </c>
      <c r="B1381" s="8" t="s">
        <v>696</v>
      </c>
      <c r="C1381" s="8" t="s">
        <v>3013</v>
      </c>
      <c r="D1381" s="22" t="s">
        <v>54</v>
      </c>
      <c r="E1381" s="22" t="s">
        <v>54</v>
      </c>
      <c r="F1381" s="22">
        <v>5500</v>
      </c>
      <c r="G1381" s="22"/>
      <c r="H1381" s="22" t="str">
        <f>+IFERROR(INDEX('18.02.23'!$N$9:$N$746,MATCH('Bảng kê Q1'!$F1381,'18.02.23'!$N$9:$N$746,0)),"")</f>
        <v/>
      </c>
      <c r="I1381" s="22"/>
      <c r="J1381" s="22"/>
      <c r="K1381" s="22"/>
      <c r="L1381" s="5">
        <v>483720</v>
      </c>
      <c r="M1381" s="9" t="s">
        <v>3015</v>
      </c>
      <c r="N1381" s="5">
        <v>48372</v>
      </c>
      <c r="O1381" s="5">
        <v>532092</v>
      </c>
      <c r="P1381" s="5">
        <f t="shared" si="42"/>
        <v>55869.659999999996</v>
      </c>
      <c r="Q1381" s="5">
        <f t="shared" si="43"/>
        <v>476222.34</v>
      </c>
      <c r="R1381" s="5" t="str">
        <f>+IFERROR(INDEX('18.02.23'!$F$9:$F$748,MATCH('Bảng kê Q1'!$F1381,'18.02.23'!$N$9:$N$746,0)),"")</f>
        <v/>
      </c>
      <c r="S1381" s="15" t="s">
        <v>1882</v>
      </c>
      <c r="T1381" s="8" t="s">
        <v>3014</v>
      </c>
      <c r="U1381" t="e">
        <f>INDEX('Hàng tra'!$E$3:$E$519,MATCH('Bảng kê Q1'!$F1381,'Hàng tra'!$E$3:$E$519,0))</f>
        <v>#N/A</v>
      </c>
    </row>
    <row r="1382" spans="1:21" hidden="1" outlineLevel="1" x14ac:dyDescent="0.25">
      <c r="A1382" s="4">
        <v>44973</v>
      </c>
      <c r="B1382" s="8" t="s">
        <v>1699</v>
      </c>
      <c r="C1382" s="8" t="s">
        <v>3013</v>
      </c>
      <c r="D1382" s="22" t="s">
        <v>4222</v>
      </c>
      <c r="E1382" s="22" t="s">
        <v>4222</v>
      </c>
      <c r="F1382" s="22">
        <v>5502</v>
      </c>
      <c r="G1382" s="22"/>
      <c r="H1382" s="22" t="str">
        <f>+IFERROR(INDEX('18.02.23'!$N$9:$N$746,MATCH('Bảng kê Q1'!$F1382,'18.02.23'!$N$9:$N$746,0)),"")</f>
        <v/>
      </c>
      <c r="I1382" s="22"/>
      <c r="J1382" s="22"/>
      <c r="K1382" s="22"/>
      <c r="L1382" s="5">
        <v>5892270</v>
      </c>
      <c r="M1382" s="9" t="s">
        <v>3015</v>
      </c>
      <c r="N1382" s="5">
        <v>589227</v>
      </c>
      <c r="O1382" s="5">
        <v>6481497</v>
      </c>
      <c r="P1382" s="5">
        <f t="shared" si="42"/>
        <v>680557.18499999994</v>
      </c>
      <c r="Q1382" s="5">
        <f t="shared" si="43"/>
        <v>5800939.8150000004</v>
      </c>
      <c r="R1382" s="5" t="str">
        <f>+IFERROR(INDEX('18.02.23'!$F$9:$F$748,MATCH('Bảng kê Q1'!$F1382,'18.02.23'!$N$9:$N$746,0)),"")</f>
        <v/>
      </c>
      <c r="S1382" s="15" t="s">
        <v>2803</v>
      </c>
      <c r="T1382" s="8" t="s">
        <v>3035</v>
      </c>
      <c r="U1382" t="e">
        <f>INDEX('Hàng tra'!$E$3:$E$519,MATCH('Bảng kê Q1'!$F1382,'Hàng tra'!$E$3:$E$519,0))</f>
        <v>#N/A</v>
      </c>
    </row>
    <row r="1383" spans="1:21" hidden="1" outlineLevel="1" x14ac:dyDescent="0.25">
      <c r="A1383" s="4">
        <v>44973</v>
      </c>
      <c r="B1383" s="8" t="s">
        <v>2322</v>
      </c>
      <c r="C1383" s="8" t="s">
        <v>3013</v>
      </c>
      <c r="D1383" s="22" t="s">
        <v>629</v>
      </c>
      <c r="E1383" s="22" t="s">
        <v>629</v>
      </c>
      <c r="F1383" s="22">
        <v>5511</v>
      </c>
      <c r="G1383" s="22"/>
      <c r="H1383" s="22" t="str">
        <f>+IFERROR(INDEX('18.02.23'!$N$9:$N$746,MATCH('Bảng kê Q1'!$F1383,'18.02.23'!$N$9:$N$746,0)),"")</f>
        <v/>
      </c>
      <c r="I1383" s="22"/>
      <c r="J1383" s="22"/>
      <c r="K1383" s="22"/>
      <c r="L1383" s="5">
        <v>804377</v>
      </c>
      <c r="M1383" s="9" t="s">
        <v>3015</v>
      </c>
      <c r="N1383" s="5">
        <v>80438</v>
      </c>
      <c r="O1383" s="5">
        <v>884815</v>
      </c>
      <c r="P1383" s="5">
        <f t="shared" si="42"/>
        <v>92905.574999999997</v>
      </c>
      <c r="Q1383" s="5">
        <f t="shared" si="43"/>
        <v>791909.42500000005</v>
      </c>
      <c r="R1383" s="5" t="str">
        <f>+IFERROR(INDEX('18.02.23'!$F$9:$F$748,MATCH('Bảng kê Q1'!$F1383,'18.02.23'!$N$9:$N$746,0)),"")</f>
        <v/>
      </c>
      <c r="S1383" s="15" t="s">
        <v>1882</v>
      </c>
      <c r="T1383" s="8" t="s">
        <v>3014</v>
      </c>
      <c r="U1383" t="e">
        <f>INDEX('Hàng tra'!$E$3:$E$519,MATCH('Bảng kê Q1'!$F1383,'Hàng tra'!$E$3:$E$519,0))</f>
        <v>#N/A</v>
      </c>
    </row>
    <row r="1384" spans="1:21" ht="21" hidden="1" outlineLevel="1" x14ac:dyDescent="0.25">
      <c r="A1384" s="4">
        <v>44973</v>
      </c>
      <c r="B1384" s="8" t="s">
        <v>2057</v>
      </c>
      <c r="C1384" s="8" t="s">
        <v>3013</v>
      </c>
      <c r="D1384" s="22" t="s">
        <v>2611</v>
      </c>
      <c r="E1384" s="22" t="s">
        <v>2611</v>
      </c>
      <c r="F1384" s="22">
        <v>5686</v>
      </c>
      <c r="G1384" s="22"/>
      <c r="H1384" s="22" t="str">
        <f>+IFERROR(INDEX('18.02.23'!$N$9:$N$746,MATCH('Bảng kê Q1'!$F1384,'18.02.23'!$N$9:$N$746,0)),"")</f>
        <v/>
      </c>
      <c r="I1384" s="22"/>
      <c r="J1384" s="22"/>
      <c r="K1384" s="22"/>
      <c r="L1384" s="5">
        <v>3957070</v>
      </c>
      <c r="M1384" s="9" t="s">
        <v>3015</v>
      </c>
      <c r="N1384" s="5">
        <v>395707</v>
      </c>
      <c r="O1384" s="5">
        <v>4352777</v>
      </c>
      <c r="P1384" s="5">
        <f t="shared" si="42"/>
        <v>457041.58499999996</v>
      </c>
      <c r="Q1384" s="5">
        <f t="shared" si="43"/>
        <v>3895735.415</v>
      </c>
      <c r="R1384" s="5" t="str">
        <f>+IFERROR(INDEX('18.02.23'!$F$9:$F$748,MATCH('Bảng kê Q1'!$F1384,'18.02.23'!$N$9:$N$746,0)),"")</f>
        <v/>
      </c>
      <c r="S1384" s="15" t="s">
        <v>2611</v>
      </c>
      <c r="T1384" s="8" t="s">
        <v>3054</v>
      </c>
      <c r="U1384" t="e">
        <f>INDEX('Hàng tra'!$E$3:$E$519,MATCH('Bảng kê Q1'!$F1384,'Hàng tra'!$E$3:$E$519,0))</f>
        <v>#N/A</v>
      </c>
    </row>
    <row r="1385" spans="1:21" hidden="1" outlineLevel="1" x14ac:dyDescent="0.25">
      <c r="A1385" s="4">
        <v>44974</v>
      </c>
      <c r="B1385" s="8" t="s">
        <v>2168</v>
      </c>
      <c r="C1385" s="8" t="s">
        <v>3013</v>
      </c>
      <c r="D1385" s="22" t="s">
        <v>277</v>
      </c>
      <c r="E1385" s="22" t="s">
        <v>277</v>
      </c>
      <c r="F1385" s="22">
        <v>6375</v>
      </c>
      <c r="G1385" s="22"/>
      <c r="H1385" s="22" t="str">
        <f>+IFERROR(INDEX('18.02.23'!$N$9:$N$746,MATCH('Bảng kê Q1'!$F1385,'18.02.23'!$N$9:$N$746,0)),"")</f>
        <v/>
      </c>
      <c r="I1385" s="22"/>
      <c r="J1385" s="22"/>
      <c r="K1385" s="22"/>
      <c r="L1385" s="5">
        <v>2505816</v>
      </c>
      <c r="M1385" s="9" t="s">
        <v>3015</v>
      </c>
      <c r="N1385" s="5">
        <v>250582</v>
      </c>
      <c r="O1385" s="5">
        <v>2756398</v>
      </c>
      <c r="P1385" s="5">
        <f t="shared" si="42"/>
        <v>289421.78999999998</v>
      </c>
      <c r="Q1385" s="5">
        <f t="shared" si="43"/>
        <v>2466976.21</v>
      </c>
      <c r="R1385" s="5" t="str">
        <f>+IFERROR(INDEX('18.02.23'!$F$9:$F$748,MATCH('Bảng kê Q1'!$F1385,'18.02.23'!$N$9:$N$746,0)),"")</f>
        <v/>
      </c>
      <c r="S1385" s="15" t="s">
        <v>277</v>
      </c>
      <c r="T1385" s="8" t="s">
        <v>3101</v>
      </c>
      <c r="U1385">
        <f>INDEX('Hàng tra'!$E$3:$E$519,MATCH('Bảng kê Q1'!$F1385,'Hàng tra'!$E$3:$E$519,0))</f>
        <v>6375</v>
      </c>
    </row>
    <row r="1386" spans="1:21" hidden="1" outlineLevel="1" x14ac:dyDescent="0.25">
      <c r="A1386" s="4">
        <v>44974</v>
      </c>
      <c r="B1386" s="8" t="s">
        <v>2922</v>
      </c>
      <c r="C1386" s="8" t="s">
        <v>3013</v>
      </c>
      <c r="D1386" s="22" t="s">
        <v>2617</v>
      </c>
      <c r="E1386" s="22" t="s">
        <v>2617</v>
      </c>
      <c r="F1386" s="22">
        <v>6376</v>
      </c>
      <c r="G1386" s="22"/>
      <c r="H1386" s="22" t="str">
        <f>+IFERROR(INDEX('18.02.23'!$N$9:$N$746,MATCH('Bảng kê Q1'!$F1386,'18.02.23'!$N$9:$N$746,0)),"")</f>
        <v/>
      </c>
      <c r="I1386" s="22"/>
      <c r="J1386" s="22"/>
      <c r="K1386" s="22"/>
      <c r="L1386" s="5">
        <v>555290</v>
      </c>
      <c r="M1386" s="9" t="s">
        <v>3015</v>
      </c>
      <c r="N1386" s="5">
        <v>55529</v>
      </c>
      <c r="O1386" s="5">
        <v>610819</v>
      </c>
      <c r="P1386" s="5">
        <f t="shared" si="42"/>
        <v>64135.994999999995</v>
      </c>
      <c r="Q1386" s="5">
        <f t="shared" si="43"/>
        <v>546683.005</v>
      </c>
      <c r="R1386" s="5" t="str">
        <f>+IFERROR(INDEX('18.02.23'!$F$9:$F$748,MATCH('Bảng kê Q1'!$F1386,'18.02.23'!$N$9:$N$746,0)),"")</f>
        <v/>
      </c>
      <c r="S1386" s="15" t="s">
        <v>1882</v>
      </c>
      <c r="T1386" s="8" t="s">
        <v>3014</v>
      </c>
      <c r="U1386" t="e">
        <f>INDEX('Hàng tra'!$E$3:$E$519,MATCH('Bảng kê Q1'!$F1386,'Hàng tra'!$E$3:$E$519,0))</f>
        <v>#N/A</v>
      </c>
    </row>
    <row r="1387" spans="1:21" hidden="1" outlineLevel="1" x14ac:dyDescent="0.25">
      <c r="A1387" s="4">
        <v>44974</v>
      </c>
      <c r="B1387" s="8" t="s">
        <v>1274</v>
      </c>
      <c r="C1387" s="8" t="s">
        <v>3013</v>
      </c>
      <c r="D1387" s="22" t="s">
        <v>1593</v>
      </c>
      <c r="E1387" s="22" t="s">
        <v>1593</v>
      </c>
      <c r="F1387" s="22">
        <v>6377</v>
      </c>
      <c r="G1387" s="22"/>
      <c r="H1387" s="22" t="str">
        <f>+IFERROR(INDEX('18.02.23'!$N$9:$N$746,MATCH('Bảng kê Q1'!$F1387,'18.02.23'!$N$9:$N$746,0)),"")</f>
        <v/>
      </c>
      <c r="I1387" s="22"/>
      <c r="J1387" s="22"/>
      <c r="K1387" s="22"/>
      <c r="L1387" s="5">
        <v>1530553</v>
      </c>
      <c r="M1387" s="9" t="s">
        <v>3015</v>
      </c>
      <c r="N1387" s="5">
        <v>153055</v>
      </c>
      <c r="O1387" s="5">
        <v>1683608</v>
      </c>
      <c r="P1387" s="5">
        <f t="shared" si="42"/>
        <v>176778.84</v>
      </c>
      <c r="Q1387" s="5">
        <f t="shared" si="43"/>
        <v>1506829.16</v>
      </c>
      <c r="R1387" s="5" t="str">
        <f>+IFERROR(INDEX('18.02.23'!$F$9:$F$748,MATCH('Bảng kê Q1'!$F1387,'18.02.23'!$N$9:$N$746,0)),"")</f>
        <v/>
      </c>
      <c r="S1387" s="15" t="s">
        <v>1882</v>
      </c>
      <c r="T1387" s="8" t="s">
        <v>3014</v>
      </c>
      <c r="U1387" t="e">
        <f>INDEX('Hàng tra'!$E$3:$E$519,MATCH('Bảng kê Q1'!$F1387,'Hàng tra'!$E$3:$E$519,0))</f>
        <v>#N/A</v>
      </c>
    </row>
    <row r="1388" spans="1:21" hidden="1" outlineLevel="1" x14ac:dyDescent="0.25">
      <c r="A1388" s="4">
        <v>44974</v>
      </c>
      <c r="B1388" s="8" t="s">
        <v>1119</v>
      </c>
      <c r="C1388" s="8" t="s">
        <v>3013</v>
      </c>
      <c r="D1388" s="22" t="s">
        <v>1593</v>
      </c>
      <c r="E1388" s="22" t="s">
        <v>1593</v>
      </c>
      <c r="F1388" s="22">
        <v>6378</v>
      </c>
      <c r="G1388" s="22"/>
      <c r="H1388" s="22" t="str">
        <f>+IFERROR(INDEX('18.02.23'!$N$9:$N$746,MATCH('Bảng kê Q1'!$F1388,'18.02.23'!$N$9:$N$746,0)),"")</f>
        <v/>
      </c>
      <c r="I1388" s="22"/>
      <c r="J1388" s="22"/>
      <c r="K1388" s="22"/>
      <c r="L1388" s="5">
        <v>318150</v>
      </c>
      <c r="M1388" s="9" t="s">
        <v>3015</v>
      </c>
      <c r="N1388" s="5">
        <v>31815</v>
      </c>
      <c r="O1388" s="5">
        <v>349965</v>
      </c>
      <c r="P1388" s="5">
        <f t="shared" si="42"/>
        <v>36746.324999999997</v>
      </c>
      <c r="Q1388" s="5">
        <f t="shared" si="43"/>
        <v>313218.67499999999</v>
      </c>
      <c r="R1388" s="5" t="str">
        <f>+IFERROR(INDEX('18.02.23'!$F$9:$F$748,MATCH('Bảng kê Q1'!$F1388,'18.02.23'!$N$9:$N$746,0)),"")</f>
        <v/>
      </c>
      <c r="S1388" s="15" t="s">
        <v>1882</v>
      </c>
      <c r="T1388" s="8" t="s">
        <v>3014</v>
      </c>
      <c r="U1388" t="e">
        <f>INDEX('Hàng tra'!$E$3:$E$519,MATCH('Bảng kê Q1'!$F1388,'Hàng tra'!$E$3:$E$519,0))</f>
        <v>#N/A</v>
      </c>
    </row>
    <row r="1389" spans="1:21" hidden="1" outlineLevel="1" x14ac:dyDescent="0.25">
      <c r="A1389" s="4">
        <v>44974</v>
      </c>
      <c r="B1389" s="8" t="s">
        <v>2470</v>
      </c>
      <c r="C1389" s="8" t="s">
        <v>3013</v>
      </c>
      <c r="D1389" s="22" t="s">
        <v>1618</v>
      </c>
      <c r="E1389" s="22" t="s">
        <v>1618</v>
      </c>
      <c r="F1389" s="22">
        <v>6384</v>
      </c>
      <c r="G1389" s="22"/>
      <c r="H1389" s="22" t="str">
        <f>+IFERROR(INDEX('18.02.23'!$N$9:$N$746,MATCH('Bảng kê Q1'!$F1389,'18.02.23'!$N$9:$N$746,0)),"")</f>
        <v/>
      </c>
      <c r="I1389" s="22"/>
      <c r="J1389" s="22"/>
      <c r="K1389" s="22"/>
      <c r="L1389" s="5">
        <v>333174</v>
      </c>
      <c r="M1389" s="9" t="s">
        <v>3015</v>
      </c>
      <c r="N1389" s="5">
        <v>33317</v>
      </c>
      <c r="O1389" s="5">
        <v>366491</v>
      </c>
      <c r="P1389" s="5">
        <f t="shared" si="42"/>
        <v>38481.555</v>
      </c>
      <c r="Q1389" s="5">
        <f t="shared" si="43"/>
        <v>328009.44500000001</v>
      </c>
      <c r="R1389" s="5" t="str">
        <f>+IFERROR(INDEX('18.02.23'!$F$9:$F$748,MATCH('Bảng kê Q1'!$F1389,'18.02.23'!$N$9:$N$746,0)),"")</f>
        <v/>
      </c>
      <c r="S1389" s="15" t="s">
        <v>1882</v>
      </c>
      <c r="T1389" s="8" t="s">
        <v>3014</v>
      </c>
      <c r="U1389" t="e">
        <f>INDEX('Hàng tra'!$E$3:$E$519,MATCH('Bảng kê Q1'!$F1389,'Hàng tra'!$E$3:$E$519,0))</f>
        <v>#N/A</v>
      </c>
    </row>
    <row r="1390" spans="1:21" hidden="1" outlineLevel="1" x14ac:dyDescent="0.25">
      <c r="A1390" s="4">
        <v>44974</v>
      </c>
      <c r="B1390" s="8" t="s">
        <v>1161</v>
      </c>
      <c r="C1390" s="8" t="s">
        <v>3013</v>
      </c>
      <c r="D1390" s="22" t="s">
        <v>2031</v>
      </c>
      <c r="E1390" s="22" t="s">
        <v>2031</v>
      </c>
      <c r="F1390" s="22">
        <v>6386</v>
      </c>
      <c r="G1390" s="22"/>
      <c r="H1390" s="22" t="str">
        <f>+IFERROR(INDEX('18.02.23'!$N$9:$N$746,MATCH('Bảng kê Q1'!$F1390,'18.02.23'!$N$9:$N$746,0)),"")</f>
        <v/>
      </c>
      <c r="I1390" s="22"/>
      <c r="J1390" s="22"/>
      <c r="K1390" s="22"/>
      <c r="L1390" s="5">
        <v>1927114</v>
      </c>
      <c r="M1390" s="9" t="s">
        <v>3015</v>
      </c>
      <c r="N1390" s="5">
        <v>192711</v>
      </c>
      <c r="O1390" s="5">
        <v>2119825</v>
      </c>
      <c r="P1390" s="5">
        <f t="shared" si="42"/>
        <v>222581.625</v>
      </c>
      <c r="Q1390" s="5">
        <f t="shared" si="43"/>
        <v>1897243.375</v>
      </c>
      <c r="R1390" s="5" t="str">
        <f>+IFERROR(INDEX('18.02.23'!$F$9:$F$748,MATCH('Bảng kê Q1'!$F1390,'18.02.23'!$N$9:$N$746,0)),"")</f>
        <v/>
      </c>
      <c r="S1390" s="15" t="s">
        <v>1882</v>
      </c>
      <c r="T1390" s="8" t="s">
        <v>3014</v>
      </c>
      <c r="U1390" t="e">
        <f>INDEX('Hàng tra'!$E$3:$E$519,MATCH('Bảng kê Q1'!$F1390,'Hàng tra'!$E$3:$E$519,0))</f>
        <v>#N/A</v>
      </c>
    </row>
    <row r="1391" spans="1:21" hidden="1" outlineLevel="1" x14ac:dyDescent="0.25">
      <c r="A1391" s="4">
        <v>44974</v>
      </c>
      <c r="B1391" s="8" t="s">
        <v>2172</v>
      </c>
      <c r="C1391" s="8" t="s">
        <v>3013</v>
      </c>
      <c r="D1391" s="22" t="s">
        <v>1965</v>
      </c>
      <c r="E1391" s="22" t="s">
        <v>1965</v>
      </c>
      <c r="F1391" s="22">
        <v>6387</v>
      </c>
      <c r="G1391" s="22"/>
      <c r="H1391" s="22" t="str">
        <f>+IFERROR(INDEX('18.02.23'!$N$9:$N$746,MATCH('Bảng kê Q1'!$F1391,'18.02.23'!$N$9:$N$746,0)),"")</f>
        <v/>
      </c>
      <c r="I1391" s="22"/>
      <c r="J1391" s="22"/>
      <c r="K1391" s="22"/>
      <c r="L1391" s="5">
        <v>664525</v>
      </c>
      <c r="M1391" s="9" t="s">
        <v>3015</v>
      </c>
      <c r="N1391" s="5">
        <v>66453</v>
      </c>
      <c r="O1391" s="5">
        <v>730978</v>
      </c>
      <c r="P1391" s="5">
        <f t="shared" si="42"/>
        <v>76752.69</v>
      </c>
      <c r="Q1391" s="5">
        <f t="shared" si="43"/>
        <v>654225.31000000006</v>
      </c>
      <c r="R1391" s="5" t="str">
        <f>+IFERROR(INDEX('18.02.23'!$F$9:$F$748,MATCH('Bảng kê Q1'!$F1391,'18.02.23'!$N$9:$N$746,0)),"")</f>
        <v/>
      </c>
      <c r="S1391" s="15" t="s">
        <v>1882</v>
      </c>
      <c r="T1391" s="8" t="s">
        <v>3014</v>
      </c>
      <c r="U1391" t="e">
        <f>INDEX('Hàng tra'!$E$3:$E$519,MATCH('Bảng kê Q1'!$F1391,'Hàng tra'!$E$3:$E$519,0))</f>
        <v>#N/A</v>
      </c>
    </row>
    <row r="1392" spans="1:21" hidden="1" outlineLevel="1" x14ac:dyDescent="0.25">
      <c r="A1392" s="4">
        <v>44974</v>
      </c>
      <c r="B1392" s="8" t="s">
        <v>2120</v>
      </c>
      <c r="C1392" s="8" t="s">
        <v>3013</v>
      </c>
      <c r="D1392" s="22" t="s">
        <v>426</v>
      </c>
      <c r="E1392" s="22" t="s">
        <v>426</v>
      </c>
      <c r="F1392" s="22">
        <v>6389</v>
      </c>
      <c r="G1392" s="22"/>
      <c r="H1392" s="22" t="str">
        <f>+IFERROR(INDEX('18.02.23'!$N$9:$N$746,MATCH('Bảng kê Q1'!$F1392,'18.02.23'!$N$9:$N$746,0)),"")</f>
        <v/>
      </c>
      <c r="I1392" s="22"/>
      <c r="J1392" s="22"/>
      <c r="K1392" s="22"/>
      <c r="L1392" s="5">
        <v>1380744</v>
      </c>
      <c r="M1392" s="9" t="s">
        <v>3015</v>
      </c>
      <c r="N1392" s="5">
        <v>138074</v>
      </c>
      <c r="O1392" s="5">
        <v>1518818</v>
      </c>
      <c r="P1392" s="5">
        <f t="shared" si="42"/>
        <v>159475.88999999998</v>
      </c>
      <c r="Q1392" s="5">
        <f t="shared" si="43"/>
        <v>1359342.11</v>
      </c>
      <c r="R1392" s="5" t="str">
        <f>+IFERROR(INDEX('18.02.23'!$F$9:$F$748,MATCH('Bảng kê Q1'!$F1392,'18.02.23'!$N$9:$N$746,0)),"")</f>
        <v/>
      </c>
      <c r="S1392" s="15" t="s">
        <v>1882</v>
      </c>
      <c r="T1392" s="8" t="s">
        <v>3014</v>
      </c>
      <c r="U1392" t="e">
        <f>INDEX('Hàng tra'!$E$3:$E$519,MATCH('Bảng kê Q1'!$F1392,'Hàng tra'!$E$3:$E$519,0))</f>
        <v>#N/A</v>
      </c>
    </row>
    <row r="1393" spans="1:21" hidden="1" outlineLevel="1" x14ac:dyDescent="0.25">
      <c r="A1393" s="4">
        <v>44974</v>
      </c>
      <c r="B1393" s="8" t="s">
        <v>2184</v>
      </c>
      <c r="C1393" s="8" t="s">
        <v>3013</v>
      </c>
      <c r="D1393" s="22" t="s">
        <v>2875</v>
      </c>
      <c r="E1393" s="22" t="s">
        <v>2875</v>
      </c>
      <c r="F1393" s="22">
        <v>6391</v>
      </c>
      <c r="G1393" s="22"/>
      <c r="H1393" s="22" t="str">
        <f>+IFERROR(INDEX('18.02.23'!$N$9:$N$746,MATCH('Bảng kê Q1'!$F1393,'18.02.23'!$N$9:$N$746,0)),"")</f>
        <v/>
      </c>
      <c r="I1393" s="22"/>
      <c r="J1393" s="22"/>
      <c r="K1393" s="22"/>
      <c r="L1393" s="5">
        <v>1474892</v>
      </c>
      <c r="M1393" s="9" t="s">
        <v>3015</v>
      </c>
      <c r="N1393" s="5">
        <v>147489</v>
      </c>
      <c r="O1393" s="5">
        <v>1622381</v>
      </c>
      <c r="P1393" s="5">
        <f t="shared" si="42"/>
        <v>170350.005</v>
      </c>
      <c r="Q1393" s="5">
        <f t="shared" si="43"/>
        <v>1452030.9950000001</v>
      </c>
      <c r="R1393" s="5" t="str">
        <f>+IFERROR(INDEX('18.02.23'!$F$9:$F$748,MATCH('Bảng kê Q1'!$F1393,'18.02.23'!$N$9:$N$746,0)),"")</f>
        <v/>
      </c>
      <c r="S1393" s="15" t="s">
        <v>1882</v>
      </c>
      <c r="T1393" s="8" t="s">
        <v>3014</v>
      </c>
      <c r="U1393" t="e">
        <f>INDEX('Hàng tra'!$E$3:$E$519,MATCH('Bảng kê Q1'!$F1393,'Hàng tra'!$E$3:$E$519,0))</f>
        <v>#N/A</v>
      </c>
    </row>
    <row r="1394" spans="1:21" hidden="1" outlineLevel="1" x14ac:dyDescent="0.25">
      <c r="A1394" s="4">
        <v>44974</v>
      </c>
      <c r="B1394" s="8" t="s">
        <v>2277</v>
      </c>
      <c r="C1394" s="8" t="s">
        <v>3013</v>
      </c>
      <c r="D1394" s="22" t="s">
        <v>2682</v>
      </c>
      <c r="E1394" s="22" t="s">
        <v>2682</v>
      </c>
      <c r="F1394" s="22">
        <v>6394</v>
      </c>
      <c r="G1394" s="22"/>
      <c r="H1394" s="22" t="str">
        <f>+IFERROR(INDEX('18.02.23'!$N$9:$N$746,MATCH('Bảng kê Q1'!$F1394,'18.02.23'!$N$9:$N$746,0)),"")</f>
        <v/>
      </c>
      <c r="I1394" s="22"/>
      <c r="J1394" s="22"/>
      <c r="K1394" s="22"/>
      <c r="L1394" s="5">
        <v>4204590</v>
      </c>
      <c r="M1394" s="9" t="s">
        <v>3015</v>
      </c>
      <c r="N1394" s="5">
        <v>420459</v>
      </c>
      <c r="O1394" s="5">
        <v>4625049</v>
      </c>
      <c r="P1394" s="5">
        <f t="shared" si="42"/>
        <v>485630.14499999996</v>
      </c>
      <c r="Q1394" s="5">
        <f t="shared" si="43"/>
        <v>4139418.855</v>
      </c>
      <c r="R1394" s="5" t="str">
        <f>+IFERROR(INDEX('18.02.23'!$F$9:$F$748,MATCH('Bảng kê Q1'!$F1394,'18.02.23'!$N$9:$N$746,0)),"")</f>
        <v/>
      </c>
      <c r="S1394" s="15" t="s">
        <v>2682</v>
      </c>
      <c r="T1394" s="8" t="s">
        <v>3029</v>
      </c>
      <c r="U1394" t="e">
        <f>INDEX('Hàng tra'!$E$3:$E$519,MATCH('Bảng kê Q1'!$F1394,'Hàng tra'!$E$3:$E$519,0))</f>
        <v>#N/A</v>
      </c>
    </row>
    <row r="1395" spans="1:21" hidden="1" outlineLevel="1" x14ac:dyDescent="0.25">
      <c r="A1395" s="4">
        <v>44974</v>
      </c>
      <c r="B1395" s="8" t="s">
        <v>673</v>
      </c>
      <c r="C1395" s="8" t="s">
        <v>3013</v>
      </c>
      <c r="D1395" s="22" t="s">
        <v>2682</v>
      </c>
      <c r="E1395" s="22" t="s">
        <v>2682</v>
      </c>
      <c r="F1395" s="22">
        <v>6395</v>
      </c>
      <c r="G1395" s="22"/>
      <c r="H1395" s="22" t="str">
        <f>+IFERROR(INDEX('18.02.23'!$N$9:$N$746,MATCH('Bảng kê Q1'!$F1395,'18.02.23'!$N$9:$N$746,0)),"")</f>
        <v/>
      </c>
      <c r="I1395" s="22"/>
      <c r="J1395" s="22"/>
      <c r="K1395" s="22"/>
      <c r="L1395" s="5">
        <v>1081500</v>
      </c>
      <c r="M1395" s="9" t="s">
        <v>3015</v>
      </c>
      <c r="N1395" s="5">
        <v>108150</v>
      </c>
      <c r="O1395" s="5">
        <v>1189650</v>
      </c>
      <c r="P1395" s="5">
        <f t="shared" si="42"/>
        <v>124913.25</v>
      </c>
      <c r="Q1395" s="5">
        <f t="shared" si="43"/>
        <v>1064736.75</v>
      </c>
      <c r="R1395" s="5" t="str">
        <f>+IFERROR(INDEX('18.02.23'!$F$9:$F$748,MATCH('Bảng kê Q1'!$F1395,'18.02.23'!$N$9:$N$746,0)),"")</f>
        <v/>
      </c>
      <c r="S1395" s="15" t="s">
        <v>2682</v>
      </c>
      <c r="T1395" s="8" t="s">
        <v>3029</v>
      </c>
      <c r="U1395" t="e">
        <f>INDEX('Hàng tra'!$E$3:$E$519,MATCH('Bảng kê Q1'!$F1395,'Hàng tra'!$E$3:$E$519,0))</f>
        <v>#N/A</v>
      </c>
    </row>
    <row r="1396" spans="1:21" ht="21" hidden="1" outlineLevel="1" x14ac:dyDescent="0.25">
      <c r="A1396" s="4">
        <v>44974</v>
      </c>
      <c r="B1396" s="8" t="s">
        <v>2691</v>
      </c>
      <c r="C1396" s="8" t="s">
        <v>3013</v>
      </c>
      <c r="D1396" s="22" t="s">
        <v>4208</v>
      </c>
      <c r="E1396" s="22" t="s">
        <v>4208</v>
      </c>
      <c r="F1396" s="22">
        <v>6396</v>
      </c>
      <c r="G1396" s="22"/>
      <c r="H1396" s="22" t="str">
        <f>+IFERROR(INDEX('18.02.23'!$N$9:$N$746,MATCH('Bảng kê Q1'!$F1396,'18.02.23'!$N$9:$N$746,0)),"")</f>
        <v/>
      </c>
      <c r="I1396" s="22"/>
      <c r="J1396" s="22"/>
      <c r="K1396" s="22"/>
      <c r="L1396" s="5">
        <v>1255619</v>
      </c>
      <c r="M1396" s="9" t="s">
        <v>3015</v>
      </c>
      <c r="N1396" s="5">
        <v>125562</v>
      </c>
      <c r="O1396" s="5">
        <v>1381181</v>
      </c>
      <c r="P1396" s="5">
        <f t="shared" si="42"/>
        <v>145024.005</v>
      </c>
      <c r="Q1396" s="5">
        <f t="shared" si="43"/>
        <v>1236156.9950000001</v>
      </c>
      <c r="R1396" s="5" t="str">
        <f>+IFERROR(INDEX('18.02.23'!$F$9:$F$748,MATCH('Bảng kê Q1'!$F1396,'18.02.23'!$N$9:$N$746,0)),"")</f>
        <v/>
      </c>
      <c r="S1396" s="15" t="s">
        <v>1711</v>
      </c>
      <c r="T1396" s="8" t="s">
        <v>3083</v>
      </c>
      <c r="U1396" t="e">
        <f>INDEX('Hàng tra'!$E$3:$E$519,MATCH('Bảng kê Q1'!$F1396,'Hàng tra'!$E$3:$E$519,0))</f>
        <v>#N/A</v>
      </c>
    </row>
    <row r="1397" spans="1:21" hidden="1" outlineLevel="1" x14ac:dyDescent="0.25">
      <c r="A1397" s="4">
        <v>44974</v>
      </c>
      <c r="B1397" s="8" t="s">
        <v>1839</v>
      </c>
      <c r="C1397" s="8" t="s">
        <v>3013</v>
      </c>
      <c r="D1397" s="22" t="s">
        <v>2733</v>
      </c>
      <c r="E1397" s="22" t="s">
        <v>2733</v>
      </c>
      <c r="F1397" s="22">
        <v>6402</v>
      </c>
      <c r="G1397" s="22"/>
      <c r="H1397" s="22" t="str">
        <f>+IFERROR(INDEX('18.02.23'!$N$9:$N$746,MATCH('Bảng kê Q1'!$F1397,'18.02.23'!$N$9:$N$746,0)),"")</f>
        <v/>
      </c>
      <c r="I1397" s="22"/>
      <c r="J1397" s="22"/>
      <c r="K1397" s="22"/>
      <c r="L1397" s="5">
        <v>756018</v>
      </c>
      <c r="M1397" s="9" t="s">
        <v>3015</v>
      </c>
      <c r="N1397" s="5">
        <v>75602</v>
      </c>
      <c r="O1397" s="5">
        <v>831620</v>
      </c>
      <c r="P1397" s="5">
        <f t="shared" si="42"/>
        <v>87320.099999999991</v>
      </c>
      <c r="Q1397" s="5">
        <f t="shared" si="43"/>
        <v>744299.9</v>
      </c>
      <c r="R1397" s="5" t="str">
        <f>+IFERROR(INDEX('18.02.23'!$F$9:$F$748,MATCH('Bảng kê Q1'!$F1397,'18.02.23'!$N$9:$N$746,0)),"")</f>
        <v/>
      </c>
      <c r="S1397" s="15" t="s">
        <v>1882</v>
      </c>
      <c r="T1397" s="8" t="s">
        <v>3014</v>
      </c>
      <c r="U1397" t="e">
        <f>INDEX('Hàng tra'!$E$3:$E$519,MATCH('Bảng kê Q1'!$F1397,'Hàng tra'!$E$3:$E$519,0))</f>
        <v>#N/A</v>
      </c>
    </row>
    <row r="1398" spans="1:21" hidden="1" outlineLevel="1" x14ac:dyDescent="0.25">
      <c r="A1398" s="4">
        <v>44974</v>
      </c>
      <c r="B1398" s="8" t="s">
        <v>1571</v>
      </c>
      <c r="C1398" s="8" t="s">
        <v>3013</v>
      </c>
      <c r="D1398" s="22" t="s">
        <v>3127</v>
      </c>
      <c r="E1398" s="22" t="s">
        <v>3127</v>
      </c>
      <c r="F1398" s="22">
        <v>6403</v>
      </c>
      <c r="G1398" s="22"/>
      <c r="H1398" s="22" t="str">
        <f>+IFERROR(INDEX('18.02.23'!$N$9:$N$746,MATCH('Bảng kê Q1'!$F1398,'18.02.23'!$N$9:$N$746,0)),"")</f>
        <v/>
      </c>
      <c r="I1398" s="22"/>
      <c r="J1398" s="22"/>
      <c r="K1398" s="22"/>
      <c r="L1398" s="5">
        <v>763066</v>
      </c>
      <c r="M1398" s="9" t="s">
        <v>3015</v>
      </c>
      <c r="N1398" s="5">
        <v>76307</v>
      </c>
      <c r="O1398" s="5">
        <v>839373</v>
      </c>
      <c r="P1398" s="5">
        <f t="shared" si="42"/>
        <v>88134.164999999994</v>
      </c>
      <c r="Q1398" s="5">
        <f t="shared" si="43"/>
        <v>751238.83499999996</v>
      </c>
      <c r="R1398" s="5" t="str">
        <f>+IFERROR(INDEX('18.02.23'!$F$9:$F$748,MATCH('Bảng kê Q1'!$F1398,'18.02.23'!$N$9:$N$746,0)),"")</f>
        <v/>
      </c>
      <c r="S1398" s="15" t="s">
        <v>1882</v>
      </c>
      <c r="T1398" s="8" t="s">
        <v>3014</v>
      </c>
      <c r="U1398" t="e">
        <f>INDEX('Hàng tra'!$E$3:$E$519,MATCH('Bảng kê Q1'!$F1398,'Hàng tra'!$E$3:$E$519,0))</f>
        <v>#N/A</v>
      </c>
    </row>
    <row r="1399" spans="1:21" hidden="1" outlineLevel="1" x14ac:dyDescent="0.25">
      <c r="A1399" s="4">
        <v>44974</v>
      </c>
      <c r="B1399" s="8" t="s">
        <v>2003</v>
      </c>
      <c r="C1399" s="8" t="s">
        <v>3013</v>
      </c>
      <c r="D1399" s="22" t="s">
        <v>2699</v>
      </c>
      <c r="E1399" s="22" t="s">
        <v>2699</v>
      </c>
      <c r="F1399" s="22">
        <v>6405</v>
      </c>
      <c r="G1399" s="22"/>
      <c r="H1399" s="22" t="str">
        <f>+IFERROR(INDEX('18.02.23'!$N$9:$N$746,MATCH('Bảng kê Q1'!$F1399,'18.02.23'!$N$9:$N$746,0)),"")</f>
        <v/>
      </c>
      <c r="I1399" s="22"/>
      <c r="J1399" s="22"/>
      <c r="K1399" s="22"/>
      <c r="L1399" s="5">
        <v>150546</v>
      </c>
      <c r="M1399" s="9" t="s">
        <v>3015</v>
      </c>
      <c r="N1399" s="5">
        <v>15055</v>
      </c>
      <c r="O1399" s="5">
        <v>165601</v>
      </c>
      <c r="P1399" s="5">
        <f t="shared" si="42"/>
        <v>17388.105</v>
      </c>
      <c r="Q1399" s="5">
        <f t="shared" si="43"/>
        <v>148212.89499999999</v>
      </c>
      <c r="R1399" s="5" t="str">
        <f>+IFERROR(INDEX('18.02.23'!$F$9:$F$748,MATCH('Bảng kê Q1'!$F1399,'18.02.23'!$N$9:$N$746,0)),"")</f>
        <v/>
      </c>
      <c r="S1399" s="15" t="s">
        <v>1882</v>
      </c>
      <c r="T1399" s="8" t="s">
        <v>3014</v>
      </c>
      <c r="U1399" t="e">
        <f>INDEX('Hàng tra'!$E$3:$E$519,MATCH('Bảng kê Q1'!$F1399,'Hàng tra'!$E$3:$E$519,0))</f>
        <v>#N/A</v>
      </c>
    </row>
    <row r="1400" spans="1:21" hidden="1" outlineLevel="1" x14ac:dyDescent="0.25">
      <c r="A1400" s="4">
        <v>44974</v>
      </c>
      <c r="B1400" s="8" t="s">
        <v>208</v>
      </c>
      <c r="C1400" s="8" t="s">
        <v>3013</v>
      </c>
      <c r="D1400" s="22" t="s">
        <v>595</v>
      </c>
      <c r="E1400" s="22" t="s">
        <v>595</v>
      </c>
      <c r="F1400" s="22">
        <v>6435</v>
      </c>
      <c r="G1400" s="22"/>
      <c r="H1400" s="22" t="str">
        <f>+IFERROR(INDEX('18.02.23'!$N$9:$N$746,MATCH('Bảng kê Q1'!$F1400,'18.02.23'!$N$9:$N$746,0)),"")</f>
        <v/>
      </c>
      <c r="I1400" s="22"/>
      <c r="J1400" s="22"/>
      <c r="K1400" s="22"/>
      <c r="L1400" s="5">
        <v>584084</v>
      </c>
      <c r="M1400" s="9" t="s">
        <v>3015</v>
      </c>
      <c r="N1400" s="5">
        <v>58408</v>
      </c>
      <c r="O1400" s="5">
        <v>642492</v>
      </c>
      <c r="P1400" s="5">
        <f t="shared" si="42"/>
        <v>67461.66</v>
      </c>
      <c r="Q1400" s="5">
        <f t="shared" si="43"/>
        <v>575030.34</v>
      </c>
      <c r="R1400" s="5" t="str">
        <f>+IFERROR(INDEX('18.02.23'!$F$9:$F$748,MATCH('Bảng kê Q1'!$F1400,'18.02.23'!$N$9:$N$746,0)),"")</f>
        <v/>
      </c>
      <c r="S1400" s="15" t="s">
        <v>1882</v>
      </c>
      <c r="T1400" s="8" t="s">
        <v>3014</v>
      </c>
      <c r="U1400" t="e">
        <f>INDEX('Hàng tra'!$E$3:$E$519,MATCH('Bảng kê Q1'!$F1400,'Hàng tra'!$E$3:$E$519,0))</f>
        <v>#N/A</v>
      </c>
    </row>
    <row r="1401" spans="1:21" hidden="1" outlineLevel="1" x14ac:dyDescent="0.25">
      <c r="A1401" s="4">
        <v>44974</v>
      </c>
      <c r="B1401" s="8" t="s">
        <v>2460</v>
      </c>
      <c r="C1401" s="8" t="s">
        <v>3013</v>
      </c>
      <c r="D1401" s="22" t="s">
        <v>755</v>
      </c>
      <c r="E1401" s="22" t="s">
        <v>755</v>
      </c>
      <c r="F1401" s="22">
        <v>6464</v>
      </c>
      <c r="G1401" s="22"/>
      <c r="H1401" s="22" t="str">
        <f>+IFERROR(INDEX('18.02.23'!$N$9:$N$746,MATCH('Bảng kê Q1'!$F1401,'18.02.23'!$N$9:$N$746,0)),"")</f>
        <v/>
      </c>
      <c r="I1401" s="22"/>
      <c r="J1401" s="22"/>
      <c r="K1401" s="22"/>
      <c r="L1401" s="5">
        <v>301092</v>
      </c>
      <c r="M1401" s="9" t="s">
        <v>3015</v>
      </c>
      <c r="N1401" s="5">
        <v>30109</v>
      </c>
      <c r="O1401" s="5">
        <v>331201</v>
      </c>
      <c r="P1401" s="5">
        <f t="shared" si="42"/>
        <v>34776.104999999996</v>
      </c>
      <c r="Q1401" s="5">
        <f t="shared" si="43"/>
        <v>296424.89500000002</v>
      </c>
      <c r="R1401" s="5" t="str">
        <f>+IFERROR(INDEX('18.02.23'!$F$9:$F$748,MATCH('Bảng kê Q1'!$F1401,'18.02.23'!$N$9:$N$746,0)),"")</f>
        <v/>
      </c>
      <c r="S1401" s="15" t="s">
        <v>1882</v>
      </c>
      <c r="T1401" s="8" t="s">
        <v>3014</v>
      </c>
      <c r="U1401" t="e">
        <f>INDEX('Hàng tra'!$E$3:$E$519,MATCH('Bảng kê Q1'!$F1401,'Hàng tra'!$E$3:$E$519,0))</f>
        <v>#N/A</v>
      </c>
    </row>
    <row r="1402" spans="1:21" hidden="1" outlineLevel="1" x14ac:dyDescent="0.25">
      <c r="A1402" s="4">
        <v>44974</v>
      </c>
      <c r="B1402" s="8" t="s">
        <v>2954</v>
      </c>
      <c r="C1402" s="8" t="s">
        <v>3013</v>
      </c>
      <c r="D1402" s="22" t="s">
        <v>539</v>
      </c>
      <c r="E1402" s="22" t="s">
        <v>539</v>
      </c>
      <c r="F1402" s="22">
        <v>6467</v>
      </c>
      <c r="G1402" s="22"/>
      <c r="H1402" s="22" t="str">
        <f>+IFERROR(INDEX('18.02.23'!$N$9:$N$746,MATCH('Bảng kê Q1'!$F1402,'18.02.23'!$N$9:$N$746,0)),"")</f>
        <v/>
      </c>
      <c r="I1402" s="22"/>
      <c r="J1402" s="22"/>
      <c r="K1402" s="22"/>
      <c r="L1402" s="5">
        <v>491865</v>
      </c>
      <c r="M1402" s="9" t="s">
        <v>3015</v>
      </c>
      <c r="N1402" s="5">
        <v>49187</v>
      </c>
      <c r="O1402" s="5">
        <v>541052</v>
      </c>
      <c r="P1402" s="5">
        <f t="shared" si="42"/>
        <v>56810.46</v>
      </c>
      <c r="Q1402" s="5">
        <f t="shared" si="43"/>
        <v>484241.54</v>
      </c>
      <c r="R1402" s="5" t="str">
        <f>+IFERROR(INDEX('18.02.23'!$F$9:$F$748,MATCH('Bảng kê Q1'!$F1402,'18.02.23'!$N$9:$N$746,0)),"")</f>
        <v/>
      </c>
      <c r="S1402" s="15" t="s">
        <v>1882</v>
      </c>
      <c r="T1402" s="8" t="s">
        <v>3014</v>
      </c>
      <c r="U1402" t="e">
        <f>INDEX('Hàng tra'!$E$3:$E$519,MATCH('Bảng kê Q1'!$F1402,'Hàng tra'!$E$3:$E$519,0))</f>
        <v>#N/A</v>
      </c>
    </row>
    <row r="1403" spans="1:21" hidden="1" outlineLevel="1" x14ac:dyDescent="0.25">
      <c r="A1403" s="4">
        <v>44974</v>
      </c>
      <c r="B1403" s="8" t="s">
        <v>3000</v>
      </c>
      <c r="C1403" s="8" t="s">
        <v>3013</v>
      </c>
      <c r="D1403" s="22" t="s">
        <v>3126</v>
      </c>
      <c r="E1403" s="22" t="s">
        <v>3126</v>
      </c>
      <c r="F1403" s="22">
        <v>6469</v>
      </c>
      <c r="G1403" s="22"/>
      <c r="H1403" s="22" t="str">
        <f>+IFERROR(INDEX('18.02.23'!$N$9:$N$746,MATCH('Bảng kê Q1'!$F1403,'18.02.23'!$N$9:$N$746,0)),"")</f>
        <v/>
      </c>
      <c r="I1403" s="22"/>
      <c r="J1403" s="22"/>
      <c r="K1403" s="22"/>
      <c r="L1403" s="5">
        <v>1195500</v>
      </c>
      <c r="M1403" s="9" t="s">
        <v>3015</v>
      </c>
      <c r="N1403" s="5">
        <v>119550</v>
      </c>
      <c r="O1403" s="5">
        <v>1315050</v>
      </c>
      <c r="P1403" s="5">
        <f t="shared" si="42"/>
        <v>138080.25</v>
      </c>
      <c r="Q1403" s="5">
        <f t="shared" si="43"/>
        <v>1176969.75</v>
      </c>
      <c r="R1403" s="5" t="str">
        <f>+IFERROR(INDEX('18.02.23'!$F$9:$F$748,MATCH('Bảng kê Q1'!$F1403,'18.02.23'!$N$9:$N$746,0)),"")</f>
        <v/>
      </c>
      <c r="S1403" s="15" t="s">
        <v>1882</v>
      </c>
      <c r="T1403" s="8" t="s">
        <v>3014</v>
      </c>
      <c r="U1403" t="e">
        <f>INDEX('Hàng tra'!$E$3:$E$519,MATCH('Bảng kê Q1'!$F1403,'Hàng tra'!$E$3:$E$519,0))</f>
        <v>#N/A</v>
      </c>
    </row>
    <row r="1404" spans="1:21" ht="21" hidden="1" outlineLevel="1" x14ac:dyDescent="0.25">
      <c r="A1404" s="4">
        <v>44974</v>
      </c>
      <c r="B1404" s="8" t="s">
        <v>1766</v>
      </c>
      <c r="C1404" s="8" t="s">
        <v>3013</v>
      </c>
      <c r="D1404" s="22" t="s">
        <v>4202</v>
      </c>
      <c r="E1404" s="22" t="s">
        <v>4202</v>
      </c>
      <c r="F1404" s="22">
        <v>6569</v>
      </c>
      <c r="G1404" s="22"/>
      <c r="H1404" s="22" t="str">
        <f>+IFERROR(INDEX('18.02.23'!$N$9:$N$746,MATCH('Bảng kê Q1'!$F1404,'18.02.23'!$N$9:$N$746,0)),"")</f>
        <v/>
      </c>
      <c r="I1404" s="22"/>
      <c r="J1404" s="22"/>
      <c r="K1404" s="22"/>
      <c r="L1404" s="5">
        <v>1081500</v>
      </c>
      <c r="M1404" s="9" t="s">
        <v>3015</v>
      </c>
      <c r="N1404" s="5">
        <v>108150</v>
      </c>
      <c r="O1404" s="5">
        <v>1189650</v>
      </c>
      <c r="P1404" s="5">
        <f t="shared" si="42"/>
        <v>124913.25</v>
      </c>
      <c r="Q1404" s="5">
        <f t="shared" si="43"/>
        <v>1064736.75</v>
      </c>
      <c r="R1404" s="5" t="str">
        <f>+IFERROR(INDEX('18.02.23'!$F$9:$F$748,MATCH('Bảng kê Q1'!$F1404,'18.02.23'!$N$9:$N$746,0)),"")</f>
        <v/>
      </c>
      <c r="S1404" s="15" t="s">
        <v>1332</v>
      </c>
      <c r="T1404" s="8" t="s">
        <v>3033</v>
      </c>
      <c r="U1404" t="e">
        <f>INDEX('Hàng tra'!$E$3:$E$519,MATCH('Bảng kê Q1'!$F1404,'Hàng tra'!$E$3:$E$519,0))</f>
        <v>#N/A</v>
      </c>
    </row>
    <row r="1405" spans="1:21" ht="21" hidden="1" outlineLevel="1" x14ac:dyDescent="0.25">
      <c r="A1405" s="4">
        <v>44974</v>
      </c>
      <c r="B1405" s="8" t="s">
        <v>677</v>
      </c>
      <c r="C1405" s="8" t="s">
        <v>3013</v>
      </c>
      <c r="D1405" s="22" t="s">
        <v>1654</v>
      </c>
      <c r="E1405" s="22" t="s">
        <v>1654</v>
      </c>
      <c r="F1405" s="22">
        <v>6571</v>
      </c>
      <c r="G1405" s="22"/>
      <c r="H1405" s="22" t="str">
        <f>+IFERROR(INDEX('18.02.23'!$N$9:$N$746,MATCH('Bảng kê Q1'!$F1405,'18.02.23'!$N$9:$N$746,0)),"")</f>
        <v/>
      </c>
      <c r="I1405" s="22"/>
      <c r="J1405" s="22"/>
      <c r="K1405" s="22"/>
      <c r="L1405" s="5">
        <v>1081500</v>
      </c>
      <c r="M1405" s="9" t="s">
        <v>3015</v>
      </c>
      <c r="N1405" s="5">
        <v>108150</v>
      </c>
      <c r="O1405" s="5">
        <v>1189650</v>
      </c>
      <c r="P1405" s="5">
        <f t="shared" si="42"/>
        <v>124913.25</v>
      </c>
      <c r="Q1405" s="5">
        <f t="shared" si="43"/>
        <v>1064736.75</v>
      </c>
      <c r="R1405" s="5" t="str">
        <f>+IFERROR(INDEX('18.02.23'!$F$9:$F$748,MATCH('Bảng kê Q1'!$F1405,'18.02.23'!$N$9:$N$746,0)),"")</f>
        <v/>
      </c>
      <c r="S1405" s="15" t="s">
        <v>1654</v>
      </c>
      <c r="T1405" s="8" t="s">
        <v>3067</v>
      </c>
      <c r="U1405" t="e">
        <f>INDEX('Hàng tra'!$E$3:$E$519,MATCH('Bảng kê Q1'!$F1405,'Hàng tra'!$E$3:$E$519,0))</f>
        <v>#N/A</v>
      </c>
    </row>
    <row r="1406" spans="1:21" ht="21" hidden="1" outlineLevel="1" x14ac:dyDescent="0.25">
      <c r="A1406" s="4">
        <v>44974</v>
      </c>
      <c r="B1406" s="8" t="s">
        <v>911</v>
      </c>
      <c r="C1406" s="8" t="s">
        <v>3013</v>
      </c>
      <c r="D1406" s="22" t="s">
        <v>1872</v>
      </c>
      <c r="E1406" s="22" t="s">
        <v>1872</v>
      </c>
      <c r="F1406" s="22">
        <v>6652</v>
      </c>
      <c r="G1406" s="22"/>
      <c r="H1406" s="22" t="str">
        <f>+IFERROR(INDEX('18.02.23'!$N$9:$N$746,MATCH('Bảng kê Q1'!$F1406,'18.02.23'!$N$9:$N$746,0)),"")</f>
        <v/>
      </c>
      <c r="I1406" s="22"/>
      <c r="J1406" s="22"/>
      <c r="K1406" s="22"/>
      <c r="L1406" s="5">
        <v>2794970</v>
      </c>
      <c r="M1406" s="9" t="s">
        <v>3015</v>
      </c>
      <c r="N1406" s="5">
        <v>279497</v>
      </c>
      <c r="O1406" s="5">
        <v>3074467</v>
      </c>
      <c r="P1406" s="5">
        <f t="shared" si="42"/>
        <v>322819.03499999997</v>
      </c>
      <c r="Q1406" s="5">
        <f t="shared" si="43"/>
        <v>2751647.9649999999</v>
      </c>
      <c r="R1406" s="5" t="str">
        <f>+IFERROR(INDEX('18.02.23'!$F$9:$F$748,MATCH('Bảng kê Q1'!$F1406,'18.02.23'!$N$9:$N$746,0)),"")</f>
        <v/>
      </c>
      <c r="S1406" s="15" t="s">
        <v>349</v>
      </c>
      <c r="T1406" s="8" t="s">
        <v>3030</v>
      </c>
      <c r="U1406" t="e">
        <f>INDEX('Hàng tra'!$E$3:$E$519,MATCH('Bảng kê Q1'!$F1406,'Hàng tra'!$E$3:$E$519,0))</f>
        <v>#N/A</v>
      </c>
    </row>
    <row r="1407" spans="1:21" ht="21" hidden="1" outlineLevel="1" x14ac:dyDescent="0.25">
      <c r="A1407" s="4">
        <v>44974</v>
      </c>
      <c r="B1407" s="8" t="s">
        <v>362</v>
      </c>
      <c r="C1407" s="8" t="s">
        <v>3013</v>
      </c>
      <c r="D1407" s="22" t="s">
        <v>1888</v>
      </c>
      <c r="E1407" s="22" t="s">
        <v>1888</v>
      </c>
      <c r="F1407" s="22">
        <v>6654</v>
      </c>
      <c r="G1407" s="22"/>
      <c r="H1407" s="22" t="str">
        <f>+IFERROR(INDEX('18.02.23'!$N$9:$N$746,MATCH('Bảng kê Q1'!$F1407,'18.02.23'!$N$9:$N$746,0)),"")</f>
        <v/>
      </c>
      <c r="I1407" s="22"/>
      <c r="J1407" s="22"/>
      <c r="K1407" s="22"/>
      <c r="L1407" s="5">
        <v>1924970</v>
      </c>
      <c r="M1407" s="9" t="s">
        <v>3015</v>
      </c>
      <c r="N1407" s="5">
        <v>192497</v>
      </c>
      <c r="O1407" s="5">
        <v>2117467</v>
      </c>
      <c r="P1407" s="5">
        <f t="shared" si="42"/>
        <v>222334.035</v>
      </c>
      <c r="Q1407" s="5">
        <f t="shared" si="43"/>
        <v>1895132.9650000001</v>
      </c>
      <c r="R1407" s="5" t="str">
        <f>+IFERROR(INDEX('18.02.23'!$F$9:$F$748,MATCH('Bảng kê Q1'!$F1407,'18.02.23'!$N$9:$N$746,0)),"")</f>
        <v/>
      </c>
      <c r="S1407" s="15" t="s">
        <v>1888</v>
      </c>
      <c r="T1407" s="8" t="s">
        <v>3055</v>
      </c>
      <c r="U1407" t="e">
        <f>INDEX('Hàng tra'!$E$3:$E$519,MATCH('Bảng kê Q1'!$F1407,'Hàng tra'!$E$3:$E$519,0))</f>
        <v>#N/A</v>
      </c>
    </row>
    <row r="1408" spans="1:21" ht="21" hidden="1" outlineLevel="1" x14ac:dyDescent="0.25">
      <c r="A1408" s="4">
        <v>44974</v>
      </c>
      <c r="B1408" s="8" t="s">
        <v>704</v>
      </c>
      <c r="C1408" s="8" t="s">
        <v>3013</v>
      </c>
      <c r="D1408" s="22" t="s">
        <v>2912</v>
      </c>
      <c r="E1408" s="22" t="s">
        <v>2912</v>
      </c>
      <c r="F1408" s="22">
        <v>6655</v>
      </c>
      <c r="G1408" s="22"/>
      <c r="H1408" s="22" t="str">
        <f>+IFERROR(INDEX('18.02.23'!$N$9:$N$746,MATCH('Bảng kê Q1'!$F1408,'18.02.23'!$N$9:$N$746,0)),"")</f>
        <v/>
      </c>
      <c r="I1408" s="22"/>
      <c r="J1408" s="22"/>
      <c r="K1408" s="22"/>
      <c r="L1408" s="5">
        <v>2597300</v>
      </c>
      <c r="M1408" s="9" t="s">
        <v>3015</v>
      </c>
      <c r="N1408" s="5">
        <v>259730</v>
      </c>
      <c r="O1408" s="5">
        <v>2857030</v>
      </c>
      <c r="P1408" s="5">
        <f t="shared" si="42"/>
        <v>299988.14999999997</v>
      </c>
      <c r="Q1408" s="5">
        <f t="shared" si="43"/>
        <v>2557041.85</v>
      </c>
      <c r="R1408" s="5" t="str">
        <f>+IFERROR(INDEX('18.02.23'!$F$9:$F$748,MATCH('Bảng kê Q1'!$F1408,'18.02.23'!$N$9:$N$746,0)),"")</f>
        <v/>
      </c>
      <c r="S1408" s="15" t="s">
        <v>2912</v>
      </c>
      <c r="T1408" s="8" t="s">
        <v>3049</v>
      </c>
      <c r="U1408" t="e">
        <f>INDEX('Hàng tra'!$E$3:$E$519,MATCH('Bảng kê Q1'!$F1408,'Hàng tra'!$E$3:$E$519,0))</f>
        <v>#N/A</v>
      </c>
    </row>
    <row r="1409" spans="1:21" hidden="1" outlineLevel="1" x14ac:dyDescent="0.25">
      <c r="A1409" s="4">
        <v>44974</v>
      </c>
      <c r="B1409" s="8" t="s">
        <v>1046</v>
      </c>
      <c r="C1409" s="8" t="s">
        <v>3013</v>
      </c>
      <c r="D1409" s="22" t="s">
        <v>1594</v>
      </c>
      <c r="E1409" s="22" t="s">
        <v>1594</v>
      </c>
      <c r="F1409" s="22">
        <v>6659</v>
      </c>
      <c r="G1409" s="22"/>
      <c r="H1409" s="22" t="str">
        <f>+IFERROR(INDEX('18.02.23'!$N$9:$N$746,MATCH('Bảng kê Q1'!$F1409,'18.02.23'!$N$9:$N$746,0)),"")</f>
        <v/>
      </c>
      <c r="I1409" s="22"/>
      <c r="J1409" s="22"/>
      <c r="K1409" s="22"/>
      <c r="L1409" s="5">
        <v>734310</v>
      </c>
      <c r="M1409" s="9" t="s">
        <v>3015</v>
      </c>
      <c r="N1409" s="5">
        <v>73431</v>
      </c>
      <c r="O1409" s="5">
        <v>807741</v>
      </c>
      <c r="P1409" s="5">
        <f t="shared" si="42"/>
        <v>84812.804999999993</v>
      </c>
      <c r="Q1409" s="5">
        <f t="shared" si="43"/>
        <v>722928.19500000007</v>
      </c>
      <c r="R1409" s="5" t="str">
        <f>+IFERROR(INDEX('18.02.23'!$F$9:$F$748,MATCH('Bảng kê Q1'!$F1409,'18.02.23'!$N$9:$N$746,0)),"")</f>
        <v/>
      </c>
      <c r="S1409" s="15" t="s">
        <v>1594</v>
      </c>
      <c r="T1409" s="8" t="s">
        <v>3041</v>
      </c>
      <c r="U1409" t="e">
        <f>INDEX('Hàng tra'!$E$3:$E$519,MATCH('Bảng kê Q1'!$F1409,'Hàng tra'!$E$3:$E$519,0))</f>
        <v>#N/A</v>
      </c>
    </row>
    <row r="1410" spans="1:21" hidden="1" outlineLevel="1" x14ac:dyDescent="0.25">
      <c r="A1410" s="4">
        <v>44974</v>
      </c>
      <c r="B1410" s="8" t="s">
        <v>1848</v>
      </c>
      <c r="C1410" s="8" t="s">
        <v>3013</v>
      </c>
      <c r="D1410" s="22" t="s">
        <v>277</v>
      </c>
      <c r="E1410" s="22" t="s">
        <v>277</v>
      </c>
      <c r="F1410" s="22">
        <v>6660</v>
      </c>
      <c r="G1410" s="22"/>
      <c r="H1410" s="22" t="str">
        <f>+IFERROR(INDEX('18.02.23'!$N$9:$N$746,MATCH('Bảng kê Q1'!$F1410,'18.02.23'!$N$9:$N$746,0)),"")</f>
        <v/>
      </c>
      <c r="I1410" s="22"/>
      <c r="J1410" s="22"/>
      <c r="K1410" s="22"/>
      <c r="L1410" s="5">
        <v>1110580</v>
      </c>
      <c r="M1410" s="9" t="s">
        <v>3015</v>
      </c>
      <c r="N1410" s="5">
        <v>111058</v>
      </c>
      <c r="O1410" s="5">
        <v>1221638</v>
      </c>
      <c r="P1410" s="5">
        <f t="shared" si="42"/>
        <v>128271.98999999999</v>
      </c>
      <c r="Q1410" s="5">
        <f t="shared" si="43"/>
        <v>1093366.01</v>
      </c>
      <c r="R1410" s="5" t="str">
        <f>+IFERROR(INDEX('18.02.23'!$F$9:$F$748,MATCH('Bảng kê Q1'!$F1410,'18.02.23'!$N$9:$N$746,0)),"")</f>
        <v/>
      </c>
      <c r="S1410" s="15" t="s">
        <v>277</v>
      </c>
      <c r="T1410" s="8" t="s">
        <v>3101</v>
      </c>
      <c r="U1410" t="e">
        <f>INDEX('Hàng tra'!$E$3:$E$519,MATCH('Bảng kê Q1'!$F1410,'Hàng tra'!$E$3:$E$519,0))</f>
        <v>#N/A</v>
      </c>
    </row>
    <row r="1411" spans="1:21" hidden="1" outlineLevel="1" x14ac:dyDescent="0.25">
      <c r="A1411" s="4">
        <v>44975</v>
      </c>
      <c r="B1411" s="8" t="s">
        <v>2427</v>
      </c>
      <c r="C1411" s="8" t="s">
        <v>3013</v>
      </c>
      <c r="D1411" s="22" t="s">
        <v>1644</v>
      </c>
      <c r="E1411" s="22" t="s">
        <v>1644</v>
      </c>
      <c r="F1411" s="22">
        <v>6664</v>
      </c>
      <c r="G1411" s="22"/>
      <c r="H1411" s="22" t="str">
        <f>+IFERROR(INDEX('18.02.23'!$N$9:$N$746,MATCH('Bảng kê Q1'!$F1411,'18.02.23'!$N$9:$N$746,0)),"")</f>
        <v/>
      </c>
      <c r="I1411" s="22"/>
      <c r="J1411" s="22"/>
      <c r="K1411" s="22"/>
      <c r="L1411" s="5">
        <v>1093413</v>
      </c>
      <c r="M1411" s="9" t="s">
        <v>3015</v>
      </c>
      <c r="N1411" s="5">
        <v>109341</v>
      </c>
      <c r="O1411" s="5">
        <v>1202754</v>
      </c>
      <c r="P1411" s="5">
        <f t="shared" si="42"/>
        <v>126289.17</v>
      </c>
      <c r="Q1411" s="5">
        <f t="shared" si="43"/>
        <v>1076464.83</v>
      </c>
      <c r="R1411" s="5" t="str">
        <f>+IFERROR(INDEX('18.02.23'!$F$9:$F$748,MATCH('Bảng kê Q1'!$F1411,'18.02.23'!$N$9:$N$746,0)),"")</f>
        <v/>
      </c>
      <c r="S1411" s="15" t="s">
        <v>1882</v>
      </c>
      <c r="T1411" s="8" t="s">
        <v>3014</v>
      </c>
      <c r="U1411" t="e">
        <f>INDEX('Hàng tra'!$E$3:$E$519,MATCH('Bảng kê Q1'!$F1411,'Hàng tra'!$E$3:$E$519,0))</f>
        <v>#N/A</v>
      </c>
    </row>
    <row r="1412" spans="1:21" hidden="1" outlineLevel="1" x14ac:dyDescent="0.25">
      <c r="A1412" s="4">
        <v>44975</v>
      </c>
      <c r="B1412" s="8" t="s">
        <v>986</v>
      </c>
      <c r="C1412" s="8" t="s">
        <v>3013</v>
      </c>
      <c r="D1412" s="22" t="s">
        <v>1324</v>
      </c>
      <c r="E1412" s="22" t="s">
        <v>1324</v>
      </c>
      <c r="F1412" s="22">
        <v>6667</v>
      </c>
      <c r="G1412" s="22"/>
      <c r="H1412" s="22" t="str">
        <f>+IFERROR(INDEX('18.02.23'!$N$9:$N$746,MATCH('Bảng kê Q1'!$F1412,'18.02.23'!$N$9:$N$746,0)),"")</f>
        <v/>
      </c>
      <c r="I1412" s="22"/>
      <c r="J1412" s="22"/>
      <c r="K1412" s="22"/>
      <c r="L1412" s="5">
        <v>530250</v>
      </c>
      <c r="M1412" s="9" t="s">
        <v>3015</v>
      </c>
      <c r="N1412" s="5">
        <v>53025</v>
      </c>
      <c r="O1412" s="5">
        <v>583275</v>
      </c>
      <c r="P1412" s="5">
        <f t="shared" si="42"/>
        <v>61243.875</v>
      </c>
      <c r="Q1412" s="5">
        <f t="shared" si="43"/>
        <v>522031.125</v>
      </c>
      <c r="R1412" s="5" t="str">
        <f>+IFERROR(INDEX('18.02.23'!$F$9:$F$748,MATCH('Bảng kê Q1'!$F1412,'18.02.23'!$N$9:$N$746,0)),"")</f>
        <v/>
      </c>
      <c r="S1412" s="15" t="s">
        <v>1882</v>
      </c>
      <c r="T1412" s="8" t="s">
        <v>3014</v>
      </c>
      <c r="U1412" t="e">
        <f>INDEX('Hàng tra'!$E$3:$E$519,MATCH('Bảng kê Q1'!$F1412,'Hàng tra'!$E$3:$E$519,0))</f>
        <v>#N/A</v>
      </c>
    </row>
    <row r="1413" spans="1:21" hidden="1" outlineLevel="1" x14ac:dyDescent="0.25">
      <c r="A1413" s="4">
        <v>44975</v>
      </c>
      <c r="B1413" s="8" t="s">
        <v>2905</v>
      </c>
      <c r="C1413" s="8" t="s">
        <v>3013</v>
      </c>
      <c r="D1413" s="22" t="s">
        <v>4279</v>
      </c>
      <c r="E1413" s="22" t="s">
        <v>4279</v>
      </c>
      <c r="F1413" s="22">
        <v>6668</v>
      </c>
      <c r="G1413" s="22"/>
      <c r="H1413" s="22" t="str">
        <f>+IFERROR(INDEX('18.02.23'!$N$9:$N$746,MATCH('Bảng kê Q1'!$F1413,'18.02.23'!$N$9:$N$746,0)),"")</f>
        <v/>
      </c>
      <c r="I1413" s="22"/>
      <c r="J1413" s="22"/>
      <c r="K1413" s="22"/>
      <c r="L1413" s="5">
        <v>1129217</v>
      </c>
      <c r="M1413" s="9" t="s">
        <v>3015</v>
      </c>
      <c r="N1413" s="5">
        <v>112922</v>
      </c>
      <c r="O1413" s="5">
        <v>1242139</v>
      </c>
      <c r="P1413" s="5">
        <f t="shared" ref="P1413:P1476" si="44">O1413*10.5%</f>
        <v>130424.595</v>
      </c>
      <c r="Q1413" s="5">
        <f t="shared" ref="Q1413:Q1476" si="45">+O1413-P1413</f>
        <v>1111714.405</v>
      </c>
      <c r="R1413" s="5" t="str">
        <f>+IFERROR(INDEX('18.02.23'!$F$9:$F$748,MATCH('Bảng kê Q1'!$F1413,'18.02.23'!$N$9:$N$746,0)),"")</f>
        <v/>
      </c>
      <c r="S1413" s="15" t="s">
        <v>1882</v>
      </c>
      <c r="T1413" s="8" t="s">
        <v>3014</v>
      </c>
      <c r="U1413" t="e">
        <f>INDEX('Hàng tra'!$E$3:$E$519,MATCH('Bảng kê Q1'!$F1413,'Hàng tra'!$E$3:$E$519,0))</f>
        <v>#N/A</v>
      </c>
    </row>
    <row r="1414" spans="1:21" hidden="1" outlineLevel="1" x14ac:dyDescent="0.25">
      <c r="A1414" s="4">
        <v>44975</v>
      </c>
      <c r="B1414" s="8" t="s">
        <v>2025</v>
      </c>
      <c r="C1414" s="8" t="s">
        <v>3013</v>
      </c>
      <c r="D1414" s="22" t="s">
        <v>4279</v>
      </c>
      <c r="E1414" s="22" t="s">
        <v>4279</v>
      </c>
      <c r="F1414" s="22">
        <v>6669</v>
      </c>
      <c r="G1414" s="22"/>
      <c r="H1414" s="22" t="str">
        <f>+IFERROR(INDEX('18.02.23'!$N$9:$N$746,MATCH('Bảng kê Q1'!$F1414,'18.02.23'!$N$9:$N$746,0)),"")</f>
        <v/>
      </c>
      <c r="I1414" s="22"/>
      <c r="J1414" s="22"/>
      <c r="K1414" s="22"/>
      <c r="L1414" s="5">
        <v>530250</v>
      </c>
      <c r="M1414" s="9" t="s">
        <v>3015</v>
      </c>
      <c r="N1414" s="5">
        <v>53025</v>
      </c>
      <c r="O1414" s="5">
        <v>583275</v>
      </c>
      <c r="P1414" s="5">
        <f t="shared" si="44"/>
        <v>61243.875</v>
      </c>
      <c r="Q1414" s="5">
        <f t="shared" si="45"/>
        <v>522031.125</v>
      </c>
      <c r="R1414" s="5" t="str">
        <f>+IFERROR(INDEX('18.02.23'!$F$9:$F$748,MATCH('Bảng kê Q1'!$F1414,'18.02.23'!$N$9:$N$746,0)),"")</f>
        <v/>
      </c>
      <c r="S1414" s="15" t="s">
        <v>1882</v>
      </c>
      <c r="T1414" s="8" t="s">
        <v>3014</v>
      </c>
      <c r="U1414" t="e">
        <f>INDEX('Hàng tra'!$E$3:$E$519,MATCH('Bảng kê Q1'!$F1414,'Hàng tra'!$E$3:$E$519,0))</f>
        <v>#N/A</v>
      </c>
    </row>
    <row r="1415" spans="1:21" hidden="1" outlineLevel="1" x14ac:dyDescent="0.25">
      <c r="A1415" s="4">
        <v>44975</v>
      </c>
      <c r="B1415" s="8" t="s">
        <v>1096</v>
      </c>
      <c r="C1415" s="8" t="s">
        <v>3013</v>
      </c>
      <c r="D1415" s="22" t="s">
        <v>4143</v>
      </c>
      <c r="E1415" s="22" t="s">
        <v>4143</v>
      </c>
      <c r="F1415" s="22">
        <v>6670</v>
      </c>
      <c r="G1415" s="22"/>
      <c r="H1415" s="22" t="str">
        <f>+IFERROR(INDEX('18.02.23'!$N$9:$N$746,MATCH('Bảng kê Q1'!$F1415,'18.02.23'!$N$9:$N$746,0)),"")</f>
        <v/>
      </c>
      <c r="I1415" s="22"/>
      <c r="J1415" s="22"/>
      <c r="K1415" s="22"/>
      <c r="L1415" s="5">
        <v>1517775</v>
      </c>
      <c r="M1415" s="9" t="s">
        <v>3015</v>
      </c>
      <c r="N1415" s="5">
        <v>151778</v>
      </c>
      <c r="O1415" s="5">
        <v>1669553</v>
      </c>
      <c r="P1415" s="5">
        <f t="shared" si="44"/>
        <v>175303.065</v>
      </c>
      <c r="Q1415" s="5">
        <f t="shared" si="45"/>
        <v>1494249.9350000001</v>
      </c>
      <c r="R1415" s="5" t="str">
        <f>+IFERROR(INDEX('18.02.23'!$F$9:$F$748,MATCH('Bảng kê Q1'!$F1415,'18.02.23'!$N$9:$N$746,0)),"")</f>
        <v/>
      </c>
      <c r="S1415" s="15" t="s">
        <v>1882</v>
      </c>
      <c r="T1415" s="8" t="s">
        <v>3014</v>
      </c>
      <c r="U1415" t="e">
        <f>INDEX('Hàng tra'!$E$3:$E$519,MATCH('Bảng kê Q1'!$F1415,'Hàng tra'!$E$3:$E$519,0))</f>
        <v>#N/A</v>
      </c>
    </row>
    <row r="1416" spans="1:21" hidden="1" outlineLevel="1" x14ac:dyDescent="0.25">
      <c r="A1416" s="4">
        <v>44975</v>
      </c>
      <c r="B1416" s="8" t="s">
        <v>185</v>
      </c>
      <c r="C1416" s="8" t="s">
        <v>3013</v>
      </c>
      <c r="D1416" s="22" t="s">
        <v>4143</v>
      </c>
      <c r="E1416" s="22" t="s">
        <v>4143</v>
      </c>
      <c r="F1416" s="22">
        <v>6671</v>
      </c>
      <c r="G1416" s="22"/>
      <c r="H1416" s="22" t="str">
        <f>+IFERROR(INDEX('18.02.23'!$N$9:$N$746,MATCH('Bảng kê Q1'!$F1416,'18.02.23'!$N$9:$N$746,0)),"")</f>
        <v/>
      </c>
      <c r="I1416" s="22"/>
      <c r="J1416" s="22"/>
      <c r="K1416" s="22"/>
      <c r="L1416" s="5">
        <v>318150</v>
      </c>
      <c r="M1416" s="9" t="s">
        <v>3015</v>
      </c>
      <c r="N1416" s="5">
        <v>31815</v>
      </c>
      <c r="O1416" s="5">
        <v>349965</v>
      </c>
      <c r="P1416" s="5">
        <f t="shared" si="44"/>
        <v>36746.324999999997</v>
      </c>
      <c r="Q1416" s="5">
        <f t="shared" si="45"/>
        <v>313218.67499999999</v>
      </c>
      <c r="R1416" s="5" t="str">
        <f>+IFERROR(INDEX('18.02.23'!$F$9:$F$748,MATCH('Bảng kê Q1'!$F1416,'18.02.23'!$N$9:$N$746,0)),"")</f>
        <v/>
      </c>
      <c r="S1416" s="15" t="s">
        <v>1882</v>
      </c>
      <c r="T1416" s="8" t="s">
        <v>3014</v>
      </c>
      <c r="U1416" t="e">
        <f>INDEX('Hàng tra'!$E$3:$E$519,MATCH('Bảng kê Q1'!$F1416,'Hàng tra'!$E$3:$E$519,0))</f>
        <v>#N/A</v>
      </c>
    </row>
    <row r="1417" spans="1:21" hidden="1" outlineLevel="1" x14ac:dyDescent="0.25">
      <c r="A1417" s="4">
        <v>44975</v>
      </c>
      <c r="B1417" s="8" t="s">
        <v>71</v>
      </c>
      <c r="C1417" s="8" t="s">
        <v>3013</v>
      </c>
      <c r="D1417" s="22" t="s">
        <v>2139</v>
      </c>
      <c r="E1417" s="22" t="s">
        <v>2139</v>
      </c>
      <c r="F1417" s="22">
        <v>6672</v>
      </c>
      <c r="G1417" s="22"/>
      <c r="H1417" s="22" t="str">
        <f>+IFERROR(INDEX('18.02.23'!$N$9:$N$746,MATCH('Bảng kê Q1'!$F1417,'18.02.23'!$N$9:$N$746,0)),"")</f>
        <v/>
      </c>
      <c r="I1417" s="22"/>
      <c r="J1417" s="22"/>
      <c r="K1417" s="22"/>
      <c r="L1417" s="5">
        <v>1047100</v>
      </c>
      <c r="M1417" s="9" t="s">
        <v>3015</v>
      </c>
      <c r="N1417" s="5">
        <v>104710</v>
      </c>
      <c r="O1417" s="5">
        <v>1151810</v>
      </c>
      <c r="P1417" s="5">
        <f t="shared" si="44"/>
        <v>120940.04999999999</v>
      </c>
      <c r="Q1417" s="5">
        <f t="shared" si="45"/>
        <v>1030869.95</v>
      </c>
      <c r="R1417" s="5" t="str">
        <f>+IFERROR(INDEX('18.02.23'!$F$9:$F$748,MATCH('Bảng kê Q1'!$F1417,'18.02.23'!$N$9:$N$746,0)),"")</f>
        <v/>
      </c>
      <c r="S1417" s="15" t="s">
        <v>1882</v>
      </c>
      <c r="T1417" s="8" t="s">
        <v>3014</v>
      </c>
      <c r="U1417" t="e">
        <f>INDEX('Hàng tra'!$E$3:$E$519,MATCH('Bảng kê Q1'!$F1417,'Hàng tra'!$E$3:$E$519,0))</f>
        <v>#N/A</v>
      </c>
    </row>
    <row r="1418" spans="1:21" hidden="1" outlineLevel="1" x14ac:dyDescent="0.25">
      <c r="A1418" s="4">
        <v>44975</v>
      </c>
      <c r="B1418" s="8" t="s">
        <v>2925</v>
      </c>
      <c r="C1418" s="8" t="s">
        <v>3013</v>
      </c>
      <c r="D1418" s="22" t="s">
        <v>2139</v>
      </c>
      <c r="E1418" s="22" t="s">
        <v>2139</v>
      </c>
      <c r="F1418" s="22">
        <v>6673</v>
      </c>
      <c r="G1418" s="22"/>
      <c r="H1418" s="22" t="str">
        <f>+IFERROR(INDEX('18.02.23'!$N$9:$N$746,MATCH('Bảng kê Q1'!$F1418,'18.02.23'!$N$9:$N$746,0)),"")</f>
        <v/>
      </c>
      <c r="I1418" s="22"/>
      <c r="J1418" s="22"/>
      <c r="K1418" s="22"/>
      <c r="L1418" s="5">
        <v>530250</v>
      </c>
      <c r="M1418" s="9" t="s">
        <v>3015</v>
      </c>
      <c r="N1418" s="5">
        <v>53025</v>
      </c>
      <c r="O1418" s="5">
        <v>583275</v>
      </c>
      <c r="P1418" s="5">
        <f t="shared" si="44"/>
        <v>61243.875</v>
      </c>
      <c r="Q1418" s="5">
        <f t="shared" si="45"/>
        <v>522031.125</v>
      </c>
      <c r="R1418" s="5" t="str">
        <f>+IFERROR(INDEX('18.02.23'!$F$9:$F$748,MATCH('Bảng kê Q1'!$F1418,'18.02.23'!$N$9:$N$746,0)),"")</f>
        <v/>
      </c>
      <c r="S1418" s="15" t="s">
        <v>1882</v>
      </c>
      <c r="T1418" s="8" t="s">
        <v>3014</v>
      </c>
      <c r="U1418" t="e">
        <f>INDEX('Hàng tra'!$E$3:$E$519,MATCH('Bảng kê Q1'!$F1418,'Hàng tra'!$E$3:$E$519,0))</f>
        <v>#N/A</v>
      </c>
    </row>
    <row r="1419" spans="1:21" hidden="1" outlineLevel="1" x14ac:dyDescent="0.25">
      <c r="A1419" s="4">
        <v>44975</v>
      </c>
      <c r="B1419" s="8" t="s">
        <v>1672</v>
      </c>
      <c r="C1419" s="8" t="s">
        <v>3013</v>
      </c>
      <c r="D1419" s="22" t="s">
        <v>70</v>
      </c>
      <c r="E1419" s="22" t="s">
        <v>70</v>
      </c>
      <c r="F1419" s="22">
        <v>6674</v>
      </c>
      <c r="G1419" s="22"/>
      <c r="H1419" s="22" t="str">
        <f>+IFERROR(INDEX('18.02.23'!$N$9:$N$746,MATCH('Bảng kê Q1'!$F1419,'18.02.23'!$N$9:$N$746,0)),"")</f>
        <v/>
      </c>
      <c r="I1419" s="22"/>
      <c r="J1419" s="22"/>
      <c r="K1419" s="22"/>
      <c r="L1419" s="5">
        <v>1236130</v>
      </c>
      <c r="M1419" s="9" t="s">
        <v>3015</v>
      </c>
      <c r="N1419" s="5">
        <v>123613</v>
      </c>
      <c r="O1419" s="5">
        <v>1359743</v>
      </c>
      <c r="P1419" s="5">
        <f t="shared" si="44"/>
        <v>142773.01499999998</v>
      </c>
      <c r="Q1419" s="5">
        <f t="shared" si="45"/>
        <v>1216969.9850000001</v>
      </c>
      <c r="R1419" s="5" t="str">
        <f>+IFERROR(INDEX('18.02.23'!$F$9:$F$748,MATCH('Bảng kê Q1'!$F1419,'18.02.23'!$N$9:$N$746,0)),"")</f>
        <v/>
      </c>
      <c r="S1419" s="15" t="s">
        <v>1882</v>
      </c>
      <c r="T1419" s="8" t="s">
        <v>3014</v>
      </c>
      <c r="U1419" t="e">
        <f>INDEX('Hàng tra'!$E$3:$E$519,MATCH('Bảng kê Q1'!$F1419,'Hàng tra'!$E$3:$E$519,0))</f>
        <v>#N/A</v>
      </c>
    </row>
    <row r="1420" spans="1:21" hidden="1" outlineLevel="1" x14ac:dyDescent="0.25">
      <c r="A1420" s="4">
        <v>44975</v>
      </c>
      <c r="B1420" s="8" t="s">
        <v>2904</v>
      </c>
      <c r="C1420" s="8" t="s">
        <v>3013</v>
      </c>
      <c r="D1420" s="22" t="s">
        <v>2989</v>
      </c>
      <c r="E1420" s="22" t="s">
        <v>2989</v>
      </c>
      <c r="F1420" s="22">
        <v>6675</v>
      </c>
      <c r="G1420" s="22"/>
      <c r="H1420" s="22" t="str">
        <f>+IFERROR(INDEX('18.02.23'!$N$9:$N$746,MATCH('Bảng kê Q1'!$F1420,'18.02.23'!$N$9:$N$746,0)),"")</f>
        <v/>
      </c>
      <c r="I1420" s="22"/>
      <c r="J1420" s="22"/>
      <c r="K1420" s="22"/>
      <c r="L1420" s="5">
        <v>2772120</v>
      </c>
      <c r="M1420" s="9" t="s">
        <v>3015</v>
      </c>
      <c r="N1420" s="5">
        <v>277212</v>
      </c>
      <c r="O1420" s="5">
        <v>3049332</v>
      </c>
      <c r="P1420" s="5">
        <f t="shared" si="44"/>
        <v>320179.86</v>
      </c>
      <c r="Q1420" s="5">
        <f t="shared" si="45"/>
        <v>2729152.14</v>
      </c>
      <c r="R1420" s="5" t="str">
        <f>+IFERROR(INDEX('18.02.23'!$F$9:$F$748,MATCH('Bảng kê Q1'!$F1420,'18.02.23'!$N$9:$N$746,0)),"")</f>
        <v/>
      </c>
      <c r="S1420" s="15" t="s">
        <v>2989</v>
      </c>
      <c r="T1420" s="8" t="s">
        <v>3038</v>
      </c>
      <c r="U1420" t="e">
        <f>INDEX('Hàng tra'!$E$3:$E$519,MATCH('Bảng kê Q1'!$F1420,'Hàng tra'!$E$3:$E$519,0))</f>
        <v>#N/A</v>
      </c>
    </row>
    <row r="1421" spans="1:21" hidden="1" outlineLevel="1" x14ac:dyDescent="0.25">
      <c r="A1421" s="4">
        <v>44975</v>
      </c>
      <c r="B1421" s="8" t="s">
        <v>192</v>
      </c>
      <c r="C1421" s="8" t="s">
        <v>3013</v>
      </c>
      <c r="D1421" s="22" t="s">
        <v>1689</v>
      </c>
      <c r="E1421" s="22" t="s">
        <v>1689</v>
      </c>
      <c r="F1421" s="22">
        <v>6681</v>
      </c>
      <c r="G1421" s="22"/>
      <c r="H1421" s="22" t="str">
        <f>+IFERROR(INDEX('18.02.23'!$N$9:$N$746,MATCH('Bảng kê Q1'!$F1421,'18.02.23'!$N$9:$N$746,0)),"")</f>
        <v/>
      </c>
      <c r="I1421" s="22"/>
      <c r="J1421" s="22"/>
      <c r="K1421" s="22"/>
      <c r="L1421" s="5">
        <v>530250</v>
      </c>
      <c r="M1421" s="9" t="s">
        <v>3015</v>
      </c>
      <c r="N1421" s="5">
        <v>53025</v>
      </c>
      <c r="O1421" s="5">
        <v>583275</v>
      </c>
      <c r="P1421" s="5">
        <f t="shared" si="44"/>
        <v>61243.875</v>
      </c>
      <c r="Q1421" s="5">
        <f t="shared" si="45"/>
        <v>522031.125</v>
      </c>
      <c r="R1421" s="5" t="str">
        <f>+IFERROR(INDEX('18.02.23'!$F$9:$F$748,MATCH('Bảng kê Q1'!$F1421,'18.02.23'!$N$9:$N$746,0)),"")</f>
        <v/>
      </c>
      <c r="S1421" s="15" t="s">
        <v>1689</v>
      </c>
      <c r="T1421" s="8" t="s">
        <v>3121</v>
      </c>
      <c r="U1421" t="e">
        <f>INDEX('Hàng tra'!$E$3:$E$519,MATCH('Bảng kê Q1'!$F1421,'Hàng tra'!$E$3:$E$519,0))</f>
        <v>#N/A</v>
      </c>
    </row>
    <row r="1422" spans="1:21" hidden="1" outlineLevel="1" x14ac:dyDescent="0.25">
      <c r="A1422" s="4">
        <v>44975</v>
      </c>
      <c r="B1422" s="8" t="s">
        <v>448</v>
      </c>
      <c r="C1422" s="8" t="s">
        <v>3013</v>
      </c>
      <c r="D1422" s="22" t="s">
        <v>2321</v>
      </c>
      <c r="E1422" s="22" t="s">
        <v>2321</v>
      </c>
      <c r="F1422" s="22">
        <v>6689</v>
      </c>
      <c r="G1422" s="22"/>
      <c r="H1422" s="22" t="str">
        <f>+IFERROR(INDEX('18.02.23'!$N$9:$N$746,MATCH('Bảng kê Q1'!$F1422,'18.02.23'!$N$9:$N$746,0)),"")</f>
        <v/>
      </c>
      <c r="I1422" s="22"/>
      <c r="J1422" s="22"/>
      <c r="K1422" s="22"/>
      <c r="L1422" s="5">
        <v>483720</v>
      </c>
      <c r="M1422" s="9" t="s">
        <v>3015</v>
      </c>
      <c r="N1422" s="5">
        <v>48372</v>
      </c>
      <c r="O1422" s="5">
        <v>532092</v>
      </c>
      <c r="P1422" s="5">
        <f t="shared" si="44"/>
        <v>55869.659999999996</v>
      </c>
      <c r="Q1422" s="5">
        <f t="shared" si="45"/>
        <v>476222.34</v>
      </c>
      <c r="R1422" s="5" t="str">
        <f>+IFERROR(INDEX('18.02.23'!$F$9:$F$748,MATCH('Bảng kê Q1'!$F1422,'18.02.23'!$N$9:$N$746,0)),"")</f>
        <v/>
      </c>
      <c r="S1422" s="15" t="s">
        <v>1882</v>
      </c>
      <c r="T1422" s="8" t="s">
        <v>3014</v>
      </c>
      <c r="U1422" t="e">
        <f>INDEX('Hàng tra'!$E$3:$E$519,MATCH('Bảng kê Q1'!$F1422,'Hàng tra'!$E$3:$E$519,0))</f>
        <v>#N/A</v>
      </c>
    </row>
    <row r="1423" spans="1:21" hidden="1" outlineLevel="1" x14ac:dyDescent="0.25">
      <c r="A1423" s="4">
        <v>44975</v>
      </c>
      <c r="B1423" s="8" t="s">
        <v>8</v>
      </c>
      <c r="C1423" s="8" t="s">
        <v>3013</v>
      </c>
      <c r="D1423" s="22" t="s">
        <v>1049</v>
      </c>
      <c r="E1423" s="22" t="s">
        <v>1049</v>
      </c>
      <c r="F1423" s="22">
        <v>6693</v>
      </c>
      <c r="G1423" s="22"/>
      <c r="H1423" s="22" t="str">
        <f>+IFERROR(INDEX('18.02.23'!$N$9:$N$746,MATCH('Bảng kê Q1'!$F1423,'18.02.23'!$N$9:$N$746,0)),"")</f>
        <v/>
      </c>
      <c r="I1423" s="22"/>
      <c r="J1423" s="22"/>
      <c r="K1423" s="22"/>
      <c r="L1423" s="5">
        <v>1173355</v>
      </c>
      <c r="M1423" s="9" t="s">
        <v>3015</v>
      </c>
      <c r="N1423" s="5">
        <v>117336</v>
      </c>
      <c r="O1423" s="5">
        <v>1290691</v>
      </c>
      <c r="P1423" s="5">
        <f t="shared" si="44"/>
        <v>135522.55499999999</v>
      </c>
      <c r="Q1423" s="5">
        <f t="shared" si="45"/>
        <v>1155168.4450000001</v>
      </c>
      <c r="R1423" s="5" t="str">
        <f>+IFERROR(INDEX('18.02.23'!$F$9:$F$748,MATCH('Bảng kê Q1'!$F1423,'18.02.23'!$N$9:$N$746,0)),"")</f>
        <v/>
      </c>
      <c r="S1423" s="15" t="s">
        <v>1882</v>
      </c>
      <c r="T1423" s="8" t="s">
        <v>3014</v>
      </c>
      <c r="U1423" t="e">
        <f>INDEX('Hàng tra'!$E$3:$E$519,MATCH('Bảng kê Q1'!$F1423,'Hàng tra'!$E$3:$E$519,0))</f>
        <v>#N/A</v>
      </c>
    </row>
    <row r="1424" spans="1:21" hidden="1" outlineLevel="1" x14ac:dyDescent="0.25">
      <c r="A1424" s="4">
        <v>44975</v>
      </c>
      <c r="B1424" s="8" t="s">
        <v>2972</v>
      </c>
      <c r="C1424" s="8" t="s">
        <v>3013</v>
      </c>
      <c r="D1424" s="22" t="s">
        <v>288</v>
      </c>
      <c r="E1424" s="22" t="s">
        <v>288</v>
      </c>
      <c r="F1424" s="22">
        <v>6695</v>
      </c>
      <c r="G1424" s="22"/>
      <c r="H1424" s="22" t="str">
        <f>+IFERROR(INDEX('18.02.23'!$N$9:$N$746,MATCH('Bảng kê Q1'!$F1424,'18.02.23'!$N$9:$N$746,0)),"")</f>
        <v/>
      </c>
      <c r="I1424" s="22"/>
      <c r="J1424" s="22"/>
      <c r="K1424" s="22"/>
      <c r="L1424" s="5">
        <v>318150</v>
      </c>
      <c r="M1424" s="9" t="s">
        <v>3015</v>
      </c>
      <c r="N1424" s="5">
        <v>31815</v>
      </c>
      <c r="O1424" s="5">
        <v>349965</v>
      </c>
      <c r="P1424" s="5">
        <f t="shared" si="44"/>
        <v>36746.324999999997</v>
      </c>
      <c r="Q1424" s="5">
        <f t="shared" si="45"/>
        <v>313218.67499999999</v>
      </c>
      <c r="R1424" s="5" t="str">
        <f>+IFERROR(INDEX('18.02.23'!$F$9:$F$748,MATCH('Bảng kê Q1'!$F1424,'18.02.23'!$N$9:$N$746,0)),"")</f>
        <v/>
      </c>
      <c r="S1424" s="15" t="s">
        <v>1882</v>
      </c>
      <c r="T1424" s="8" t="s">
        <v>3014</v>
      </c>
      <c r="U1424" t="e">
        <f>INDEX('Hàng tra'!$E$3:$E$519,MATCH('Bảng kê Q1'!$F1424,'Hàng tra'!$E$3:$E$519,0))</f>
        <v>#N/A</v>
      </c>
    </row>
    <row r="1425" spans="1:21" hidden="1" outlineLevel="1" x14ac:dyDescent="0.25">
      <c r="A1425" s="4">
        <v>44975</v>
      </c>
      <c r="B1425" s="8" t="s">
        <v>1878</v>
      </c>
      <c r="C1425" s="8" t="s">
        <v>3013</v>
      </c>
      <c r="D1425" s="22" t="s">
        <v>288</v>
      </c>
      <c r="E1425" s="22" t="s">
        <v>288</v>
      </c>
      <c r="F1425" s="22">
        <v>6696</v>
      </c>
      <c r="G1425" s="22"/>
      <c r="H1425" s="22" t="str">
        <f>+IFERROR(INDEX('18.02.23'!$N$9:$N$746,MATCH('Bảng kê Q1'!$F1425,'18.02.23'!$N$9:$N$746,0)),"")</f>
        <v/>
      </c>
      <c r="I1425" s="22"/>
      <c r="J1425" s="22"/>
      <c r="K1425" s="22"/>
      <c r="L1425" s="5">
        <v>519116</v>
      </c>
      <c r="M1425" s="9" t="s">
        <v>3015</v>
      </c>
      <c r="N1425" s="5">
        <v>51912</v>
      </c>
      <c r="O1425" s="5">
        <v>571028</v>
      </c>
      <c r="P1425" s="5">
        <f t="shared" si="44"/>
        <v>59957.939999999995</v>
      </c>
      <c r="Q1425" s="5">
        <f t="shared" si="45"/>
        <v>511070.06</v>
      </c>
      <c r="R1425" s="5" t="str">
        <f>+IFERROR(INDEX('18.02.23'!$F$9:$F$748,MATCH('Bảng kê Q1'!$F1425,'18.02.23'!$N$9:$N$746,0)),"")</f>
        <v/>
      </c>
      <c r="S1425" s="15" t="s">
        <v>1882</v>
      </c>
      <c r="T1425" s="8" t="s">
        <v>3014</v>
      </c>
      <c r="U1425" t="e">
        <f>INDEX('Hàng tra'!$E$3:$E$519,MATCH('Bảng kê Q1'!$F1425,'Hàng tra'!$E$3:$E$519,0))</f>
        <v>#N/A</v>
      </c>
    </row>
    <row r="1426" spans="1:21" hidden="1" outlineLevel="1" x14ac:dyDescent="0.25">
      <c r="A1426" s="4">
        <v>44975</v>
      </c>
      <c r="B1426" s="8" t="s">
        <v>2487</v>
      </c>
      <c r="C1426" s="8" t="s">
        <v>3013</v>
      </c>
      <c r="D1426" s="22" t="s">
        <v>1160</v>
      </c>
      <c r="E1426" s="22" t="s">
        <v>1160</v>
      </c>
      <c r="F1426" s="22">
        <v>6697</v>
      </c>
      <c r="G1426" s="22"/>
      <c r="H1426" s="22" t="str">
        <f>+IFERROR(INDEX('18.02.23'!$N$9:$N$746,MATCH('Bảng kê Q1'!$F1426,'18.02.23'!$N$9:$N$746,0)),"")</f>
        <v/>
      </c>
      <c r="I1426" s="22"/>
      <c r="J1426" s="22"/>
      <c r="K1426" s="22"/>
      <c r="L1426" s="5">
        <v>2440220</v>
      </c>
      <c r="M1426" s="9" t="s">
        <v>3015</v>
      </c>
      <c r="N1426" s="5">
        <v>244022</v>
      </c>
      <c r="O1426" s="5">
        <v>2684242</v>
      </c>
      <c r="P1426" s="5">
        <f t="shared" si="44"/>
        <v>281845.40999999997</v>
      </c>
      <c r="Q1426" s="5">
        <f t="shared" si="45"/>
        <v>2402396.59</v>
      </c>
      <c r="R1426" s="5" t="str">
        <f>+IFERROR(INDEX('18.02.23'!$F$9:$F$748,MATCH('Bảng kê Q1'!$F1426,'18.02.23'!$N$9:$N$746,0)),"")</f>
        <v/>
      </c>
      <c r="S1426" s="15" t="s">
        <v>1160</v>
      </c>
      <c r="T1426" s="8" t="s">
        <v>3087</v>
      </c>
      <c r="U1426" t="e">
        <f>INDEX('Hàng tra'!$E$3:$E$519,MATCH('Bảng kê Q1'!$F1426,'Hàng tra'!$E$3:$E$519,0))</f>
        <v>#N/A</v>
      </c>
    </row>
    <row r="1427" spans="1:21" hidden="1" outlineLevel="1" x14ac:dyDescent="0.25">
      <c r="A1427" s="4">
        <v>44975</v>
      </c>
      <c r="B1427" s="8" t="s">
        <v>1127</v>
      </c>
      <c r="C1427" s="8" t="s">
        <v>3013</v>
      </c>
      <c r="D1427" s="22" t="s">
        <v>1740</v>
      </c>
      <c r="E1427" s="22" t="s">
        <v>1740</v>
      </c>
      <c r="F1427" s="22">
        <v>6700</v>
      </c>
      <c r="G1427" s="22"/>
      <c r="H1427" s="22" t="str">
        <f>+IFERROR(INDEX('18.02.23'!$N$9:$N$746,MATCH('Bảng kê Q1'!$F1427,'18.02.23'!$N$9:$N$746,0)),"")</f>
        <v/>
      </c>
      <c r="I1427" s="22"/>
      <c r="J1427" s="22"/>
      <c r="K1427" s="22"/>
      <c r="L1427" s="5">
        <v>704660</v>
      </c>
      <c r="M1427" s="9" t="s">
        <v>3015</v>
      </c>
      <c r="N1427" s="5">
        <v>70466</v>
      </c>
      <c r="O1427" s="5">
        <v>775126</v>
      </c>
      <c r="P1427" s="5">
        <f t="shared" si="44"/>
        <v>81388.23</v>
      </c>
      <c r="Q1427" s="5">
        <f t="shared" si="45"/>
        <v>693737.77</v>
      </c>
      <c r="R1427" s="5" t="str">
        <f>+IFERROR(INDEX('18.02.23'!$F$9:$F$748,MATCH('Bảng kê Q1'!$F1427,'18.02.23'!$N$9:$N$746,0)),"")</f>
        <v/>
      </c>
      <c r="S1427" s="15" t="s">
        <v>1882</v>
      </c>
      <c r="T1427" s="8" t="s">
        <v>3014</v>
      </c>
      <c r="U1427" t="e">
        <f>INDEX('Hàng tra'!$E$3:$E$519,MATCH('Bảng kê Q1'!$F1427,'Hàng tra'!$E$3:$E$519,0))</f>
        <v>#N/A</v>
      </c>
    </row>
    <row r="1428" spans="1:21" hidden="1" outlineLevel="1" x14ac:dyDescent="0.25">
      <c r="A1428" s="4">
        <v>44975</v>
      </c>
      <c r="B1428" s="8" t="s">
        <v>1271</v>
      </c>
      <c r="C1428" s="8" t="s">
        <v>3013</v>
      </c>
      <c r="D1428" s="22" t="s">
        <v>1818</v>
      </c>
      <c r="E1428" s="22" t="s">
        <v>1818</v>
      </c>
      <c r="F1428" s="22">
        <v>6701</v>
      </c>
      <c r="G1428" s="22"/>
      <c r="H1428" s="22" t="str">
        <f>+IFERROR(INDEX('18.02.23'!$N$9:$N$746,MATCH('Bảng kê Q1'!$F1428,'18.02.23'!$N$9:$N$746,0)),"")</f>
        <v/>
      </c>
      <c r="I1428" s="22"/>
      <c r="J1428" s="22"/>
      <c r="K1428" s="22"/>
      <c r="L1428" s="5">
        <v>2135840</v>
      </c>
      <c r="M1428" s="9" t="s">
        <v>3015</v>
      </c>
      <c r="N1428" s="5">
        <v>213584</v>
      </c>
      <c r="O1428" s="5">
        <v>2349424</v>
      </c>
      <c r="P1428" s="5">
        <f t="shared" si="44"/>
        <v>246689.52</v>
      </c>
      <c r="Q1428" s="5">
        <f t="shared" si="45"/>
        <v>2102734.48</v>
      </c>
      <c r="R1428" s="5" t="str">
        <f>+IFERROR(INDEX('18.02.23'!$F$9:$F$748,MATCH('Bảng kê Q1'!$F1428,'18.02.23'!$N$9:$N$746,0)),"")</f>
        <v/>
      </c>
      <c r="S1428" s="15" t="s">
        <v>1882</v>
      </c>
      <c r="T1428" s="8" t="s">
        <v>3014</v>
      </c>
      <c r="U1428" t="e">
        <f>INDEX('Hàng tra'!$E$3:$E$519,MATCH('Bảng kê Q1'!$F1428,'Hàng tra'!$E$3:$E$519,0))</f>
        <v>#N/A</v>
      </c>
    </row>
    <row r="1429" spans="1:21" ht="21" hidden="1" outlineLevel="1" x14ac:dyDescent="0.25">
      <c r="A1429" s="4">
        <v>44975</v>
      </c>
      <c r="B1429" s="8" t="s">
        <v>2593</v>
      </c>
      <c r="C1429" s="8" t="s">
        <v>3013</v>
      </c>
      <c r="D1429" s="22" t="s">
        <v>1528</v>
      </c>
      <c r="E1429" s="22" t="s">
        <v>1528</v>
      </c>
      <c r="F1429" s="22">
        <v>6706</v>
      </c>
      <c r="G1429" s="22"/>
      <c r="H1429" s="22" t="str">
        <f>+IFERROR(INDEX('18.02.23'!$N$9:$N$746,MATCH('Bảng kê Q1'!$F1429,'18.02.23'!$N$9:$N$746,0)),"")</f>
        <v/>
      </c>
      <c r="I1429" s="22"/>
      <c r="J1429" s="22"/>
      <c r="K1429" s="22"/>
      <c r="L1429" s="5">
        <v>1846630</v>
      </c>
      <c r="M1429" s="9" t="s">
        <v>3015</v>
      </c>
      <c r="N1429" s="5">
        <v>184663</v>
      </c>
      <c r="O1429" s="5">
        <v>2031293</v>
      </c>
      <c r="P1429" s="5">
        <f t="shared" si="44"/>
        <v>213285.76499999998</v>
      </c>
      <c r="Q1429" s="5">
        <f t="shared" si="45"/>
        <v>1818007.2350000001</v>
      </c>
      <c r="R1429" s="5" t="str">
        <f>+IFERROR(INDEX('18.02.23'!$F$9:$F$748,MATCH('Bảng kê Q1'!$F1429,'18.02.23'!$N$9:$N$746,0)),"")</f>
        <v/>
      </c>
      <c r="S1429" s="15" t="s">
        <v>1528</v>
      </c>
      <c r="T1429" s="8" t="s">
        <v>3043</v>
      </c>
      <c r="U1429" t="e">
        <f>INDEX('Hàng tra'!$E$3:$E$519,MATCH('Bảng kê Q1'!$F1429,'Hàng tra'!$E$3:$E$519,0))</f>
        <v>#N/A</v>
      </c>
    </row>
    <row r="1430" spans="1:21" ht="21" hidden="1" outlineLevel="1" x14ac:dyDescent="0.25">
      <c r="A1430" s="4">
        <v>44975</v>
      </c>
      <c r="B1430" s="8" t="s">
        <v>870</v>
      </c>
      <c r="C1430" s="8" t="s">
        <v>3013</v>
      </c>
      <c r="D1430" s="22" t="s">
        <v>4209</v>
      </c>
      <c r="E1430" s="22" t="s">
        <v>4209</v>
      </c>
      <c r="F1430" s="22">
        <v>6708</v>
      </c>
      <c r="G1430" s="22"/>
      <c r="H1430" s="22" t="str">
        <f>+IFERROR(INDEX('18.02.23'!$N$9:$N$746,MATCH('Bảng kê Q1'!$F1430,'18.02.23'!$N$9:$N$746,0)),"")</f>
        <v/>
      </c>
      <c r="I1430" s="22"/>
      <c r="J1430" s="22"/>
      <c r="K1430" s="22"/>
      <c r="L1430" s="5">
        <v>618065</v>
      </c>
      <c r="M1430" s="9" t="s">
        <v>3015</v>
      </c>
      <c r="N1430" s="5">
        <v>61807</v>
      </c>
      <c r="O1430" s="5">
        <v>679872</v>
      </c>
      <c r="P1430" s="5">
        <f t="shared" si="44"/>
        <v>71386.559999999998</v>
      </c>
      <c r="Q1430" s="5">
        <f t="shared" si="45"/>
        <v>608485.43999999994</v>
      </c>
      <c r="R1430" s="5" t="str">
        <f>+IFERROR(INDEX('18.02.23'!$F$9:$F$748,MATCH('Bảng kê Q1'!$F1430,'18.02.23'!$N$9:$N$746,0)),"")</f>
        <v/>
      </c>
      <c r="S1430" s="15" t="s">
        <v>1711</v>
      </c>
      <c r="T1430" s="8" t="s">
        <v>3083</v>
      </c>
      <c r="U1430" t="e">
        <f>INDEX('Hàng tra'!$E$3:$E$519,MATCH('Bảng kê Q1'!$F1430,'Hàng tra'!$E$3:$E$519,0))</f>
        <v>#N/A</v>
      </c>
    </row>
    <row r="1431" spans="1:21" hidden="1" outlineLevel="1" x14ac:dyDescent="0.25">
      <c r="A1431" s="4">
        <v>44975</v>
      </c>
      <c r="B1431" s="8" t="s">
        <v>2934</v>
      </c>
      <c r="C1431" s="8" t="s">
        <v>3013</v>
      </c>
      <c r="D1431" s="22" t="s">
        <v>4138</v>
      </c>
      <c r="E1431" s="22" t="s">
        <v>4138</v>
      </c>
      <c r="F1431" s="22">
        <v>6709</v>
      </c>
      <c r="G1431" s="22"/>
      <c r="H1431" s="22" t="str">
        <f>+IFERROR(INDEX('18.02.23'!$N$9:$N$746,MATCH('Bảng kê Q1'!$F1431,'18.02.23'!$N$9:$N$746,0)),"")</f>
        <v/>
      </c>
      <c r="I1431" s="22"/>
      <c r="J1431" s="22"/>
      <c r="K1431" s="22"/>
      <c r="L1431" s="5">
        <v>734310</v>
      </c>
      <c r="M1431" s="9" t="s">
        <v>3015</v>
      </c>
      <c r="N1431" s="5">
        <v>73431</v>
      </c>
      <c r="O1431" s="5">
        <v>807741</v>
      </c>
      <c r="P1431" s="5">
        <f t="shared" si="44"/>
        <v>84812.804999999993</v>
      </c>
      <c r="Q1431" s="5">
        <f t="shared" si="45"/>
        <v>722928.19500000007</v>
      </c>
      <c r="R1431" s="5" t="str">
        <f>+IFERROR(INDEX('18.02.23'!$F$9:$F$748,MATCH('Bảng kê Q1'!$F1431,'18.02.23'!$N$9:$N$746,0)),"")</f>
        <v/>
      </c>
      <c r="S1431" s="15" t="s">
        <v>701</v>
      </c>
      <c r="T1431" s="8" t="s">
        <v>3026</v>
      </c>
      <c r="U1431" t="e">
        <f>INDEX('Hàng tra'!$E$3:$E$519,MATCH('Bảng kê Q1'!$F1431,'Hàng tra'!$E$3:$E$519,0))</f>
        <v>#N/A</v>
      </c>
    </row>
    <row r="1432" spans="1:21" ht="21" hidden="1" outlineLevel="1" x14ac:dyDescent="0.25">
      <c r="A1432" s="4">
        <v>44975</v>
      </c>
      <c r="B1432" s="8" t="s">
        <v>1737</v>
      </c>
      <c r="C1432" s="8" t="s">
        <v>3013</v>
      </c>
      <c r="D1432" s="22" t="s">
        <v>2236</v>
      </c>
      <c r="E1432" s="22" t="s">
        <v>2236</v>
      </c>
      <c r="F1432" s="22">
        <v>6711</v>
      </c>
      <c r="G1432" s="22"/>
      <c r="H1432" s="22" t="str">
        <f>+IFERROR(INDEX('18.02.23'!$N$9:$N$746,MATCH('Bảng kê Q1'!$F1432,'18.02.23'!$N$9:$N$746,0)),"")</f>
        <v/>
      </c>
      <c r="I1432" s="22"/>
      <c r="J1432" s="22"/>
      <c r="K1432" s="22"/>
      <c r="L1432" s="5">
        <v>2023910</v>
      </c>
      <c r="M1432" s="9" t="s">
        <v>3015</v>
      </c>
      <c r="N1432" s="5">
        <v>202391</v>
      </c>
      <c r="O1432" s="5">
        <v>2226301</v>
      </c>
      <c r="P1432" s="5">
        <f t="shared" si="44"/>
        <v>233761.60499999998</v>
      </c>
      <c r="Q1432" s="5">
        <f t="shared" si="45"/>
        <v>1992539.395</v>
      </c>
      <c r="R1432" s="5" t="str">
        <f>+IFERROR(INDEX('18.02.23'!$F$9:$F$748,MATCH('Bảng kê Q1'!$F1432,'18.02.23'!$N$9:$N$746,0)),"")</f>
        <v/>
      </c>
      <c r="S1432" s="15" t="s">
        <v>2236</v>
      </c>
      <c r="T1432" s="8" t="s">
        <v>3091</v>
      </c>
      <c r="U1432" t="e">
        <f>INDEX('Hàng tra'!$E$3:$E$519,MATCH('Bảng kê Q1'!$F1432,'Hàng tra'!$E$3:$E$519,0))</f>
        <v>#N/A</v>
      </c>
    </row>
    <row r="1433" spans="1:21" ht="21" hidden="1" outlineLevel="1" x14ac:dyDescent="0.25">
      <c r="A1433" s="4">
        <v>44975</v>
      </c>
      <c r="B1433" s="8" t="s">
        <v>459</v>
      </c>
      <c r="C1433" s="8" t="s">
        <v>3013</v>
      </c>
      <c r="D1433" s="22" t="s">
        <v>4227</v>
      </c>
      <c r="E1433" s="22" t="s">
        <v>4227</v>
      </c>
      <c r="F1433" s="22">
        <v>6712</v>
      </c>
      <c r="G1433" s="22"/>
      <c r="H1433" s="22" t="str">
        <f>+IFERROR(INDEX('18.02.23'!$N$9:$N$746,MATCH('Bảng kê Q1'!$F1433,'18.02.23'!$N$9:$N$746,0)),"")</f>
        <v/>
      </c>
      <c r="I1433" s="22"/>
      <c r="J1433" s="22"/>
      <c r="K1433" s="22"/>
      <c r="L1433" s="5">
        <v>1612400</v>
      </c>
      <c r="M1433" s="9" t="s">
        <v>3015</v>
      </c>
      <c r="N1433" s="5">
        <v>161240</v>
      </c>
      <c r="O1433" s="5">
        <v>1773640</v>
      </c>
      <c r="P1433" s="5">
        <f t="shared" si="44"/>
        <v>186232.19999999998</v>
      </c>
      <c r="Q1433" s="5">
        <f t="shared" si="45"/>
        <v>1587407.8</v>
      </c>
      <c r="R1433" s="5" t="str">
        <f>+IFERROR(INDEX('18.02.23'!$F$9:$F$748,MATCH('Bảng kê Q1'!$F1433,'18.02.23'!$N$9:$N$746,0)),"")</f>
        <v/>
      </c>
      <c r="S1433" s="15" t="s">
        <v>2706</v>
      </c>
      <c r="T1433" s="8" t="s">
        <v>3098</v>
      </c>
      <c r="U1433" t="e">
        <f>INDEX('Hàng tra'!$E$3:$E$519,MATCH('Bảng kê Q1'!$F1433,'Hàng tra'!$E$3:$E$519,0))</f>
        <v>#N/A</v>
      </c>
    </row>
    <row r="1434" spans="1:21" hidden="1" outlineLevel="1" x14ac:dyDescent="0.25">
      <c r="A1434" s="4">
        <v>44977</v>
      </c>
      <c r="B1434" s="8" t="s">
        <v>2708</v>
      </c>
      <c r="C1434" s="8" t="s">
        <v>3013</v>
      </c>
      <c r="D1434" s="22" t="s">
        <v>38</v>
      </c>
      <c r="E1434" s="22" t="s">
        <v>38</v>
      </c>
      <c r="F1434" s="22">
        <v>6713</v>
      </c>
      <c r="G1434" s="22"/>
      <c r="H1434" s="22" t="str">
        <f>+IFERROR(INDEX('18.02.23'!$N$9:$N$746,MATCH('Bảng kê Q1'!$F1434,'18.02.23'!$N$9:$N$746,0)),"")</f>
        <v/>
      </c>
      <c r="I1434" s="22"/>
      <c r="J1434" s="22"/>
      <c r="K1434" s="22"/>
      <c r="L1434" s="5">
        <v>515840</v>
      </c>
      <c r="M1434" s="9" t="s">
        <v>3015</v>
      </c>
      <c r="N1434" s="5">
        <v>51584</v>
      </c>
      <c r="O1434" s="5">
        <v>567424</v>
      </c>
      <c r="P1434" s="5">
        <f t="shared" si="44"/>
        <v>59579.519999999997</v>
      </c>
      <c r="Q1434" s="5">
        <f t="shared" si="45"/>
        <v>507844.48</v>
      </c>
      <c r="R1434" s="5" t="str">
        <f>+IFERROR(INDEX('18.02.23'!$F$9:$F$748,MATCH('Bảng kê Q1'!$F1434,'18.02.23'!$N$9:$N$746,0)),"")</f>
        <v/>
      </c>
      <c r="S1434" s="15" t="s">
        <v>1882</v>
      </c>
      <c r="T1434" s="8" t="s">
        <v>3014</v>
      </c>
      <c r="U1434" t="e">
        <f>INDEX('Hàng tra'!$E$3:$E$519,MATCH('Bảng kê Q1'!$F1434,'Hàng tra'!$E$3:$E$519,0))</f>
        <v>#N/A</v>
      </c>
    </row>
    <row r="1435" spans="1:21" hidden="1" outlineLevel="1" x14ac:dyDescent="0.25">
      <c r="A1435" s="4">
        <v>44977</v>
      </c>
      <c r="B1435" s="8" t="s">
        <v>2225</v>
      </c>
      <c r="C1435" s="8" t="s">
        <v>3013</v>
      </c>
      <c r="D1435" s="22" t="s">
        <v>995</v>
      </c>
      <c r="E1435" s="22" t="s">
        <v>995</v>
      </c>
      <c r="F1435" s="22">
        <v>6714</v>
      </c>
      <c r="G1435" s="22"/>
      <c r="H1435" s="22" t="str">
        <f>+IFERROR(INDEX('18.02.23'!$N$9:$N$746,MATCH('Bảng kê Q1'!$F1435,'18.02.23'!$N$9:$N$746,0)),"")</f>
        <v/>
      </c>
      <c r="I1435" s="22"/>
      <c r="J1435" s="22"/>
      <c r="K1435" s="22"/>
      <c r="L1435" s="5">
        <v>553467</v>
      </c>
      <c r="M1435" s="9" t="s">
        <v>3015</v>
      </c>
      <c r="N1435" s="5">
        <v>55347</v>
      </c>
      <c r="O1435" s="5">
        <v>608814</v>
      </c>
      <c r="P1435" s="5">
        <f t="shared" si="44"/>
        <v>63925.47</v>
      </c>
      <c r="Q1435" s="5">
        <f t="shared" si="45"/>
        <v>544888.53</v>
      </c>
      <c r="R1435" s="5" t="str">
        <f>+IFERROR(INDEX('18.02.23'!$F$9:$F$748,MATCH('Bảng kê Q1'!$F1435,'18.02.23'!$N$9:$N$746,0)),"")</f>
        <v/>
      </c>
      <c r="S1435" s="15" t="s">
        <v>1882</v>
      </c>
      <c r="T1435" s="8" t="s">
        <v>3014</v>
      </c>
      <c r="U1435" t="e">
        <f>INDEX('Hàng tra'!$E$3:$E$519,MATCH('Bảng kê Q1'!$F1435,'Hàng tra'!$E$3:$E$519,0))</f>
        <v>#N/A</v>
      </c>
    </row>
    <row r="1436" spans="1:21" hidden="1" outlineLevel="1" x14ac:dyDescent="0.25">
      <c r="A1436" s="4">
        <v>44977</v>
      </c>
      <c r="B1436" s="8" t="s">
        <v>1383</v>
      </c>
      <c r="C1436" s="8" t="s">
        <v>3013</v>
      </c>
      <c r="D1436" s="22" t="s">
        <v>4225</v>
      </c>
      <c r="E1436" s="22" t="s">
        <v>4225</v>
      </c>
      <c r="F1436" s="22">
        <v>6717</v>
      </c>
      <c r="G1436" s="22"/>
      <c r="H1436" s="22" t="str">
        <f>+IFERROR(INDEX('18.02.23'!$N$9:$N$746,MATCH('Bảng kê Q1'!$F1436,'18.02.23'!$N$9:$N$746,0)),"")</f>
        <v/>
      </c>
      <c r="I1436" s="22"/>
      <c r="J1436" s="22"/>
      <c r="K1436" s="22"/>
      <c r="L1436" s="5">
        <v>1743350</v>
      </c>
      <c r="M1436" s="9" t="s">
        <v>3015</v>
      </c>
      <c r="N1436" s="5">
        <v>174335</v>
      </c>
      <c r="O1436" s="5">
        <v>1917685</v>
      </c>
      <c r="P1436" s="5">
        <f t="shared" si="44"/>
        <v>201356.92499999999</v>
      </c>
      <c r="Q1436" s="5">
        <f t="shared" si="45"/>
        <v>1716328.075</v>
      </c>
      <c r="R1436" s="5" t="str">
        <f>+IFERROR(INDEX('18.02.23'!$F$9:$F$748,MATCH('Bảng kê Q1'!$F1436,'18.02.23'!$N$9:$N$746,0)),"")</f>
        <v/>
      </c>
      <c r="S1436" s="15" t="s">
        <v>2803</v>
      </c>
      <c r="T1436" s="8" t="s">
        <v>3035</v>
      </c>
      <c r="U1436" t="e">
        <f>INDEX('Hàng tra'!$E$3:$E$519,MATCH('Bảng kê Q1'!$F1436,'Hàng tra'!$E$3:$E$519,0))</f>
        <v>#N/A</v>
      </c>
    </row>
    <row r="1437" spans="1:21" hidden="1" outlineLevel="1" x14ac:dyDescent="0.25">
      <c r="A1437" s="4">
        <v>44977</v>
      </c>
      <c r="B1437" s="8" t="s">
        <v>996</v>
      </c>
      <c r="C1437" s="8" t="s">
        <v>3013</v>
      </c>
      <c r="D1437" s="22" t="s">
        <v>527</v>
      </c>
      <c r="E1437" s="22" t="s">
        <v>527</v>
      </c>
      <c r="F1437" s="22">
        <v>6718</v>
      </c>
      <c r="G1437" s="22"/>
      <c r="H1437" s="22" t="str">
        <f>+IFERROR(INDEX('18.02.23'!$N$9:$N$746,MATCH('Bảng kê Q1'!$F1437,'18.02.23'!$N$9:$N$746,0)),"")</f>
        <v/>
      </c>
      <c r="I1437" s="22"/>
      <c r="J1437" s="22"/>
      <c r="K1437" s="22"/>
      <c r="L1437" s="5">
        <v>530250</v>
      </c>
      <c r="M1437" s="9" t="s">
        <v>3015</v>
      </c>
      <c r="N1437" s="5">
        <v>53025</v>
      </c>
      <c r="O1437" s="5">
        <v>583275</v>
      </c>
      <c r="P1437" s="5">
        <f t="shared" si="44"/>
        <v>61243.875</v>
      </c>
      <c r="Q1437" s="5">
        <f t="shared" si="45"/>
        <v>522031.125</v>
      </c>
      <c r="R1437" s="5" t="str">
        <f>+IFERROR(INDEX('18.02.23'!$F$9:$F$748,MATCH('Bảng kê Q1'!$F1437,'18.02.23'!$N$9:$N$746,0)),"")</f>
        <v/>
      </c>
      <c r="S1437" s="15" t="s">
        <v>1882</v>
      </c>
      <c r="T1437" s="8" t="s">
        <v>3014</v>
      </c>
      <c r="U1437" t="e">
        <f>INDEX('Hàng tra'!$E$3:$E$519,MATCH('Bảng kê Q1'!$F1437,'Hàng tra'!$E$3:$E$519,0))</f>
        <v>#N/A</v>
      </c>
    </row>
    <row r="1438" spans="1:21" hidden="1" outlineLevel="1" x14ac:dyDescent="0.25">
      <c r="A1438" s="4">
        <v>44977</v>
      </c>
      <c r="B1438" s="8" t="s">
        <v>1003</v>
      </c>
      <c r="C1438" s="8" t="s">
        <v>3013</v>
      </c>
      <c r="D1438" s="22" t="s">
        <v>96</v>
      </c>
      <c r="E1438" s="22" t="s">
        <v>96</v>
      </c>
      <c r="F1438" s="22">
        <v>6719</v>
      </c>
      <c r="G1438" s="22"/>
      <c r="H1438" s="22" t="str">
        <f>+IFERROR(INDEX('18.02.23'!$N$9:$N$746,MATCH('Bảng kê Q1'!$F1438,'18.02.23'!$N$9:$N$746,0)),"")</f>
        <v/>
      </c>
      <c r="I1438" s="22"/>
      <c r="J1438" s="22"/>
      <c r="K1438" s="22"/>
      <c r="L1438" s="5">
        <v>776217</v>
      </c>
      <c r="M1438" s="9" t="s">
        <v>3015</v>
      </c>
      <c r="N1438" s="5">
        <v>77622</v>
      </c>
      <c r="O1438" s="5">
        <v>853839</v>
      </c>
      <c r="P1438" s="5">
        <f t="shared" si="44"/>
        <v>89653.095000000001</v>
      </c>
      <c r="Q1438" s="5">
        <f t="shared" si="45"/>
        <v>764185.90500000003</v>
      </c>
      <c r="R1438" s="5" t="str">
        <f>+IFERROR(INDEX('18.02.23'!$F$9:$F$748,MATCH('Bảng kê Q1'!$F1438,'18.02.23'!$N$9:$N$746,0)),"")</f>
        <v/>
      </c>
      <c r="S1438" s="15" t="s">
        <v>1882</v>
      </c>
      <c r="T1438" s="8" t="s">
        <v>3014</v>
      </c>
      <c r="U1438" t="e">
        <f>INDEX('Hàng tra'!$E$3:$E$519,MATCH('Bảng kê Q1'!$F1438,'Hàng tra'!$E$3:$E$519,0))</f>
        <v>#N/A</v>
      </c>
    </row>
    <row r="1439" spans="1:21" hidden="1" outlineLevel="1" x14ac:dyDescent="0.25">
      <c r="A1439" s="4">
        <v>44977</v>
      </c>
      <c r="B1439" s="8" t="s">
        <v>2725</v>
      </c>
      <c r="C1439" s="8" t="s">
        <v>3013</v>
      </c>
      <c r="D1439" s="22" t="s">
        <v>96</v>
      </c>
      <c r="E1439" s="22" t="s">
        <v>96</v>
      </c>
      <c r="F1439" s="22">
        <v>6720</v>
      </c>
      <c r="G1439" s="22"/>
      <c r="H1439" s="22" t="str">
        <f>+IFERROR(INDEX('18.02.23'!$N$9:$N$746,MATCH('Bảng kê Q1'!$F1439,'18.02.23'!$N$9:$N$746,0)),"")</f>
        <v/>
      </c>
      <c r="I1439" s="22"/>
      <c r="J1439" s="22"/>
      <c r="K1439" s="22"/>
      <c r="L1439" s="5">
        <v>318150</v>
      </c>
      <c r="M1439" s="9" t="s">
        <v>3015</v>
      </c>
      <c r="N1439" s="5">
        <v>31815</v>
      </c>
      <c r="O1439" s="5">
        <v>349965</v>
      </c>
      <c r="P1439" s="5">
        <f t="shared" si="44"/>
        <v>36746.324999999997</v>
      </c>
      <c r="Q1439" s="5">
        <f t="shared" si="45"/>
        <v>313218.67499999999</v>
      </c>
      <c r="R1439" s="5" t="str">
        <f>+IFERROR(INDEX('18.02.23'!$F$9:$F$748,MATCH('Bảng kê Q1'!$F1439,'18.02.23'!$N$9:$N$746,0)),"")</f>
        <v/>
      </c>
      <c r="S1439" s="15" t="s">
        <v>1882</v>
      </c>
      <c r="T1439" s="8" t="s">
        <v>3014</v>
      </c>
      <c r="U1439" t="e">
        <f>INDEX('Hàng tra'!$E$3:$E$519,MATCH('Bảng kê Q1'!$F1439,'Hàng tra'!$E$3:$E$519,0))</f>
        <v>#N/A</v>
      </c>
    </row>
    <row r="1440" spans="1:21" hidden="1" outlineLevel="1" x14ac:dyDescent="0.25">
      <c r="A1440" s="4">
        <v>44977</v>
      </c>
      <c r="B1440" s="8" t="s">
        <v>188</v>
      </c>
      <c r="C1440" s="8" t="s">
        <v>3013</v>
      </c>
      <c r="D1440" s="22" t="s">
        <v>4150</v>
      </c>
      <c r="E1440" s="22" t="s">
        <v>4150</v>
      </c>
      <c r="F1440" s="22">
        <v>6723</v>
      </c>
      <c r="G1440" s="22"/>
      <c r="H1440" s="22" t="str">
        <f>+IFERROR(INDEX('18.02.23'!$N$9:$N$746,MATCH('Bảng kê Q1'!$F1440,'18.02.23'!$N$9:$N$746,0)),"")</f>
        <v/>
      </c>
      <c r="I1440" s="22"/>
      <c r="J1440" s="22"/>
      <c r="K1440" s="22"/>
      <c r="L1440" s="5">
        <v>3062380</v>
      </c>
      <c r="M1440" s="9" t="s">
        <v>3015</v>
      </c>
      <c r="N1440" s="5">
        <v>306238</v>
      </c>
      <c r="O1440" s="5">
        <v>3368618</v>
      </c>
      <c r="P1440" s="5">
        <f t="shared" si="44"/>
        <v>353704.89</v>
      </c>
      <c r="Q1440" s="5">
        <f t="shared" si="45"/>
        <v>3014913.11</v>
      </c>
      <c r="R1440" s="5" t="str">
        <f>+IFERROR(INDEX('18.02.23'!$F$9:$F$748,MATCH('Bảng kê Q1'!$F1440,'18.02.23'!$N$9:$N$746,0)),"")</f>
        <v/>
      </c>
      <c r="S1440" s="15" t="s">
        <v>2803</v>
      </c>
      <c r="T1440" s="8" t="s">
        <v>3035</v>
      </c>
      <c r="U1440" t="e">
        <f>INDEX('Hàng tra'!$E$3:$E$519,MATCH('Bảng kê Q1'!$F1440,'Hàng tra'!$E$3:$E$519,0))</f>
        <v>#N/A</v>
      </c>
    </row>
    <row r="1441" spans="1:21" ht="21" hidden="1" outlineLevel="1" x14ac:dyDescent="0.25">
      <c r="A1441" s="4">
        <v>44977</v>
      </c>
      <c r="B1441" s="8" t="s">
        <v>512</v>
      </c>
      <c r="C1441" s="8" t="s">
        <v>3013</v>
      </c>
      <c r="D1441" s="22" t="s">
        <v>969</v>
      </c>
      <c r="E1441" s="22" t="s">
        <v>969</v>
      </c>
      <c r="F1441" s="22">
        <v>6724</v>
      </c>
      <c r="G1441" s="22"/>
      <c r="H1441" s="22" t="str">
        <f>+IFERROR(INDEX('18.02.23'!$N$9:$N$746,MATCH('Bảng kê Q1'!$F1441,'18.02.23'!$N$9:$N$746,0)),"")</f>
        <v/>
      </c>
      <c r="I1441" s="22"/>
      <c r="J1441" s="22"/>
      <c r="K1441" s="22"/>
      <c r="L1441" s="5">
        <v>530250</v>
      </c>
      <c r="M1441" s="9" t="s">
        <v>3015</v>
      </c>
      <c r="N1441" s="5">
        <v>53025</v>
      </c>
      <c r="O1441" s="5">
        <v>583275</v>
      </c>
      <c r="P1441" s="5">
        <f t="shared" si="44"/>
        <v>61243.875</v>
      </c>
      <c r="Q1441" s="5">
        <f t="shared" si="45"/>
        <v>522031.125</v>
      </c>
      <c r="R1441" s="5" t="str">
        <f>+IFERROR(INDEX('18.02.23'!$F$9:$F$748,MATCH('Bảng kê Q1'!$F1441,'18.02.23'!$N$9:$N$746,0)),"")</f>
        <v/>
      </c>
      <c r="S1441" s="15" t="s">
        <v>969</v>
      </c>
      <c r="T1441" s="8" t="s">
        <v>3117</v>
      </c>
      <c r="U1441" t="e">
        <f>INDEX('Hàng tra'!$E$3:$E$519,MATCH('Bảng kê Q1'!$F1441,'Hàng tra'!$E$3:$E$519,0))</f>
        <v>#N/A</v>
      </c>
    </row>
    <row r="1442" spans="1:21" hidden="1" outlineLevel="1" x14ac:dyDescent="0.25">
      <c r="A1442" s="4">
        <v>44977</v>
      </c>
      <c r="B1442" s="8" t="s">
        <v>1042</v>
      </c>
      <c r="C1442" s="8" t="s">
        <v>3013</v>
      </c>
      <c r="D1442" s="22" t="s">
        <v>1937</v>
      </c>
      <c r="E1442" s="22" t="s">
        <v>1937</v>
      </c>
      <c r="F1442" s="22">
        <v>6725</v>
      </c>
      <c r="G1442" s="22"/>
      <c r="H1442" s="22" t="str">
        <f>+IFERROR(INDEX('18.02.23'!$N$9:$N$746,MATCH('Bảng kê Q1'!$F1442,'18.02.23'!$N$9:$N$746,0)),"")</f>
        <v/>
      </c>
      <c r="I1442" s="22"/>
      <c r="J1442" s="22"/>
      <c r="K1442" s="22"/>
      <c r="L1442" s="5">
        <v>551250</v>
      </c>
      <c r="M1442" s="9" t="s">
        <v>3015</v>
      </c>
      <c r="N1442" s="5">
        <v>55125</v>
      </c>
      <c r="O1442" s="5">
        <v>606375</v>
      </c>
      <c r="P1442" s="5">
        <f t="shared" si="44"/>
        <v>63669.375</v>
      </c>
      <c r="Q1442" s="5">
        <f t="shared" si="45"/>
        <v>542705.625</v>
      </c>
      <c r="R1442" s="5" t="str">
        <f>+IFERROR(INDEX('18.02.23'!$F$9:$F$748,MATCH('Bảng kê Q1'!$F1442,'18.02.23'!$N$9:$N$746,0)),"")</f>
        <v/>
      </c>
      <c r="S1442" s="15" t="s">
        <v>1937</v>
      </c>
      <c r="T1442" s="8" t="s">
        <v>3021</v>
      </c>
      <c r="U1442" t="e">
        <f>INDEX('Hàng tra'!$E$3:$E$519,MATCH('Bảng kê Q1'!$F1442,'Hàng tra'!$E$3:$E$519,0))</f>
        <v>#N/A</v>
      </c>
    </row>
    <row r="1443" spans="1:21" ht="21" hidden="1" outlineLevel="1" x14ac:dyDescent="0.25">
      <c r="A1443" s="4">
        <v>44977</v>
      </c>
      <c r="B1443" s="8" t="s">
        <v>156</v>
      </c>
      <c r="C1443" s="8" t="s">
        <v>3013</v>
      </c>
      <c r="D1443" s="22" t="s">
        <v>1118</v>
      </c>
      <c r="E1443" s="22" t="s">
        <v>1118</v>
      </c>
      <c r="F1443" s="22">
        <v>6726</v>
      </c>
      <c r="G1443" s="22"/>
      <c r="H1443" s="22" t="str">
        <f>+IFERROR(INDEX('18.02.23'!$N$9:$N$746,MATCH('Bảng kê Q1'!$F1443,'18.02.23'!$N$9:$N$746,0)),"")</f>
        <v/>
      </c>
      <c r="I1443" s="22"/>
      <c r="J1443" s="22"/>
      <c r="K1443" s="22"/>
      <c r="L1443" s="5">
        <v>1884930</v>
      </c>
      <c r="M1443" s="9" t="s">
        <v>3015</v>
      </c>
      <c r="N1443" s="5">
        <v>188493</v>
      </c>
      <c r="O1443" s="5">
        <v>2073423</v>
      </c>
      <c r="P1443" s="5">
        <f t="shared" si="44"/>
        <v>217709.41499999998</v>
      </c>
      <c r="Q1443" s="5">
        <f t="shared" si="45"/>
        <v>1855713.585</v>
      </c>
      <c r="R1443" s="5" t="str">
        <f>+IFERROR(INDEX('18.02.23'!$F$9:$F$748,MATCH('Bảng kê Q1'!$F1443,'18.02.23'!$N$9:$N$746,0)),"")</f>
        <v/>
      </c>
      <c r="S1443" s="15" t="s">
        <v>1118</v>
      </c>
      <c r="T1443" s="8" t="s">
        <v>3016</v>
      </c>
      <c r="U1443" t="e">
        <f>INDEX('Hàng tra'!$E$3:$E$519,MATCH('Bảng kê Q1'!$F1443,'Hàng tra'!$E$3:$E$519,0))</f>
        <v>#N/A</v>
      </c>
    </row>
    <row r="1444" spans="1:21" ht="21" hidden="1" outlineLevel="1" x14ac:dyDescent="0.25">
      <c r="A1444" s="4">
        <v>44977</v>
      </c>
      <c r="B1444" s="8" t="s">
        <v>1958</v>
      </c>
      <c r="C1444" s="8" t="s">
        <v>3013</v>
      </c>
      <c r="D1444" s="22" t="s">
        <v>2998</v>
      </c>
      <c r="E1444" s="22" t="s">
        <v>2998</v>
      </c>
      <c r="F1444" s="22">
        <v>6727</v>
      </c>
      <c r="G1444" s="22"/>
      <c r="H1444" s="22" t="str">
        <f>+IFERROR(INDEX('18.02.23'!$N$9:$N$746,MATCH('Bảng kê Q1'!$F1444,'18.02.23'!$N$9:$N$746,0)),"")</f>
        <v/>
      </c>
      <c r="I1444" s="22"/>
      <c r="J1444" s="22"/>
      <c r="K1444" s="22"/>
      <c r="L1444" s="5">
        <v>1361082</v>
      </c>
      <c r="M1444" s="9" t="s">
        <v>3015</v>
      </c>
      <c r="N1444" s="5">
        <v>136108</v>
      </c>
      <c r="O1444" s="5">
        <v>1497190</v>
      </c>
      <c r="P1444" s="5">
        <f t="shared" si="44"/>
        <v>157204.94999999998</v>
      </c>
      <c r="Q1444" s="5">
        <f t="shared" si="45"/>
        <v>1339985.05</v>
      </c>
      <c r="R1444" s="5" t="str">
        <f>+IFERROR(INDEX('18.02.23'!$F$9:$F$748,MATCH('Bảng kê Q1'!$F1444,'18.02.23'!$N$9:$N$746,0)),"")</f>
        <v/>
      </c>
      <c r="S1444" s="15" t="s">
        <v>2998</v>
      </c>
      <c r="T1444" s="8" t="s">
        <v>3089</v>
      </c>
      <c r="U1444" t="e">
        <f>INDEX('Hàng tra'!$E$3:$E$519,MATCH('Bảng kê Q1'!$F1444,'Hàng tra'!$E$3:$E$519,0))</f>
        <v>#N/A</v>
      </c>
    </row>
    <row r="1445" spans="1:21" ht="21" hidden="1" outlineLevel="1" x14ac:dyDescent="0.25">
      <c r="A1445" s="4">
        <v>44977</v>
      </c>
      <c r="B1445" s="8" t="s">
        <v>553</v>
      </c>
      <c r="C1445" s="8" t="s">
        <v>3013</v>
      </c>
      <c r="D1445" s="22" t="s">
        <v>4136</v>
      </c>
      <c r="E1445" s="22" t="s">
        <v>4136</v>
      </c>
      <c r="F1445" s="22">
        <v>6728</v>
      </c>
      <c r="G1445" s="22"/>
      <c r="H1445" s="22" t="str">
        <f>+IFERROR(INDEX('18.02.23'!$N$9:$N$746,MATCH('Bảng kê Q1'!$F1445,'18.02.23'!$N$9:$N$746,0)),"")</f>
        <v/>
      </c>
      <c r="I1445" s="22"/>
      <c r="J1445" s="22"/>
      <c r="K1445" s="22"/>
      <c r="L1445" s="5">
        <v>827540</v>
      </c>
      <c r="M1445" s="9" t="s">
        <v>3015</v>
      </c>
      <c r="N1445" s="5">
        <v>82754</v>
      </c>
      <c r="O1445" s="5">
        <v>910294</v>
      </c>
      <c r="P1445" s="5">
        <f t="shared" si="44"/>
        <v>95580.87</v>
      </c>
      <c r="Q1445" s="5">
        <f t="shared" si="45"/>
        <v>814713.13</v>
      </c>
      <c r="R1445" s="5" t="str">
        <f>+IFERROR(INDEX('18.02.23'!$F$9:$F$748,MATCH('Bảng kê Q1'!$F1445,'18.02.23'!$N$9:$N$746,0)),"")</f>
        <v/>
      </c>
      <c r="S1445" s="15" t="s">
        <v>1976</v>
      </c>
      <c r="T1445" s="8" t="s">
        <v>3018</v>
      </c>
      <c r="U1445" t="e">
        <f>INDEX('Hàng tra'!$E$3:$E$519,MATCH('Bảng kê Q1'!$F1445,'Hàng tra'!$E$3:$E$519,0))</f>
        <v>#N/A</v>
      </c>
    </row>
    <row r="1446" spans="1:21" ht="21" hidden="1" outlineLevel="1" x14ac:dyDescent="0.25">
      <c r="A1446" s="4">
        <v>44977</v>
      </c>
      <c r="B1446" s="8" t="s">
        <v>2528</v>
      </c>
      <c r="C1446" s="8" t="s">
        <v>3013</v>
      </c>
      <c r="D1446" s="22" t="s">
        <v>4280</v>
      </c>
      <c r="E1446" s="22" t="s">
        <v>4280</v>
      </c>
      <c r="F1446" s="22">
        <v>6729</v>
      </c>
      <c r="G1446" s="22"/>
      <c r="H1446" s="22" t="str">
        <f>+IFERROR(INDEX('18.02.23'!$N$9:$N$746,MATCH('Bảng kê Q1'!$F1446,'18.02.23'!$N$9:$N$746,0)),"")</f>
        <v/>
      </c>
      <c r="I1446" s="22"/>
      <c r="J1446" s="22"/>
      <c r="K1446" s="22"/>
      <c r="L1446" s="5">
        <v>659378</v>
      </c>
      <c r="M1446" s="9" t="s">
        <v>3015</v>
      </c>
      <c r="N1446" s="5">
        <v>65938</v>
      </c>
      <c r="O1446" s="5">
        <v>725316</v>
      </c>
      <c r="P1446" s="5">
        <f t="shared" si="44"/>
        <v>76158.179999999993</v>
      </c>
      <c r="Q1446" s="5">
        <f t="shared" si="45"/>
        <v>649157.82000000007</v>
      </c>
      <c r="R1446" s="5" t="str">
        <f>+IFERROR(INDEX('18.02.23'!$F$9:$F$748,MATCH('Bảng kê Q1'!$F1446,'18.02.23'!$N$9:$N$746,0)),"")</f>
        <v/>
      </c>
      <c r="S1446" s="15" t="s">
        <v>1976</v>
      </c>
      <c r="T1446" s="8" t="s">
        <v>3018</v>
      </c>
      <c r="U1446" t="e">
        <f>INDEX('Hàng tra'!$E$3:$E$519,MATCH('Bảng kê Q1'!$F1446,'Hàng tra'!$E$3:$E$519,0))</f>
        <v>#N/A</v>
      </c>
    </row>
    <row r="1447" spans="1:21" ht="21" hidden="1" outlineLevel="1" x14ac:dyDescent="0.25">
      <c r="A1447" s="4">
        <v>44977</v>
      </c>
      <c r="B1447" s="8" t="s">
        <v>137</v>
      </c>
      <c r="C1447" s="8" t="s">
        <v>3013</v>
      </c>
      <c r="D1447" s="22" t="s">
        <v>4281</v>
      </c>
      <c r="E1447" s="22" t="s">
        <v>4281</v>
      </c>
      <c r="F1447" s="22">
        <v>6730</v>
      </c>
      <c r="G1447" s="22"/>
      <c r="H1447" s="22" t="str">
        <f>+IFERROR(INDEX('18.02.23'!$N$9:$N$746,MATCH('Bảng kê Q1'!$F1447,'18.02.23'!$N$9:$N$746,0)),"")</f>
        <v/>
      </c>
      <c r="I1447" s="22"/>
      <c r="J1447" s="22"/>
      <c r="K1447" s="22"/>
      <c r="L1447" s="5">
        <v>1801135</v>
      </c>
      <c r="M1447" s="9" t="s">
        <v>3015</v>
      </c>
      <c r="N1447" s="5">
        <v>180114</v>
      </c>
      <c r="O1447" s="5">
        <v>1981249</v>
      </c>
      <c r="P1447" s="5">
        <f t="shared" si="44"/>
        <v>208031.14499999999</v>
      </c>
      <c r="Q1447" s="5">
        <f t="shared" si="45"/>
        <v>1773217.855</v>
      </c>
      <c r="R1447" s="5" t="str">
        <f>+IFERROR(INDEX('18.02.23'!$F$9:$F$748,MATCH('Bảng kê Q1'!$F1447,'18.02.23'!$N$9:$N$746,0)),"")</f>
        <v/>
      </c>
      <c r="S1447" s="15" t="s">
        <v>1976</v>
      </c>
      <c r="T1447" s="8" t="s">
        <v>3018</v>
      </c>
      <c r="U1447" t="e">
        <f>INDEX('Hàng tra'!$E$3:$E$519,MATCH('Bảng kê Q1'!$F1447,'Hàng tra'!$E$3:$E$519,0))</f>
        <v>#N/A</v>
      </c>
    </row>
    <row r="1448" spans="1:21" ht="21" hidden="1" outlineLevel="1" x14ac:dyDescent="0.25">
      <c r="A1448" s="4">
        <v>44977</v>
      </c>
      <c r="B1448" s="8" t="s">
        <v>268</v>
      </c>
      <c r="C1448" s="8" t="s">
        <v>3013</v>
      </c>
      <c r="D1448" s="22" t="s">
        <v>4137</v>
      </c>
      <c r="E1448" s="22" t="s">
        <v>4137</v>
      </c>
      <c r="F1448" s="22">
        <v>6731</v>
      </c>
      <c r="G1448" s="22"/>
      <c r="H1448" s="22" t="str">
        <f>+IFERROR(INDEX('18.02.23'!$N$9:$N$746,MATCH('Bảng kê Q1'!$F1448,'18.02.23'!$N$9:$N$746,0)),"")</f>
        <v/>
      </c>
      <c r="I1448" s="22"/>
      <c r="J1448" s="22"/>
      <c r="K1448" s="22"/>
      <c r="L1448" s="5">
        <v>741270</v>
      </c>
      <c r="M1448" s="9" t="s">
        <v>3015</v>
      </c>
      <c r="N1448" s="5">
        <v>74127</v>
      </c>
      <c r="O1448" s="5">
        <v>815397</v>
      </c>
      <c r="P1448" s="5">
        <f t="shared" si="44"/>
        <v>85616.684999999998</v>
      </c>
      <c r="Q1448" s="5">
        <f t="shared" si="45"/>
        <v>729780.31499999994</v>
      </c>
      <c r="R1448" s="5" t="str">
        <f>+IFERROR(INDEX('18.02.23'!$F$9:$F$748,MATCH('Bảng kê Q1'!$F1448,'18.02.23'!$N$9:$N$746,0)),"")</f>
        <v/>
      </c>
      <c r="S1448" s="15" t="s">
        <v>1976</v>
      </c>
      <c r="T1448" s="8" t="s">
        <v>3018</v>
      </c>
      <c r="U1448" t="e">
        <f>INDEX('Hàng tra'!$E$3:$E$519,MATCH('Bảng kê Q1'!$F1448,'Hàng tra'!$E$3:$E$519,0))</f>
        <v>#N/A</v>
      </c>
    </row>
    <row r="1449" spans="1:21" ht="21" hidden="1" outlineLevel="1" x14ac:dyDescent="0.25">
      <c r="A1449" s="4">
        <v>44977</v>
      </c>
      <c r="B1449" s="8" t="s">
        <v>1418</v>
      </c>
      <c r="C1449" s="8" t="s">
        <v>3013</v>
      </c>
      <c r="D1449" s="22" t="s">
        <v>879</v>
      </c>
      <c r="E1449" s="22" t="s">
        <v>879</v>
      </c>
      <c r="F1449" s="22">
        <v>6732</v>
      </c>
      <c r="G1449" s="22"/>
      <c r="H1449" s="22" t="str">
        <f>+IFERROR(INDEX('18.02.23'!$N$9:$N$746,MATCH('Bảng kê Q1'!$F1449,'18.02.23'!$N$9:$N$746,0)),"")</f>
        <v/>
      </c>
      <c r="I1449" s="22"/>
      <c r="J1449" s="22"/>
      <c r="K1449" s="22"/>
      <c r="L1449" s="5">
        <v>551250</v>
      </c>
      <c r="M1449" s="9" t="s">
        <v>3015</v>
      </c>
      <c r="N1449" s="5">
        <v>55125</v>
      </c>
      <c r="O1449" s="5">
        <v>606375</v>
      </c>
      <c r="P1449" s="5">
        <f t="shared" si="44"/>
        <v>63669.375</v>
      </c>
      <c r="Q1449" s="5">
        <f t="shared" si="45"/>
        <v>542705.625</v>
      </c>
      <c r="R1449" s="5" t="str">
        <f>+IFERROR(INDEX('18.02.23'!$F$9:$F$748,MATCH('Bảng kê Q1'!$F1449,'18.02.23'!$N$9:$N$746,0)),"")</f>
        <v/>
      </c>
      <c r="S1449" s="15" t="s">
        <v>879</v>
      </c>
      <c r="T1449" s="8" t="s">
        <v>3020</v>
      </c>
      <c r="U1449" t="e">
        <f>INDEX('Hàng tra'!$E$3:$E$519,MATCH('Bảng kê Q1'!$F1449,'Hàng tra'!$E$3:$E$519,0))</f>
        <v>#N/A</v>
      </c>
    </row>
    <row r="1450" spans="1:21" hidden="1" outlineLevel="1" x14ac:dyDescent="0.25">
      <c r="A1450" s="4">
        <v>44977</v>
      </c>
      <c r="B1450" s="8" t="s">
        <v>2483</v>
      </c>
      <c r="C1450" s="8" t="s">
        <v>3013</v>
      </c>
      <c r="D1450" s="22" t="s">
        <v>877</v>
      </c>
      <c r="E1450" s="22" t="s">
        <v>877</v>
      </c>
      <c r="F1450" s="22">
        <v>6734</v>
      </c>
      <c r="G1450" s="22"/>
      <c r="H1450" s="22" t="str">
        <f>+IFERROR(INDEX('18.02.23'!$N$9:$N$746,MATCH('Bảng kê Q1'!$F1450,'18.02.23'!$N$9:$N$746,0)),"")</f>
        <v/>
      </c>
      <c r="I1450" s="22"/>
      <c r="J1450" s="22"/>
      <c r="K1450" s="22"/>
      <c r="L1450" s="5">
        <v>3402705</v>
      </c>
      <c r="M1450" s="9" t="s">
        <v>3015</v>
      </c>
      <c r="N1450" s="5">
        <v>340271</v>
      </c>
      <c r="O1450" s="5">
        <v>3742976</v>
      </c>
      <c r="P1450" s="5">
        <f t="shared" si="44"/>
        <v>393012.47999999998</v>
      </c>
      <c r="Q1450" s="5">
        <f t="shared" si="45"/>
        <v>3349963.52</v>
      </c>
      <c r="R1450" s="5" t="str">
        <f>+IFERROR(INDEX('18.02.23'!$F$9:$F$748,MATCH('Bảng kê Q1'!$F1450,'18.02.23'!$N$9:$N$746,0)),"")</f>
        <v/>
      </c>
      <c r="S1450" s="15" t="s">
        <v>877</v>
      </c>
      <c r="T1450" s="8" t="s">
        <v>3028</v>
      </c>
      <c r="U1450" t="e">
        <f>INDEX('Hàng tra'!$E$3:$E$519,MATCH('Bảng kê Q1'!$F1450,'Hàng tra'!$E$3:$E$519,0))</f>
        <v>#N/A</v>
      </c>
    </row>
    <row r="1451" spans="1:21" hidden="1" outlineLevel="1" x14ac:dyDescent="0.25">
      <c r="A1451" s="4">
        <v>44978</v>
      </c>
      <c r="B1451" s="8" t="s">
        <v>596</v>
      </c>
      <c r="C1451" s="8" t="s">
        <v>3013</v>
      </c>
      <c r="D1451" s="22" t="s">
        <v>1037</v>
      </c>
      <c r="E1451" s="22" t="s">
        <v>1037</v>
      </c>
      <c r="F1451" s="22">
        <v>6763</v>
      </c>
      <c r="G1451" s="22"/>
      <c r="H1451" s="22" t="str">
        <f>+IFERROR(INDEX('18.02.23'!$N$9:$N$746,MATCH('Bảng kê Q1'!$F1451,'18.02.23'!$N$9:$N$746,0)),"")</f>
        <v/>
      </c>
      <c r="I1451" s="22"/>
      <c r="J1451" s="22"/>
      <c r="K1451" s="22"/>
      <c r="L1451" s="5">
        <v>1396105</v>
      </c>
      <c r="M1451" s="9" t="s">
        <v>3015</v>
      </c>
      <c r="N1451" s="5">
        <v>139611</v>
      </c>
      <c r="O1451" s="5">
        <v>1535716</v>
      </c>
      <c r="P1451" s="5">
        <f t="shared" si="44"/>
        <v>161250.18</v>
      </c>
      <c r="Q1451" s="5">
        <f t="shared" si="45"/>
        <v>1374465.82</v>
      </c>
      <c r="R1451" s="5" t="str">
        <f>+IFERROR(INDEX('18.02.23'!$F$9:$F$748,MATCH('Bảng kê Q1'!$F1451,'18.02.23'!$N$9:$N$746,0)),"")</f>
        <v/>
      </c>
      <c r="S1451" s="15" t="s">
        <v>1882</v>
      </c>
      <c r="T1451" s="8" t="s">
        <v>3014</v>
      </c>
      <c r="U1451" t="e">
        <f>INDEX('Hàng tra'!$E$3:$E$519,MATCH('Bảng kê Q1'!$F1451,'Hàng tra'!$E$3:$E$519,0))</f>
        <v>#N/A</v>
      </c>
    </row>
    <row r="1452" spans="1:21" hidden="1" outlineLevel="1" x14ac:dyDescent="0.25">
      <c r="A1452" s="4">
        <v>44978</v>
      </c>
      <c r="B1452" s="8" t="s">
        <v>1417</v>
      </c>
      <c r="C1452" s="8" t="s">
        <v>3013</v>
      </c>
      <c r="D1452" s="22" t="s">
        <v>1037</v>
      </c>
      <c r="E1452" s="22" t="s">
        <v>1037</v>
      </c>
      <c r="F1452" s="22">
        <v>6764</v>
      </c>
      <c r="G1452" s="22"/>
      <c r="H1452" s="22" t="str">
        <f>+IFERROR(INDEX('18.02.23'!$N$9:$N$746,MATCH('Bảng kê Q1'!$F1452,'18.02.23'!$N$9:$N$746,0)),"")</f>
        <v/>
      </c>
      <c r="I1452" s="22"/>
      <c r="J1452" s="22"/>
      <c r="K1452" s="22"/>
      <c r="L1452" s="5">
        <v>530250</v>
      </c>
      <c r="M1452" s="9" t="s">
        <v>3015</v>
      </c>
      <c r="N1452" s="5">
        <v>53025</v>
      </c>
      <c r="O1452" s="5">
        <v>583275</v>
      </c>
      <c r="P1452" s="5">
        <f t="shared" si="44"/>
        <v>61243.875</v>
      </c>
      <c r="Q1452" s="5">
        <f t="shared" si="45"/>
        <v>522031.125</v>
      </c>
      <c r="R1452" s="5" t="str">
        <f>+IFERROR(INDEX('18.02.23'!$F$9:$F$748,MATCH('Bảng kê Q1'!$F1452,'18.02.23'!$N$9:$N$746,0)),"")</f>
        <v/>
      </c>
      <c r="S1452" s="15" t="s">
        <v>1882</v>
      </c>
      <c r="T1452" s="8" t="s">
        <v>3014</v>
      </c>
      <c r="U1452" t="e">
        <f>INDEX('Hàng tra'!$E$3:$E$519,MATCH('Bảng kê Q1'!$F1452,'Hàng tra'!$E$3:$E$519,0))</f>
        <v>#N/A</v>
      </c>
    </row>
    <row r="1453" spans="1:21" hidden="1" outlineLevel="1" x14ac:dyDescent="0.25">
      <c r="A1453" s="4">
        <v>44978</v>
      </c>
      <c r="B1453" s="8" t="s">
        <v>707</v>
      </c>
      <c r="C1453" s="8" t="s">
        <v>3013</v>
      </c>
      <c r="D1453" s="22" t="s">
        <v>4168</v>
      </c>
      <c r="E1453" s="22" t="s">
        <v>4168</v>
      </c>
      <c r="F1453" s="22">
        <v>6766</v>
      </c>
      <c r="G1453" s="22"/>
      <c r="H1453" s="22" t="str">
        <f>+IFERROR(INDEX('18.02.23'!$N$9:$N$746,MATCH('Bảng kê Q1'!$F1453,'18.02.23'!$N$9:$N$746,0)),"")</f>
        <v/>
      </c>
      <c r="I1453" s="22"/>
      <c r="J1453" s="22"/>
      <c r="K1453" s="22"/>
      <c r="L1453" s="5">
        <v>734310</v>
      </c>
      <c r="M1453" s="9" t="s">
        <v>3015</v>
      </c>
      <c r="N1453" s="5">
        <v>73431</v>
      </c>
      <c r="O1453" s="5">
        <v>807741</v>
      </c>
      <c r="P1453" s="5">
        <f t="shared" si="44"/>
        <v>84812.804999999993</v>
      </c>
      <c r="Q1453" s="5">
        <f t="shared" si="45"/>
        <v>722928.19500000007</v>
      </c>
      <c r="R1453" s="5" t="str">
        <f>+IFERROR(INDEX('18.02.23'!$F$9:$F$748,MATCH('Bảng kê Q1'!$F1453,'18.02.23'!$N$9:$N$746,0)),"")</f>
        <v/>
      </c>
      <c r="S1453" s="15" t="s">
        <v>1709</v>
      </c>
      <c r="T1453" s="8" t="s">
        <v>3064</v>
      </c>
      <c r="U1453" t="e">
        <f>INDEX('Hàng tra'!$E$3:$E$519,MATCH('Bảng kê Q1'!$F1453,'Hàng tra'!$E$3:$E$519,0))</f>
        <v>#N/A</v>
      </c>
    </row>
    <row r="1454" spans="1:21" hidden="1" outlineLevel="1" x14ac:dyDescent="0.25">
      <c r="A1454" s="4">
        <v>44978</v>
      </c>
      <c r="B1454" s="8" t="s">
        <v>2607</v>
      </c>
      <c r="C1454" s="8" t="s">
        <v>3013</v>
      </c>
      <c r="D1454" s="22" t="s">
        <v>4168</v>
      </c>
      <c r="E1454" s="22" t="s">
        <v>4168</v>
      </c>
      <c r="F1454" s="22">
        <v>6767</v>
      </c>
      <c r="G1454" s="22"/>
      <c r="H1454" s="22" t="str">
        <f>+IFERROR(INDEX('18.02.23'!$N$9:$N$746,MATCH('Bảng kê Q1'!$F1454,'18.02.23'!$N$9:$N$746,0)),"")</f>
        <v/>
      </c>
      <c r="I1454" s="22"/>
      <c r="J1454" s="22"/>
      <c r="K1454" s="22"/>
      <c r="L1454" s="5">
        <v>1102500</v>
      </c>
      <c r="M1454" s="9" t="s">
        <v>3015</v>
      </c>
      <c r="N1454" s="5">
        <v>110250</v>
      </c>
      <c r="O1454" s="5">
        <v>1212750</v>
      </c>
      <c r="P1454" s="5">
        <f t="shared" si="44"/>
        <v>127338.75</v>
      </c>
      <c r="Q1454" s="5">
        <f t="shared" si="45"/>
        <v>1085411.25</v>
      </c>
      <c r="R1454" s="5" t="str">
        <f>+IFERROR(INDEX('18.02.23'!$F$9:$F$748,MATCH('Bảng kê Q1'!$F1454,'18.02.23'!$N$9:$N$746,0)),"")</f>
        <v/>
      </c>
      <c r="S1454" s="15" t="s">
        <v>1709</v>
      </c>
      <c r="T1454" s="8" t="s">
        <v>3064</v>
      </c>
      <c r="U1454" t="e">
        <f>INDEX('Hàng tra'!$E$3:$E$519,MATCH('Bảng kê Q1'!$F1454,'Hàng tra'!$E$3:$E$519,0))</f>
        <v>#N/A</v>
      </c>
    </row>
    <row r="1455" spans="1:21" hidden="1" outlineLevel="1" x14ac:dyDescent="0.25">
      <c r="A1455" s="4">
        <v>44978</v>
      </c>
      <c r="B1455" s="8" t="s">
        <v>254</v>
      </c>
      <c r="C1455" s="8" t="s">
        <v>3013</v>
      </c>
      <c r="D1455" s="22" t="s">
        <v>280</v>
      </c>
      <c r="E1455" s="22" t="s">
        <v>280</v>
      </c>
      <c r="F1455" s="22">
        <v>6770</v>
      </c>
      <c r="G1455" s="22"/>
      <c r="H1455" s="22" t="str">
        <f>+IFERROR(INDEX('18.02.23'!$N$9:$N$746,MATCH('Bảng kê Q1'!$F1455,'18.02.23'!$N$9:$N$746,0)),"")</f>
        <v/>
      </c>
      <c r="I1455" s="22"/>
      <c r="J1455" s="22"/>
      <c r="K1455" s="22"/>
      <c r="L1455" s="5">
        <v>1632750</v>
      </c>
      <c r="M1455" s="9" t="s">
        <v>3015</v>
      </c>
      <c r="N1455" s="5">
        <v>163275</v>
      </c>
      <c r="O1455" s="5">
        <v>1796025</v>
      </c>
      <c r="P1455" s="5">
        <f t="shared" si="44"/>
        <v>188582.625</v>
      </c>
      <c r="Q1455" s="5">
        <f t="shared" si="45"/>
        <v>1607442.375</v>
      </c>
      <c r="R1455" s="5" t="str">
        <f>+IFERROR(INDEX('18.02.23'!$F$9:$F$748,MATCH('Bảng kê Q1'!$F1455,'18.02.23'!$N$9:$N$746,0)),"")</f>
        <v/>
      </c>
      <c r="S1455" s="15" t="s">
        <v>280</v>
      </c>
      <c r="T1455" s="8" t="s">
        <v>3037</v>
      </c>
      <c r="U1455" t="e">
        <f>INDEX('Hàng tra'!$E$3:$E$519,MATCH('Bảng kê Q1'!$F1455,'Hàng tra'!$E$3:$E$519,0))</f>
        <v>#N/A</v>
      </c>
    </row>
    <row r="1456" spans="1:21" hidden="1" outlineLevel="1" x14ac:dyDescent="0.25">
      <c r="A1456" s="4">
        <v>44978</v>
      </c>
      <c r="B1456" s="8" t="s">
        <v>186</v>
      </c>
      <c r="C1456" s="8" t="s">
        <v>3013</v>
      </c>
      <c r="D1456" s="22" t="s">
        <v>280</v>
      </c>
      <c r="E1456" s="22" t="s">
        <v>280</v>
      </c>
      <c r="F1456" s="22">
        <v>6771</v>
      </c>
      <c r="G1456" s="22"/>
      <c r="H1456" s="22" t="str">
        <f>+IFERROR(INDEX('18.02.23'!$N$9:$N$746,MATCH('Bảng kê Q1'!$F1456,'18.02.23'!$N$9:$N$746,0)),"")</f>
        <v/>
      </c>
      <c r="I1456" s="22"/>
      <c r="J1456" s="22"/>
      <c r="K1456" s="22"/>
      <c r="L1456" s="5">
        <v>2565770</v>
      </c>
      <c r="M1456" s="9" t="s">
        <v>3015</v>
      </c>
      <c r="N1456" s="5">
        <v>256577</v>
      </c>
      <c r="O1456" s="5">
        <v>2822347</v>
      </c>
      <c r="P1456" s="5">
        <f t="shared" si="44"/>
        <v>296346.435</v>
      </c>
      <c r="Q1456" s="5">
        <f t="shared" si="45"/>
        <v>2526000.5649999999</v>
      </c>
      <c r="R1456" s="5" t="str">
        <f>+IFERROR(INDEX('18.02.23'!$F$9:$F$748,MATCH('Bảng kê Q1'!$F1456,'18.02.23'!$N$9:$N$746,0)),"")</f>
        <v/>
      </c>
      <c r="S1456" s="15" t="s">
        <v>280</v>
      </c>
      <c r="T1456" s="8" t="s">
        <v>3037</v>
      </c>
      <c r="U1456" t="e">
        <f>INDEX('Hàng tra'!$E$3:$E$519,MATCH('Bảng kê Q1'!$F1456,'Hàng tra'!$E$3:$E$519,0))</f>
        <v>#N/A</v>
      </c>
    </row>
    <row r="1457" spans="1:21" hidden="1" outlineLevel="1" x14ac:dyDescent="0.25">
      <c r="A1457" s="4">
        <v>44978</v>
      </c>
      <c r="B1457" s="8" t="s">
        <v>2914</v>
      </c>
      <c r="C1457" s="8" t="s">
        <v>3013</v>
      </c>
      <c r="D1457" s="22" t="s">
        <v>1594</v>
      </c>
      <c r="E1457" s="22" t="s">
        <v>1594</v>
      </c>
      <c r="F1457" s="22">
        <v>6772</v>
      </c>
      <c r="G1457" s="22"/>
      <c r="H1457" s="22" t="str">
        <f>+IFERROR(INDEX('18.02.23'!$N$9:$N$746,MATCH('Bảng kê Q1'!$F1457,'18.02.23'!$N$9:$N$746,0)),"")</f>
        <v/>
      </c>
      <c r="I1457" s="22"/>
      <c r="J1457" s="22"/>
      <c r="K1457" s="22"/>
      <c r="L1457" s="5">
        <v>2705370</v>
      </c>
      <c r="M1457" s="9" t="s">
        <v>3015</v>
      </c>
      <c r="N1457" s="5">
        <v>270537</v>
      </c>
      <c r="O1457" s="5">
        <v>2975907</v>
      </c>
      <c r="P1457" s="5">
        <f t="shared" si="44"/>
        <v>312470.23499999999</v>
      </c>
      <c r="Q1457" s="5">
        <f t="shared" si="45"/>
        <v>2663436.7650000001</v>
      </c>
      <c r="R1457" s="5" t="str">
        <f>+IFERROR(INDEX('18.02.23'!$F$9:$F$748,MATCH('Bảng kê Q1'!$F1457,'18.02.23'!$N$9:$N$746,0)),"")</f>
        <v/>
      </c>
      <c r="S1457" s="15" t="s">
        <v>1594</v>
      </c>
      <c r="T1457" s="8" t="s">
        <v>3041</v>
      </c>
      <c r="U1457" t="e">
        <f>INDEX('Hàng tra'!$E$3:$E$519,MATCH('Bảng kê Q1'!$F1457,'Hàng tra'!$E$3:$E$519,0))</f>
        <v>#N/A</v>
      </c>
    </row>
    <row r="1458" spans="1:21" hidden="1" outlineLevel="1" x14ac:dyDescent="0.25">
      <c r="A1458" s="4">
        <v>44978</v>
      </c>
      <c r="B1458" s="8" t="s">
        <v>466</v>
      </c>
      <c r="C1458" s="8" t="s">
        <v>3013</v>
      </c>
      <c r="D1458" s="22" t="s">
        <v>1594</v>
      </c>
      <c r="E1458" s="22" t="s">
        <v>1594</v>
      </c>
      <c r="F1458" s="22">
        <v>6773</v>
      </c>
      <c r="G1458" s="22"/>
      <c r="H1458" s="22" t="str">
        <f>+IFERROR(INDEX('18.02.23'!$N$9:$N$746,MATCH('Bảng kê Q1'!$F1458,'18.02.23'!$N$9:$N$746,0)),"")</f>
        <v/>
      </c>
      <c r="I1458" s="22"/>
      <c r="J1458" s="22"/>
      <c r="K1458" s="22"/>
      <c r="L1458" s="5">
        <v>2163000</v>
      </c>
      <c r="M1458" s="9" t="s">
        <v>3015</v>
      </c>
      <c r="N1458" s="5">
        <v>216300</v>
      </c>
      <c r="O1458" s="5">
        <v>2379300</v>
      </c>
      <c r="P1458" s="5">
        <f t="shared" si="44"/>
        <v>249826.5</v>
      </c>
      <c r="Q1458" s="5">
        <f t="shared" si="45"/>
        <v>2129473.5</v>
      </c>
      <c r="R1458" s="5" t="str">
        <f>+IFERROR(INDEX('18.02.23'!$F$9:$F$748,MATCH('Bảng kê Q1'!$F1458,'18.02.23'!$N$9:$N$746,0)),"")</f>
        <v/>
      </c>
      <c r="S1458" s="15" t="s">
        <v>1594</v>
      </c>
      <c r="T1458" s="8" t="s">
        <v>3041</v>
      </c>
      <c r="U1458" t="e">
        <f>INDEX('Hàng tra'!$E$3:$E$519,MATCH('Bảng kê Q1'!$F1458,'Hàng tra'!$E$3:$E$519,0))</f>
        <v>#N/A</v>
      </c>
    </row>
    <row r="1459" spans="1:21" hidden="1" outlineLevel="1" x14ac:dyDescent="0.25">
      <c r="A1459" s="4">
        <v>44978</v>
      </c>
      <c r="B1459" s="8" t="s">
        <v>1683</v>
      </c>
      <c r="C1459" s="8" t="s">
        <v>3013</v>
      </c>
      <c r="D1459" s="22" t="s">
        <v>1498</v>
      </c>
      <c r="E1459" s="22" t="s">
        <v>1498</v>
      </c>
      <c r="F1459" s="22">
        <v>6774</v>
      </c>
      <c r="G1459" s="22"/>
      <c r="H1459" s="22" t="str">
        <f>+IFERROR(INDEX('18.02.23'!$N$9:$N$746,MATCH('Bảng kê Q1'!$F1459,'18.02.23'!$N$9:$N$746,0)),"")</f>
        <v/>
      </c>
      <c r="I1459" s="22"/>
      <c r="J1459" s="22"/>
      <c r="K1459" s="22"/>
      <c r="L1459" s="5">
        <v>483720</v>
      </c>
      <c r="M1459" s="9" t="s">
        <v>3015</v>
      </c>
      <c r="N1459" s="5">
        <v>48372</v>
      </c>
      <c r="O1459" s="5">
        <v>532092</v>
      </c>
      <c r="P1459" s="5">
        <f t="shared" si="44"/>
        <v>55869.659999999996</v>
      </c>
      <c r="Q1459" s="5">
        <f t="shared" si="45"/>
        <v>476222.34</v>
      </c>
      <c r="R1459" s="5" t="str">
        <f>+IFERROR(INDEX('18.02.23'!$F$9:$F$748,MATCH('Bảng kê Q1'!$F1459,'18.02.23'!$N$9:$N$746,0)),"")</f>
        <v/>
      </c>
      <c r="S1459" s="15" t="s">
        <v>1882</v>
      </c>
      <c r="T1459" s="8" t="s">
        <v>3014</v>
      </c>
      <c r="U1459" t="e">
        <f>INDEX('Hàng tra'!$E$3:$E$519,MATCH('Bảng kê Q1'!$F1459,'Hàng tra'!$E$3:$E$519,0))</f>
        <v>#N/A</v>
      </c>
    </row>
    <row r="1460" spans="1:21" ht="21" hidden="1" outlineLevel="1" x14ac:dyDescent="0.25">
      <c r="A1460" s="4">
        <v>44978</v>
      </c>
      <c r="B1460" s="8" t="s">
        <v>165</v>
      </c>
      <c r="C1460" s="8" t="s">
        <v>3013</v>
      </c>
      <c r="D1460" s="22" t="s">
        <v>4207</v>
      </c>
      <c r="E1460" s="22" t="s">
        <v>4207</v>
      </c>
      <c r="F1460" s="22">
        <v>6775</v>
      </c>
      <c r="G1460" s="22"/>
      <c r="H1460" s="22" t="str">
        <f>+IFERROR(INDEX('18.02.23'!$N$9:$N$746,MATCH('Bảng kê Q1'!$F1460,'18.02.23'!$N$9:$N$746,0)),"")</f>
        <v/>
      </c>
      <c r="I1460" s="22"/>
      <c r="J1460" s="22"/>
      <c r="K1460" s="22"/>
      <c r="L1460" s="5">
        <v>1429452</v>
      </c>
      <c r="M1460" s="9" t="s">
        <v>3015</v>
      </c>
      <c r="N1460" s="5">
        <v>142945</v>
      </c>
      <c r="O1460" s="5">
        <v>1572397</v>
      </c>
      <c r="P1460" s="5">
        <f t="shared" si="44"/>
        <v>165101.685</v>
      </c>
      <c r="Q1460" s="5">
        <f t="shared" si="45"/>
        <v>1407295.3149999999</v>
      </c>
      <c r="R1460" s="5" t="str">
        <f>+IFERROR(INDEX('18.02.23'!$F$9:$F$748,MATCH('Bảng kê Q1'!$F1460,'18.02.23'!$N$9:$N$746,0)),"")</f>
        <v/>
      </c>
      <c r="S1460" s="15" t="s">
        <v>1332</v>
      </c>
      <c r="T1460" s="8" t="s">
        <v>3033</v>
      </c>
      <c r="U1460" t="e">
        <f>INDEX('Hàng tra'!$E$3:$E$519,MATCH('Bảng kê Q1'!$F1460,'Hàng tra'!$E$3:$E$519,0))</f>
        <v>#N/A</v>
      </c>
    </row>
    <row r="1461" spans="1:21" hidden="1" outlineLevel="1" x14ac:dyDescent="0.25">
      <c r="A1461" s="4">
        <v>44978</v>
      </c>
      <c r="B1461" s="8" t="s">
        <v>1719</v>
      </c>
      <c r="C1461" s="8" t="s">
        <v>3013</v>
      </c>
      <c r="D1461" s="22" t="s">
        <v>922</v>
      </c>
      <c r="E1461" s="22" t="s">
        <v>922</v>
      </c>
      <c r="F1461" s="22">
        <v>6776</v>
      </c>
      <c r="G1461" s="22"/>
      <c r="H1461" s="22" t="str">
        <f>+IFERROR(INDEX('18.02.23'!$N$9:$N$746,MATCH('Bảng kê Q1'!$F1461,'18.02.23'!$N$9:$N$746,0)),"")</f>
        <v/>
      </c>
      <c r="I1461" s="22"/>
      <c r="J1461" s="22"/>
      <c r="K1461" s="22"/>
      <c r="L1461" s="5">
        <v>2961810</v>
      </c>
      <c r="M1461" s="9" t="s">
        <v>3015</v>
      </c>
      <c r="N1461" s="5">
        <v>296181</v>
      </c>
      <c r="O1461" s="5">
        <v>3257991</v>
      </c>
      <c r="P1461" s="5">
        <f t="shared" si="44"/>
        <v>342089.05499999999</v>
      </c>
      <c r="Q1461" s="5">
        <f t="shared" si="45"/>
        <v>2915901.9449999998</v>
      </c>
      <c r="R1461" s="5" t="str">
        <f>+IFERROR(INDEX('18.02.23'!$F$9:$F$748,MATCH('Bảng kê Q1'!$F1461,'18.02.23'!$N$9:$N$746,0)),"")</f>
        <v/>
      </c>
      <c r="S1461" s="15" t="s">
        <v>922</v>
      </c>
      <c r="T1461" s="8" t="s">
        <v>3034</v>
      </c>
      <c r="U1461" t="e">
        <f>INDEX('Hàng tra'!$E$3:$E$519,MATCH('Bảng kê Q1'!$F1461,'Hàng tra'!$E$3:$E$519,0))</f>
        <v>#N/A</v>
      </c>
    </row>
    <row r="1462" spans="1:21" hidden="1" outlineLevel="1" x14ac:dyDescent="0.25">
      <c r="A1462" s="4">
        <v>44978</v>
      </c>
      <c r="B1462" s="8" t="s">
        <v>229</v>
      </c>
      <c r="C1462" s="8" t="s">
        <v>3013</v>
      </c>
      <c r="D1462" s="22" t="s">
        <v>922</v>
      </c>
      <c r="E1462" s="22" t="s">
        <v>922</v>
      </c>
      <c r="F1462" s="22">
        <v>6777</v>
      </c>
      <c r="G1462" s="22"/>
      <c r="H1462" s="22" t="str">
        <f>+IFERROR(INDEX('18.02.23'!$N$9:$N$746,MATCH('Bảng kê Q1'!$F1462,'18.02.23'!$N$9:$N$746,0)),"")</f>
        <v/>
      </c>
      <c r="I1462" s="22"/>
      <c r="J1462" s="22"/>
      <c r="K1462" s="22"/>
      <c r="L1462" s="5">
        <v>1611750</v>
      </c>
      <c r="M1462" s="9" t="s">
        <v>3015</v>
      </c>
      <c r="N1462" s="5">
        <v>161175</v>
      </c>
      <c r="O1462" s="5">
        <v>1772925</v>
      </c>
      <c r="P1462" s="5">
        <f t="shared" si="44"/>
        <v>186157.125</v>
      </c>
      <c r="Q1462" s="5">
        <f t="shared" si="45"/>
        <v>1586767.875</v>
      </c>
      <c r="R1462" s="5" t="str">
        <f>+IFERROR(INDEX('18.02.23'!$F$9:$F$748,MATCH('Bảng kê Q1'!$F1462,'18.02.23'!$N$9:$N$746,0)),"")</f>
        <v/>
      </c>
      <c r="S1462" s="15" t="s">
        <v>922</v>
      </c>
      <c r="T1462" s="8" t="s">
        <v>3034</v>
      </c>
      <c r="U1462" t="e">
        <f>INDEX('Hàng tra'!$E$3:$E$519,MATCH('Bảng kê Q1'!$F1462,'Hàng tra'!$E$3:$E$519,0))</f>
        <v>#N/A</v>
      </c>
    </row>
    <row r="1463" spans="1:21" hidden="1" outlineLevel="1" x14ac:dyDescent="0.25">
      <c r="A1463" s="4">
        <v>44978</v>
      </c>
      <c r="B1463" s="8" t="s">
        <v>614</v>
      </c>
      <c r="C1463" s="8" t="s">
        <v>3013</v>
      </c>
      <c r="D1463" s="22" t="s">
        <v>1276</v>
      </c>
      <c r="E1463" s="22" t="s">
        <v>1276</v>
      </c>
      <c r="F1463" s="22">
        <v>6779</v>
      </c>
      <c r="G1463" s="22"/>
      <c r="H1463" s="22" t="str">
        <f>+IFERROR(INDEX('18.02.23'!$N$9:$N$746,MATCH('Bảng kê Q1'!$F1463,'18.02.23'!$N$9:$N$746,0)),"")</f>
        <v/>
      </c>
      <c r="I1463" s="22"/>
      <c r="J1463" s="22"/>
      <c r="K1463" s="22"/>
      <c r="L1463" s="5">
        <v>804377</v>
      </c>
      <c r="M1463" s="9" t="s">
        <v>3015</v>
      </c>
      <c r="N1463" s="5">
        <v>80438</v>
      </c>
      <c r="O1463" s="5">
        <v>884815</v>
      </c>
      <c r="P1463" s="5">
        <f t="shared" si="44"/>
        <v>92905.574999999997</v>
      </c>
      <c r="Q1463" s="5">
        <f t="shared" si="45"/>
        <v>791909.42500000005</v>
      </c>
      <c r="R1463" s="5" t="str">
        <f>+IFERROR(INDEX('18.02.23'!$F$9:$F$748,MATCH('Bảng kê Q1'!$F1463,'18.02.23'!$N$9:$N$746,0)),"")</f>
        <v/>
      </c>
      <c r="S1463" s="15" t="s">
        <v>1882</v>
      </c>
      <c r="T1463" s="8" t="s">
        <v>3014</v>
      </c>
      <c r="U1463" t="e">
        <f>INDEX('Hàng tra'!$E$3:$E$519,MATCH('Bảng kê Q1'!$F1463,'Hàng tra'!$E$3:$E$519,0))</f>
        <v>#N/A</v>
      </c>
    </row>
    <row r="1464" spans="1:21" hidden="1" outlineLevel="1" x14ac:dyDescent="0.25">
      <c r="A1464" s="4">
        <v>44978</v>
      </c>
      <c r="B1464" s="8" t="s">
        <v>1615</v>
      </c>
      <c r="C1464" s="8" t="s">
        <v>3013</v>
      </c>
      <c r="D1464" s="22" t="s">
        <v>1276</v>
      </c>
      <c r="E1464" s="22" t="s">
        <v>1276</v>
      </c>
      <c r="F1464" s="22">
        <v>6780</v>
      </c>
      <c r="G1464" s="22"/>
      <c r="H1464" s="22" t="str">
        <f>+IFERROR(INDEX('18.02.23'!$N$9:$N$746,MATCH('Bảng kê Q1'!$F1464,'18.02.23'!$N$9:$N$746,0)),"")</f>
        <v/>
      </c>
      <c r="I1464" s="22"/>
      <c r="J1464" s="22"/>
      <c r="K1464" s="22"/>
      <c r="L1464" s="5">
        <v>530250</v>
      </c>
      <c r="M1464" s="9" t="s">
        <v>3015</v>
      </c>
      <c r="N1464" s="5">
        <v>53025</v>
      </c>
      <c r="O1464" s="5">
        <v>583275</v>
      </c>
      <c r="P1464" s="5">
        <f t="shared" si="44"/>
        <v>61243.875</v>
      </c>
      <c r="Q1464" s="5">
        <f t="shared" si="45"/>
        <v>522031.125</v>
      </c>
      <c r="R1464" s="5" t="str">
        <f>+IFERROR(INDEX('18.02.23'!$F$9:$F$748,MATCH('Bảng kê Q1'!$F1464,'18.02.23'!$N$9:$N$746,0)),"")</f>
        <v/>
      </c>
      <c r="S1464" s="15" t="s">
        <v>1882</v>
      </c>
      <c r="T1464" s="8" t="s">
        <v>3014</v>
      </c>
      <c r="U1464" t="e">
        <f>INDEX('Hàng tra'!$E$3:$E$519,MATCH('Bảng kê Q1'!$F1464,'Hàng tra'!$E$3:$E$519,0))</f>
        <v>#N/A</v>
      </c>
    </row>
    <row r="1465" spans="1:21" hidden="1" outlineLevel="1" x14ac:dyDescent="0.25">
      <c r="A1465" s="4">
        <v>44978</v>
      </c>
      <c r="B1465" s="8" t="s">
        <v>2801</v>
      </c>
      <c r="C1465" s="8" t="s">
        <v>3013</v>
      </c>
      <c r="D1465" s="22" t="s">
        <v>1656</v>
      </c>
      <c r="E1465" s="22" t="s">
        <v>1656</v>
      </c>
      <c r="F1465" s="22">
        <v>6781</v>
      </c>
      <c r="G1465" s="22"/>
      <c r="H1465" s="22" t="str">
        <f>+IFERROR(INDEX('18.02.23'!$N$9:$N$746,MATCH('Bảng kê Q1'!$F1465,'18.02.23'!$N$9:$N$746,0)),"")</f>
        <v/>
      </c>
      <c r="I1465" s="22"/>
      <c r="J1465" s="22"/>
      <c r="K1465" s="22"/>
      <c r="L1465" s="5">
        <v>2659280</v>
      </c>
      <c r="M1465" s="9" t="s">
        <v>3015</v>
      </c>
      <c r="N1465" s="5">
        <v>265928</v>
      </c>
      <c r="O1465" s="5">
        <v>2925208</v>
      </c>
      <c r="P1465" s="5">
        <f t="shared" si="44"/>
        <v>307146.83999999997</v>
      </c>
      <c r="Q1465" s="5">
        <f t="shared" si="45"/>
        <v>2618061.16</v>
      </c>
      <c r="R1465" s="5" t="str">
        <f>+IFERROR(INDEX('18.02.23'!$F$9:$F$748,MATCH('Bảng kê Q1'!$F1465,'18.02.23'!$N$9:$N$746,0)),"")</f>
        <v/>
      </c>
      <c r="S1465" s="15" t="s">
        <v>1656</v>
      </c>
      <c r="T1465" s="8" t="s">
        <v>3100</v>
      </c>
      <c r="U1465" t="e">
        <f>INDEX('Hàng tra'!$E$3:$E$519,MATCH('Bảng kê Q1'!$F1465,'Hàng tra'!$E$3:$E$519,0))</f>
        <v>#N/A</v>
      </c>
    </row>
    <row r="1466" spans="1:21" hidden="1" outlineLevel="1" x14ac:dyDescent="0.25">
      <c r="A1466" s="4">
        <v>44978</v>
      </c>
      <c r="B1466" s="8" t="s">
        <v>2815</v>
      </c>
      <c r="C1466" s="8" t="s">
        <v>3013</v>
      </c>
      <c r="D1466" s="22" t="s">
        <v>1871</v>
      </c>
      <c r="E1466" s="22" t="s">
        <v>1871</v>
      </c>
      <c r="F1466" s="22">
        <v>6784</v>
      </c>
      <c r="G1466" s="22"/>
      <c r="H1466" s="22" t="str">
        <f>+IFERROR(INDEX('18.02.23'!$N$9:$N$746,MATCH('Bảng kê Q1'!$F1466,'18.02.23'!$N$9:$N$746,0)),"")</f>
        <v/>
      </c>
      <c r="I1466" s="22"/>
      <c r="J1466" s="22"/>
      <c r="K1466" s="22"/>
      <c r="L1466" s="5">
        <v>587448</v>
      </c>
      <c r="M1466" s="9" t="s">
        <v>3015</v>
      </c>
      <c r="N1466" s="5">
        <v>58745</v>
      </c>
      <c r="O1466" s="5">
        <v>646193</v>
      </c>
      <c r="P1466" s="5">
        <f t="shared" si="44"/>
        <v>67850.264999999999</v>
      </c>
      <c r="Q1466" s="5">
        <f t="shared" si="45"/>
        <v>578342.73499999999</v>
      </c>
      <c r="R1466" s="5" t="str">
        <f>+IFERROR(INDEX('18.02.23'!$F$9:$F$748,MATCH('Bảng kê Q1'!$F1466,'18.02.23'!$N$9:$N$746,0)),"")</f>
        <v/>
      </c>
      <c r="S1466" s="15" t="s">
        <v>1882</v>
      </c>
      <c r="T1466" s="8" t="s">
        <v>3014</v>
      </c>
      <c r="U1466" t="e">
        <f>INDEX('Hàng tra'!$E$3:$E$519,MATCH('Bảng kê Q1'!$F1466,'Hàng tra'!$E$3:$E$519,0))</f>
        <v>#N/A</v>
      </c>
    </row>
    <row r="1467" spans="1:21" hidden="1" outlineLevel="1" x14ac:dyDescent="0.25">
      <c r="A1467" s="4">
        <v>44978</v>
      </c>
      <c r="B1467" s="8" t="s">
        <v>296</v>
      </c>
      <c r="C1467" s="8" t="s">
        <v>3013</v>
      </c>
      <c r="D1467" s="22" t="s">
        <v>4170</v>
      </c>
      <c r="E1467" s="22" t="s">
        <v>4170</v>
      </c>
      <c r="F1467" s="22">
        <v>6786</v>
      </c>
      <c r="G1467" s="22"/>
      <c r="H1467" s="22" t="str">
        <f>+IFERROR(INDEX('18.02.23'!$N$9:$N$746,MATCH('Bảng kê Q1'!$F1467,'18.02.23'!$N$9:$N$746,0)),"")</f>
        <v/>
      </c>
      <c r="I1467" s="22"/>
      <c r="J1467" s="22"/>
      <c r="K1467" s="22"/>
      <c r="L1467" s="5">
        <v>1924970</v>
      </c>
      <c r="M1467" s="9" t="s">
        <v>3015</v>
      </c>
      <c r="N1467" s="5">
        <v>192497</v>
      </c>
      <c r="O1467" s="5">
        <v>2117467</v>
      </c>
      <c r="P1467" s="5">
        <f t="shared" si="44"/>
        <v>222334.035</v>
      </c>
      <c r="Q1467" s="5">
        <f t="shared" si="45"/>
        <v>1895132.9650000001</v>
      </c>
      <c r="R1467" s="5" t="str">
        <f>+IFERROR(INDEX('18.02.23'!$F$9:$F$748,MATCH('Bảng kê Q1'!$F1467,'18.02.23'!$N$9:$N$746,0)),"")</f>
        <v/>
      </c>
      <c r="S1467" s="15" t="s">
        <v>181</v>
      </c>
      <c r="T1467" s="8" t="s">
        <v>3068</v>
      </c>
      <c r="U1467" t="e">
        <f>INDEX('Hàng tra'!$E$3:$E$519,MATCH('Bảng kê Q1'!$F1467,'Hàng tra'!$E$3:$E$519,0))</f>
        <v>#N/A</v>
      </c>
    </row>
    <row r="1468" spans="1:21" hidden="1" outlineLevel="1" x14ac:dyDescent="0.25">
      <c r="A1468" s="4">
        <v>44978</v>
      </c>
      <c r="B1468" s="8" t="s">
        <v>898</v>
      </c>
      <c r="C1468" s="8" t="s">
        <v>3013</v>
      </c>
      <c r="D1468" s="22" t="s">
        <v>2734</v>
      </c>
      <c r="E1468" s="22" t="s">
        <v>2734</v>
      </c>
      <c r="F1468" s="22">
        <v>6791</v>
      </c>
      <c r="G1468" s="22"/>
      <c r="H1468" s="22" t="str">
        <f>+IFERROR(INDEX('18.02.23'!$N$9:$N$746,MATCH('Bảng kê Q1'!$F1468,'18.02.23'!$N$9:$N$746,0)),"")</f>
        <v/>
      </c>
      <c r="I1468" s="22"/>
      <c r="J1468" s="22"/>
      <c r="K1468" s="22"/>
      <c r="L1468" s="5">
        <v>530250</v>
      </c>
      <c r="M1468" s="9" t="s">
        <v>3015</v>
      </c>
      <c r="N1468" s="5">
        <v>53025</v>
      </c>
      <c r="O1468" s="5">
        <v>583275</v>
      </c>
      <c r="P1468" s="5">
        <f t="shared" si="44"/>
        <v>61243.875</v>
      </c>
      <c r="Q1468" s="5">
        <f t="shared" si="45"/>
        <v>522031.125</v>
      </c>
      <c r="R1468" s="5" t="str">
        <f>+IFERROR(INDEX('18.02.23'!$F$9:$F$748,MATCH('Bảng kê Q1'!$F1468,'18.02.23'!$N$9:$N$746,0)),"")</f>
        <v/>
      </c>
      <c r="S1468" s="15" t="s">
        <v>1882</v>
      </c>
      <c r="T1468" s="8" t="s">
        <v>3014</v>
      </c>
      <c r="U1468" t="e">
        <f>INDEX('Hàng tra'!$E$3:$E$519,MATCH('Bảng kê Q1'!$F1468,'Hàng tra'!$E$3:$E$519,0))</f>
        <v>#N/A</v>
      </c>
    </row>
    <row r="1469" spans="1:21" hidden="1" outlineLevel="1" x14ac:dyDescent="0.25">
      <c r="A1469" s="4">
        <v>44978</v>
      </c>
      <c r="B1469" s="8" t="s">
        <v>1716</v>
      </c>
      <c r="C1469" s="8" t="s">
        <v>3013</v>
      </c>
      <c r="D1469" s="22" t="s">
        <v>1246</v>
      </c>
      <c r="E1469" s="22" t="s">
        <v>1246</v>
      </c>
      <c r="F1469" s="22">
        <v>6794</v>
      </c>
      <c r="G1469" s="22"/>
      <c r="H1469" s="22" t="str">
        <f>+IFERROR(INDEX('18.02.23'!$N$9:$N$746,MATCH('Bảng kê Q1'!$F1469,'18.02.23'!$N$9:$N$746,0)),"")</f>
        <v/>
      </c>
      <c r="I1469" s="22"/>
      <c r="J1469" s="22"/>
      <c r="K1469" s="22"/>
      <c r="L1469" s="5">
        <v>530250</v>
      </c>
      <c r="M1469" s="9" t="s">
        <v>3015</v>
      </c>
      <c r="N1469" s="5">
        <v>53025</v>
      </c>
      <c r="O1469" s="5">
        <v>583275</v>
      </c>
      <c r="P1469" s="5">
        <f t="shared" si="44"/>
        <v>61243.875</v>
      </c>
      <c r="Q1469" s="5">
        <f t="shared" si="45"/>
        <v>522031.125</v>
      </c>
      <c r="R1469" s="5" t="str">
        <f>+IFERROR(INDEX('18.02.23'!$F$9:$F$748,MATCH('Bảng kê Q1'!$F1469,'18.02.23'!$N$9:$N$746,0)),"")</f>
        <v/>
      </c>
      <c r="S1469" s="15" t="s">
        <v>1246</v>
      </c>
      <c r="T1469" s="8" t="s">
        <v>3044</v>
      </c>
      <c r="U1469" t="e">
        <f>INDEX('Hàng tra'!$E$3:$E$519,MATCH('Bảng kê Q1'!$F1469,'Hàng tra'!$E$3:$E$519,0))</f>
        <v>#N/A</v>
      </c>
    </row>
    <row r="1470" spans="1:21" hidden="1" outlineLevel="1" x14ac:dyDescent="0.25">
      <c r="A1470" s="4">
        <v>44978</v>
      </c>
      <c r="B1470" s="8" t="s">
        <v>1412</v>
      </c>
      <c r="C1470" s="8" t="s">
        <v>3013</v>
      </c>
      <c r="D1470" s="22" t="s">
        <v>773</v>
      </c>
      <c r="E1470" s="22" t="s">
        <v>773</v>
      </c>
      <c r="F1470" s="22">
        <v>6795</v>
      </c>
      <c r="G1470" s="22"/>
      <c r="H1470" s="22" t="str">
        <f>+IFERROR(INDEX('18.02.23'!$N$9:$N$746,MATCH('Bảng kê Q1'!$F1470,'18.02.23'!$N$9:$N$746,0)),"")</f>
        <v/>
      </c>
      <c r="I1470" s="22"/>
      <c r="J1470" s="22"/>
      <c r="K1470" s="22"/>
      <c r="L1470" s="5">
        <v>551250</v>
      </c>
      <c r="M1470" s="9" t="s">
        <v>3015</v>
      </c>
      <c r="N1470" s="5">
        <v>55125</v>
      </c>
      <c r="O1470" s="5">
        <v>606375</v>
      </c>
      <c r="P1470" s="5">
        <f t="shared" si="44"/>
        <v>63669.375</v>
      </c>
      <c r="Q1470" s="5">
        <f t="shared" si="45"/>
        <v>542705.625</v>
      </c>
      <c r="R1470" s="5" t="str">
        <f>+IFERROR(INDEX('18.02.23'!$F$9:$F$748,MATCH('Bảng kê Q1'!$F1470,'18.02.23'!$N$9:$N$746,0)),"")</f>
        <v/>
      </c>
      <c r="S1470" s="15" t="s">
        <v>773</v>
      </c>
      <c r="T1470" s="8" t="s">
        <v>3052</v>
      </c>
      <c r="U1470" t="e">
        <f>INDEX('Hàng tra'!$E$3:$E$519,MATCH('Bảng kê Q1'!$F1470,'Hàng tra'!$E$3:$E$519,0))</f>
        <v>#N/A</v>
      </c>
    </row>
    <row r="1471" spans="1:21" hidden="1" outlineLevel="1" x14ac:dyDescent="0.25">
      <c r="A1471" s="4">
        <v>44978</v>
      </c>
      <c r="B1471" s="8" t="s">
        <v>314</v>
      </c>
      <c r="C1471" s="8" t="s">
        <v>3013</v>
      </c>
      <c r="D1471" s="22" t="s">
        <v>685</v>
      </c>
      <c r="E1471" s="22" t="s">
        <v>685</v>
      </c>
      <c r="F1471" s="22">
        <v>6796</v>
      </c>
      <c r="G1471" s="22"/>
      <c r="H1471" s="22" t="str">
        <f>+IFERROR(INDEX('18.02.23'!$N$9:$N$746,MATCH('Bảng kê Q1'!$F1471,'18.02.23'!$N$9:$N$746,0)),"")</f>
        <v/>
      </c>
      <c r="I1471" s="22"/>
      <c r="J1471" s="22"/>
      <c r="K1471" s="22"/>
      <c r="L1471" s="5">
        <v>1060500</v>
      </c>
      <c r="M1471" s="9" t="s">
        <v>3015</v>
      </c>
      <c r="N1471" s="5">
        <v>106050</v>
      </c>
      <c r="O1471" s="5">
        <v>1166550</v>
      </c>
      <c r="P1471" s="5">
        <f t="shared" si="44"/>
        <v>122487.75</v>
      </c>
      <c r="Q1471" s="5">
        <f t="shared" si="45"/>
        <v>1044062.25</v>
      </c>
      <c r="R1471" s="5" t="str">
        <f>+IFERROR(INDEX('18.02.23'!$F$9:$F$748,MATCH('Bảng kê Q1'!$F1471,'18.02.23'!$N$9:$N$746,0)),"")</f>
        <v/>
      </c>
      <c r="S1471" s="15" t="s">
        <v>685</v>
      </c>
      <c r="T1471" s="8" t="s">
        <v>3050</v>
      </c>
      <c r="U1471">
        <f>INDEX('Hàng tra'!$E$3:$E$519,MATCH('Bảng kê Q1'!$F1471,'Hàng tra'!$E$3:$E$519,0))</f>
        <v>6796</v>
      </c>
    </row>
    <row r="1472" spans="1:21" ht="21" hidden="1" outlineLevel="1" x14ac:dyDescent="0.25">
      <c r="A1472" s="4">
        <v>44978</v>
      </c>
      <c r="B1472" s="8" t="s">
        <v>1590</v>
      </c>
      <c r="C1472" s="8" t="s">
        <v>3013</v>
      </c>
      <c r="D1472" s="22" t="s">
        <v>1090</v>
      </c>
      <c r="E1472" s="22" t="s">
        <v>1090</v>
      </c>
      <c r="F1472" s="22">
        <v>6797</v>
      </c>
      <c r="G1472" s="22"/>
      <c r="H1472" s="22" t="str">
        <f>+IFERROR(INDEX('18.02.23'!$N$9:$N$746,MATCH('Bảng kê Q1'!$F1472,'18.02.23'!$N$9:$N$746,0)),"")</f>
        <v/>
      </c>
      <c r="I1472" s="22"/>
      <c r="J1472" s="22"/>
      <c r="K1472" s="22"/>
      <c r="L1472" s="5">
        <v>530250</v>
      </c>
      <c r="M1472" s="9" t="s">
        <v>3015</v>
      </c>
      <c r="N1472" s="5">
        <v>53025</v>
      </c>
      <c r="O1472" s="5">
        <v>583275</v>
      </c>
      <c r="P1472" s="5">
        <f t="shared" si="44"/>
        <v>61243.875</v>
      </c>
      <c r="Q1472" s="5">
        <f t="shared" si="45"/>
        <v>522031.125</v>
      </c>
      <c r="R1472" s="5" t="str">
        <f>+IFERROR(INDEX('18.02.23'!$F$9:$F$748,MATCH('Bảng kê Q1'!$F1472,'18.02.23'!$N$9:$N$746,0)),"")</f>
        <v/>
      </c>
      <c r="S1472" s="15" t="s">
        <v>1090</v>
      </c>
      <c r="T1472" s="8" t="s">
        <v>3051</v>
      </c>
      <c r="U1472" t="e">
        <f>INDEX('Hàng tra'!$E$3:$E$519,MATCH('Bảng kê Q1'!$F1472,'Hàng tra'!$E$3:$E$519,0))</f>
        <v>#N/A</v>
      </c>
    </row>
    <row r="1473" spans="1:21" ht="21" hidden="1" outlineLevel="1" x14ac:dyDescent="0.25">
      <c r="A1473" s="4">
        <v>44978</v>
      </c>
      <c r="B1473" s="8" t="s">
        <v>2786</v>
      </c>
      <c r="C1473" s="8" t="s">
        <v>3013</v>
      </c>
      <c r="D1473" s="22" t="s">
        <v>1090</v>
      </c>
      <c r="E1473" s="22" t="s">
        <v>1090</v>
      </c>
      <c r="F1473" s="22">
        <v>6798</v>
      </c>
      <c r="G1473" s="22"/>
      <c r="H1473" s="22" t="str">
        <f>+IFERROR(INDEX('18.02.23'!$N$9:$N$746,MATCH('Bảng kê Q1'!$F1473,'18.02.23'!$N$9:$N$746,0)),"")</f>
        <v/>
      </c>
      <c r="I1473" s="22"/>
      <c r="J1473" s="22"/>
      <c r="K1473" s="22"/>
      <c r="L1473" s="5">
        <v>3115630</v>
      </c>
      <c r="M1473" s="9" t="s">
        <v>3015</v>
      </c>
      <c r="N1473" s="5">
        <v>311563</v>
      </c>
      <c r="O1473" s="5">
        <v>3427193</v>
      </c>
      <c r="P1473" s="5">
        <f t="shared" si="44"/>
        <v>359855.26500000001</v>
      </c>
      <c r="Q1473" s="5">
        <f t="shared" si="45"/>
        <v>3067337.7349999999</v>
      </c>
      <c r="R1473" s="5" t="str">
        <f>+IFERROR(INDEX('18.02.23'!$F$9:$F$748,MATCH('Bảng kê Q1'!$F1473,'18.02.23'!$N$9:$N$746,0)),"")</f>
        <v/>
      </c>
      <c r="S1473" s="15" t="s">
        <v>1090</v>
      </c>
      <c r="T1473" s="8" t="s">
        <v>3051</v>
      </c>
      <c r="U1473" t="e">
        <f>INDEX('Hàng tra'!$E$3:$E$519,MATCH('Bảng kê Q1'!$F1473,'Hàng tra'!$E$3:$E$519,0))</f>
        <v>#N/A</v>
      </c>
    </row>
    <row r="1474" spans="1:21" hidden="1" outlineLevel="1" x14ac:dyDescent="0.25">
      <c r="A1474" s="4">
        <v>44978</v>
      </c>
      <c r="B1474" s="8" t="s">
        <v>519</v>
      </c>
      <c r="C1474" s="8" t="s">
        <v>3013</v>
      </c>
      <c r="D1474" s="22" t="s">
        <v>773</v>
      </c>
      <c r="E1474" s="22" t="s">
        <v>773</v>
      </c>
      <c r="F1474" s="22">
        <v>6799</v>
      </c>
      <c r="G1474" s="22"/>
      <c r="H1474" s="22" t="str">
        <f>+IFERROR(INDEX('18.02.23'!$N$9:$N$746,MATCH('Bảng kê Q1'!$F1474,'18.02.23'!$N$9:$N$746,0)),"")</f>
        <v/>
      </c>
      <c r="I1474" s="22"/>
      <c r="J1474" s="22"/>
      <c r="K1474" s="22"/>
      <c r="L1474" s="5">
        <v>1844890</v>
      </c>
      <c r="M1474" s="9" t="s">
        <v>3015</v>
      </c>
      <c r="N1474" s="5">
        <v>184489</v>
      </c>
      <c r="O1474" s="5">
        <v>2029379</v>
      </c>
      <c r="P1474" s="5">
        <f t="shared" si="44"/>
        <v>213084.79499999998</v>
      </c>
      <c r="Q1474" s="5">
        <f t="shared" si="45"/>
        <v>1816294.2050000001</v>
      </c>
      <c r="R1474" s="5" t="str">
        <f>+IFERROR(INDEX('18.02.23'!$F$9:$F$748,MATCH('Bảng kê Q1'!$F1474,'18.02.23'!$N$9:$N$746,0)),"")</f>
        <v/>
      </c>
      <c r="S1474" s="15" t="s">
        <v>773</v>
      </c>
      <c r="T1474" s="8" t="s">
        <v>3052</v>
      </c>
      <c r="U1474" t="e">
        <f>INDEX('Hàng tra'!$E$3:$E$519,MATCH('Bảng kê Q1'!$F1474,'Hàng tra'!$E$3:$E$519,0))</f>
        <v>#N/A</v>
      </c>
    </row>
    <row r="1475" spans="1:21" hidden="1" outlineLevel="1" x14ac:dyDescent="0.25">
      <c r="A1475" s="4">
        <v>44978</v>
      </c>
      <c r="B1475" s="8" t="s">
        <v>1143</v>
      </c>
      <c r="C1475" s="8" t="s">
        <v>3013</v>
      </c>
      <c r="D1475" s="22" t="s">
        <v>4160</v>
      </c>
      <c r="E1475" s="22" t="s">
        <v>4160</v>
      </c>
      <c r="F1475" s="22">
        <v>6800</v>
      </c>
      <c r="G1475" s="22"/>
      <c r="H1475" s="22" t="str">
        <f>+IFERROR(INDEX('18.02.23'!$N$9:$N$746,MATCH('Bảng kê Q1'!$F1475,'18.02.23'!$N$9:$N$746,0)),"")</f>
        <v/>
      </c>
      <c r="I1475" s="22"/>
      <c r="J1475" s="22"/>
      <c r="K1475" s="22"/>
      <c r="L1475" s="5">
        <v>1150620</v>
      </c>
      <c r="M1475" s="9" t="s">
        <v>3015</v>
      </c>
      <c r="N1475" s="5">
        <v>115062</v>
      </c>
      <c r="O1475" s="5">
        <v>1265682</v>
      </c>
      <c r="P1475" s="5">
        <f t="shared" si="44"/>
        <v>132896.60999999999</v>
      </c>
      <c r="Q1475" s="5">
        <f t="shared" si="45"/>
        <v>1132785.3900000001</v>
      </c>
      <c r="R1475" s="5" t="str">
        <f>+IFERROR(INDEX('18.02.23'!$F$9:$F$748,MATCH('Bảng kê Q1'!$F1475,'18.02.23'!$N$9:$N$746,0)),"")</f>
        <v/>
      </c>
      <c r="S1475" s="15" t="s">
        <v>1048</v>
      </c>
      <c r="T1475" s="8" t="s">
        <v>3045</v>
      </c>
      <c r="U1475" t="e">
        <f>INDEX('Hàng tra'!$E$3:$E$519,MATCH('Bảng kê Q1'!$F1475,'Hàng tra'!$E$3:$E$519,0))</f>
        <v>#N/A</v>
      </c>
    </row>
    <row r="1476" spans="1:21" hidden="1" outlineLevel="1" x14ac:dyDescent="0.25">
      <c r="A1476" s="4">
        <v>44978</v>
      </c>
      <c r="B1476" s="8" t="s">
        <v>2577</v>
      </c>
      <c r="C1476" s="8" t="s">
        <v>3013</v>
      </c>
      <c r="D1476" s="22" t="s">
        <v>1246</v>
      </c>
      <c r="E1476" s="22" t="s">
        <v>1246</v>
      </c>
      <c r="F1476" s="22">
        <v>6801</v>
      </c>
      <c r="G1476" s="22"/>
      <c r="H1476" s="22" t="str">
        <f>+IFERROR(INDEX('18.02.23'!$N$9:$N$746,MATCH('Bảng kê Q1'!$F1476,'18.02.23'!$N$9:$N$746,0)),"")</f>
        <v/>
      </c>
      <c r="I1476" s="22"/>
      <c r="J1476" s="22"/>
      <c r="K1476" s="22"/>
      <c r="L1476" s="5">
        <v>4939236</v>
      </c>
      <c r="M1476" s="9" t="s">
        <v>3015</v>
      </c>
      <c r="N1476" s="5">
        <v>493924</v>
      </c>
      <c r="O1476" s="5">
        <v>5433160</v>
      </c>
      <c r="P1476" s="5">
        <f t="shared" si="44"/>
        <v>570481.79999999993</v>
      </c>
      <c r="Q1476" s="5">
        <f t="shared" si="45"/>
        <v>4862678.2</v>
      </c>
      <c r="R1476" s="5" t="str">
        <f>+IFERROR(INDEX('18.02.23'!$F$9:$F$748,MATCH('Bảng kê Q1'!$F1476,'18.02.23'!$N$9:$N$746,0)),"")</f>
        <v/>
      </c>
      <c r="S1476" s="15" t="s">
        <v>1246</v>
      </c>
      <c r="T1476" s="8" t="s">
        <v>3044</v>
      </c>
      <c r="U1476" t="e">
        <f>INDEX('Hàng tra'!$E$3:$E$519,MATCH('Bảng kê Q1'!$F1476,'Hàng tra'!$E$3:$E$519,0))</f>
        <v>#N/A</v>
      </c>
    </row>
    <row r="1477" spans="1:21" hidden="1" outlineLevel="1" x14ac:dyDescent="0.25">
      <c r="A1477" s="4">
        <v>44978</v>
      </c>
      <c r="B1477" s="8" t="s">
        <v>1708</v>
      </c>
      <c r="C1477" s="8" t="s">
        <v>3013</v>
      </c>
      <c r="D1477" s="22" t="s">
        <v>1640</v>
      </c>
      <c r="E1477" s="22" t="s">
        <v>1640</v>
      </c>
      <c r="F1477" s="22">
        <v>6802</v>
      </c>
      <c r="G1477" s="22"/>
      <c r="H1477" s="22" t="str">
        <f>+IFERROR(INDEX('18.02.23'!$N$9:$N$746,MATCH('Bảng kê Q1'!$F1477,'18.02.23'!$N$9:$N$746,0)),"")</f>
        <v/>
      </c>
      <c r="I1477" s="22"/>
      <c r="J1477" s="22"/>
      <c r="K1477" s="22"/>
      <c r="L1477" s="5">
        <v>3172455</v>
      </c>
      <c r="M1477" s="9" t="s">
        <v>3015</v>
      </c>
      <c r="N1477" s="5">
        <v>317246</v>
      </c>
      <c r="O1477" s="5">
        <v>3489701</v>
      </c>
      <c r="P1477" s="5">
        <f t="shared" ref="P1477:P1540" si="46">O1477*10.5%</f>
        <v>366418.60499999998</v>
      </c>
      <c r="Q1477" s="5">
        <f t="shared" ref="Q1477:Q1540" si="47">+O1477-P1477</f>
        <v>3123282.395</v>
      </c>
      <c r="R1477" s="5" t="str">
        <f>+IFERROR(INDEX('18.02.23'!$F$9:$F$748,MATCH('Bảng kê Q1'!$F1477,'18.02.23'!$N$9:$N$746,0)),"")</f>
        <v/>
      </c>
      <c r="S1477" s="15" t="s">
        <v>1640</v>
      </c>
      <c r="T1477" s="8" t="s">
        <v>3048</v>
      </c>
      <c r="U1477" t="e">
        <f>INDEX('Hàng tra'!$E$3:$E$519,MATCH('Bảng kê Q1'!$F1477,'Hàng tra'!$E$3:$E$519,0))</f>
        <v>#N/A</v>
      </c>
    </row>
    <row r="1478" spans="1:21" hidden="1" outlineLevel="1" x14ac:dyDescent="0.25">
      <c r="A1478" s="4">
        <v>44978</v>
      </c>
      <c r="B1478" s="8" t="s">
        <v>863</v>
      </c>
      <c r="C1478" s="8" t="s">
        <v>3013</v>
      </c>
      <c r="D1478" s="22" t="s">
        <v>1048</v>
      </c>
      <c r="E1478" s="22" t="s">
        <v>1048</v>
      </c>
      <c r="F1478" s="22">
        <v>6803</v>
      </c>
      <c r="G1478" s="22"/>
      <c r="H1478" s="22" t="str">
        <f>+IFERROR(INDEX('18.02.23'!$N$9:$N$746,MATCH('Bảng kê Q1'!$F1478,'18.02.23'!$N$9:$N$746,0)),"")</f>
        <v/>
      </c>
      <c r="I1478" s="22"/>
      <c r="J1478" s="22"/>
      <c r="K1478" s="22"/>
      <c r="L1478" s="5">
        <v>1612400</v>
      </c>
      <c r="M1478" s="9" t="s">
        <v>3015</v>
      </c>
      <c r="N1478" s="5">
        <v>161240</v>
      </c>
      <c r="O1478" s="5">
        <v>1773640</v>
      </c>
      <c r="P1478" s="5">
        <f t="shared" si="46"/>
        <v>186232.19999999998</v>
      </c>
      <c r="Q1478" s="5">
        <f t="shared" si="47"/>
        <v>1587407.8</v>
      </c>
      <c r="R1478" s="5" t="str">
        <f>+IFERROR(INDEX('18.02.23'!$F$9:$F$748,MATCH('Bảng kê Q1'!$F1478,'18.02.23'!$N$9:$N$746,0)),"")</f>
        <v/>
      </c>
      <c r="S1478" s="15" t="s">
        <v>1048</v>
      </c>
      <c r="T1478" s="8" t="s">
        <v>3045</v>
      </c>
      <c r="U1478" t="e">
        <f>INDEX('Hàng tra'!$E$3:$E$519,MATCH('Bảng kê Q1'!$F1478,'Hàng tra'!$E$3:$E$519,0))</f>
        <v>#N/A</v>
      </c>
    </row>
    <row r="1479" spans="1:21" hidden="1" outlineLevel="1" x14ac:dyDescent="0.25">
      <c r="A1479" s="4">
        <v>44978</v>
      </c>
      <c r="B1479" s="8" t="s">
        <v>791</v>
      </c>
      <c r="C1479" s="8" t="s">
        <v>3013</v>
      </c>
      <c r="D1479" s="22" t="s">
        <v>685</v>
      </c>
      <c r="E1479" s="22" t="s">
        <v>685</v>
      </c>
      <c r="F1479" s="22">
        <v>6804</v>
      </c>
      <c r="G1479" s="22"/>
      <c r="H1479" s="22" t="str">
        <f>+IFERROR(INDEX('18.02.23'!$N$9:$N$746,MATCH('Bảng kê Q1'!$F1479,'18.02.23'!$N$9:$N$746,0)),"")</f>
        <v/>
      </c>
      <c r="I1479" s="22"/>
      <c r="J1479" s="22"/>
      <c r="K1479" s="22"/>
      <c r="L1479" s="5">
        <v>2202930</v>
      </c>
      <c r="M1479" s="9" t="s">
        <v>3015</v>
      </c>
      <c r="N1479" s="5">
        <v>220293</v>
      </c>
      <c r="O1479" s="5">
        <v>2423223</v>
      </c>
      <c r="P1479" s="5">
        <f t="shared" si="46"/>
        <v>254438.41499999998</v>
      </c>
      <c r="Q1479" s="5">
        <f t="shared" si="47"/>
        <v>2168784.585</v>
      </c>
      <c r="R1479" s="5" t="str">
        <f>+IFERROR(INDEX('18.02.23'!$F$9:$F$748,MATCH('Bảng kê Q1'!$F1479,'18.02.23'!$N$9:$N$746,0)),"")</f>
        <v/>
      </c>
      <c r="S1479" s="15" t="s">
        <v>685</v>
      </c>
      <c r="T1479" s="8" t="s">
        <v>3050</v>
      </c>
      <c r="U1479" t="e">
        <f>INDEX('Hàng tra'!$E$3:$E$519,MATCH('Bảng kê Q1'!$F1479,'Hàng tra'!$E$3:$E$519,0))</f>
        <v>#N/A</v>
      </c>
    </row>
    <row r="1480" spans="1:21" ht="21" hidden="1" outlineLevel="1" x14ac:dyDescent="0.25">
      <c r="A1480" s="4">
        <v>44978</v>
      </c>
      <c r="B1480" s="8" t="s">
        <v>2746</v>
      </c>
      <c r="C1480" s="8" t="s">
        <v>3013</v>
      </c>
      <c r="D1480" s="22" t="s">
        <v>2912</v>
      </c>
      <c r="E1480" s="22" t="s">
        <v>2912</v>
      </c>
      <c r="F1480" s="22">
        <v>6805</v>
      </c>
      <c r="G1480" s="22"/>
      <c r="H1480" s="22" t="str">
        <f>+IFERROR(INDEX('18.02.23'!$N$9:$N$746,MATCH('Bảng kê Q1'!$F1480,'18.02.23'!$N$9:$N$746,0)),"")</f>
        <v/>
      </c>
      <c r="I1480" s="22"/>
      <c r="J1480" s="22"/>
      <c r="K1480" s="22"/>
      <c r="L1480" s="5">
        <v>3671550</v>
      </c>
      <c r="M1480" s="9" t="s">
        <v>3015</v>
      </c>
      <c r="N1480" s="5">
        <v>367155</v>
      </c>
      <c r="O1480" s="5">
        <v>4038705</v>
      </c>
      <c r="P1480" s="5">
        <f t="shared" si="46"/>
        <v>424064.02499999997</v>
      </c>
      <c r="Q1480" s="5">
        <f t="shared" si="47"/>
        <v>3614640.9750000001</v>
      </c>
      <c r="R1480" s="5" t="str">
        <f>+IFERROR(INDEX('18.02.23'!$F$9:$F$748,MATCH('Bảng kê Q1'!$F1480,'18.02.23'!$N$9:$N$746,0)),"")</f>
        <v/>
      </c>
      <c r="S1480" s="15" t="s">
        <v>2912</v>
      </c>
      <c r="T1480" s="8" t="s">
        <v>3049</v>
      </c>
      <c r="U1480" t="e">
        <f>INDEX('Hàng tra'!$E$3:$E$519,MATCH('Bảng kê Q1'!$F1480,'Hàng tra'!$E$3:$E$519,0))</f>
        <v>#N/A</v>
      </c>
    </row>
    <row r="1481" spans="1:21" ht="21" hidden="1" outlineLevel="1" x14ac:dyDescent="0.25">
      <c r="A1481" s="4">
        <v>44978</v>
      </c>
      <c r="B1481" s="8" t="s">
        <v>301</v>
      </c>
      <c r="C1481" s="8" t="s">
        <v>3013</v>
      </c>
      <c r="D1481" s="22" t="s">
        <v>2912</v>
      </c>
      <c r="E1481" s="22" t="s">
        <v>2912</v>
      </c>
      <c r="F1481" s="22">
        <v>6806</v>
      </c>
      <c r="G1481" s="22"/>
      <c r="H1481" s="22" t="str">
        <f>+IFERROR(INDEX('18.02.23'!$N$9:$N$746,MATCH('Bảng kê Q1'!$F1481,'18.02.23'!$N$9:$N$746,0)),"")</f>
        <v/>
      </c>
      <c r="I1481" s="22"/>
      <c r="J1481" s="22"/>
      <c r="K1481" s="22"/>
      <c r="L1481" s="5">
        <v>3026602</v>
      </c>
      <c r="M1481" s="9" t="s">
        <v>3015</v>
      </c>
      <c r="N1481" s="5">
        <v>302660</v>
      </c>
      <c r="O1481" s="5">
        <v>3329262</v>
      </c>
      <c r="P1481" s="5">
        <f t="shared" si="46"/>
        <v>349572.51</v>
      </c>
      <c r="Q1481" s="5">
        <f t="shared" si="47"/>
        <v>2979689.49</v>
      </c>
      <c r="R1481" s="5" t="str">
        <f>+IFERROR(INDEX('18.02.23'!$F$9:$F$748,MATCH('Bảng kê Q1'!$F1481,'18.02.23'!$N$9:$N$746,0)),"")</f>
        <v/>
      </c>
      <c r="S1481" s="15" t="s">
        <v>2912</v>
      </c>
      <c r="T1481" s="8" t="s">
        <v>3049</v>
      </c>
      <c r="U1481" t="e">
        <f>INDEX('Hàng tra'!$E$3:$E$519,MATCH('Bảng kê Q1'!$F1481,'Hàng tra'!$E$3:$E$519,0))</f>
        <v>#N/A</v>
      </c>
    </row>
    <row r="1482" spans="1:21" ht="21" hidden="1" outlineLevel="1" x14ac:dyDescent="0.25">
      <c r="A1482" s="4">
        <v>44978</v>
      </c>
      <c r="B1482" s="8" t="s">
        <v>2732</v>
      </c>
      <c r="C1482" s="8" t="s">
        <v>3013</v>
      </c>
      <c r="D1482" s="22" t="s">
        <v>469</v>
      </c>
      <c r="E1482" s="22" t="s">
        <v>469</v>
      </c>
      <c r="F1482" s="22">
        <v>6807</v>
      </c>
      <c r="G1482" s="22"/>
      <c r="H1482" s="22" t="str">
        <f>+IFERROR(INDEX('18.02.23'!$N$9:$N$746,MATCH('Bảng kê Q1'!$F1482,'18.02.23'!$N$9:$N$746,0)),"")</f>
        <v/>
      </c>
      <c r="I1482" s="22"/>
      <c r="J1482" s="22"/>
      <c r="K1482" s="22"/>
      <c r="L1482" s="5">
        <v>1242054</v>
      </c>
      <c r="M1482" s="9" t="s">
        <v>3015</v>
      </c>
      <c r="N1482" s="5">
        <v>124205</v>
      </c>
      <c r="O1482" s="5">
        <v>1366259</v>
      </c>
      <c r="P1482" s="5">
        <f t="shared" si="46"/>
        <v>143457.19500000001</v>
      </c>
      <c r="Q1482" s="5">
        <f t="shared" si="47"/>
        <v>1222801.8049999999</v>
      </c>
      <c r="R1482" s="5" t="str">
        <f>+IFERROR(INDEX('18.02.23'!$F$9:$F$748,MATCH('Bảng kê Q1'!$F1482,'18.02.23'!$N$9:$N$746,0)),"")</f>
        <v/>
      </c>
      <c r="S1482" s="15" t="s">
        <v>349</v>
      </c>
      <c r="T1482" s="8" t="s">
        <v>3030</v>
      </c>
      <c r="U1482" t="e">
        <f>INDEX('Hàng tra'!$E$3:$E$519,MATCH('Bảng kê Q1'!$F1482,'Hàng tra'!$E$3:$E$519,0))</f>
        <v>#N/A</v>
      </c>
    </row>
    <row r="1483" spans="1:21" ht="21" hidden="1" outlineLevel="1" x14ac:dyDescent="0.25">
      <c r="A1483" s="4">
        <v>44978</v>
      </c>
      <c r="B1483" s="8" t="s">
        <v>656</v>
      </c>
      <c r="C1483" s="8" t="s">
        <v>3013</v>
      </c>
      <c r="D1483" s="22" t="s">
        <v>1475</v>
      </c>
      <c r="E1483" s="22" t="s">
        <v>1475</v>
      </c>
      <c r="F1483" s="22">
        <v>6808</v>
      </c>
      <c r="G1483" s="22"/>
      <c r="H1483" s="22" t="str">
        <f>+IFERROR(INDEX('18.02.23'!$N$9:$N$746,MATCH('Bảng kê Q1'!$F1483,'18.02.23'!$N$9:$N$746,0)),"")</f>
        <v/>
      </c>
      <c r="I1483" s="22"/>
      <c r="J1483" s="22"/>
      <c r="K1483" s="22"/>
      <c r="L1483" s="5">
        <v>3469610</v>
      </c>
      <c r="M1483" s="9" t="s">
        <v>3015</v>
      </c>
      <c r="N1483" s="5">
        <v>346961</v>
      </c>
      <c r="O1483" s="5">
        <v>3816571</v>
      </c>
      <c r="P1483" s="5">
        <f t="shared" si="46"/>
        <v>400739.95499999996</v>
      </c>
      <c r="Q1483" s="5">
        <f t="shared" si="47"/>
        <v>3415831.0449999999</v>
      </c>
      <c r="R1483" s="5" t="str">
        <f>+IFERROR(INDEX('18.02.23'!$F$9:$F$748,MATCH('Bảng kê Q1'!$F1483,'18.02.23'!$N$9:$N$746,0)),"")</f>
        <v/>
      </c>
      <c r="S1483" s="15" t="s">
        <v>349</v>
      </c>
      <c r="T1483" s="8" t="s">
        <v>3030</v>
      </c>
      <c r="U1483" t="e">
        <f>INDEX('Hàng tra'!$E$3:$E$519,MATCH('Bảng kê Q1'!$F1483,'Hàng tra'!$E$3:$E$519,0))</f>
        <v>#N/A</v>
      </c>
    </row>
    <row r="1484" spans="1:21" ht="21" hidden="1" outlineLevel="1" x14ac:dyDescent="0.25">
      <c r="A1484" s="4">
        <v>44978</v>
      </c>
      <c r="B1484" s="8" t="s">
        <v>1115</v>
      </c>
      <c r="C1484" s="8" t="s">
        <v>3013</v>
      </c>
      <c r="D1484" s="22" t="s">
        <v>4167</v>
      </c>
      <c r="E1484" s="22" t="s">
        <v>4167</v>
      </c>
      <c r="F1484" s="22">
        <v>6809</v>
      </c>
      <c r="G1484" s="22"/>
      <c r="H1484" s="22" t="str">
        <f>+IFERROR(INDEX('18.02.23'!$N$9:$N$746,MATCH('Bảng kê Q1'!$F1484,'18.02.23'!$N$9:$N$746,0)),"")</f>
        <v/>
      </c>
      <c r="I1484" s="22"/>
      <c r="J1484" s="22"/>
      <c r="K1484" s="22"/>
      <c r="L1484" s="5">
        <v>1684390</v>
      </c>
      <c r="M1484" s="9" t="s">
        <v>3015</v>
      </c>
      <c r="N1484" s="5">
        <v>168439</v>
      </c>
      <c r="O1484" s="5">
        <v>1852829</v>
      </c>
      <c r="P1484" s="5">
        <f t="shared" si="46"/>
        <v>194547.04499999998</v>
      </c>
      <c r="Q1484" s="5">
        <f t="shared" si="47"/>
        <v>1658281.9550000001</v>
      </c>
      <c r="R1484" s="5" t="str">
        <f>+IFERROR(INDEX('18.02.23'!$F$9:$F$748,MATCH('Bảng kê Q1'!$F1484,'18.02.23'!$N$9:$N$746,0)),"")</f>
        <v/>
      </c>
      <c r="S1484" s="15" t="s">
        <v>349</v>
      </c>
      <c r="T1484" s="8" t="s">
        <v>3030</v>
      </c>
      <c r="U1484" t="e">
        <f>INDEX('Hàng tra'!$E$3:$E$519,MATCH('Bảng kê Q1'!$F1484,'Hàng tra'!$E$3:$E$519,0))</f>
        <v>#N/A</v>
      </c>
    </row>
    <row r="1485" spans="1:21" hidden="1" outlineLevel="1" x14ac:dyDescent="0.25">
      <c r="A1485" s="4">
        <v>44978</v>
      </c>
      <c r="B1485" s="8" t="s">
        <v>2201</v>
      </c>
      <c r="C1485" s="8" t="s">
        <v>3013</v>
      </c>
      <c r="D1485" s="22" t="s">
        <v>4255</v>
      </c>
      <c r="E1485" s="22" t="s">
        <v>4255</v>
      </c>
      <c r="F1485" s="22">
        <v>6810</v>
      </c>
      <c r="G1485" s="22"/>
      <c r="H1485" s="22" t="str">
        <f>+IFERROR(INDEX('18.02.23'!$N$9:$N$746,MATCH('Bảng kê Q1'!$F1485,'18.02.23'!$N$9:$N$746,0)),"")</f>
        <v/>
      </c>
      <c r="I1485" s="22"/>
      <c r="J1485" s="22"/>
      <c r="K1485" s="22"/>
      <c r="L1485" s="5">
        <v>3102842</v>
      </c>
      <c r="M1485" s="9" t="s">
        <v>3015</v>
      </c>
      <c r="N1485" s="5">
        <v>310284</v>
      </c>
      <c r="O1485" s="5">
        <v>3413126</v>
      </c>
      <c r="P1485" s="5">
        <f t="shared" si="46"/>
        <v>358378.23</v>
      </c>
      <c r="Q1485" s="5">
        <f t="shared" si="47"/>
        <v>3054747.77</v>
      </c>
      <c r="R1485" s="5" t="str">
        <f>+IFERROR(INDEX('18.02.23'!$F$9:$F$748,MATCH('Bảng kê Q1'!$F1485,'18.02.23'!$N$9:$N$746,0)),"")</f>
        <v/>
      </c>
      <c r="S1485" s="15" t="s">
        <v>701</v>
      </c>
      <c r="T1485" s="8" t="s">
        <v>3026</v>
      </c>
      <c r="U1485" t="e">
        <f>INDEX('Hàng tra'!$E$3:$E$519,MATCH('Bảng kê Q1'!$F1485,'Hàng tra'!$E$3:$E$519,0))</f>
        <v>#N/A</v>
      </c>
    </row>
    <row r="1486" spans="1:21" ht="21" hidden="1" outlineLevel="1" x14ac:dyDescent="0.25">
      <c r="A1486" s="4">
        <v>44978</v>
      </c>
      <c r="B1486" s="8" t="s">
        <v>128</v>
      </c>
      <c r="C1486" s="8" t="s">
        <v>3013</v>
      </c>
      <c r="D1486" s="22" t="s">
        <v>2337</v>
      </c>
      <c r="E1486" s="22" t="s">
        <v>2337</v>
      </c>
      <c r="F1486" s="22">
        <v>6819</v>
      </c>
      <c r="G1486" s="22"/>
      <c r="H1486" s="22" t="str">
        <f>+IFERROR(INDEX('18.02.23'!$N$9:$N$746,MATCH('Bảng kê Q1'!$F1486,'18.02.23'!$N$9:$N$746,0)),"")</f>
        <v/>
      </c>
      <c r="I1486" s="22"/>
      <c r="J1486" s="22"/>
      <c r="K1486" s="22"/>
      <c r="L1486" s="5">
        <v>2065685</v>
      </c>
      <c r="M1486" s="9" t="s">
        <v>3015</v>
      </c>
      <c r="N1486" s="5">
        <v>206569</v>
      </c>
      <c r="O1486" s="5">
        <v>2272254</v>
      </c>
      <c r="P1486" s="5">
        <f t="shared" si="46"/>
        <v>238586.66999999998</v>
      </c>
      <c r="Q1486" s="5">
        <f t="shared" si="47"/>
        <v>2033667.33</v>
      </c>
      <c r="R1486" s="5" t="str">
        <f>+IFERROR(INDEX('18.02.23'!$F$9:$F$748,MATCH('Bảng kê Q1'!$F1486,'18.02.23'!$N$9:$N$746,0)),"")</f>
        <v/>
      </c>
      <c r="S1486" s="15" t="s">
        <v>2337</v>
      </c>
      <c r="T1486" s="8" t="s">
        <v>3112</v>
      </c>
      <c r="U1486" t="e">
        <f>INDEX('Hàng tra'!$E$3:$E$519,MATCH('Bảng kê Q1'!$F1486,'Hàng tra'!$E$3:$E$519,0))</f>
        <v>#N/A</v>
      </c>
    </row>
    <row r="1487" spans="1:21" hidden="1" outlineLevel="1" x14ac:dyDescent="0.25">
      <c r="A1487" s="4">
        <v>44978</v>
      </c>
      <c r="B1487" s="8" t="s">
        <v>248</v>
      </c>
      <c r="C1487" s="8" t="s">
        <v>3013</v>
      </c>
      <c r="D1487" s="22" t="s">
        <v>1769</v>
      </c>
      <c r="E1487" s="22" t="s">
        <v>1769</v>
      </c>
      <c r="F1487" s="22">
        <v>6822</v>
      </c>
      <c r="G1487" s="22"/>
      <c r="H1487" s="22" t="str">
        <f>+IFERROR(INDEX('18.02.23'!$N$9:$N$746,MATCH('Bảng kê Q1'!$F1487,'18.02.23'!$N$9:$N$746,0)),"")</f>
        <v/>
      </c>
      <c r="I1487" s="22"/>
      <c r="J1487" s="22"/>
      <c r="K1487" s="22"/>
      <c r="L1487" s="5">
        <v>1060500</v>
      </c>
      <c r="M1487" s="9" t="s">
        <v>3015</v>
      </c>
      <c r="N1487" s="5">
        <v>106050</v>
      </c>
      <c r="O1487" s="5">
        <v>1166550</v>
      </c>
      <c r="P1487" s="5">
        <f t="shared" si="46"/>
        <v>122487.75</v>
      </c>
      <c r="Q1487" s="5">
        <f t="shared" si="47"/>
        <v>1044062.25</v>
      </c>
      <c r="R1487" s="5" t="str">
        <f>+IFERROR(INDEX('18.02.23'!$F$9:$F$748,MATCH('Bảng kê Q1'!$F1487,'18.02.23'!$N$9:$N$746,0)),"")</f>
        <v/>
      </c>
      <c r="S1487" s="15" t="s">
        <v>1882</v>
      </c>
      <c r="T1487" s="8" t="s">
        <v>3014</v>
      </c>
      <c r="U1487" t="e">
        <f>INDEX('Hàng tra'!$E$3:$E$519,MATCH('Bảng kê Q1'!$F1487,'Hàng tra'!$E$3:$E$519,0))</f>
        <v>#N/A</v>
      </c>
    </row>
    <row r="1488" spans="1:21" hidden="1" outlineLevel="1" x14ac:dyDescent="0.25">
      <c r="A1488" s="4">
        <v>44978</v>
      </c>
      <c r="B1488" s="8" t="s">
        <v>1345</v>
      </c>
      <c r="C1488" s="8" t="s">
        <v>3013</v>
      </c>
      <c r="D1488" s="22" t="s">
        <v>1610</v>
      </c>
      <c r="E1488" s="22" t="s">
        <v>1610</v>
      </c>
      <c r="F1488" s="22">
        <v>6823</v>
      </c>
      <c r="G1488" s="22"/>
      <c r="H1488" s="22" t="str">
        <f>+IFERROR(INDEX('18.02.23'!$N$9:$N$746,MATCH('Bảng kê Q1'!$F1488,'18.02.23'!$N$9:$N$746,0)),"")</f>
        <v/>
      </c>
      <c r="I1488" s="22"/>
      <c r="J1488" s="22"/>
      <c r="K1488" s="22"/>
      <c r="L1488" s="5">
        <v>962485</v>
      </c>
      <c r="M1488" s="9" t="s">
        <v>3015</v>
      </c>
      <c r="N1488" s="5">
        <v>96249</v>
      </c>
      <c r="O1488" s="5">
        <v>1058734</v>
      </c>
      <c r="P1488" s="5">
        <f t="shared" si="46"/>
        <v>111167.06999999999</v>
      </c>
      <c r="Q1488" s="5">
        <f t="shared" si="47"/>
        <v>947566.93</v>
      </c>
      <c r="R1488" s="5" t="str">
        <f>+IFERROR(INDEX('18.02.23'!$F$9:$F$748,MATCH('Bảng kê Q1'!$F1488,'18.02.23'!$N$9:$N$746,0)),"")</f>
        <v/>
      </c>
      <c r="S1488" s="15" t="s">
        <v>1882</v>
      </c>
      <c r="T1488" s="8" t="s">
        <v>3014</v>
      </c>
      <c r="U1488" t="e">
        <f>INDEX('Hàng tra'!$E$3:$E$519,MATCH('Bảng kê Q1'!$F1488,'Hàng tra'!$E$3:$E$519,0))</f>
        <v>#N/A</v>
      </c>
    </row>
    <row r="1489" spans="1:21" hidden="1" outlineLevel="1" x14ac:dyDescent="0.25">
      <c r="A1489" s="4">
        <v>44978</v>
      </c>
      <c r="B1489" s="8" t="s">
        <v>2422</v>
      </c>
      <c r="C1489" s="8" t="s">
        <v>3013</v>
      </c>
      <c r="D1489" s="22" t="s">
        <v>744</v>
      </c>
      <c r="E1489" s="22" t="s">
        <v>744</v>
      </c>
      <c r="F1489" s="22">
        <v>6824</v>
      </c>
      <c r="G1489" s="22"/>
      <c r="H1489" s="22" t="str">
        <f>+IFERROR(INDEX('18.02.23'!$N$9:$N$746,MATCH('Bảng kê Q1'!$F1489,'18.02.23'!$N$9:$N$746,0)),"")</f>
        <v/>
      </c>
      <c r="I1489" s="22"/>
      <c r="J1489" s="22"/>
      <c r="K1489" s="22"/>
      <c r="L1489" s="5">
        <v>868975</v>
      </c>
      <c r="M1489" s="9" t="s">
        <v>3015</v>
      </c>
      <c r="N1489" s="5">
        <v>86898</v>
      </c>
      <c r="O1489" s="5">
        <v>955873</v>
      </c>
      <c r="P1489" s="5">
        <f t="shared" si="46"/>
        <v>100366.66499999999</v>
      </c>
      <c r="Q1489" s="5">
        <f t="shared" si="47"/>
        <v>855506.33499999996</v>
      </c>
      <c r="R1489" s="5" t="str">
        <f>+IFERROR(INDEX('18.02.23'!$F$9:$F$748,MATCH('Bảng kê Q1'!$F1489,'18.02.23'!$N$9:$N$746,0)),"")</f>
        <v/>
      </c>
      <c r="S1489" s="15" t="s">
        <v>1882</v>
      </c>
      <c r="T1489" s="8" t="s">
        <v>3014</v>
      </c>
      <c r="U1489" t="e">
        <f>INDEX('Hàng tra'!$E$3:$E$519,MATCH('Bảng kê Q1'!$F1489,'Hàng tra'!$E$3:$E$519,0))</f>
        <v>#N/A</v>
      </c>
    </row>
    <row r="1490" spans="1:21" hidden="1" outlineLevel="1" x14ac:dyDescent="0.25">
      <c r="A1490" s="4">
        <v>44978</v>
      </c>
      <c r="B1490" s="8" t="s">
        <v>741</v>
      </c>
      <c r="C1490" s="8" t="s">
        <v>3013</v>
      </c>
      <c r="D1490" s="22" t="s">
        <v>257</v>
      </c>
      <c r="E1490" s="22" t="s">
        <v>257</v>
      </c>
      <c r="F1490" s="22">
        <v>6828</v>
      </c>
      <c r="G1490" s="22"/>
      <c r="H1490" s="22" t="str">
        <f>+IFERROR(INDEX('18.02.23'!$N$9:$N$746,MATCH('Bảng kê Q1'!$F1490,'18.02.23'!$N$9:$N$746,0)),"")</f>
        <v/>
      </c>
      <c r="I1490" s="22"/>
      <c r="J1490" s="22"/>
      <c r="K1490" s="22"/>
      <c r="L1490" s="5">
        <v>517701</v>
      </c>
      <c r="M1490" s="9" t="s">
        <v>3015</v>
      </c>
      <c r="N1490" s="5">
        <v>51770</v>
      </c>
      <c r="O1490" s="5">
        <v>569471</v>
      </c>
      <c r="P1490" s="5">
        <f t="shared" si="46"/>
        <v>59794.454999999994</v>
      </c>
      <c r="Q1490" s="5">
        <f t="shared" si="47"/>
        <v>509676.54499999998</v>
      </c>
      <c r="R1490" s="5" t="str">
        <f>+IFERROR(INDEX('18.02.23'!$F$9:$F$748,MATCH('Bảng kê Q1'!$F1490,'18.02.23'!$N$9:$N$746,0)),"")</f>
        <v/>
      </c>
      <c r="S1490" s="15" t="s">
        <v>1882</v>
      </c>
      <c r="T1490" s="8" t="s">
        <v>3014</v>
      </c>
      <c r="U1490" t="e">
        <f>INDEX('Hàng tra'!$E$3:$E$519,MATCH('Bảng kê Q1'!$F1490,'Hàng tra'!$E$3:$E$519,0))</f>
        <v>#N/A</v>
      </c>
    </row>
    <row r="1491" spans="1:21" hidden="1" outlineLevel="1" x14ac:dyDescent="0.25">
      <c r="A1491" s="4">
        <v>44978</v>
      </c>
      <c r="B1491" s="8" t="s">
        <v>1897</v>
      </c>
      <c r="C1491" s="8" t="s">
        <v>3013</v>
      </c>
      <c r="D1491" s="22" t="s">
        <v>2569</v>
      </c>
      <c r="E1491" s="22" t="s">
        <v>2569</v>
      </c>
      <c r="F1491" s="22">
        <v>6829</v>
      </c>
      <c r="G1491" s="22"/>
      <c r="H1491" s="22" t="str">
        <f>+IFERROR(INDEX('18.02.23'!$N$9:$N$746,MATCH('Bảng kê Q1'!$F1491,'18.02.23'!$N$9:$N$746,0)),"")</f>
        <v/>
      </c>
      <c r="I1491" s="22"/>
      <c r="J1491" s="22"/>
      <c r="K1491" s="22"/>
      <c r="L1491" s="5">
        <v>618065</v>
      </c>
      <c r="M1491" s="9" t="s">
        <v>3015</v>
      </c>
      <c r="N1491" s="5">
        <v>61807</v>
      </c>
      <c r="O1491" s="5">
        <v>679872</v>
      </c>
      <c r="P1491" s="5">
        <f t="shared" si="46"/>
        <v>71386.559999999998</v>
      </c>
      <c r="Q1491" s="5">
        <f t="shared" si="47"/>
        <v>608485.43999999994</v>
      </c>
      <c r="R1491" s="5" t="str">
        <f>+IFERROR(INDEX('18.02.23'!$F$9:$F$748,MATCH('Bảng kê Q1'!$F1491,'18.02.23'!$N$9:$N$746,0)),"")</f>
        <v/>
      </c>
      <c r="S1491" s="15" t="s">
        <v>1882</v>
      </c>
      <c r="T1491" s="8" t="s">
        <v>3014</v>
      </c>
      <c r="U1491" t="e">
        <f>INDEX('Hàng tra'!$E$3:$E$519,MATCH('Bảng kê Q1'!$F1491,'Hàng tra'!$E$3:$E$519,0))</f>
        <v>#N/A</v>
      </c>
    </row>
    <row r="1492" spans="1:21" hidden="1" outlineLevel="1" x14ac:dyDescent="0.25">
      <c r="A1492" s="4">
        <v>44978</v>
      </c>
      <c r="B1492" s="8" t="s">
        <v>1112</v>
      </c>
      <c r="C1492" s="8" t="s">
        <v>3013</v>
      </c>
      <c r="D1492" s="22" t="s">
        <v>1089</v>
      </c>
      <c r="E1492" s="22" t="s">
        <v>1089</v>
      </c>
      <c r="F1492" s="22">
        <v>6830</v>
      </c>
      <c r="G1492" s="22"/>
      <c r="H1492" s="22" t="str">
        <f>+IFERROR(INDEX('18.02.23'!$N$9:$N$746,MATCH('Bảng kê Q1'!$F1492,'18.02.23'!$N$9:$N$746,0)),"")</f>
        <v/>
      </c>
      <c r="I1492" s="22"/>
      <c r="J1492" s="22"/>
      <c r="K1492" s="22"/>
      <c r="L1492" s="5">
        <v>1173355</v>
      </c>
      <c r="M1492" s="9" t="s">
        <v>3015</v>
      </c>
      <c r="N1492" s="5">
        <v>117336</v>
      </c>
      <c r="O1492" s="5">
        <v>1290691</v>
      </c>
      <c r="P1492" s="5">
        <f t="shared" si="46"/>
        <v>135522.55499999999</v>
      </c>
      <c r="Q1492" s="5">
        <f t="shared" si="47"/>
        <v>1155168.4450000001</v>
      </c>
      <c r="R1492" s="5" t="str">
        <f>+IFERROR(INDEX('18.02.23'!$F$9:$F$748,MATCH('Bảng kê Q1'!$F1492,'18.02.23'!$N$9:$N$746,0)),"")</f>
        <v/>
      </c>
      <c r="S1492" s="15" t="s">
        <v>1882</v>
      </c>
      <c r="T1492" s="8" t="s">
        <v>3014</v>
      </c>
      <c r="U1492" t="e">
        <f>INDEX('Hàng tra'!$E$3:$E$519,MATCH('Bảng kê Q1'!$F1492,'Hàng tra'!$E$3:$E$519,0))</f>
        <v>#N/A</v>
      </c>
    </row>
    <row r="1493" spans="1:21" hidden="1" outlineLevel="1" x14ac:dyDescent="0.25">
      <c r="A1493" s="4">
        <v>44979</v>
      </c>
      <c r="B1493" s="8" t="s">
        <v>1508</v>
      </c>
      <c r="C1493" s="8" t="s">
        <v>3013</v>
      </c>
      <c r="D1493" s="22" t="s">
        <v>163</v>
      </c>
      <c r="E1493" s="22" t="s">
        <v>163</v>
      </c>
      <c r="F1493" s="22">
        <v>6831</v>
      </c>
      <c r="G1493" s="22"/>
      <c r="H1493" s="22" t="str">
        <f>+IFERROR(INDEX('18.02.23'!$N$9:$N$746,MATCH('Bảng kê Q1'!$F1493,'18.02.23'!$N$9:$N$746,0)),"")</f>
        <v/>
      </c>
      <c r="I1493" s="22"/>
      <c r="J1493" s="22"/>
      <c r="K1493" s="22"/>
      <c r="L1493" s="5">
        <v>1924970</v>
      </c>
      <c r="M1493" s="9" t="s">
        <v>3015</v>
      </c>
      <c r="N1493" s="5">
        <v>192497</v>
      </c>
      <c r="O1493" s="5">
        <v>2117467</v>
      </c>
      <c r="P1493" s="5">
        <f t="shared" si="46"/>
        <v>222334.035</v>
      </c>
      <c r="Q1493" s="5">
        <f t="shared" si="47"/>
        <v>1895132.9650000001</v>
      </c>
      <c r="R1493" s="5" t="str">
        <f>+IFERROR(INDEX('18.02.23'!$F$9:$F$748,MATCH('Bảng kê Q1'!$F1493,'18.02.23'!$N$9:$N$746,0)),"")</f>
        <v/>
      </c>
      <c r="S1493" s="15" t="s">
        <v>163</v>
      </c>
      <c r="T1493" s="8" t="s">
        <v>3059</v>
      </c>
      <c r="U1493" t="e">
        <f>INDEX('Hàng tra'!$E$3:$E$519,MATCH('Bảng kê Q1'!$F1493,'Hàng tra'!$E$3:$E$519,0))</f>
        <v>#N/A</v>
      </c>
    </row>
    <row r="1494" spans="1:21" hidden="1" outlineLevel="1" x14ac:dyDescent="0.25">
      <c r="A1494" s="4">
        <v>44979</v>
      </c>
      <c r="B1494" s="8" t="s">
        <v>3004</v>
      </c>
      <c r="C1494" s="8" t="s">
        <v>3013</v>
      </c>
      <c r="D1494" s="22" t="s">
        <v>517</v>
      </c>
      <c r="E1494" s="22" t="s">
        <v>517</v>
      </c>
      <c r="F1494" s="22">
        <v>6833</v>
      </c>
      <c r="G1494" s="22"/>
      <c r="H1494" s="22" t="str">
        <f>+IFERROR(INDEX('18.02.23'!$N$9:$N$746,MATCH('Bảng kê Q1'!$F1494,'18.02.23'!$N$9:$N$746,0)),"")</f>
        <v/>
      </c>
      <c r="I1494" s="22"/>
      <c r="J1494" s="22"/>
      <c r="K1494" s="22"/>
      <c r="L1494" s="5">
        <v>222116</v>
      </c>
      <c r="M1494" s="9" t="s">
        <v>3015</v>
      </c>
      <c r="N1494" s="5">
        <v>22212</v>
      </c>
      <c r="O1494" s="5">
        <v>244328</v>
      </c>
      <c r="P1494" s="5">
        <f t="shared" si="46"/>
        <v>25654.44</v>
      </c>
      <c r="Q1494" s="5">
        <f t="shared" si="47"/>
        <v>218673.56</v>
      </c>
      <c r="R1494" s="5" t="str">
        <f>+IFERROR(INDEX('18.02.23'!$F$9:$F$748,MATCH('Bảng kê Q1'!$F1494,'18.02.23'!$N$9:$N$746,0)),"")</f>
        <v/>
      </c>
      <c r="S1494" s="15" t="s">
        <v>1882</v>
      </c>
      <c r="T1494" s="8" t="s">
        <v>3014</v>
      </c>
      <c r="U1494" t="e">
        <f>INDEX('Hàng tra'!$E$3:$E$519,MATCH('Bảng kê Q1'!$F1494,'Hàng tra'!$E$3:$E$519,0))</f>
        <v>#N/A</v>
      </c>
    </row>
    <row r="1495" spans="1:21" hidden="1" outlineLevel="1" x14ac:dyDescent="0.25">
      <c r="A1495" s="4">
        <v>44979</v>
      </c>
      <c r="B1495" s="8" t="s">
        <v>1873</v>
      </c>
      <c r="C1495" s="8" t="s">
        <v>3013</v>
      </c>
      <c r="D1495" s="22" t="s">
        <v>2784</v>
      </c>
      <c r="E1495" s="22" t="s">
        <v>2784</v>
      </c>
      <c r="F1495" s="22">
        <v>6834</v>
      </c>
      <c r="G1495" s="22"/>
      <c r="H1495" s="22" t="str">
        <f>+IFERROR(INDEX('18.02.23'!$N$9:$N$746,MATCH('Bảng kê Q1'!$F1495,'18.02.23'!$N$9:$N$746,0)),"")</f>
        <v/>
      </c>
      <c r="I1495" s="22"/>
      <c r="J1495" s="22"/>
      <c r="K1495" s="22"/>
      <c r="L1495" s="5">
        <v>1109206</v>
      </c>
      <c r="M1495" s="9" t="s">
        <v>3015</v>
      </c>
      <c r="N1495" s="5">
        <v>110921</v>
      </c>
      <c r="O1495" s="5">
        <v>1220127</v>
      </c>
      <c r="P1495" s="5">
        <f t="shared" si="46"/>
        <v>128113.33499999999</v>
      </c>
      <c r="Q1495" s="5">
        <f t="shared" si="47"/>
        <v>1092013.665</v>
      </c>
      <c r="R1495" s="5" t="str">
        <f>+IFERROR(INDEX('18.02.23'!$F$9:$F$748,MATCH('Bảng kê Q1'!$F1495,'18.02.23'!$N$9:$N$746,0)),"")</f>
        <v/>
      </c>
      <c r="S1495" s="15" t="s">
        <v>1882</v>
      </c>
      <c r="T1495" s="8" t="s">
        <v>3014</v>
      </c>
      <c r="U1495" t="e">
        <f>INDEX('Hàng tra'!$E$3:$E$519,MATCH('Bảng kê Q1'!$F1495,'Hàng tra'!$E$3:$E$519,0))</f>
        <v>#N/A</v>
      </c>
    </row>
    <row r="1496" spans="1:21" hidden="1" outlineLevel="1" x14ac:dyDescent="0.25">
      <c r="A1496" s="4">
        <v>44979</v>
      </c>
      <c r="B1496" s="8" t="s">
        <v>2739</v>
      </c>
      <c r="C1496" s="8" t="s">
        <v>3013</v>
      </c>
      <c r="D1496" s="22" t="s">
        <v>2247</v>
      </c>
      <c r="E1496" s="22" t="s">
        <v>2247</v>
      </c>
      <c r="F1496" s="22">
        <v>6835</v>
      </c>
      <c r="G1496" s="22"/>
      <c r="H1496" s="22" t="str">
        <f>+IFERROR(INDEX('18.02.23'!$N$9:$N$746,MATCH('Bảng kê Q1'!$F1496,'18.02.23'!$N$9:$N$746,0)),"")</f>
        <v/>
      </c>
      <c r="I1496" s="22"/>
      <c r="J1496" s="22"/>
      <c r="K1496" s="22"/>
      <c r="L1496" s="5">
        <v>3376970</v>
      </c>
      <c r="M1496" s="9" t="s">
        <v>3015</v>
      </c>
      <c r="N1496" s="5">
        <v>337697</v>
      </c>
      <c r="O1496" s="5">
        <v>3714667</v>
      </c>
      <c r="P1496" s="5">
        <f t="shared" si="46"/>
        <v>390040.03499999997</v>
      </c>
      <c r="Q1496" s="5">
        <f t="shared" si="47"/>
        <v>3324626.9649999999</v>
      </c>
      <c r="R1496" s="5" t="str">
        <f>+IFERROR(INDEX('18.02.23'!$F$9:$F$748,MATCH('Bảng kê Q1'!$F1496,'18.02.23'!$N$9:$N$746,0)),"")</f>
        <v/>
      </c>
      <c r="S1496" s="15" t="s">
        <v>2247</v>
      </c>
      <c r="T1496" s="8" t="s">
        <v>3058</v>
      </c>
      <c r="U1496" t="e">
        <f>INDEX('Hàng tra'!$E$3:$E$519,MATCH('Bảng kê Q1'!$F1496,'Hàng tra'!$E$3:$E$519,0))</f>
        <v>#N/A</v>
      </c>
    </row>
    <row r="1497" spans="1:21" hidden="1" outlineLevel="1" x14ac:dyDescent="0.25">
      <c r="A1497" s="4">
        <v>44979</v>
      </c>
      <c r="B1497" s="8" t="s">
        <v>2603</v>
      </c>
      <c r="C1497" s="8" t="s">
        <v>3013</v>
      </c>
      <c r="D1497" s="22" t="s">
        <v>1019</v>
      </c>
      <c r="E1497" s="22" t="s">
        <v>1019</v>
      </c>
      <c r="F1497" s="22">
        <v>6836</v>
      </c>
      <c r="G1497" s="22"/>
      <c r="H1497" s="22" t="str">
        <f>+IFERROR(INDEX('18.02.23'!$N$9:$N$746,MATCH('Bảng kê Q1'!$F1497,'18.02.23'!$N$9:$N$746,0)),"")</f>
        <v/>
      </c>
      <c r="I1497" s="22"/>
      <c r="J1497" s="22"/>
      <c r="K1497" s="22"/>
      <c r="L1497" s="5">
        <v>704013</v>
      </c>
      <c r="M1497" s="9" t="s">
        <v>3015</v>
      </c>
      <c r="N1497" s="5">
        <v>70401</v>
      </c>
      <c r="O1497" s="5">
        <v>774414</v>
      </c>
      <c r="P1497" s="5">
        <f t="shared" si="46"/>
        <v>81313.47</v>
      </c>
      <c r="Q1497" s="5">
        <f t="shared" si="47"/>
        <v>693100.53</v>
      </c>
      <c r="R1497" s="5" t="str">
        <f>+IFERROR(INDEX('18.02.23'!$F$9:$F$748,MATCH('Bảng kê Q1'!$F1497,'18.02.23'!$N$9:$N$746,0)),"")</f>
        <v/>
      </c>
      <c r="S1497" s="15" t="s">
        <v>1882</v>
      </c>
      <c r="T1497" s="8" t="s">
        <v>3014</v>
      </c>
      <c r="U1497" t="e">
        <f>INDEX('Hàng tra'!$E$3:$E$519,MATCH('Bảng kê Q1'!$F1497,'Hàng tra'!$E$3:$E$519,0))</f>
        <v>#N/A</v>
      </c>
    </row>
    <row r="1498" spans="1:21" hidden="1" outlineLevel="1" x14ac:dyDescent="0.25">
      <c r="A1498" s="4">
        <v>44979</v>
      </c>
      <c r="B1498" s="8" t="s">
        <v>161</v>
      </c>
      <c r="C1498" s="8" t="s">
        <v>3013</v>
      </c>
      <c r="D1498" s="22" t="s">
        <v>780</v>
      </c>
      <c r="E1498" s="22" t="s">
        <v>780</v>
      </c>
      <c r="F1498" s="22">
        <v>6839</v>
      </c>
      <c r="G1498" s="22"/>
      <c r="H1498" s="22" t="str">
        <f>+IFERROR(INDEX('18.02.23'!$N$9:$N$746,MATCH('Bảng kê Q1'!$F1498,'18.02.23'!$N$9:$N$746,0)),"")</f>
        <v/>
      </c>
      <c r="I1498" s="22"/>
      <c r="J1498" s="22"/>
      <c r="K1498" s="22"/>
      <c r="L1498" s="5">
        <v>2745820</v>
      </c>
      <c r="M1498" s="9" t="s">
        <v>3015</v>
      </c>
      <c r="N1498" s="5">
        <v>274582</v>
      </c>
      <c r="O1498" s="5">
        <v>3020402</v>
      </c>
      <c r="P1498" s="5">
        <f t="shared" si="46"/>
        <v>317142.20999999996</v>
      </c>
      <c r="Q1498" s="5">
        <f t="shared" si="47"/>
        <v>2703259.79</v>
      </c>
      <c r="R1498" s="5" t="str">
        <f>+IFERROR(INDEX('18.02.23'!$F$9:$F$748,MATCH('Bảng kê Q1'!$F1498,'18.02.23'!$N$9:$N$746,0)),"")</f>
        <v/>
      </c>
      <c r="S1498" s="15" t="s">
        <v>780</v>
      </c>
      <c r="T1498" s="8" t="s">
        <v>3085</v>
      </c>
      <c r="U1498" t="e">
        <f>INDEX('Hàng tra'!$E$3:$E$519,MATCH('Bảng kê Q1'!$F1498,'Hàng tra'!$E$3:$E$519,0))</f>
        <v>#N/A</v>
      </c>
    </row>
    <row r="1499" spans="1:21" hidden="1" outlineLevel="1" x14ac:dyDescent="0.25">
      <c r="A1499" s="4">
        <v>44979</v>
      </c>
      <c r="B1499" s="8" t="s">
        <v>2251</v>
      </c>
      <c r="C1499" s="8" t="s">
        <v>3013</v>
      </c>
      <c r="D1499" s="22" t="s">
        <v>2511</v>
      </c>
      <c r="E1499" s="22" t="s">
        <v>2511</v>
      </c>
      <c r="F1499" s="22">
        <v>6840</v>
      </c>
      <c r="G1499" s="22"/>
      <c r="H1499" s="22" t="str">
        <f>+IFERROR(INDEX('18.02.23'!$N$9:$N$746,MATCH('Bảng kê Q1'!$F1499,'18.02.23'!$N$9:$N$746,0)),"")</f>
        <v/>
      </c>
      <c r="I1499" s="22"/>
      <c r="J1499" s="22"/>
      <c r="K1499" s="22"/>
      <c r="L1499" s="5">
        <v>1279643</v>
      </c>
      <c r="M1499" s="9" t="s">
        <v>3015</v>
      </c>
      <c r="N1499" s="5">
        <v>127964</v>
      </c>
      <c r="O1499" s="5">
        <v>1407607</v>
      </c>
      <c r="P1499" s="5">
        <f t="shared" si="46"/>
        <v>147798.73499999999</v>
      </c>
      <c r="Q1499" s="5">
        <f t="shared" si="47"/>
        <v>1259808.2650000001</v>
      </c>
      <c r="R1499" s="5" t="str">
        <f>+IFERROR(INDEX('18.02.23'!$F$9:$F$748,MATCH('Bảng kê Q1'!$F1499,'18.02.23'!$N$9:$N$746,0)),"")</f>
        <v/>
      </c>
      <c r="S1499" s="15" t="s">
        <v>1882</v>
      </c>
      <c r="T1499" s="8" t="s">
        <v>3014</v>
      </c>
      <c r="U1499" t="e">
        <f>INDEX('Hàng tra'!$E$3:$E$519,MATCH('Bảng kê Q1'!$F1499,'Hàng tra'!$E$3:$E$519,0))</f>
        <v>#N/A</v>
      </c>
    </row>
    <row r="1500" spans="1:21" hidden="1" outlineLevel="1" x14ac:dyDescent="0.25">
      <c r="A1500" s="4">
        <v>44979</v>
      </c>
      <c r="B1500" s="8" t="s">
        <v>1739</v>
      </c>
      <c r="C1500" s="8" t="s">
        <v>3013</v>
      </c>
      <c r="D1500" s="22" t="s">
        <v>2622</v>
      </c>
      <c r="E1500" s="22" t="s">
        <v>2622</v>
      </c>
      <c r="F1500" s="22">
        <v>6843</v>
      </c>
      <c r="G1500" s="22"/>
      <c r="H1500" s="22" t="str">
        <f>+IFERROR(INDEX('18.02.23'!$N$9:$N$746,MATCH('Bảng kê Q1'!$F1500,'18.02.23'!$N$9:$N$746,0)),"")</f>
        <v/>
      </c>
      <c r="I1500" s="22"/>
      <c r="J1500" s="22"/>
      <c r="K1500" s="22"/>
      <c r="L1500" s="5">
        <v>1530553</v>
      </c>
      <c r="M1500" s="9" t="s">
        <v>3015</v>
      </c>
      <c r="N1500" s="5">
        <v>153055</v>
      </c>
      <c r="O1500" s="5">
        <v>1683608</v>
      </c>
      <c r="P1500" s="5">
        <f t="shared" si="46"/>
        <v>176778.84</v>
      </c>
      <c r="Q1500" s="5">
        <f t="shared" si="47"/>
        <v>1506829.16</v>
      </c>
      <c r="R1500" s="5" t="str">
        <f>+IFERROR(INDEX('18.02.23'!$F$9:$F$748,MATCH('Bảng kê Q1'!$F1500,'18.02.23'!$N$9:$N$746,0)),"")</f>
        <v/>
      </c>
      <c r="S1500" s="15" t="s">
        <v>1882</v>
      </c>
      <c r="T1500" s="8" t="s">
        <v>3014</v>
      </c>
      <c r="U1500" t="e">
        <f>INDEX('Hàng tra'!$E$3:$E$519,MATCH('Bảng kê Q1'!$F1500,'Hàng tra'!$E$3:$E$519,0))</f>
        <v>#N/A</v>
      </c>
    </row>
    <row r="1501" spans="1:21" hidden="1" outlineLevel="1" x14ac:dyDescent="0.25">
      <c r="A1501" s="4">
        <v>44979</v>
      </c>
      <c r="B1501" s="8" t="s">
        <v>1221</v>
      </c>
      <c r="C1501" s="8" t="s">
        <v>3013</v>
      </c>
      <c r="D1501" s="22" t="s">
        <v>1691</v>
      </c>
      <c r="E1501" s="22" t="s">
        <v>1691</v>
      </c>
      <c r="F1501" s="22">
        <v>6844</v>
      </c>
      <c r="G1501" s="22"/>
      <c r="H1501" s="22" t="str">
        <f>+IFERROR(INDEX('18.02.23'!$N$9:$N$746,MATCH('Bảng kê Q1'!$F1501,'18.02.23'!$N$9:$N$746,0)),"")</f>
        <v/>
      </c>
      <c r="I1501" s="22"/>
      <c r="J1501" s="22"/>
      <c r="K1501" s="22"/>
      <c r="L1501" s="5">
        <v>553467</v>
      </c>
      <c r="M1501" s="9" t="s">
        <v>3015</v>
      </c>
      <c r="N1501" s="5">
        <v>55347</v>
      </c>
      <c r="O1501" s="5">
        <v>608814</v>
      </c>
      <c r="P1501" s="5">
        <f t="shared" si="46"/>
        <v>63925.47</v>
      </c>
      <c r="Q1501" s="5">
        <f t="shared" si="47"/>
        <v>544888.53</v>
      </c>
      <c r="R1501" s="5" t="str">
        <f>+IFERROR(INDEX('18.02.23'!$F$9:$F$748,MATCH('Bảng kê Q1'!$F1501,'18.02.23'!$N$9:$N$746,0)),"")</f>
        <v/>
      </c>
      <c r="S1501" s="15" t="s">
        <v>1882</v>
      </c>
      <c r="T1501" s="8" t="s">
        <v>3014</v>
      </c>
      <c r="U1501" t="e">
        <f>INDEX('Hàng tra'!$E$3:$E$519,MATCH('Bảng kê Q1'!$F1501,'Hàng tra'!$E$3:$E$519,0))</f>
        <v>#N/A</v>
      </c>
    </row>
    <row r="1502" spans="1:21" hidden="1" outlineLevel="1" x14ac:dyDescent="0.25">
      <c r="A1502" s="4">
        <v>44979</v>
      </c>
      <c r="B1502" s="8" t="s">
        <v>919</v>
      </c>
      <c r="C1502" s="8" t="s">
        <v>3013</v>
      </c>
      <c r="D1502" s="22" t="s">
        <v>2395</v>
      </c>
      <c r="E1502" s="22" t="s">
        <v>2395</v>
      </c>
      <c r="F1502" s="22">
        <v>6846</v>
      </c>
      <c r="G1502" s="22"/>
      <c r="H1502" s="22" t="str">
        <f>+IFERROR(INDEX('18.02.23'!$N$9:$N$746,MATCH('Bảng kê Q1'!$F1502,'18.02.23'!$N$9:$N$746,0)),"")</f>
        <v/>
      </c>
      <c r="I1502" s="22"/>
      <c r="J1502" s="22"/>
      <c r="K1502" s="22"/>
      <c r="L1502" s="5">
        <v>951239</v>
      </c>
      <c r="M1502" s="9" t="s">
        <v>3015</v>
      </c>
      <c r="N1502" s="5">
        <v>95124</v>
      </c>
      <c r="O1502" s="5">
        <v>1046363</v>
      </c>
      <c r="P1502" s="5">
        <f t="shared" si="46"/>
        <v>109868.11499999999</v>
      </c>
      <c r="Q1502" s="5">
        <f t="shared" si="47"/>
        <v>936494.88500000001</v>
      </c>
      <c r="R1502" s="5" t="str">
        <f>+IFERROR(INDEX('18.02.23'!$F$9:$F$748,MATCH('Bảng kê Q1'!$F1502,'18.02.23'!$N$9:$N$746,0)),"")</f>
        <v/>
      </c>
      <c r="S1502" s="15" t="s">
        <v>1882</v>
      </c>
      <c r="T1502" s="8" t="s">
        <v>3014</v>
      </c>
      <c r="U1502" t="e">
        <f>INDEX('Hàng tra'!$E$3:$E$519,MATCH('Bảng kê Q1'!$F1502,'Hàng tra'!$E$3:$E$519,0))</f>
        <v>#N/A</v>
      </c>
    </row>
    <row r="1503" spans="1:21" hidden="1" outlineLevel="1" x14ac:dyDescent="0.25">
      <c r="A1503" s="4">
        <v>44979</v>
      </c>
      <c r="B1503" s="8" t="s">
        <v>2469</v>
      </c>
      <c r="C1503" s="8" t="s">
        <v>3013</v>
      </c>
      <c r="D1503" s="22" t="s">
        <v>2486</v>
      </c>
      <c r="E1503" s="22" t="s">
        <v>2486</v>
      </c>
      <c r="F1503" s="22">
        <v>6847</v>
      </c>
      <c r="G1503" s="22"/>
      <c r="H1503" s="22" t="str">
        <f>+IFERROR(INDEX('18.02.23'!$N$9:$N$746,MATCH('Bảng kê Q1'!$F1503,'18.02.23'!$N$9:$N$746,0)),"")</f>
        <v/>
      </c>
      <c r="I1503" s="22"/>
      <c r="J1503" s="22"/>
      <c r="K1503" s="22"/>
      <c r="L1503" s="5">
        <v>928504</v>
      </c>
      <c r="M1503" s="9" t="s">
        <v>3015</v>
      </c>
      <c r="N1503" s="5">
        <v>92850</v>
      </c>
      <c r="O1503" s="5">
        <v>1021354</v>
      </c>
      <c r="P1503" s="5">
        <f t="shared" si="46"/>
        <v>107242.17</v>
      </c>
      <c r="Q1503" s="5">
        <f t="shared" si="47"/>
        <v>914111.83</v>
      </c>
      <c r="R1503" s="5" t="str">
        <f>+IFERROR(INDEX('18.02.23'!$F$9:$F$748,MATCH('Bảng kê Q1'!$F1503,'18.02.23'!$N$9:$N$746,0)),"")</f>
        <v/>
      </c>
      <c r="S1503" s="15" t="s">
        <v>1882</v>
      </c>
      <c r="T1503" s="8" t="s">
        <v>3014</v>
      </c>
      <c r="U1503" t="e">
        <f>INDEX('Hàng tra'!$E$3:$E$519,MATCH('Bảng kê Q1'!$F1503,'Hàng tra'!$E$3:$E$519,0))</f>
        <v>#N/A</v>
      </c>
    </row>
    <row r="1504" spans="1:21" hidden="1" outlineLevel="1" x14ac:dyDescent="0.25">
      <c r="A1504" s="4">
        <v>44979</v>
      </c>
      <c r="B1504" s="8" t="s">
        <v>1664</v>
      </c>
      <c r="C1504" s="8" t="s">
        <v>3013</v>
      </c>
      <c r="D1504" s="22" t="s">
        <v>557</v>
      </c>
      <c r="E1504" s="22" t="s">
        <v>557</v>
      </c>
      <c r="F1504" s="22">
        <v>6850</v>
      </c>
      <c r="G1504" s="22"/>
      <c r="H1504" s="22" t="str">
        <f>+IFERROR(INDEX('18.02.23'!$N$9:$N$746,MATCH('Bảng kê Q1'!$F1504,'18.02.23'!$N$9:$N$746,0)),"")</f>
        <v/>
      </c>
      <c r="I1504" s="22"/>
      <c r="J1504" s="22"/>
      <c r="K1504" s="22"/>
      <c r="L1504" s="5">
        <v>555290</v>
      </c>
      <c r="M1504" s="9" t="s">
        <v>3015</v>
      </c>
      <c r="N1504" s="5">
        <v>55529</v>
      </c>
      <c r="O1504" s="5">
        <v>610819</v>
      </c>
      <c r="P1504" s="5">
        <f t="shared" si="46"/>
        <v>64135.994999999995</v>
      </c>
      <c r="Q1504" s="5">
        <f t="shared" si="47"/>
        <v>546683.005</v>
      </c>
      <c r="R1504" s="5" t="str">
        <f>+IFERROR(INDEX('18.02.23'!$F$9:$F$748,MATCH('Bảng kê Q1'!$F1504,'18.02.23'!$N$9:$N$746,0)),"")</f>
        <v/>
      </c>
      <c r="S1504" s="15" t="s">
        <v>1882</v>
      </c>
      <c r="T1504" s="8" t="s">
        <v>3014</v>
      </c>
      <c r="U1504" t="e">
        <f>INDEX('Hàng tra'!$E$3:$E$519,MATCH('Bảng kê Q1'!$F1504,'Hàng tra'!$E$3:$E$519,0))</f>
        <v>#N/A</v>
      </c>
    </row>
    <row r="1505" spans="1:21" hidden="1" outlineLevel="1" x14ac:dyDescent="0.25">
      <c r="A1505" s="4">
        <v>44979</v>
      </c>
      <c r="B1505" s="8" t="s">
        <v>1071</v>
      </c>
      <c r="C1505" s="8" t="s">
        <v>3013</v>
      </c>
      <c r="D1505" s="22" t="s">
        <v>3129</v>
      </c>
      <c r="E1505" s="22" t="s">
        <v>3129</v>
      </c>
      <c r="F1505" s="22">
        <v>6851</v>
      </c>
      <c r="G1505" s="22"/>
      <c r="H1505" s="22" t="str">
        <f>+IFERROR(INDEX('18.02.23'!$N$9:$N$746,MATCH('Bảng kê Q1'!$F1505,'18.02.23'!$N$9:$N$746,0)),"")</f>
        <v/>
      </c>
      <c r="I1505" s="22"/>
      <c r="J1505" s="22"/>
      <c r="K1505" s="22"/>
      <c r="L1505" s="5">
        <v>1322489</v>
      </c>
      <c r="M1505" s="9" t="s">
        <v>3015</v>
      </c>
      <c r="N1505" s="5">
        <v>132249</v>
      </c>
      <c r="O1505" s="5">
        <v>1454738</v>
      </c>
      <c r="P1505" s="5">
        <f t="shared" si="46"/>
        <v>152747.49</v>
      </c>
      <c r="Q1505" s="5">
        <f t="shared" si="47"/>
        <v>1301990.51</v>
      </c>
      <c r="R1505" s="5" t="str">
        <f>+IFERROR(INDEX('18.02.23'!$F$9:$F$748,MATCH('Bảng kê Q1'!$F1505,'18.02.23'!$N$9:$N$746,0)),"")</f>
        <v/>
      </c>
      <c r="S1505" s="15" t="s">
        <v>1882</v>
      </c>
      <c r="T1505" s="8" t="s">
        <v>3014</v>
      </c>
      <c r="U1505" t="e">
        <f>INDEX('Hàng tra'!$E$3:$E$519,MATCH('Bảng kê Q1'!$F1505,'Hàng tra'!$E$3:$E$519,0))</f>
        <v>#N/A</v>
      </c>
    </row>
    <row r="1506" spans="1:21" hidden="1" outlineLevel="1" x14ac:dyDescent="0.25">
      <c r="A1506" s="4">
        <v>44979</v>
      </c>
      <c r="B1506" s="8" t="s">
        <v>917</v>
      </c>
      <c r="C1506" s="8" t="s">
        <v>3013</v>
      </c>
      <c r="D1506" s="22" t="s">
        <v>3129</v>
      </c>
      <c r="E1506" s="22" t="s">
        <v>3129</v>
      </c>
      <c r="F1506" s="22">
        <v>6852</v>
      </c>
      <c r="G1506" s="22"/>
      <c r="H1506" s="22" t="str">
        <f>+IFERROR(INDEX('18.02.23'!$N$9:$N$746,MATCH('Bảng kê Q1'!$F1506,'18.02.23'!$N$9:$N$746,0)),"")</f>
        <v/>
      </c>
      <c r="I1506" s="22"/>
      <c r="J1506" s="22"/>
      <c r="K1506" s="22"/>
      <c r="L1506" s="5">
        <v>648900</v>
      </c>
      <c r="M1506" s="9" t="s">
        <v>3015</v>
      </c>
      <c r="N1506" s="5">
        <v>64890</v>
      </c>
      <c r="O1506" s="5">
        <v>713790</v>
      </c>
      <c r="P1506" s="5">
        <f t="shared" si="46"/>
        <v>74947.95</v>
      </c>
      <c r="Q1506" s="5">
        <f t="shared" si="47"/>
        <v>638842.05000000005</v>
      </c>
      <c r="R1506" s="5" t="str">
        <f>+IFERROR(INDEX('18.02.23'!$F$9:$F$748,MATCH('Bảng kê Q1'!$F1506,'18.02.23'!$N$9:$N$746,0)),"")</f>
        <v/>
      </c>
      <c r="S1506" s="15" t="s">
        <v>1882</v>
      </c>
      <c r="T1506" s="8" t="s">
        <v>3014</v>
      </c>
      <c r="U1506" t="e">
        <f>INDEX('Hàng tra'!$E$3:$E$519,MATCH('Bảng kê Q1'!$F1506,'Hàng tra'!$E$3:$E$519,0))</f>
        <v>#N/A</v>
      </c>
    </row>
    <row r="1507" spans="1:21" hidden="1" outlineLevel="1" x14ac:dyDescent="0.25">
      <c r="A1507" s="4">
        <v>44979</v>
      </c>
      <c r="B1507" s="8" t="s">
        <v>2361</v>
      </c>
      <c r="C1507" s="8" t="s">
        <v>3013</v>
      </c>
      <c r="D1507" s="22" t="s">
        <v>1815</v>
      </c>
      <c r="E1507" s="22" t="s">
        <v>1815</v>
      </c>
      <c r="F1507" s="22">
        <v>6853</v>
      </c>
      <c r="G1507" s="22"/>
      <c r="H1507" s="22" t="str">
        <f>+IFERROR(INDEX('18.02.23'!$N$9:$N$746,MATCH('Bảng kê Q1'!$F1507,'18.02.23'!$N$9:$N$746,0)),"")</f>
        <v/>
      </c>
      <c r="I1507" s="22"/>
      <c r="J1507" s="22"/>
      <c r="K1507" s="22"/>
      <c r="L1507" s="5">
        <v>1696405</v>
      </c>
      <c r="M1507" s="9" t="s">
        <v>3015</v>
      </c>
      <c r="N1507" s="5">
        <v>169641</v>
      </c>
      <c r="O1507" s="5">
        <v>1866046</v>
      </c>
      <c r="P1507" s="5">
        <f t="shared" si="46"/>
        <v>195934.83</v>
      </c>
      <c r="Q1507" s="5">
        <f t="shared" si="47"/>
        <v>1670111.17</v>
      </c>
      <c r="R1507" s="5" t="str">
        <f>+IFERROR(INDEX('18.02.23'!$F$9:$F$748,MATCH('Bảng kê Q1'!$F1507,'18.02.23'!$N$9:$N$746,0)),"")</f>
        <v/>
      </c>
      <c r="S1507" s="15" t="s">
        <v>1882</v>
      </c>
      <c r="T1507" s="8" t="s">
        <v>3014</v>
      </c>
      <c r="U1507" t="e">
        <f>INDEX('Hàng tra'!$E$3:$E$519,MATCH('Bảng kê Q1'!$F1507,'Hàng tra'!$E$3:$E$519,0))</f>
        <v>#N/A</v>
      </c>
    </row>
    <row r="1508" spans="1:21" hidden="1" outlineLevel="1" x14ac:dyDescent="0.25">
      <c r="A1508" s="4">
        <v>44979</v>
      </c>
      <c r="B1508" s="8" t="s">
        <v>2718</v>
      </c>
      <c r="C1508" s="8" t="s">
        <v>3013</v>
      </c>
      <c r="D1508" s="22" t="s">
        <v>1815</v>
      </c>
      <c r="E1508" s="22" t="s">
        <v>1815</v>
      </c>
      <c r="F1508" s="22">
        <v>6854</v>
      </c>
      <c r="G1508" s="22"/>
      <c r="H1508" s="22" t="str">
        <f>+IFERROR(INDEX('18.02.23'!$N$9:$N$746,MATCH('Bảng kê Q1'!$F1508,'18.02.23'!$N$9:$N$746,0)),"")</f>
        <v/>
      </c>
      <c r="I1508" s="22"/>
      <c r="J1508" s="22"/>
      <c r="K1508" s="22"/>
      <c r="L1508" s="5">
        <v>648900</v>
      </c>
      <c r="M1508" s="9" t="s">
        <v>3015</v>
      </c>
      <c r="N1508" s="5">
        <v>64890</v>
      </c>
      <c r="O1508" s="5">
        <v>713790</v>
      </c>
      <c r="P1508" s="5">
        <f t="shared" si="46"/>
        <v>74947.95</v>
      </c>
      <c r="Q1508" s="5">
        <f t="shared" si="47"/>
        <v>638842.05000000005</v>
      </c>
      <c r="R1508" s="5" t="str">
        <f>+IFERROR(INDEX('18.02.23'!$F$9:$F$748,MATCH('Bảng kê Q1'!$F1508,'18.02.23'!$N$9:$N$746,0)),"")</f>
        <v/>
      </c>
      <c r="S1508" s="15" t="s">
        <v>1882</v>
      </c>
      <c r="T1508" s="8" t="s">
        <v>3014</v>
      </c>
      <c r="U1508" t="e">
        <f>INDEX('Hàng tra'!$E$3:$E$519,MATCH('Bảng kê Q1'!$F1508,'Hàng tra'!$E$3:$E$519,0))</f>
        <v>#N/A</v>
      </c>
    </row>
    <row r="1509" spans="1:21" hidden="1" outlineLevel="1" x14ac:dyDescent="0.25">
      <c r="A1509" s="4">
        <v>44979</v>
      </c>
      <c r="B1509" s="8" t="s">
        <v>2108</v>
      </c>
      <c r="C1509" s="8" t="s">
        <v>3013</v>
      </c>
      <c r="D1509" s="22" t="s">
        <v>207</v>
      </c>
      <c r="E1509" s="22" t="s">
        <v>207</v>
      </c>
      <c r="F1509" s="22">
        <v>6855</v>
      </c>
      <c r="G1509" s="22"/>
      <c r="H1509" s="22" t="str">
        <f>+IFERROR(INDEX('18.02.23'!$N$9:$N$746,MATCH('Bảng kê Q1'!$F1509,'18.02.23'!$N$9:$N$746,0)),"")</f>
        <v/>
      </c>
      <c r="I1509" s="22"/>
      <c r="J1509" s="22"/>
      <c r="K1509" s="22"/>
      <c r="L1509" s="5">
        <v>521385</v>
      </c>
      <c r="M1509" s="9" t="s">
        <v>3015</v>
      </c>
      <c r="N1509" s="5">
        <v>52139</v>
      </c>
      <c r="O1509" s="5">
        <v>573524</v>
      </c>
      <c r="P1509" s="5">
        <f t="shared" si="46"/>
        <v>60220.02</v>
      </c>
      <c r="Q1509" s="5">
        <f t="shared" si="47"/>
        <v>513303.98</v>
      </c>
      <c r="R1509" s="5" t="str">
        <f>+IFERROR(INDEX('18.02.23'!$F$9:$F$748,MATCH('Bảng kê Q1'!$F1509,'18.02.23'!$N$9:$N$746,0)),"")</f>
        <v/>
      </c>
      <c r="S1509" s="15" t="s">
        <v>1882</v>
      </c>
      <c r="T1509" s="8" t="s">
        <v>3014</v>
      </c>
      <c r="U1509" t="e">
        <f>INDEX('Hàng tra'!$E$3:$E$519,MATCH('Bảng kê Q1'!$F1509,'Hàng tra'!$E$3:$E$519,0))</f>
        <v>#N/A</v>
      </c>
    </row>
    <row r="1510" spans="1:21" hidden="1" outlineLevel="1" x14ac:dyDescent="0.25">
      <c r="A1510" s="4">
        <v>44979</v>
      </c>
      <c r="B1510" s="8" t="s">
        <v>50</v>
      </c>
      <c r="C1510" s="8" t="s">
        <v>3013</v>
      </c>
      <c r="D1510" s="22" t="s">
        <v>1387</v>
      </c>
      <c r="E1510" s="22" t="s">
        <v>1387</v>
      </c>
      <c r="F1510" s="22">
        <v>6858</v>
      </c>
      <c r="G1510" s="22"/>
      <c r="H1510" s="22" t="str">
        <f>+IFERROR(INDEX('18.02.23'!$N$9:$N$746,MATCH('Bảng kê Q1'!$F1510,'18.02.23'!$N$9:$N$746,0)),"")</f>
        <v/>
      </c>
      <c r="I1510" s="22"/>
      <c r="J1510" s="22"/>
      <c r="K1510" s="22"/>
      <c r="L1510" s="5">
        <v>951239</v>
      </c>
      <c r="M1510" s="9" t="s">
        <v>3015</v>
      </c>
      <c r="N1510" s="5">
        <v>95124</v>
      </c>
      <c r="O1510" s="5">
        <v>1046363</v>
      </c>
      <c r="P1510" s="5">
        <f t="shared" si="46"/>
        <v>109868.11499999999</v>
      </c>
      <c r="Q1510" s="5">
        <f t="shared" si="47"/>
        <v>936494.88500000001</v>
      </c>
      <c r="R1510" s="5" t="str">
        <f>+IFERROR(INDEX('18.02.23'!$F$9:$F$748,MATCH('Bảng kê Q1'!$F1510,'18.02.23'!$N$9:$N$746,0)),"")</f>
        <v/>
      </c>
      <c r="S1510" s="15" t="s">
        <v>1882</v>
      </c>
      <c r="T1510" s="8" t="s">
        <v>3014</v>
      </c>
      <c r="U1510" t="e">
        <f>INDEX('Hàng tra'!$E$3:$E$519,MATCH('Bảng kê Q1'!$F1510,'Hàng tra'!$E$3:$E$519,0))</f>
        <v>#N/A</v>
      </c>
    </row>
    <row r="1511" spans="1:21" ht="21" hidden="1" outlineLevel="1" x14ac:dyDescent="0.25">
      <c r="A1511" s="4">
        <v>44979</v>
      </c>
      <c r="B1511" s="8" t="s">
        <v>1488</v>
      </c>
      <c r="C1511" s="8" t="s">
        <v>3013</v>
      </c>
      <c r="D1511" s="22" t="s">
        <v>4282</v>
      </c>
      <c r="E1511" s="22" t="s">
        <v>4282</v>
      </c>
      <c r="F1511" s="22">
        <v>6862</v>
      </c>
      <c r="G1511" s="22"/>
      <c r="H1511" s="22" t="str">
        <f>+IFERROR(INDEX('18.02.23'!$N$9:$N$746,MATCH('Bảng kê Q1'!$F1511,'18.02.23'!$N$9:$N$746,0)),"")</f>
        <v/>
      </c>
      <c r="I1511" s="22"/>
      <c r="J1511" s="22"/>
      <c r="K1511" s="22"/>
      <c r="L1511" s="5">
        <v>1869548</v>
      </c>
      <c r="M1511" s="9" t="s">
        <v>3015</v>
      </c>
      <c r="N1511" s="5">
        <v>186955</v>
      </c>
      <c r="O1511" s="5">
        <v>2056503</v>
      </c>
      <c r="P1511" s="5">
        <f t="shared" si="46"/>
        <v>215932.815</v>
      </c>
      <c r="Q1511" s="5">
        <f t="shared" si="47"/>
        <v>1840570.1850000001</v>
      </c>
      <c r="R1511" s="5" t="str">
        <f>+IFERROR(INDEX('18.02.23'!$F$9:$F$748,MATCH('Bảng kê Q1'!$F1511,'18.02.23'!$N$9:$N$746,0)),"")</f>
        <v/>
      </c>
      <c r="S1511" s="15" t="s">
        <v>349</v>
      </c>
      <c r="T1511" s="8" t="s">
        <v>3030</v>
      </c>
      <c r="U1511" t="e">
        <f>INDEX('Hàng tra'!$E$3:$E$519,MATCH('Bảng kê Q1'!$F1511,'Hàng tra'!$E$3:$E$519,0))</f>
        <v>#N/A</v>
      </c>
    </row>
    <row r="1512" spans="1:21" ht="21" hidden="1" outlineLevel="1" x14ac:dyDescent="0.25">
      <c r="A1512" s="4">
        <v>44979</v>
      </c>
      <c r="B1512" s="8" t="s">
        <v>1799</v>
      </c>
      <c r="C1512" s="8" t="s">
        <v>3013</v>
      </c>
      <c r="D1512" s="22" t="s">
        <v>2781</v>
      </c>
      <c r="E1512" s="22" t="s">
        <v>2781</v>
      </c>
      <c r="F1512" s="22">
        <v>6863</v>
      </c>
      <c r="G1512" s="22"/>
      <c r="H1512" s="22" t="str">
        <f>+IFERROR(INDEX('18.02.23'!$N$9:$N$746,MATCH('Bảng kê Q1'!$F1512,'18.02.23'!$N$9:$N$746,0)),"")</f>
        <v/>
      </c>
      <c r="I1512" s="22"/>
      <c r="J1512" s="22"/>
      <c r="K1512" s="22"/>
      <c r="L1512" s="5">
        <v>2628355</v>
      </c>
      <c r="M1512" s="9" t="s">
        <v>3015</v>
      </c>
      <c r="N1512" s="5">
        <v>262836</v>
      </c>
      <c r="O1512" s="5">
        <v>2891191</v>
      </c>
      <c r="P1512" s="5">
        <f t="shared" si="46"/>
        <v>303575.05499999999</v>
      </c>
      <c r="Q1512" s="5">
        <f t="shared" si="47"/>
        <v>2587615.9449999998</v>
      </c>
      <c r="R1512" s="5" t="str">
        <f>+IFERROR(INDEX('18.02.23'!$F$9:$F$748,MATCH('Bảng kê Q1'!$F1512,'18.02.23'!$N$9:$N$746,0)),"")</f>
        <v/>
      </c>
      <c r="S1512" s="15" t="s">
        <v>2781</v>
      </c>
      <c r="T1512" s="8" t="s">
        <v>3075</v>
      </c>
      <c r="U1512" t="e">
        <f>INDEX('Hàng tra'!$E$3:$E$519,MATCH('Bảng kê Q1'!$F1512,'Hàng tra'!$E$3:$E$519,0))</f>
        <v>#N/A</v>
      </c>
    </row>
    <row r="1513" spans="1:21" ht="21" hidden="1" outlineLevel="1" x14ac:dyDescent="0.25">
      <c r="A1513" s="4">
        <v>44979</v>
      </c>
      <c r="B1513" s="8" t="s">
        <v>2661</v>
      </c>
      <c r="C1513" s="8" t="s">
        <v>3013</v>
      </c>
      <c r="D1513" s="22" t="s">
        <v>2953</v>
      </c>
      <c r="E1513" s="22" t="s">
        <v>2953</v>
      </c>
      <c r="F1513" s="22">
        <v>6864</v>
      </c>
      <c r="G1513" s="22"/>
      <c r="H1513" s="22" t="str">
        <f>+IFERROR(INDEX('18.02.23'!$N$9:$N$746,MATCH('Bảng kê Q1'!$F1513,'18.02.23'!$N$9:$N$746,0)),"")</f>
        <v/>
      </c>
      <c r="I1513" s="22"/>
      <c r="J1513" s="22"/>
      <c r="K1513" s="22"/>
      <c r="L1513" s="5">
        <v>1924970</v>
      </c>
      <c r="M1513" s="9" t="s">
        <v>3015</v>
      </c>
      <c r="N1513" s="5">
        <v>192497</v>
      </c>
      <c r="O1513" s="5">
        <v>2117467</v>
      </c>
      <c r="P1513" s="5">
        <f t="shared" si="46"/>
        <v>222334.035</v>
      </c>
      <c r="Q1513" s="5">
        <f t="shared" si="47"/>
        <v>1895132.9650000001</v>
      </c>
      <c r="R1513" s="5" t="str">
        <f>+IFERROR(INDEX('18.02.23'!$F$9:$F$748,MATCH('Bảng kê Q1'!$F1513,'18.02.23'!$N$9:$N$746,0)),"")</f>
        <v/>
      </c>
      <c r="S1513" s="15" t="s">
        <v>2953</v>
      </c>
      <c r="T1513" s="8" t="s">
        <v>3074</v>
      </c>
      <c r="U1513" t="e">
        <f>INDEX('Hàng tra'!$E$3:$E$519,MATCH('Bảng kê Q1'!$F1513,'Hàng tra'!$E$3:$E$519,0))</f>
        <v>#N/A</v>
      </c>
    </row>
    <row r="1514" spans="1:21" ht="21" hidden="1" outlineLevel="1" x14ac:dyDescent="0.25">
      <c r="A1514" s="4">
        <v>44979</v>
      </c>
      <c r="B1514" s="8" t="s">
        <v>1148</v>
      </c>
      <c r="C1514" s="8" t="s">
        <v>3013</v>
      </c>
      <c r="D1514" s="22" t="s">
        <v>1405</v>
      </c>
      <c r="E1514" s="22" t="s">
        <v>1405</v>
      </c>
      <c r="F1514" s="22">
        <v>6865</v>
      </c>
      <c r="G1514" s="22"/>
      <c r="H1514" s="22" t="str">
        <f>+IFERROR(INDEX('18.02.23'!$N$9:$N$746,MATCH('Bảng kê Q1'!$F1514,'18.02.23'!$N$9:$N$746,0)),"")</f>
        <v/>
      </c>
      <c r="I1514" s="22"/>
      <c r="J1514" s="22"/>
      <c r="K1514" s="22"/>
      <c r="L1514" s="5">
        <v>2023910</v>
      </c>
      <c r="M1514" s="9" t="s">
        <v>3015</v>
      </c>
      <c r="N1514" s="5">
        <v>202391</v>
      </c>
      <c r="O1514" s="5">
        <v>2226301</v>
      </c>
      <c r="P1514" s="5">
        <f t="shared" si="46"/>
        <v>233761.60499999998</v>
      </c>
      <c r="Q1514" s="5">
        <f t="shared" si="47"/>
        <v>1992539.395</v>
      </c>
      <c r="R1514" s="5" t="str">
        <f>+IFERROR(INDEX('18.02.23'!$F$9:$F$748,MATCH('Bảng kê Q1'!$F1514,'18.02.23'!$N$9:$N$746,0)),"")</f>
        <v/>
      </c>
      <c r="S1514" s="15" t="s">
        <v>1405</v>
      </c>
      <c r="T1514" s="8" t="s">
        <v>3097</v>
      </c>
      <c r="U1514" t="e">
        <f>INDEX('Hàng tra'!$E$3:$E$519,MATCH('Bảng kê Q1'!$F1514,'Hàng tra'!$E$3:$E$519,0))</f>
        <v>#N/A</v>
      </c>
    </row>
    <row r="1515" spans="1:21" ht="21" hidden="1" outlineLevel="1" x14ac:dyDescent="0.25">
      <c r="A1515" s="4">
        <v>44979</v>
      </c>
      <c r="B1515" s="8" t="s">
        <v>2151</v>
      </c>
      <c r="C1515" s="8" t="s">
        <v>3013</v>
      </c>
      <c r="D1515" s="22" t="s">
        <v>2233</v>
      </c>
      <c r="E1515" s="22" t="s">
        <v>2233</v>
      </c>
      <c r="F1515" s="22">
        <v>6866</v>
      </c>
      <c r="G1515" s="22"/>
      <c r="H1515" s="22" t="str">
        <f>+IFERROR(INDEX('18.02.23'!$N$9:$N$746,MATCH('Bảng kê Q1'!$F1515,'18.02.23'!$N$9:$N$746,0)),"")</f>
        <v/>
      </c>
      <c r="I1515" s="22"/>
      <c r="J1515" s="22"/>
      <c r="K1515" s="22"/>
      <c r="L1515" s="5">
        <v>415676</v>
      </c>
      <c r="M1515" s="9" t="s">
        <v>3015</v>
      </c>
      <c r="N1515" s="5">
        <v>41568</v>
      </c>
      <c r="O1515" s="5">
        <v>457244</v>
      </c>
      <c r="P1515" s="5">
        <f t="shared" si="46"/>
        <v>48010.619999999995</v>
      </c>
      <c r="Q1515" s="5">
        <f t="shared" si="47"/>
        <v>409233.38</v>
      </c>
      <c r="R1515" s="5" t="str">
        <f>+IFERROR(INDEX('18.02.23'!$F$9:$F$748,MATCH('Bảng kê Q1'!$F1515,'18.02.23'!$N$9:$N$746,0)),"")</f>
        <v/>
      </c>
      <c r="S1515" s="15" t="s">
        <v>2233</v>
      </c>
      <c r="T1515" s="8" t="s">
        <v>3113</v>
      </c>
      <c r="U1515" t="e">
        <f>INDEX('Hàng tra'!$E$3:$E$519,MATCH('Bảng kê Q1'!$F1515,'Hàng tra'!$E$3:$E$519,0))</f>
        <v>#N/A</v>
      </c>
    </row>
    <row r="1516" spans="1:21" ht="21" hidden="1" outlineLevel="1" x14ac:dyDescent="0.25">
      <c r="A1516" s="4">
        <v>44979</v>
      </c>
      <c r="B1516" s="8" t="s">
        <v>2135</v>
      </c>
      <c r="C1516" s="8" t="s">
        <v>3013</v>
      </c>
      <c r="D1516" s="22" t="s">
        <v>4227</v>
      </c>
      <c r="E1516" s="22" t="s">
        <v>4227</v>
      </c>
      <c r="F1516" s="22">
        <v>6867</v>
      </c>
      <c r="G1516" s="22"/>
      <c r="H1516" s="22" t="str">
        <f>+IFERROR(INDEX('18.02.23'!$N$9:$N$746,MATCH('Bảng kê Q1'!$F1516,'18.02.23'!$N$9:$N$746,0)),"")</f>
        <v/>
      </c>
      <c r="I1516" s="22"/>
      <c r="J1516" s="22"/>
      <c r="K1516" s="22"/>
      <c r="L1516" s="5">
        <v>1329640</v>
      </c>
      <c r="M1516" s="9" t="s">
        <v>3015</v>
      </c>
      <c r="N1516" s="5">
        <v>132964</v>
      </c>
      <c r="O1516" s="5">
        <v>1462604</v>
      </c>
      <c r="P1516" s="5">
        <f t="shared" si="46"/>
        <v>153573.41999999998</v>
      </c>
      <c r="Q1516" s="5">
        <f t="shared" si="47"/>
        <v>1309030.58</v>
      </c>
      <c r="R1516" s="5" t="str">
        <f>+IFERROR(INDEX('18.02.23'!$F$9:$F$748,MATCH('Bảng kê Q1'!$F1516,'18.02.23'!$N$9:$N$746,0)),"")</f>
        <v/>
      </c>
      <c r="S1516" s="15" t="s">
        <v>2706</v>
      </c>
      <c r="T1516" s="8" t="s">
        <v>3098</v>
      </c>
      <c r="U1516" t="e">
        <f>INDEX('Hàng tra'!$E$3:$E$519,MATCH('Bảng kê Q1'!$F1516,'Hàng tra'!$E$3:$E$519,0))</f>
        <v>#N/A</v>
      </c>
    </row>
    <row r="1517" spans="1:21" ht="21" hidden="1" outlineLevel="1" x14ac:dyDescent="0.25">
      <c r="A1517" s="4">
        <v>44979</v>
      </c>
      <c r="B1517" s="8" t="s">
        <v>1941</v>
      </c>
      <c r="C1517" s="8" t="s">
        <v>3013</v>
      </c>
      <c r="D1517" s="22" t="s">
        <v>1471</v>
      </c>
      <c r="E1517" s="22" t="s">
        <v>1471</v>
      </c>
      <c r="F1517" s="22">
        <v>6868</v>
      </c>
      <c r="G1517" s="22"/>
      <c r="H1517" s="22" t="str">
        <f>+IFERROR(INDEX('18.02.23'!$N$9:$N$746,MATCH('Bảng kê Q1'!$F1517,'18.02.23'!$N$9:$N$746,0)),"")</f>
        <v/>
      </c>
      <c r="I1517" s="22"/>
      <c r="J1517" s="22"/>
      <c r="K1517" s="22"/>
      <c r="L1517" s="5">
        <v>1044332</v>
      </c>
      <c r="M1517" s="9" t="s">
        <v>3015</v>
      </c>
      <c r="N1517" s="5">
        <v>104433</v>
      </c>
      <c r="O1517" s="5">
        <v>1148765</v>
      </c>
      <c r="P1517" s="5">
        <f t="shared" si="46"/>
        <v>120620.325</v>
      </c>
      <c r="Q1517" s="5">
        <f t="shared" si="47"/>
        <v>1028144.675</v>
      </c>
      <c r="R1517" s="5" t="str">
        <f>+IFERROR(INDEX('18.02.23'!$F$9:$F$748,MATCH('Bảng kê Q1'!$F1517,'18.02.23'!$N$9:$N$746,0)),"")</f>
        <v/>
      </c>
      <c r="S1517" s="15" t="s">
        <v>1471</v>
      </c>
      <c r="T1517" s="8" t="s">
        <v>3031</v>
      </c>
      <c r="U1517" t="e">
        <f>INDEX('Hàng tra'!$E$3:$E$519,MATCH('Bảng kê Q1'!$F1517,'Hàng tra'!$E$3:$E$519,0))</f>
        <v>#N/A</v>
      </c>
    </row>
    <row r="1518" spans="1:21" ht="21" hidden="1" outlineLevel="1" x14ac:dyDescent="0.25">
      <c r="A1518" s="4">
        <v>44979</v>
      </c>
      <c r="B1518" s="8" t="s">
        <v>1685</v>
      </c>
      <c r="C1518" s="8" t="s">
        <v>3013</v>
      </c>
      <c r="D1518" s="22" t="s">
        <v>894</v>
      </c>
      <c r="E1518" s="22" t="s">
        <v>894</v>
      </c>
      <c r="F1518" s="22">
        <v>6869</v>
      </c>
      <c r="G1518" s="22"/>
      <c r="H1518" s="22" t="str">
        <f>+IFERROR(INDEX('18.02.23'!$N$9:$N$746,MATCH('Bảng kê Q1'!$F1518,'18.02.23'!$N$9:$N$746,0)),"")</f>
        <v/>
      </c>
      <c r="I1518" s="22"/>
      <c r="J1518" s="22"/>
      <c r="K1518" s="22"/>
      <c r="L1518" s="5">
        <v>3537370</v>
      </c>
      <c r="M1518" s="9" t="s">
        <v>3015</v>
      </c>
      <c r="N1518" s="5">
        <v>353737</v>
      </c>
      <c r="O1518" s="5">
        <v>3891107</v>
      </c>
      <c r="P1518" s="5">
        <f t="shared" si="46"/>
        <v>408566.23499999999</v>
      </c>
      <c r="Q1518" s="5">
        <f t="shared" si="47"/>
        <v>3482540.7650000001</v>
      </c>
      <c r="R1518" s="5" t="str">
        <f>+IFERROR(INDEX('18.02.23'!$F$9:$F$748,MATCH('Bảng kê Q1'!$F1518,'18.02.23'!$N$9:$N$746,0)),"")</f>
        <v/>
      </c>
      <c r="S1518" s="15" t="s">
        <v>894</v>
      </c>
      <c r="T1518" s="8" t="s">
        <v>3071</v>
      </c>
      <c r="U1518" t="e">
        <f>INDEX('Hàng tra'!$E$3:$E$519,MATCH('Bảng kê Q1'!$F1518,'Hàng tra'!$E$3:$E$519,0))</f>
        <v>#N/A</v>
      </c>
    </row>
    <row r="1519" spans="1:21" ht="21" hidden="1" outlineLevel="1" x14ac:dyDescent="0.25">
      <c r="A1519" s="4">
        <v>44979</v>
      </c>
      <c r="B1519" s="8" t="s">
        <v>1197</v>
      </c>
      <c r="C1519" s="8" t="s">
        <v>3013</v>
      </c>
      <c r="D1519" s="22" t="s">
        <v>439</v>
      </c>
      <c r="E1519" s="22" t="s">
        <v>439</v>
      </c>
      <c r="F1519" s="22">
        <v>6870</v>
      </c>
      <c r="G1519" s="22"/>
      <c r="H1519" s="22" t="str">
        <f>+IFERROR(INDEX('18.02.23'!$N$9:$N$746,MATCH('Bảng kê Q1'!$F1519,'18.02.23'!$N$9:$N$746,0)),"")</f>
        <v/>
      </c>
      <c r="I1519" s="22"/>
      <c r="J1519" s="22"/>
      <c r="K1519" s="22"/>
      <c r="L1519" s="5">
        <v>1289600</v>
      </c>
      <c r="M1519" s="9" t="s">
        <v>3015</v>
      </c>
      <c r="N1519" s="5">
        <v>128960</v>
      </c>
      <c r="O1519" s="5">
        <v>1418560</v>
      </c>
      <c r="P1519" s="5">
        <f t="shared" si="46"/>
        <v>148948.79999999999</v>
      </c>
      <c r="Q1519" s="5">
        <f t="shared" si="47"/>
        <v>1269611.2</v>
      </c>
      <c r="R1519" s="5" t="str">
        <f>+IFERROR(INDEX('18.02.23'!$F$9:$F$748,MATCH('Bảng kê Q1'!$F1519,'18.02.23'!$N$9:$N$746,0)),"")</f>
        <v/>
      </c>
      <c r="S1519" s="15" t="s">
        <v>439</v>
      </c>
      <c r="T1519" s="8" t="s">
        <v>3077</v>
      </c>
      <c r="U1519" t="e">
        <f>INDEX('Hàng tra'!$E$3:$E$519,MATCH('Bảng kê Q1'!$F1519,'Hàng tra'!$E$3:$E$519,0))</f>
        <v>#N/A</v>
      </c>
    </row>
    <row r="1520" spans="1:21" hidden="1" outlineLevel="1" x14ac:dyDescent="0.25">
      <c r="A1520" s="4">
        <v>44979</v>
      </c>
      <c r="B1520" s="8" t="s">
        <v>1925</v>
      </c>
      <c r="C1520" s="8" t="s">
        <v>3013</v>
      </c>
      <c r="D1520" s="22" t="s">
        <v>672</v>
      </c>
      <c r="E1520" s="22" t="s">
        <v>672</v>
      </c>
      <c r="F1520" s="22">
        <v>6871</v>
      </c>
      <c r="G1520" s="22"/>
      <c r="H1520" s="22" t="str">
        <f>+IFERROR(INDEX('18.02.23'!$N$9:$N$746,MATCH('Bảng kê Q1'!$F1520,'18.02.23'!$N$9:$N$746,0)),"")</f>
        <v/>
      </c>
      <c r="I1520" s="22"/>
      <c r="J1520" s="22"/>
      <c r="K1520" s="22"/>
      <c r="L1520" s="5">
        <v>5198000</v>
      </c>
      <c r="M1520" s="9" t="s">
        <v>3015</v>
      </c>
      <c r="N1520" s="5">
        <v>519800</v>
      </c>
      <c r="O1520" s="5">
        <v>5717800</v>
      </c>
      <c r="P1520" s="5">
        <f t="shared" si="46"/>
        <v>600369</v>
      </c>
      <c r="Q1520" s="5">
        <f t="shared" si="47"/>
        <v>5117431</v>
      </c>
      <c r="R1520" s="5" t="str">
        <f>+IFERROR(INDEX('18.02.23'!$F$9:$F$748,MATCH('Bảng kê Q1'!$F1520,'18.02.23'!$N$9:$N$746,0)),"")</f>
        <v/>
      </c>
      <c r="S1520" s="15" t="s">
        <v>672</v>
      </c>
      <c r="T1520" s="8" t="s">
        <v>3081</v>
      </c>
      <c r="U1520" t="e">
        <f>INDEX('Hàng tra'!$E$3:$E$519,MATCH('Bảng kê Q1'!$F1520,'Hàng tra'!$E$3:$E$519,0))</f>
        <v>#N/A</v>
      </c>
    </row>
    <row r="1521" spans="1:21" ht="21" hidden="1" outlineLevel="1" x14ac:dyDescent="0.25">
      <c r="A1521" s="4">
        <v>44979</v>
      </c>
      <c r="B1521" s="8" t="s">
        <v>533</v>
      </c>
      <c r="C1521" s="8" t="s">
        <v>3013</v>
      </c>
      <c r="D1521" s="22" t="s">
        <v>2262</v>
      </c>
      <c r="E1521" s="22" t="s">
        <v>2262</v>
      </c>
      <c r="F1521" s="22">
        <v>6872</v>
      </c>
      <c r="G1521" s="22"/>
      <c r="H1521" s="22" t="str">
        <f>+IFERROR(INDEX('18.02.23'!$N$9:$N$746,MATCH('Bảng kê Q1'!$F1521,'18.02.23'!$N$9:$N$746,0)),"")</f>
        <v/>
      </c>
      <c r="I1521" s="22"/>
      <c r="J1521" s="22"/>
      <c r="K1521" s="22"/>
      <c r="L1521" s="5">
        <v>3778975</v>
      </c>
      <c r="M1521" s="9" t="s">
        <v>3015</v>
      </c>
      <c r="N1521" s="5">
        <v>377898</v>
      </c>
      <c r="O1521" s="5">
        <v>4156873</v>
      </c>
      <c r="P1521" s="5">
        <f t="shared" si="46"/>
        <v>436471.66499999998</v>
      </c>
      <c r="Q1521" s="5">
        <f t="shared" si="47"/>
        <v>3720401.335</v>
      </c>
      <c r="R1521" s="5" t="str">
        <f>+IFERROR(INDEX('18.02.23'!$F$9:$F$748,MATCH('Bảng kê Q1'!$F1521,'18.02.23'!$N$9:$N$746,0)),"")</f>
        <v/>
      </c>
      <c r="S1521" s="15" t="s">
        <v>2262</v>
      </c>
      <c r="T1521" s="8" t="s">
        <v>3084</v>
      </c>
      <c r="U1521" t="e">
        <f>INDEX('Hàng tra'!$E$3:$E$519,MATCH('Bảng kê Q1'!$F1521,'Hàng tra'!$E$3:$E$519,0))</f>
        <v>#N/A</v>
      </c>
    </row>
    <row r="1522" spans="1:21" ht="21" hidden="1" outlineLevel="1" x14ac:dyDescent="0.25">
      <c r="A1522" s="4">
        <v>44979</v>
      </c>
      <c r="B1522" s="8" t="s">
        <v>810</v>
      </c>
      <c r="C1522" s="8" t="s">
        <v>3013</v>
      </c>
      <c r="D1522" s="22" t="s">
        <v>760</v>
      </c>
      <c r="E1522" s="22" t="s">
        <v>760</v>
      </c>
      <c r="F1522" s="22">
        <v>6873</v>
      </c>
      <c r="G1522" s="22"/>
      <c r="H1522" s="22" t="str">
        <f>+IFERROR(INDEX('18.02.23'!$N$9:$N$746,MATCH('Bảng kê Q1'!$F1522,'18.02.23'!$N$9:$N$746,0)),"")</f>
        <v/>
      </c>
      <c r="I1522" s="22"/>
      <c r="J1522" s="22"/>
      <c r="K1522" s="22"/>
      <c r="L1522" s="5">
        <v>530250</v>
      </c>
      <c r="M1522" s="9" t="s">
        <v>3015</v>
      </c>
      <c r="N1522" s="5">
        <v>53025</v>
      </c>
      <c r="O1522" s="5">
        <v>583275</v>
      </c>
      <c r="P1522" s="5">
        <f t="shared" si="46"/>
        <v>61243.875</v>
      </c>
      <c r="Q1522" s="5">
        <f t="shared" si="47"/>
        <v>522031.125</v>
      </c>
      <c r="R1522" s="5" t="str">
        <f>+IFERROR(INDEX('18.02.23'!$F$9:$F$748,MATCH('Bảng kê Q1'!$F1522,'18.02.23'!$N$9:$N$746,0)),"")</f>
        <v/>
      </c>
      <c r="S1522" s="15" t="s">
        <v>760</v>
      </c>
      <c r="T1522" s="8" t="s">
        <v>3073</v>
      </c>
      <c r="U1522" t="e">
        <f>INDEX('Hàng tra'!$E$3:$E$519,MATCH('Bảng kê Q1'!$F1522,'Hàng tra'!$E$3:$E$519,0))</f>
        <v>#N/A</v>
      </c>
    </row>
    <row r="1523" spans="1:21" ht="21" hidden="1" outlineLevel="1" x14ac:dyDescent="0.25">
      <c r="A1523" s="4">
        <v>44979</v>
      </c>
      <c r="B1523" s="8" t="s">
        <v>789</v>
      </c>
      <c r="C1523" s="8" t="s">
        <v>3013</v>
      </c>
      <c r="D1523" s="22" t="s">
        <v>415</v>
      </c>
      <c r="E1523" s="22" t="s">
        <v>415</v>
      </c>
      <c r="F1523" s="22">
        <v>6874</v>
      </c>
      <c r="G1523" s="22"/>
      <c r="H1523" s="22" t="str">
        <f>+IFERROR(INDEX('18.02.23'!$N$9:$N$746,MATCH('Bảng kê Q1'!$F1523,'18.02.23'!$N$9:$N$746,0)),"")</f>
        <v/>
      </c>
      <c r="I1523" s="22"/>
      <c r="J1523" s="22"/>
      <c r="K1523" s="22"/>
      <c r="L1523" s="5">
        <v>1102500</v>
      </c>
      <c r="M1523" s="9" t="s">
        <v>3015</v>
      </c>
      <c r="N1523" s="5">
        <v>110250</v>
      </c>
      <c r="O1523" s="5">
        <v>1212750</v>
      </c>
      <c r="P1523" s="5">
        <f t="shared" si="46"/>
        <v>127338.75</v>
      </c>
      <c r="Q1523" s="5">
        <f t="shared" si="47"/>
        <v>1085411.25</v>
      </c>
      <c r="R1523" s="5" t="str">
        <f>+IFERROR(INDEX('18.02.23'!$F$9:$F$748,MATCH('Bảng kê Q1'!$F1523,'18.02.23'!$N$9:$N$746,0)),"")</f>
        <v/>
      </c>
      <c r="S1523" s="15" t="s">
        <v>415</v>
      </c>
      <c r="T1523" s="8" t="s">
        <v>3076</v>
      </c>
      <c r="U1523" t="e">
        <f>INDEX('Hàng tra'!$E$3:$E$519,MATCH('Bảng kê Q1'!$F1523,'Hàng tra'!$E$3:$E$519,0))</f>
        <v>#N/A</v>
      </c>
    </row>
    <row r="1524" spans="1:21" ht="21" hidden="1" outlineLevel="1" x14ac:dyDescent="0.25">
      <c r="A1524" s="4">
        <v>44979</v>
      </c>
      <c r="B1524" s="8" t="s">
        <v>891</v>
      </c>
      <c r="C1524" s="8" t="s">
        <v>3013</v>
      </c>
      <c r="D1524" s="22" t="s">
        <v>1947</v>
      </c>
      <c r="E1524" s="22" t="s">
        <v>1947</v>
      </c>
      <c r="F1524" s="22">
        <v>6875</v>
      </c>
      <c r="G1524" s="22"/>
      <c r="H1524" s="22" t="str">
        <f>+IFERROR(INDEX('18.02.23'!$N$9:$N$746,MATCH('Bảng kê Q1'!$F1524,'18.02.23'!$N$9:$N$746,0)),"")</f>
        <v/>
      </c>
      <c r="I1524" s="22"/>
      <c r="J1524" s="22"/>
      <c r="K1524" s="22"/>
      <c r="L1524" s="5">
        <v>1632750</v>
      </c>
      <c r="M1524" s="9" t="s">
        <v>3015</v>
      </c>
      <c r="N1524" s="5">
        <v>163275</v>
      </c>
      <c r="O1524" s="5">
        <v>1796025</v>
      </c>
      <c r="P1524" s="5">
        <f t="shared" si="46"/>
        <v>188582.625</v>
      </c>
      <c r="Q1524" s="5">
        <f t="shared" si="47"/>
        <v>1607442.375</v>
      </c>
      <c r="R1524" s="5" t="str">
        <f>+IFERROR(INDEX('18.02.23'!$F$9:$F$748,MATCH('Bảng kê Q1'!$F1524,'18.02.23'!$N$9:$N$746,0)),"")</f>
        <v/>
      </c>
      <c r="S1524" s="15" t="s">
        <v>1947</v>
      </c>
      <c r="T1524" s="8" t="s">
        <v>3069</v>
      </c>
      <c r="U1524" t="e">
        <f>INDEX('Hàng tra'!$E$3:$E$519,MATCH('Bảng kê Q1'!$F1524,'Hàng tra'!$E$3:$E$519,0))</f>
        <v>#N/A</v>
      </c>
    </row>
    <row r="1525" spans="1:21" ht="21" hidden="1" outlineLevel="1" x14ac:dyDescent="0.25">
      <c r="A1525" s="4">
        <v>44979</v>
      </c>
      <c r="B1525" s="8" t="s">
        <v>35</v>
      </c>
      <c r="C1525" s="8" t="s">
        <v>3013</v>
      </c>
      <c r="D1525" s="22" t="s">
        <v>2781</v>
      </c>
      <c r="E1525" s="22" t="s">
        <v>2781</v>
      </c>
      <c r="F1525" s="22">
        <v>6876</v>
      </c>
      <c r="G1525" s="22"/>
      <c r="H1525" s="22" t="str">
        <f>+IFERROR(INDEX('18.02.23'!$N$9:$N$746,MATCH('Bảng kê Q1'!$F1525,'18.02.23'!$N$9:$N$746,0)),"")</f>
        <v/>
      </c>
      <c r="I1525" s="22"/>
      <c r="J1525" s="22"/>
      <c r="K1525" s="22"/>
      <c r="L1525" s="5">
        <v>1632750</v>
      </c>
      <c r="M1525" s="9" t="s">
        <v>3015</v>
      </c>
      <c r="N1525" s="5">
        <v>163275</v>
      </c>
      <c r="O1525" s="5">
        <v>1796025</v>
      </c>
      <c r="P1525" s="5">
        <f t="shared" si="46"/>
        <v>188582.625</v>
      </c>
      <c r="Q1525" s="5">
        <f t="shared" si="47"/>
        <v>1607442.375</v>
      </c>
      <c r="R1525" s="5" t="str">
        <f>+IFERROR(INDEX('18.02.23'!$F$9:$F$748,MATCH('Bảng kê Q1'!$F1525,'18.02.23'!$N$9:$N$746,0)),"")</f>
        <v/>
      </c>
      <c r="S1525" s="15" t="s">
        <v>2781</v>
      </c>
      <c r="T1525" s="8" t="s">
        <v>3075</v>
      </c>
      <c r="U1525" t="e">
        <f>INDEX('Hàng tra'!$E$3:$E$519,MATCH('Bảng kê Q1'!$F1525,'Hàng tra'!$E$3:$E$519,0))</f>
        <v>#N/A</v>
      </c>
    </row>
    <row r="1526" spans="1:21" hidden="1" outlineLevel="1" x14ac:dyDescent="0.25">
      <c r="A1526" s="4">
        <v>44980</v>
      </c>
      <c r="B1526" s="8" t="s">
        <v>1513</v>
      </c>
      <c r="C1526" s="8" t="s">
        <v>3013</v>
      </c>
      <c r="D1526" s="22" t="s">
        <v>2102</v>
      </c>
      <c r="E1526" s="22" t="s">
        <v>2102</v>
      </c>
      <c r="F1526" s="22">
        <v>6967</v>
      </c>
      <c r="G1526" s="22"/>
      <c r="H1526" s="22" t="str">
        <f>+IFERROR(INDEX('18.02.23'!$N$9:$N$746,MATCH('Bảng kê Q1'!$F1526,'18.02.23'!$N$9:$N$746,0)),"")</f>
        <v/>
      </c>
      <c r="I1526" s="22"/>
      <c r="J1526" s="22"/>
      <c r="K1526" s="22"/>
      <c r="L1526" s="5">
        <v>1169043</v>
      </c>
      <c r="M1526" s="9" t="s">
        <v>3015</v>
      </c>
      <c r="N1526" s="5">
        <v>116904</v>
      </c>
      <c r="O1526" s="5">
        <v>1285947</v>
      </c>
      <c r="P1526" s="5">
        <f t="shared" si="46"/>
        <v>135024.435</v>
      </c>
      <c r="Q1526" s="5">
        <f t="shared" si="47"/>
        <v>1150922.5649999999</v>
      </c>
      <c r="R1526" s="5" t="str">
        <f>+IFERROR(INDEX('18.02.23'!$F$9:$F$748,MATCH('Bảng kê Q1'!$F1526,'18.02.23'!$N$9:$N$746,0)),"")</f>
        <v/>
      </c>
      <c r="S1526" s="15" t="s">
        <v>1882</v>
      </c>
      <c r="T1526" s="8" t="s">
        <v>3014</v>
      </c>
      <c r="U1526" t="e">
        <f>INDEX('Hàng tra'!$E$3:$E$519,MATCH('Bảng kê Q1'!$F1526,'Hàng tra'!$E$3:$E$519,0))</f>
        <v>#N/A</v>
      </c>
    </row>
    <row r="1527" spans="1:21" ht="21" hidden="1" outlineLevel="1" x14ac:dyDescent="0.25">
      <c r="A1527" s="4">
        <v>44980</v>
      </c>
      <c r="B1527" s="8" t="s">
        <v>1135</v>
      </c>
      <c r="C1527" s="8" t="s">
        <v>3013</v>
      </c>
      <c r="D1527" s="22" t="s">
        <v>2236</v>
      </c>
      <c r="E1527" s="22" t="s">
        <v>2236</v>
      </c>
      <c r="F1527" s="22">
        <v>7081</v>
      </c>
      <c r="G1527" s="22"/>
      <c r="H1527" s="22" t="str">
        <f>+IFERROR(INDEX('18.02.23'!$N$9:$N$746,MATCH('Bảng kê Q1'!$F1527,'18.02.23'!$N$9:$N$746,0)),"")</f>
        <v/>
      </c>
      <c r="I1527" s="22"/>
      <c r="J1527" s="22"/>
      <c r="K1527" s="22"/>
      <c r="L1527" s="5">
        <v>2937240</v>
      </c>
      <c r="M1527" s="9" t="s">
        <v>3015</v>
      </c>
      <c r="N1527" s="5">
        <v>293724</v>
      </c>
      <c r="O1527" s="5">
        <v>3230964</v>
      </c>
      <c r="P1527" s="5">
        <f t="shared" si="46"/>
        <v>339251.22</v>
      </c>
      <c r="Q1527" s="5">
        <f t="shared" si="47"/>
        <v>2891712.7800000003</v>
      </c>
      <c r="R1527" s="5" t="str">
        <f>+IFERROR(INDEX('18.02.23'!$F$9:$F$748,MATCH('Bảng kê Q1'!$F1527,'18.02.23'!$N$9:$N$746,0)),"")</f>
        <v/>
      </c>
      <c r="S1527" s="15" t="s">
        <v>2236</v>
      </c>
      <c r="T1527" s="8" t="s">
        <v>3091</v>
      </c>
      <c r="U1527" t="e">
        <f>INDEX('Hàng tra'!$E$3:$E$519,MATCH('Bảng kê Q1'!$F1527,'Hàng tra'!$E$3:$E$519,0))</f>
        <v>#N/A</v>
      </c>
    </row>
    <row r="1528" spans="1:21" hidden="1" outlineLevel="1" x14ac:dyDescent="0.25">
      <c r="A1528" s="4">
        <v>44980</v>
      </c>
      <c r="B1528" s="8" t="s">
        <v>944</v>
      </c>
      <c r="C1528" s="8" t="s">
        <v>3013</v>
      </c>
      <c r="D1528" s="22" t="s">
        <v>51</v>
      </c>
      <c r="E1528" s="22" t="s">
        <v>51</v>
      </c>
      <c r="F1528" s="22">
        <v>7097</v>
      </c>
      <c r="G1528" s="22"/>
      <c r="H1528" s="22" t="str">
        <f>+IFERROR(INDEX('18.02.23'!$N$9:$N$746,MATCH('Bảng kê Q1'!$F1528,'18.02.23'!$N$9:$N$746,0)),"")</f>
        <v/>
      </c>
      <c r="I1528" s="22"/>
      <c r="J1528" s="22"/>
      <c r="K1528" s="22"/>
      <c r="L1528" s="5">
        <v>447546</v>
      </c>
      <c r="M1528" s="9" t="s">
        <v>3015</v>
      </c>
      <c r="N1528" s="5">
        <v>44755</v>
      </c>
      <c r="O1528" s="5">
        <v>492301</v>
      </c>
      <c r="P1528" s="5">
        <f t="shared" si="46"/>
        <v>51691.604999999996</v>
      </c>
      <c r="Q1528" s="5">
        <f t="shared" si="47"/>
        <v>440609.39500000002</v>
      </c>
      <c r="R1528" s="5" t="str">
        <f>+IFERROR(INDEX('18.02.23'!$F$9:$F$748,MATCH('Bảng kê Q1'!$F1528,'18.02.23'!$N$9:$N$746,0)),"")</f>
        <v/>
      </c>
      <c r="S1528" s="15" t="s">
        <v>1882</v>
      </c>
      <c r="T1528" s="8" t="s">
        <v>3014</v>
      </c>
      <c r="U1528" t="e">
        <f>INDEX('Hàng tra'!$E$3:$E$519,MATCH('Bảng kê Q1'!$F1528,'Hàng tra'!$E$3:$E$519,0))</f>
        <v>#N/A</v>
      </c>
    </row>
    <row r="1529" spans="1:21" hidden="1" outlineLevel="1" x14ac:dyDescent="0.25">
      <c r="A1529" s="4">
        <v>44980</v>
      </c>
      <c r="B1529" s="8" t="s">
        <v>1934</v>
      </c>
      <c r="C1529" s="8" t="s">
        <v>3013</v>
      </c>
      <c r="D1529" s="22" t="s">
        <v>1942</v>
      </c>
      <c r="E1529" s="22" t="s">
        <v>1942</v>
      </c>
      <c r="F1529" s="22">
        <v>7204</v>
      </c>
      <c r="G1529" s="22"/>
      <c r="H1529" s="22" t="str">
        <f>+IFERROR(INDEX('18.02.23'!$N$9:$N$746,MATCH('Bảng kê Q1'!$F1529,'18.02.23'!$N$9:$N$746,0)),"")</f>
        <v/>
      </c>
      <c r="I1529" s="22"/>
      <c r="J1529" s="22"/>
      <c r="K1529" s="22"/>
      <c r="L1529" s="5">
        <v>730946</v>
      </c>
      <c r="M1529" s="9" t="s">
        <v>3015</v>
      </c>
      <c r="N1529" s="5">
        <v>73095</v>
      </c>
      <c r="O1529" s="5">
        <v>804041</v>
      </c>
      <c r="P1529" s="5">
        <f t="shared" si="46"/>
        <v>84424.304999999993</v>
      </c>
      <c r="Q1529" s="5">
        <f t="shared" si="47"/>
        <v>719616.69500000007</v>
      </c>
      <c r="R1529" s="5" t="str">
        <f>+IFERROR(INDEX('18.02.23'!$F$9:$F$748,MATCH('Bảng kê Q1'!$F1529,'18.02.23'!$N$9:$N$746,0)),"")</f>
        <v/>
      </c>
      <c r="S1529" s="15" t="s">
        <v>1882</v>
      </c>
      <c r="T1529" s="8" t="s">
        <v>3014</v>
      </c>
      <c r="U1529" t="e">
        <f>INDEX('Hàng tra'!$E$3:$E$519,MATCH('Bảng kê Q1'!$F1529,'Hàng tra'!$E$3:$E$519,0))</f>
        <v>#N/A</v>
      </c>
    </row>
    <row r="1530" spans="1:21" hidden="1" outlineLevel="1" x14ac:dyDescent="0.25">
      <c r="A1530" s="4">
        <v>44980</v>
      </c>
      <c r="B1530" s="8" t="s">
        <v>2608</v>
      </c>
      <c r="C1530" s="8" t="s">
        <v>3013</v>
      </c>
      <c r="D1530" s="22" t="s">
        <v>4216</v>
      </c>
      <c r="E1530" s="22" t="s">
        <v>4216</v>
      </c>
      <c r="F1530" s="22">
        <v>7206</v>
      </c>
      <c r="G1530" s="22"/>
      <c r="H1530" s="22" t="str">
        <f>+IFERROR(INDEX('18.02.23'!$N$9:$N$746,MATCH('Bảng kê Q1'!$F1530,'18.02.23'!$N$9:$N$746,0)),"")</f>
        <v/>
      </c>
      <c r="I1530" s="22"/>
      <c r="J1530" s="22"/>
      <c r="K1530" s="22"/>
      <c r="L1530" s="5">
        <v>1031637</v>
      </c>
      <c r="M1530" s="9" t="s">
        <v>3015</v>
      </c>
      <c r="N1530" s="5">
        <v>103164</v>
      </c>
      <c r="O1530" s="5">
        <v>1134801</v>
      </c>
      <c r="P1530" s="5">
        <f t="shared" si="46"/>
        <v>119154.105</v>
      </c>
      <c r="Q1530" s="5">
        <f t="shared" si="47"/>
        <v>1015646.895</v>
      </c>
      <c r="R1530" s="5" t="str">
        <f>+IFERROR(INDEX('18.02.23'!$F$9:$F$748,MATCH('Bảng kê Q1'!$F1530,'18.02.23'!$N$9:$N$746,0)),"")</f>
        <v/>
      </c>
      <c r="S1530" s="15" t="s">
        <v>1882</v>
      </c>
      <c r="T1530" s="8" t="s">
        <v>3014</v>
      </c>
      <c r="U1530" t="e">
        <f>INDEX('Hàng tra'!$E$3:$E$519,MATCH('Bảng kê Q1'!$F1530,'Hàng tra'!$E$3:$E$519,0))</f>
        <v>#N/A</v>
      </c>
    </row>
    <row r="1531" spans="1:21" hidden="1" outlineLevel="1" x14ac:dyDescent="0.25">
      <c r="A1531" s="4">
        <v>44980</v>
      </c>
      <c r="B1531" s="8" t="s">
        <v>2258</v>
      </c>
      <c r="C1531" s="8" t="s">
        <v>3013</v>
      </c>
      <c r="D1531" s="22" t="s">
        <v>2125</v>
      </c>
      <c r="E1531" s="22" t="s">
        <v>2125</v>
      </c>
      <c r="F1531" s="22">
        <v>7236</v>
      </c>
      <c r="G1531" s="22"/>
      <c r="H1531" s="22" t="str">
        <f>+IFERROR(INDEX('18.02.23'!$N$9:$N$746,MATCH('Bảng kê Q1'!$F1531,'18.02.23'!$N$9:$N$746,0)),"")</f>
        <v/>
      </c>
      <c r="I1531" s="22"/>
      <c r="J1531" s="22"/>
      <c r="K1531" s="22"/>
      <c r="L1531" s="5">
        <v>618065</v>
      </c>
      <c r="M1531" s="9" t="s">
        <v>3015</v>
      </c>
      <c r="N1531" s="5">
        <v>61807</v>
      </c>
      <c r="O1531" s="5">
        <v>679872</v>
      </c>
      <c r="P1531" s="5">
        <f t="shared" si="46"/>
        <v>71386.559999999998</v>
      </c>
      <c r="Q1531" s="5">
        <f t="shared" si="47"/>
        <v>608485.43999999994</v>
      </c>
      <c r="R1531" s="5" t="str">
        <f>+IFERROR(INDEX('18.02.23'!$F$9:$F$748,MATCH('Bảng kê Q1'!$F1531,'18.02.23'!$N$9:$N$746,0)),"")</f>
        <v/>
      </c>
      <c r="S1531" s="15" t="s">
        <v>1260</v>
      </c>
      <c r="T1531" s="8" t="s">
        <v>3061</v>
      </c>
      <c r="U1531" t="e">
        <f>INDEX('Hàng tra'!$E$3:$E$519,MATCH('Bảng kê Q1'!$F1531,'Hàng tra'!$E$3:$E$519,0))</f>
        <v>#N/A</v>
      </c>
    </row>
    <row r="1532" spans="1:21" hidden="1" outlineLevel="1" x14ac:dyDescent="0.25">
      <c r="A1532" s="4">
        <v>44980</v>
      </c>
      <c r="B1532" s="8" t="s">
        <v>1213</v>
      </c>
      <c r="C1532" s="8" t="s">
        <v>3013</v>
      </c>
      <c r="D1532" s="22" t="s">
        <v>2721</v>
      </c>
      <c r="E1532" s="22" t="s">
        <v>2721</v>
      </c>
      <c r="F1532" s="22">
        <v>7238</v>
      </c>
      <c r="G1532" s="22"/>
      <c r="H1532" s="22" t="str">
        <f>+IFERROR(INDEX('18.02.23'!$N$9:$N$746,MATCH('Bảng kê Q1'!$F1532,'18.02.23'!$N$9:$N$746,0)),"")</f>
        <v/>
      </c>
      <c r="I1532" s="22"/>
      <c r="J1532" s="22"/>
      <c r="K1532" s="22"/>
      <c r="L1532" s="5">
        <v>1665870</v>
      </c>
      <c r="M1532" s="9" t="s">
        <v>3015</v>
      </c>
      <c r="N1532" s="5">
        <v>166587</v>
      </c>
      <c r="O1532" s="5">
        <v>1832457</v>
      </c>
      <c r="P1532" s="5">
        <f t="shared" si="46"/>
        <v>192407.98499999999</v>
      </c>
      <c r="Q1532" s="5">
        <f t="shared" si="47"/>
        <v>1640049.0150000001</v>
      </c>
      <c r="R1532" s="5" t="str">
        <f>+IFERROR(INDEX('18.02.23'!$F$9:$F$748,MATCH('Bảng kê Q1'!$F1532,'18.02.23'!$N$9:$N$746,0)),"")</f>
        <v/>
      </c>
      <c r="S1532" s="15" t="s">
        <v>2721</v>
      </c>
      <c r="T1532" s="8" t="s">
        <v>3036</v>
      </c>
      <c r="U1532" t="e">
        <f>INDEX('Hàng tra'!$E$3:$E$519,MATCH('Bảng kê Q1'!$F1532,'Hàng tra'!$E$3:$E$519,0))</f>
        <v>#N/A</v>
      </c>
    </row>
    <row r="1533" spans="1:21" hidden="1" outlineLevel="1" x14ac:dyDescent="0.25">
      <c r="A1533" s="4">
        <v>44980</v>
      </c>
      <c r="B1533" s="8" t="s">
        <v>335</v>
      </c>
      <c r="C1533" s="8" t="s">
        <v>3013</v>
      </c>
      <c r="D1533" s="22" t="s">
        <v>386</v>
      </c>
      <c r="E1533" s="22" t="s">
        <v>386</v>
      </c>
      <c r="F1533" s="22">
        <v>7323</v>
      </c>
      <c r="G1533" s="22"/>
      <c r="H1533" s="22" t="str">
        <f>+IFERROR(INDEX('18.02.23'!$N$9:$N$746,MATCH('Bảng kê Q1'!$F1533,'18.02.23'!$N$9:$N$746,0)),"")</f>
        <v/>
      </c>
      <c r="I1533" s="22"/>
      <c r="J1533" s="22"/>
      <c r="K1533" s="22"/>
      <c r="L1533" s="5">
        <v>922445</v>
      </c>
      <c r="M1533" s="9" t="s">
        <v>3015</v>
      </c>
      <c r="N1533" s="5">
        <v>92245</v>
      </c>
      <c r="O1533" s="5">
        <v>1014690</v>
      </c>
      <c r="P1533" s="5">
        <f t="shared" si="46"/>
        <v>106542.45</v>
      </c>
      <c r="Q1533" s="5">
        <f t="shared" si="47"/>
        <v>908147.55</v>
      </c>
      <c r="R1533" s="5" t="str">
        <f>+IFERROR(INDEX('18.02.23'!$F$9:$F$748,MATCH('Bảng kê Q1'!$F1533,'18.02.23'!$N$9:$N$746,0)),"")</f>
        <v/>
      </c>
      <c r="S1533" s="15" t="s">
        <v>1882</v>
      </c>
      <c r="T1533" s="8" t="s">
        <v>3014</v>
      </c>
      <c r="U1533" t="e">
        <f>INDEX('Hàng tra'!$E$3:$E$519,MATCH('Bảng kê Q1'!$F1533,'Hàng tra'!$E$3:$E$519,0))</f>
        <v>#N/A</v>
      </c>
    </row>
    <row r="1534" spans="1:21" hidden="1" outlineLevel="1" x14ac:dyDescent="0.25">
      <c r="A1534" s="4">
        <v>44980</v>
      </c>
      <c r="B1534" s="8" t="s">
        <v>728</v>
      </c>
      <c r="C1534" s="8" t="s">
        <v>3013</v>
      </c>
      <c r="D1534" s="22" t="s">
        <v>2387</v>
      </c>
      <c r="E1534" s="22" t="s">
        <v>2387</v>
      </c>
      <c r="F1534" s="22">
        <v>7324</v>
      </c>
      <c r="G1534" s="22"/>
      <c r="H1534" s="22" t="str">
        <f>+IFERROR(INDEX('18.02.23'!$N$9:$N$746,MATCH('Bảng kê Q1'!$F1534,'18.02.23'!$N$9:$N$746,0)),"")</f>
        <v/>
      </c>
      <c r="I1534" s="22"/>
      <c r="J1534" s="22"/>
      <c r="K1534" s="22"/>
      <c r="L1534" s="5">
        <v>220293</v>
      </c>
      <c r="M1534" s="9" t="s">
        <v>3015</v>
      </c>
      <c r="N1534" s="5">
        <v>22029</v>
      </c>
      <c r="O1534" s="5">
        <v>242322</v>
      </c>
      <c r="P1534" s="5">
        <f t="shared" si="46"/>
        <v>25443.809999999998</v>
      </c>
      <c r="Q1534" s="5">
        <f t="shared" si="47"/>
        <v>216878.19</v>
      </c>
      <c r="R1534" s="5" t="str">
        <f>+IFERROR(INDEX('18.02.23'!$F$9:$F$748,MATCH('Bảng kê Q1'!$F1534,'18.02.23'!$N$9:$N$746,0)),"")</f>
        <v/>
      </c>
      <c r="S1534" s="15" t="s">
        <v>1882</v>
      </c>
      <c r="T1534" s="8" t="s">
        <v>3014</v>
      </c>
      <c r="U1534" t="e">
        <f>INDEX('Hàng tra'!$E$3:$E$519,MATCH('Bảng kê Q1'!$F1534,'Hàng tra'!$E$3:$E$519,0))</f>
        <v>#N/A</v>
      </c>
    </row>
    <row r="1535" spans="1:21" hidden="1" outlineLevel="1" x14ac:dyDescent="0.25">
      <c r="A1535" s="4">
        <v>44980</v>
      </c>
      <c r="B1535" s="8" t="s">
        <v>2360</v>
      </c>
      <c r="C1535" s="8" t="s">
        <v>3013</v>
      </c>
      <c r="D1535" s="22" t="s">
        <v>2692</v>
      </c>
      <c r="E1535" s="22" t="s">
        <v>2692</v>
      </c>
      <c r="F1535" s="22">
        <v>7354</v>
      </c>
      <c r="G1535" s="22"/>
      <c r="H1535" s="22" t="str">
        <f>+IFERROR(INDEX('18.02.23'!$N$9:$N$746,MATCH('Bảng kê Q1'!$F1535,'18.02.23'!$N$9:$N$746,0)),"")</f>
        <v/>
      </c>
      <c r="I1535" s="22"/>
      <c r="J1535" s="22"/>
      <c r="K1535" s="22"/>
      <c r="L1535" s="5">
        <v>2480260</v>
      </c>
      <c r="M1535" s="9" t="s">
        <v>3015</v>
      </c>
      <c r="N1535" s="5">
        <v>248026</v>
      </c>
      <c r="O1535" s="5">
        <v>2728286</v>
      </c>
      <c r="P1535" s="5">
        <f t="shared" si="46"/>
        <v>286470.02999999997</v>
      </c>
      <c r="Q1535" s="5">
        <f t="shared" si="47"/>
        <v>2441815.9700000002</v>
      </c>
      <c r="R1535" s="5" t="str">
        <f>+IFERROR(INDEX('18.02.23'!$F$9:$F$748,MATCH('Bảng kê Q1'!$F1535,'18.02.23'!$N$9:$N$746,0)),"")</f>
        <v/>
      </c>
      <c r="S1535" s="15" t="s">
        <v>2692</v>
      </c>
      <c r="T1535" s="8" t="s">
        <v>3093</v>
      </c>
      <c r="U1535" t="e">
        <f>INDEX('Hàng tra'!$E$3:$E$519,MATCH('Bảng kê Q1'!$F1535,'Hàng tra'!$E$3:$E$519,0))</f>
        <v>#N/A</v>
      </c>
    </row>
    <row r="1536" spans="1:21" hidden="1" outlineLevel="1" x14ac:dyDescent="0.25">
      <c r="A1536" s="4">
        <v>44980</v>
      </c>
      <c r="B1536" s="8" t="s">
        <v>2712</v>
      </c>
      <c r="C1536" s="8" t="s">
        <v>3013</v>
      </c>
      <c r="D1536" s="22" t="s">
        <v>892</v>
      </c>
      <c r="E1536" s="22" t="s">
        <v>892</v>
      </c>
      <c r="F1536" s="22">
        <v>7409</v>
      </c>
      <c r="G1536" s="22"/>
      <c r="H1536" s="22" t="str">
        <f>+IFERROR(INDEX('18.02.23'!$N$9:$N$746,MATCH('Bảng kê Q1'!$F1536,'18.02.23'!$N$9:$N$746,0)),"")</f>
        <v/>
      </c>
      <c r="I1536" s="22"/>
      <c r="J1536" s="22"/>
      <c r="K1536" s="22"/>
      <c r="L1536" s="5">
        <v>1210277</v>
      </c>
      <c r="M1536" s="9" t="s">
        <v>3015</v>
      </c>
      <c r="N1536" s="5">
        <v>121028</v>
      </c>
      <c r="O1536" s="5">
        <v>1331305</v>
      </c>
      <c r="P1536" s="5">
        <f t="shared" si="46"/>
        <v>139787.02499999999</v>
      </c>
      <c r="Q1536" s="5">
        <f t="shared" si="47"/>
        <v>1191517.9750000001</v>
      </c>
      <c r="R1536" s="5" t="str">
        <f>+IFERROR(INDEX('18.02.23'!$F$9:$F$748,MATCH('Bảng kê Q1'!$F1536,'18.02.23'!$N$9:$N$746,0)),"")</f>
        <v/>
      </c>
      <c r="S1536" s="15" t="s">
        <v>1882</v>
      </c>
      <c r="T1536" s="8" t="s">
        <v>3014</v>
      </c>
      <c r="U1536" t="e">
        <f>INDEX('Hàng tra'!$E$3:$E$519,MATCH('Bảng kê Q1'!$F1536,'Hàng tra'!$E$3:$E$519,0))</f>
        <v>#N/A</v>
      </c>
    </row>
    <row r="1537" spans="1:21" hidden="1" outlineLevel="1" x14ac:dyDescent="0.25">
      <c r="A1537" s="4">
        <v>44980</v>
      </c>
      <c r="B1537" s="8" t="s">
        <v>1667</v>
      </c>
      <c r="C1537" s="8" t="s">
        <v>3013</v>
      </c>
      <c r="D1537" s="22" t="s">
        <v>964</v>
      </c>
      <c r="E1537" s="22" t="s">
        <v>964</v>
      </c>
      <c r="F1537" s="22">
        <v>7424</v>
      </c>
      <c r="G1537" s="22"/>
      <c r="H1537" s="22" t="str">
        <f>+IFERROR(INDEX('18.02.23'!$N$9:$N$746,MATCH('Bảng kê Q1'!$F1537,'18.02.23'!$N$9:$N$746,0)),"")</f>
        <v/>
      </c>
      <c r="I1537" s="22"/>
      <c r="J1537" s="22"/>
      <c r="K1537" s="22"/>
      <c r="L1537" s="5">
        <v>884670</v>
      </c>
      <c r="M1537" s="9" t="s">
        <v>3015</v>
      </c>
      <c r="N1537" s="5">
        <v>88467</v>
      </c>
      <c r="O1537" s="5">
        <v>973137</v>
      </c>
      <c r="P1537" s="5">
        <f t="shared" si="46"/>
        <v>102179.38499999999</v>
      </c>
      <c r="Q1537" s="5">
        <f t="shared" si="47"/>
        <v>870957.61499999999</v>
      </c>
      <c r="R1537" s="5" t="str">
        <f>+IFERROR(INDEX('18.02.23'!$F$9:$F$748,MATCH('Bảng kê Q1'!$F1537,'18.02.23'!$N$9:$N$746,0)),"")</f>
        <v/>
      </c>
      <c r="S1537" s="15" t="s">
        <v>1882</v>
      </c>
      <c r="T1537" s="8" t="s">
        <v>3014</v>
      </c>
      <c r="U1537" t="e">
        <f>INDEX('Hàng tra'!$E$3:$E$519,MATCH('Bảng kê Q1'!$F1537,'Hàng tra'!$E$3:$E$519,0))</f>
        <v>#N/A</v>
      </c>
    </row>
    <row r="1538" spans="1:21" hidden="1" outlineLevel="1" x14ac:dyDescent="0.25">
      <c r="A1538" s="4">
        <v>44980</v>
      </c>
      <c r="B1538" s="8" t="s">
        <v>2275</v>
      </c>
      <c r="C1538" s="8" t="s">
        <v>3013</v>
      </c>
      <c r="D1538" s="22" t="s">
        <v>2795</v>
      </c>
      <c r="E1538" s="22" t="s">
        <v>2795</v>
      </c>
      <c r="F1538" s="22">
        <v>7426</v>
      </c>
      <c r="G1538" s="22"/>
      <c r="H1538" s="22" t="str">
        <f>+IFERROR(INDEX('18.02.23'!$N$9:$N$746,MATCH('Bảng kê Q1'!$F1538,'18.02.23'!$N$9:$N$746,0)),"")</f>
        <v/>
      </c>
      <c r="I1538" s="22"/>
      <c r="J1538" s="22"/>
      <c r="K1538" s="22"/>
      <c r="L1538" s="5">
        <v>553467</v>
      </c>
      <c r="M1538" s="9" t="s">
        <v>3015</v>
      </c>
      <c r="N1538" s="5">
        <v>55347</v>
      </c>
      <c r="O1538" s="5">
        <v>608814</v>
      </c>
      <c r="P1538" s="5">
        <f t="shared" si="46"/>
        <v>63925.47</v>
      </c>
      <c r="Q1538" s="5">
        <f t="shared" si="47"/>
        <v>544888.53</v>
      </c>
      <c r="R1538" s="5" t="str">
        <f>+IFERROR(INDEX('18.02.23'!$F$9:$F$748,MATCH('Bảng kê Q1'!$F1538,'18.02.23'!$N$9:$N$746,0)),"")</f>
        <v/>
      </c>
      <c r="S1538" s="15" t="s">
        <v>1882</v>
      </c>
      <c r="T1538" s="8" t="s">
        <v>3014</v>
      </c>
      <c r="U1538" t="e">
        <f>INDEX('Hàng tra'!$E$3:$E$519,MATCH('Bảng kê Q1'!$F1538,'Hàng tra'!$E$3:$E$519,0))</f>
        <v>#N/A</v>
      </c>
    </row>
    <row r="1539" spans="1:21" ht="21" hidden="1" outlineLevel="1" x14ac:dyDescent="0.25">
      <c r="A1539" s="4">
        <v>44980</v>
      </c>
      <c r="B1539" s="8" t="s">
        <v>1659</v>
      </c>
      <c r="C1539" s="8" t="s">
        <v>3013</v>
      </c>
      <c r="D1539" s="22" t="s">
        <v>4200</v>
      </c>
      <c r="E1539" s="22" t="s">
        <v>4200</v>
      </c>
      <c r="F1539" s="22">
        <v>7451</v>
      </c>
      <c r="G1539" s="22"/>
      <c r="H1539" s="22" t="str">
        <f>+IFERROR(INDEX('18.02.23'!$N$9:$N$746,MATCH('Bảng kê Q1'!$F1539,'18.02.23'!$N$9:$N$746,0)),"")</f>
        <v/>
      </c>
      <c r="I1539" s="22"/>
      <c r="J1539" s="22"/>
      <c r="K1539" s="22"/>
      <c r="L1539" s="5">
        <v>1478011</v>
      </c>
      <c r="M1539" s="9" t="s">
        <v>3015</v>
      </c>
      <c r="N1539" s="5">
        <v>147801</v>
      </c>
      <c r="O1539" s="5">
        <v>1625812</v>
      </c>
      <c r="P1539" s="5">
        <f t="shared" si="46"/>
        <v>170710.25999999998</v>
      </c>
      <c r="Q1539" s="5">
        <f t="shared" si="47"/>
        <v>1455101.74</v>
      </c>
      <c r="R1539" s="5" t="str">
        <f>+IFERROR(INDEX('18.02.23'!$F$9:$F$748,MATCH('Bảng kê Q1'!$F1539,'18.02.23'!$N$9:$N$746,0)),"")</f>
        <v/>
      </c>
      <c r="S1539" s="15" t="s">
        <v>1332</v>
      </c>
      <c r="T1539" s="8" t="s">
        <v>3033</v>
      </c>
      <c r="U1539" t="e">
        <f>INDEX('Hàng tra'!$E$3:$E$519,MATCH('Bảng kê Q1'!$F1539,'Hàng tra'!$E$3:$E$519,0))</f>
        <v>#N/A</v>
      </c>
    </row>
    <row r="1540" spans="1:21" ht="21" hidden="1" outlineLevel="1" x14ac:dyDescent="0.25">
      <c r="A1540" s="4">
        <v>44980</v>
      </c>
      <c r="B1540" s="8" t="s">
        <v>1814</v>
      </c>
      <c r="C1540" s="8" t="s">
        <v>3013</v>
      </c>
      <c r="D1540" s="22" t="s">
        <v>4198</v>
      </c>
      <c r="E1540" s="22" t="s">
        <v>4198</v>
      </c>
      <c r="F1540" s="22">
        <v>7472</v>
      </c>
      <c r="G1540" s="22"/>
      <c r="H1540" s="22" t="str">
        <f>+IFERROR(INDEX('18.02.23'!$N$9:$N$746,MATCH('Bảng kê Q1'!$F1540,'18.02.23'!$N$9:$N$746,0)),"")</f>
        <v/>
      </c>
      <c r="I1540" s="22"/>
      <c r="J1540" s="22"/>
      <c r="K1540" s="22"/>
      <c r="L1540" s="5">
        <v>1708753</v>
      </c>
      <c r="M1540" s="9" t="s">
        <v>3015</v>
      </c>
      <c r="N1540" s="5">
        <v>170875</v>
      </c>
      <c r="O1540" s="5">
        <v>1879628</v>
      </c>
      <c r="P1540" s="5">
        <f t="shared" si="46"/>
        <v>197360.94</v>
      </c>
      <c r="Q1540" s="5">
        <f t="shared" si="47"/>
        <v>1682267.06</v>
      </c>
      <c r="R1540" s="5" t="str">
        <f>+IFERROR(INDEX('18.02.23'!$F$9:$F$748,MATCH('Bảng kê Q1'!$F1540,'18.02.23'!$N$9:$N$746,0)),"")</f>
        <v/>
      </c>
      <c r="S1540" s="15" t="s">
        <v>1332</v>
      </c>
      <c r="T1540" s="8" t="s">
        <v>3033</v>
      </c>
      <c r="U1540" t="e">
        <f>INDEX('Hàng tra'!$E$3:$E$519,MATCH('Bảng kê Q1'!$F1540,'Hàng tra'!$E$3:$E$519,0))</f>
        <v>#N/A</v>
      </c>
    </row>
    <row r="1541" spans="1:21" hidden="1" outlineLevel="1" x14ac:dyDescent="0.25">
      <c r="A1541" s="4">
        <v>44980</v>
      </c>
      <c r="B1541" s="8" t="s">
        <v>1382</v>
      </c>
      <c r="C1541" s="8" t="s">
        <v>3013</v>
      </c>
      <c r="D1541" s="22" t="s">
        <v>2455</v>
      </c>
      <c r="E1541" s="22" t="s">
        <v>2455</v>
      </c>
      <c r="F1541" s="22">
        <v>7505</v>
      </c>
      <c r="G1541" s="22"/>
      <c r="H1541" s="22" t="str">
        <f>+IFERROR(INDEX('18.02.23'!$N$9:$N$746,MATCH('Bảng kê Q1'!$F1541,'18.02.23'!$N$9:$N$746,0)),"")</f>
        <v/>
      </c>
      <c r="I1541" s="22"/>
      <c r="J1541" s="22"/>
      <c r="K1541" s="22"/>
      <c r="L1541" s="5">
        <v>1889612</v>
      </c>
      <c r="M1541" s="9" t="s">
        <v>3015</v>
      </c>
      <c r="N1541" s="5">
        <v>188961</v>
      </c>
      <c r="O1541" s="5">
        <v>2078573</v>
      </c>
      <c r="P1541" s="5">
        <f t="shared" ref="P1541:P1604" si="48">O1541*10.5%</f>
        <v>218250.16499999998</v>
      </c>
      <c r="Q1541" s="5">
        <f t="shared" ref="Q1541:Q1604" si="49">+O1541-P1541</f>
        <v>1860322.835</v>
      </c>
      <c r="R1541" s="5" t="str">
        <f>+IFERROR(INDEX('18.02.23'!$F$9:$F$748,MATCH('Bảng kê Q1'!$F1541,'18.02.23'!$N$9:$N$746,0)),"")</f>
        <v/>
      </c>
      <c r="S1541" s="15" t="s">
        <v>1882</v>
      </c>
      <c r="T1541" s="8" t="s">
        <v>3014</v>
      </c>
      <c r="U1541" t="e">
        <f>INDEX('Hàng tra'!$E$3:$E$519,MATCH('Bảng kê Q1'!$F1541,'Hàng tra'!$E$3:$E$519,0))</f>
        <v>#N/A</v>
      </c>
    </row>
    <row r="1542" spans="1:21" hidden="1" outlineLevel="1" x14ac:dyDescent="0.25">
      <c r="A1542" s="4">
        <v>44980</v>
      </c>
      <c r="B1542" s="8" t="s">
        <v>147</v>
      </c>
      <c r="C1542" s="8" t="s">
        <v>3013</v>
      </c>
      <c r="D1542" s="22" t="s">
        <v>1160</v>
      </c>
      <c r="E1542" s="22" t="s">
        <v>1160</v>
      </c>
      <c r="F1542" s="22">
        <v>7507</v>
      </c>
      <c r="G1542" s="22"/>
      <c r="H1542" s="22" t="str">
        <f>+IFERROR(INDEX('18.02.23'!$N$9:$N$746,MATCH('Bảng kê Q1'!$F1542,'18.02.23'!$N$9:$N$746,0)),"")</f>
        <v/>
      </c>
      <c r="I1542" s="22"/>
      <c r="J1542" s="22"/>
      <c r="K1542" s="22"/>
      <c r="L1542" s="5">
        <v>2440220</v>
      </c>
      <c r="M1542" s="9" t="s">
        <v>3015</v>
      </c>
      <c r="N1542" s="5">
        <v>244022</v>
      </c>
      <c r="O1542" s="5">
        <v>2684242</v>
      </c>
      <c r="P1542" s="5">
        <f t="shared" si="48"/>
        <v>281845.40999999997</v>
      </c>
      <c r="Q1542" s="5">
        <f t="shared" si="49"/>
        <v>2402396.59</v>
      </c>
      <c r="R1542" s="5" t="str">
        <f>+IFERROR(INDEX('18.02.23'!$F$9:$F$748,MATCH('Bảng kê Q1'!$F1542,'18.02.23'!$N$9:$N$746,0)),"")</f>
        <v/>
      </c>
      <c r="S1542" s="15" t="s">
        <v>1160</v>
      </c>
      <c r="T1542" s="8" t="s">
        <v>3087</v>
      </c>
      <c r="U1542">
        <f>INDEX('Hàng tra'!$E$3:$E$519,MATCH('Bảng kê Q1'!$F1542,'Hàng tra'!$E$3:$E$519,0))</f>
        <v>7507</v>
      </c>
    </row>
    <row r="1543" spans="1:21" hidden="1" outlineLevel="1" x14ac:dyDescent="0.25">
      <c r="A1543" s="4">
        <v>44980</v>
      </c>
      <c r="B1543" s="8" t="s">
        <v>2678</v>
      </c>
      <c r="C1543" s="8" t="s">
        <v>3013</v>
      </c>
      <c r="D1543" s="22" t="s">
        <v>181</v>
      </c>
      <c r="E1543" s="22" t="s">
        <v>181</v>
      </c>
      <c r="F1543" s="22">
        <v>7508</v>
      </c>
      <c r="G1543" s="22"/>
      <c r="H1543" s="22" t="str">
        <f>+IFERROR(INDEX('18.02.23'!$N$9:$N$746,MATCH('Bảng kê Q1'!$F1543,'18.02.23'!$N$9:$N$746,0)),"")</f>
        <v/>
      </c>
      <c r="I1543" s="22"/>
      <c r="J1543" s="22"/>
      <c r="K1543" s="22"/>
      <c r="L1543" s="5">
        <v>1110580</v>
      </c>
      <c r="M1543" s="9" t="s">
        <v>3015</v>
      </c>
      <c r="N1543" s="5">
        <v>111058</v>
      </c>
      <c r="O1543" s="5">
        <v>1221638</v>
      </c>
      <c r="P1543" s="5">
        <f t="shared" si="48"/>
        <v>128271.98999999999</v>
      </c>
      <c r="Q1543" s="5">
        <f t="shared" si="49"/>
        <v>1093366.01</v>
      </c>
      <c r="R1543" s="5" t="str">
        <f>+IFERROR(INDEX('18.02.23'!$F$9:$F$748,MATCH('Bảng kê Q1'!$F1543,'18.02.23'!$N$9:$N$746,0)),"")</f>
        <v/>
      </c>
      <c r="S1543" s="15" t="s">
        <v>181</v>
      </c>
      <c r="T1543" s="8" t="s">
        <v>3068</v>
      </c>
      <c r="U1543">
        <f>INDEX('Hàng tra'!$E$3:$E$519,MATCH('Bảng kê Q1'!$F1543,'Hàng tra'!$E$3:$E$519,0))</f>
        <v>7508</v>
      </c>
    </row>
    <row r="1544" spans="1:21" hidden="1" outlineLevel="1" x14ac:dyDescent="0.25">
      <c r="A1544" s="4">
        <v>44980</v>
      </c>
      <c r="B1544" s="8" t="s">
        <v>2474</v>
      </c>
      <c r="C1544" s="8" t="s">
        <v>3013</v>
      </c>
      <c r="D1544" s="22" t="s">
        <v>4139</v>
      </c>
      <c r="E1544" s="22" t="s">
        <v>4139</v>
      </c>
      <c r="F1544" s="22">
        <v>7523</v>
      </c>
      <c r="G1544" s="22"/>
      <c r="H1544" s="22" t="str">
        <f>+IFERROR(INDEX('18.02.23'!$N$9:$N$746,MATCH('Bảng kê Q1'!$F1544,'18.02.23'!$N$9:$N$746,0)),"")</f>
        <v/>
      </c>
      <c r="I1544" s="22"/>
      <c r="J1544" s="22"/>
      <c r="K1544" s="22"/>
      <c r="L1544" s="5">
        <v>367155</v>
      </c>
      <c r="M1544" s="9" t="s">
        <v>3015</v>
      </c>
      <c r="N1544" s="5">
        <v>36716</v>
      </c>
      <c r="O1544" s="5">
        <v>403871</v>
      </c>
      <c r="P1544" s="5">
        <f t="shared" si="48"/>
        <v>42406.455000000002</v>
      </c>
      <c r="Q1544" s="5">
        <f t="shared" si="49"/>
        <v>361464.54499999998</v>
      </c>
      <c r="R1544" s="5" t="str">
        <f>+IFERROR(INDEX('18.02.23'!$F$9:$F$748,MATCH('Bảng kê Q1'!$F1544,'18.02.23'!$N$9:$N$746,0)),"")</f>
        <v/>
      </c>
      <c r="S1544" s="15" t="s">
        <v>1882</v>
      </c>
      <c r="T1544" s="8" t="s">
        <v>3014</v>
      </c>
      <c r="U1544" t="e">
        <f>INDEX('Hàng tra'!$E$3:$E$519,MATCH('Bảng kê Q1'!$F1544,'Hàng tra'!$E$3:$E$519,0))</f>
        <v>#N/A</v>
      </c>
    </row>
    <row r="1545" spans="1:21" hidden="1" outlineLevel="1" x14ac:dyDescent="0.25">
      <c r="A1545" s="4">
        <v>44980</v>
      </c>
      <c r="B1545" s="8" t="s">
        <v>2873</v>
      </c>
      <c r="C1545" s="8" t="s">
        <v>3013</v>
      </c>
      <c r="D1545" s="22" t="s">
        <v>549</v>
      </c>
      <c r="E1545" s="22" t="s">
        <v>549</v>
      </c>
      <c r="F1545" s="22">
        <v>7524</v>
      </c>
      <c r="G1545" s="22"/>
      <c r="H1545" s="22" t="str">
        <f>+IFERROR(INDEX('18.02.23'!$N$9:$N$746,MATCH('Bảng kê Q1'!$F1545,'18.02.23'!$N$9:$N$746,0)),"")</f>
        <v/>
      </c>
      <c r="I1545" s="22"/>
      <c r="J1545" s="22"/>
      <c r="K1545" s="22"/>
      <c r="L1545" s="5">
        <v>700329</v>
      </c>
      <c r="M1545" s="9" t="s">
        <v>3015</v>
      </c>
      <c r="N1545" s="5">
        <v>70033</v>
      </c>
      <c r="O1545" s="5">
        <v>770362</v>
      </c>
      <c r="P1545" s="5">
        <f t="shared" si="48"/>
        <v>80888.009999999995</v>
      </c>
      <c r="Q1545" s="5">
        <f t="shared" si="49"/>
        <v>689473.99</v>
      </c>
      <c r="R1545" s="5" t="str">
        <f>+IFERROR(INDEX('18.02.23'!$F$9:$F$748,MATCH('Bảng kê Q1'!$F1545,'18.02.23'!$N$9:$N$746,0)),"")</f>
        <v/>
      </c>
      <c r="S1545" s="15" t="s">
        <v>1882</v>
      </c>
      <c r="T1545" s="8" t="s">
        <v>3014</v>
      </c>
      <c r="U1545" t="e">
        <f>INDEX('Hàng tra'!$E$3:$E$519,MATCH('Bảng kê Q1'!$F1545,'Hàng tra'!$E$3:$E$519,0))</f>
        <v>#N/A</v>
      </c>
    </row>
    <row r="1546" spans="1:21" hidden="1" outlineLevel="1" x14ac:dyDescent="0.25">
      <c r="A1546" s="4">
        <v>44980</v>
      </c>
      <c r="B1546" s="8" t="s">
        <v>2068</v>
      </c>
      <c r="C1546" s="8" t="s">
        <v>3013</v>
      </c>
      <c r="D1546" s="22" t="s">
        <v>543</v>
      </c>
      <c r="E1546" s="22" t="s">
        <v>543</v>
      </c>
      <c r="F1546" s="22">
        <v>7642</v>
      </c>
      <c r="G1546" s="22"/>
      <c r="H1546" s="22" t="str">
        <f>+IFERROR(INDEX('18.02.23'!$N$9:$N$746,MATCH('Bảng kê Q1'!$F1546,'18.02.23'!$N$9:$N$746,0)),"")</f>
        <v/>
      </c>
      <c r="I1546" s="22"/>
      <c r="J1546" s="22"/>
      <c r="K1546" s="22"/>
      <c r="L1546" s="5">
        <v>555290</v>
      </c>
      <c r="M1546" s="9" t="s">
        <v>3015</v>
      </c>
      <c r="N1546" s="5">
        <v>55529</v>
      </c>
      <c r="O1546" s="5">
        <v>610819</v>
      </c>
      <c r="P1546" s="5">
        <f t="shared" si="48"/>
        <v>64135.994999999995</v>
      </c>
      <c r="Q1546" s="5">
        <f t="shared" si="49"/>
        <v>546683.005</v>
      </c>
      <c r="R1546" s="5" t="str">
        <f>+IFERROR(INDEX('18.02.23'!$F$9:$F$748,MATCH('Bảng kê Q1'!$F1546,'18.02.23'!$N$9:$N$746,0)),"")</f>
        <v/>
      </c>
      <c r="S1546" s="15" t="s">
        <v>1260</v>
      </c>
      <c r="T1546" s="8" t="s">
        <v>3061</v>
      </c>
      <c r="U1546" t="e">
        <f>INDEX('Hàng tra'!$E$3:$E$519,MATCH('Bảng kê Q1'!$F1546,'Hàng tra'!$E$3:$E$519,0))</f>
        <v>#N/A</v>
      </c>
    </row>
    <row r="1547" spans="1:21" hidden="1" outlineLevel="1" x14ac:dyDescent="0.25">
      <c r="A1547" s="4">
        <v>44980</v>
      </c>
      <c r="B1547" s="8" t="s">
        <v>6</v>
      </c>
      <c r="C1547" s="8" t="s">
        <v>3013</v>
      </c>
      <c r="D1547" s="22" t="s">
        <v>537</v>
      </c>
      <c r="E1547" s="22" t="s">
        <v>537</v>
      </c>
      <c r="F1547" s="22">
        <v>7644</v>
      </c>
      <c r="G1547" s="22"/>
      <c r="H1547" s="22" t="str">
        <f>+IFERROR(INDEX('18.02.23'!$N$9:$N$746,MATCH('Bảng kê Q1'!$F1547,'18.02.23'!$N$9:$N$746,0)),"")</f>
        <v/>
      </c>
      <c r="I1547" s="22"/>
      <c r="J1547" s="22"/>
      <c r="K1547" s="22"/>
      <c r="L1547" s="5">
        <v>618065</v>
      </c>
      <c r="M1547" s="9" t="s">
        <v>3015</v>
      </c>
      <c r="N1547" s="5">
        <v>61807</v>
      </c>
      <c r="O1547" s="5">
        <v>679872</v>
      </c>
      <c r="P1547" s="5">
        <f t="shared" si="48"/>
        <v>71386.559999999998</v>
      </c>
      <c r="Q1547" s="5">
        <f t="shared" si="49"/>
        <v>608485.43999999994</v>
      </c>
      <c r="R1547" s="5" t="str">
        <f>+IFERROR(INDEX('18.02.23'!$F$9:$F$748,MATCH('Bảng kê Q1'!$F1547,'18.02.23'!$N$9:$N$746,0)),"")</f>
        <v/>
      </c>
      <c r="S1547" s="15" t="s">
        <v>1882</v>
      </c>
      <c r="T1547" s="8" t="s">
        <v>3014</v>
      </c>
      <c r="U1547" t="e">
        <f>INDEX('Hàng tra'!$E$3:$E$519,MATCH('Bảng kê Q1'!$F1547,'Hàng tra'!$E$3:$E$519,0))</f>
        <v>#N/A</v>
      </c>
    </row>
    <row r="1548" spans="1:21" hidden="1" outlineLevel="1" x14ac:dyDescent="0.25">
      <c r="A1548" s="4">
        <v>44980</v>
      </c>
      <c r="B1548" s="8" t="s">
        <v>1781</v>
      </c>
      <c r="C1548" s="8" t="s">
        <v>3013</v>
      </c>
      <c r="D1548" s="22" t="s">
        <v>2994</v>
      </c>
      <c r="E1548" s="22" t="s">
        <v>2994</v>
      </c>
      <c r="F1548" s="22">
        <v>7659</v>
      </c>
      <c r="G1548" s="22"/>
      <c r="H1548" s="22" t="str">
        <f>+IFERROR(INDEX('18.02.23'!$N$9:$N$746,MATCH('Bảng kê Q1'!$F1548,'18.02.23'!$N$9:$N$746,0)),"")</f>
        <v/>
      </c>
      <c r="I1548" s="22"/>
      <c r="J1548" s="22"/>
      <c r="K1548" s="22"/>
      <c r="L1548" s="5">
        <v>1313891</v>
      </c>
      <c r="M1548" s="9" t="s">
        <v>3015</v>
      </c>
      <c r="N1548" s="5">
        <v>131389</v>
      </c>
      <c r="O1548" s="5">
        <v>1445280</v>
      </c>
      <c r="P1548" s="5">
        <f t="shared" si="48"/>
        <v>151754.4</v>
      </c>
      <c r="Q1548" s="5">
        <f t="shared" si="49"/>
        <v>1293525.6000000001</v>
      </c>
      <c r="R1548" s="5" t="str">
        <f>+IFERROR(INDEX('18.02.23'!$F$9:$F$748,MATCH('Bảng kê Q1'!$F1548,'18.02.23'!$N$9:$N$746,0)),"")</f>
        <v/>
      </c>
      <c r="S1548" s="15" t="s">
        <v>1882</v>
      </c>
      <c r="T1548" s="8" t="s">
        <v>3014</v>
      </c>
      <c r="U1548" t="e">
        <f>INDEX('Hàng tra'!$E$3:$E$519,MATCH('Bảng kê Q1'!$F1548,'Hàng tra'!$E$3:$E$519,0))</f>
        <v>#N/A</v>
      </c>
    </row>
    <row r="1549" spans="1:21" ht="21" hidden="1" outlineLevel="1" x14ac:dyDescent="0.25">
      <c r="A1549" s="4">
        <v>44980</v>
      </c>
      <c r="B1549" s="8" t="s">
        <v>1969</v>
      </c>
      <c r="C1549" s="8" t="s">
        <v>3013</v>
      </c>
      <c r="D1549" s="22" t="s">
        <v>4205</v>
      </c>
      <c r="E1549" s="22" t="s">
        <v>4205</v>
      </c>
      <c r="F1549" s="22">
        <v>7948</v>
      </c>
      <c r="G1549" s="22"/>
      <c r="H1549" s="22" t="str">
        <f>+IFERROR(INDEX('18.02.23'!$N$9:$N$746,MATCH('Bảng kê Q1'!$F1549,'18.02.23'!$N$9:$N$746,0)),"")</f>
        <v/>
      </c>
      <c r="I1549" s="22"/>
      <c r="J1549" s="22"/>
      <c r="K1549" s="22"/>
      <c r="L1549" s="5">
        <v>370839</v>
      </c>
      <c r="M1549" s="9" t="s">
        <v>3015</v>
      </c>
      <c r="N1549" s="5">
        <v>37084</v>
      </c>
      <c r="O1549" s="5">
        <v>407923</v>
      </c>
      <c r="P1549" s="5">
        <f t="shared" si="48"/>
        <v>42831.915000000001</v>
      </c>
      <c r="Q1549" s="5">
        <f t="shared" si="49"/>
        <v>365091.08500000002</v>
      </c>
      <c r="R1549" s="5" t="str">
        <f>+IFERROR(INDEX('18.02.23'!$F$9:$F$748,MATCH('Bảng kê Q1'!$F1549,'18.02.23'!$N$9:$N$746,0)),"")</f>
        <v/>
      </c>
      <c r="S1549" s="15" t="s">
        <v>1332</v>
      </c>
      <c r="T1549" s="8" t="s">
        <v>3033</v>
      </c>
      <c r="U1549" t="e">
        <f>INDEX('Hàng tra'!$E$3:$E$519,MATCH('Bảng kê Q1'!$F1549,'Hàng tra'!$E$3:$E$519,0))</f>
        <v>#N/A</v>
      </c>
    </row>
    <row r="1550" spans="1:21" ht="21" hidden="1" outlineLevel="1" x14ac:dyDescent="0.25">
      <c r="A1550" s="4">
        <v>44980</v>
      </c>
      <c r="B1550" s="8" t="s">
        <v>1788</v>
      </c>
      <c r="C1550" s="8" t="s">
        <v>3013</v>
      </c>
      <c r="D1550" s="22" t="s">
        <v>4201</v>
      </c>
      <c r="E1550" s="22" t="s">
        <v>4201</v>
      </c>
      <c r="F1550" s="22">
        <v>7964</v>
      </c>
      <c r="G1550" s="22"/>
      <c r="H1550" s="22" t="str">
        <f>+IFERROR(INDEX('18.02.23'!$N$9:$N$746,MATCH('Bảng kê Q1'!$F1550,'18.02.23'!$N$9:$N$746,0)),"")</f>
        <v/>
      </c>
      <c r="I1550" s="22"/>
      <c r="J1550" s="22"/>
      <c r="K1550" s="22"/>
      <c r="L1550" s="5">
        <v>1988550</v>
      </c>
      <c r="M1550" s="9" t="s">
        <v>3015</v>
      </c>
      <c r="N1550" s="5">
        <v>198855</v>
      </c>
      <c r="O1550" s="5">
        <v>2187405</v>
      </c>
      <c r="P1550" s="5">
        <f t="shared" si="48"/>
        <v>229677.52499999999</v>
      </c>
      <c r="Q1550" s="5">
        <f t="shared" si="49"/>
        <v>1957727.4750000001</v>
      </c>
      <c r="R1550" s="5" t="str">
        <f>+IFERROR(INDEX('18.02.23'!$F$9:$F$748,MATCH('Bảng kê Q1'!$F1550,'18.02.23'!$N$9:$N$746,0)),"")</f>
        <v/>
      </c>
      <c r="S1550" s="15" t="s">
        <v>1332</v>
      </c>
      <c r="T1550" s="8" t="s">
        <v>3033</v>
      </c>
      <c r="U1550" t="e">
        <f>INDEX('Hàng tra'!$E$3:$E$519,MATCH('Bảng kê Q1'!$F1550,'Hàng tra'!$E$3:$E$519,0))</f>
        <v>#N/A</v>
      </c>
    </row>
    <row r="1551" spans="1:21" hidden="1" outlineLevel="1" x14ac:dyDescent="0.25">
      <c r="A1551" s="4">
        <v>44980</v>
      </c>
      <c r="B1551" s="8" t="s">
        <v>824</v>
      </c>
      <c r="C1551" s="8" t="s">
        <v>3013</v>
      </c>
      <c r="D1551" s="22" t="s">
        <v>2508</v>
      </c>
      <c r="E1551" s="22" t="s">
        <v>2508</v>
      </c>
      <c r="F1551" s="22">
        <v>8583</v>
      </c>
      <c r="G1551" s="22"/>
      <c r="H1551" s="22" t="str">
        <f>+IFERROR(INDEX('18.02.23'!$N$9:$N$746,MATCH('Bảng kê Q1'!$F1551,'18.02.23'!$N$9:$N$746,0)),"")</f>
        <v/>
      </c>
      <c r="I1551" s="22"/>
      <c r="J1551" s="22"/>
      <c r="K1551" s="22"/>
      <c r="L1551" s="5">
        <v>1844890</v>
      </c>
      <c r="M1551" s="9" t="s">
        <v>3015</v>
      </c>
      <c r="N1551" s="5">
        <v>184489</v>
      </c>
      <c r="O1551" s="5">
        <v>2029379</v>
      </c>
      <c r="P1551" s="5">
        <f t="shared" si="48"/>
        <v>213084.79499999998</v>
      </c>
      <c r="Q1551" s="5">
        <f t="shared" si="49"/>
        <v>1816294.2050000001</v>
      </c>
      <c r="R1551" s="5" t="str">
        <f>+IFERROR(INDEX('18.02.23'!$F$9:$F$748,MATCH('Bảng kê Q1'!$F1551,'18.02.23'!$N$9:$N$746,0)),"")</f>
        <v/>
      </c>
      <c r="S1551" s="15" t="s">
        <v>2508</v>
      </c>
      <c r="T1551" s="8" t="s">
        <v>3090</v>
      </c>
      <c r="U1551" t="e">
        <f>INDEX('Hàng tra'!$E$3:$E$519,MATCH('Bảng kê Q1'!$F1551,'Hàng tra'!$E$3:$E$519,0))</f>
        <v>#N/A</v>
      </c>
    </row>
    <row r="1552" spans="1:21" ht="21" hidden="1" outlineLevel="1" x14ac:dyDescent="0.25">
      <c r="A1552" s="4">
        <v>44980</v>
      </c>
      <c r="B1552" s="8" t="s">
        <v>1101</v>
      </c>
      <c r="C1552" s="8" t="s">
        <v>3013</v>
      </c>
      <c r="D1552" s="22" t="s">
        <v>2998</v>
      </c>
      <c r="E1552" s="22" t="s">
        <v>2998</v>
      </c>
      <c r="F1552" s="22">
        <v>8597</v>
      </c>
      <c r="G1552" s="22"/>
      <c r="H1552" s="22" t="str">
        <f>+IFERROR(INDEX('18.02.23'!$N$9:$N$746,MATCH('Bảng kê Q1'!$F1552,'18.02.23'!$N$9:$N$746,0)),"")</f>
        <v/>
      </c>
      <c r="I1552" s="22"/>
      <c r="J1552" s="22"/>
      <c r="K1552" s="22"/>
      <c r="L1552" s="5">
        <v>3243599</v>
      </c>
      <c r="M1552" s="9" t="s">
        <v>3015</v>
      </c>
      <c r="N1552" s="5">
        <v>324360</v>
      </c>
      <c r="O1552" s="5">
        <v>3567959</v>
      </c>
      <c r="P1552" s="5">
        <f t="shared" si="48"/>
        <v>374635.69500000001</v>
      </c>
      <c r="Q1552" s="5">
        <f t="shared" si="49"/>
        <v>3193323.3050000002</v>
      </c>
      <c r="R1552" s="5" t="str">
        <f>+IFERROR(INDEX('18.02.23'!$F$9:$F$748,MATCH('Bảng kê Q1'!$F1552,'18.02.23'!$N$9:$N$746,0)),"")</f>
        <v/>
      </c>
      <c r="S1552" s="15" t="s">
        <v>2998</v>
      </c>
      <c r="T1552" s="8" t="s">
        <v>3089</v>
      </c>
      <c r="U1552" t="e">
        <f>INDEX('Hàng tra'!$E$3:$E$519,MATCH('Bảng kê Q1'!$F1552,'Hàng tra'!$E$3:$E$519,0))</f>
        <v>#N/A</v>
      </c>
    </row>
    <row r="1553" spans="1:21" hidden="1" outlineLevel="1" x14ac:dyDescent="0.25">
      <c r="A1553" s="4">
        <v>44980</v>
      </c>
      <c r="B1553" s="8" t="s">
        <v>551</v>
      </c>
      <c r="C1553" s="8" t="s">
        <v>3013</v>
      </c>
      <c r="D1553" s="22" t="s">
        <v>1211</v>
      </c>
      <c r="E1553" s="22" t="s">
        <v>1211</v>
      </c>
      <c r="F1553" s="22">
        <v>8598</v>
      </c>
      <c r="G1553" s="22"/>
      <c r="H1553" s="22" t="str">
        <f>+IFERROR(INDEX('18.02.23'!$N$9:$N$746,MATCH('Bảng kê Q1'!$F1553,'18.02.23'!$N$9:$N$746,0)),"")</f>
        <v/>
      </c>
      <c r="I1553" s="22"/>
      <c r="J1553" s="22"/>
      <c r="K1553" s="22"/>
      <c r="L1553" s="5">
        <v>2073065</v>
      </c>
      <c r="M1553" s="9" t="s">
        <v>3015</v>
      </c>
      <c r="N1553" s="5">
        <v>207307</v>
      </c>
      <c r="O1553" s="5">
        <v>2280372</v>
      </c>
      <c r="P1553" s="5">
        <f t="shared" si="48"/>
        <v>239439.06</v>
      </c>
      <c r="Q1553" s="5">
        <f t="shared" si="49"/>
        <v>2040932.94</v>
      </c>
      <c r="R1553" s="5" t="str">
        <f>+IFERROR(INDEX('18.02.23'!$F$9:$F$748,MATCH('Bảng kê Q1'!$F1553,'18.02.23'!$N$9:$N$746,0)),"")</f>
        <v/>
      </c>
      <c r="S1553" s="15" t="s">
        <v>1211</v>
      </c>
      <c r="T1553" s="8" t="s">
        <v>3096</v>
      </c>
      <c r="U1553" t="e">
        <f>INDEX('Hàng tra'!$E$3:$E$519,MATCH('Bảng kê Q1'!$F1553,'Hàng tra'!$E$3:$E$519,0))</f>
        <v>#N/A</v>
      </c>
    </row>
    <row r="1554" spans="1:21" hidden="1" outlineLevel="1" x14ac:dyDescent="0.25">
      <c r="A1554" s="4">
        <v>44980</v>
      </c>
      <c r="B1554" s="8" t="s">
        <v>895</v>
      </c>
      <c r="C1554" s="8" t="s">
        <v>3013</v>
      </c>
      <c r="D1554" s="22" t="s">
        <v>1211</v>
      </c>
      <c r="E1554" s="22" t="s">
        <v>1211</v>
      </c>
      <c r="F1554" s="22">
        <v>8599</v>
      </c>
      <c r="G1554" s="22"/>
      <c r="H1554" s="22" t="str">
        <f>+IFERROR(INDEX('18.02.23'!$N$9:$N$746,MATCH('Bảng kê Q1'!$F1554,'18.02.23'!$N$9:$N$746,0)),"")</f>
        <v/>
      </c>
      <c r="I1554" s="22"/>
      <c r="J1554" s="22"/>
      <c r="K1554" s="22"/>
      <c r="L1554" s="5">
        <v>1632750</v>
      </c>
      <c r="M1554" s="9" t="s">
        <v>3015</v>
      </c>
      <c r="N1554" s="5">
        <v>163275</v>
      </c>
      <c r="O1554" s="5">
        <v>1796025</v>
      </c>
      <c r="P1554" s="5">
        <f t="shared" si="48"/>
        <v>188582.625</v>
      </c>
      <c r="Q1554" s="5">
        <f t="shared" si="49"/>
        <v>1607442.375</v>
      </c>
      <c r="R1554" s="5" t="str">
        <f>+IFERROR(INDEX('18.02.23'!$F$9:$F$748,MATCH('Bảng kê Q1'!$F1554,'18.02.23'!$N$9:$N$746,0)),"")</f>
        <v/>
      </c>
      <c r="S1554" s="15" t="s">
        <v>1211</v>
      </c>
      <c r="T1554" s="8" t="s">
        <v>3096</v>
      </c>
      <c r="U1554" t="e">
        <f>INDEX('Hàng tra'!$E$3:$E$519,MATCH('Bảng kê Q1'!$F1554,'Hàng tra'!$E$3:$E$519,0))</f>
        <v>#N/A</v>
      </c>
    </row>
    <row r="1555" spans="1:21" hidden="1" outlineLevel="1" x14ac:dyDescent="0.25">
      <c r="A1555" s="4">
        <v>44981</v>
      </c>
      <c r="B1555" s="8" t="s">
        <v>2061</v>
      </c>
      <c r="C1555" s="8" t="s">
        <v>3013</v>
      </c>
      <c r="D1555" s="22" t="s">
        <v>1351</v>
      </c>
      <c r="E1555" s="22" t="s">
        <v>1351</v>
      </c>
      <c r="F1555" s="22">
        <v>8614</v>
      </c>
      <c r="G1555" s="22"/>
      <c r="H1555" s="22" t="str">
        <f>+IFERROR(INDEX('18.02.23'!$N$9:$N$746,MATCH('Bảng kê Q1'!$F1555,'18.02.23'!$N$9:$N$746,0)),"")</f>
        <v/>
      </c>
      <c r="I1555" s="22"/>
      <c r="J1555" s="22"/>
      <c r="K1555" s="22"/>
      <c r="L1555" s="5">
        <v>798982</v>
      </c>
      <c r="M1555" s="9" t="s">
        <v>3015</v>
      </c>
      <c r="N1555" s="5">
        <v>79898</v>
      </c>
      <c r="O1555" s="5">
        <v>878880</v>
      </c>
      <c r="P1555" s="5">
        <f t="shared" si="48"/>
        <v>92282.4</v>
      </c>
      <c r="Q1555" s="5">
        <f t="shared" si="49"/>
        <v>786597.6</v>
      </c>
      <c r="R1555" s="5" t="str">
        <f>+IFERROR(INDEX('18.02.23'!$F$9:$F$748,MATCH('Bảng kê Q1'!$F1555,'18.02.23'!$N$9:$N$746,0)),"")</f>
        <v/>
      </c>
      <c r="S1555" s="15" t="s">
        <v>1882</v>
      </c>
      <c r="T1555" s="8" t="s">
        <v>3014</v>
      </c>
      <c r="U1555" t="e">
        <f>INDEX('Hàng tra'!$E$3:$E$519,MATCH('Bảng kê Q1'!$F1555,'Hàng tra'!$E$3:$E$519,0))</f>
        <v>#N/A</v>
      </c>
    </row>
    <row r="1556" spans="1:21" ht="21" hidden="1" outlineLevel="1" x14ac:dyDescent="0.25">
      <c r="A1556" s="4">
        <v>44981</v>
      </c>
      <c r="B1556" s="8" t="s">
        <v>1163</v>
      </c>
      <c r="C1556" s="8" t="s">
        <v>3013</v>
      </c>
      <c r="D1556" s="22" t="s">
        <v>4208</v>
      </c>
      <c r="E1556" s="22" t="s">
        <v>4208</v>
      </c>
      <c r="F1556" s="22">
        <v>8615</v>
      </c>
      <c r="G1556" s="22"/>
      <c r="H1556" s="22" t="str">
        <f>+IFERROR(INDEX('18.02.23'!$N$9:$N$746,MATCH('Bảng kê Q1'!$F1556,'18.02.23'!$N$9:$N$746,0)),"")</f>
        <v/>
      </c>
      <c r="I1556" s="22"/>
      <c r="J1556" s="22"/>
      <c r="K1556" s="22"/>
      <c r="L1556" s="5">
        <v>555290</v>
      </c>
      <c r="M1556" s="9" t="s">
        <v>3015</v>
      </c>
      <c r="N1556" s="5">
        <v>55529</v>
      </c>
      <c r="O1556" s="5">
        <v>610819</v>
      </c>
      <c r="P1556" s="5">
        <f t="shared" si="48"/>
        <v>64135.994999999995</v>
      </c>
      <c r="Q1556" s="5">
        <f t="shared" si="49"/>
        <v>546683.005</v>
      </c>
      <c r="R1556" s="5" t="str">
        <f>+IFERROR(INDEX('18.02.23'!$F$9:$F$748,MATCH('Bảng kê Q1'!$F1556,'18.02.23'!$N$9:$N$746,0)),"")</f>
        <v/>
      </c>
      <c r="S1556" s="15" t="s">
        <v>1711</v>
      </c>
      <c r="T1556" s="8" t="s">
        <v>3083</v>
      </c>
      <c r="U1556" t="e">
        <f>INDEX('Hàng tra'!$E$3:$E$519,MATCH('Bảng kê Q1'!$F1556,'Hàng tra'!$E$3:$E$519,0))</f>
        <v>#N/A</v>
      </c>
    </row>
    <row r="1557" spans="1:21" ht="21" hidden="1" outlineLevel="1" x14ac:dyDescent="0.25">
      <c r="A1557" s="4">
        <v>44981</v>
      </c>
      <c r="B1557" s="8" t="s">
        <v>91</v>
      </c>
      <c r="C1557" s="8" t="s">
        <v>3013</v>
      </c>
      <c r="D1557" s="22" t="s">
        <v>4209</v>
      </c>
      <c r="E1557" s="22" t="s">
        <v>4209</v>
      </c>
      <c r="F1557" s="22">
        <v>8616</v>
      </c>
      <c r="G1557" s="22"/>
      <c r="H1557" s="22" t="str">
        <f>+IFERROR(INDEX('18.02.23'!$N$9:$N$746,MATCH('Bảng kê Q1'!$F1557,'18.02.23'!$N$9:$N$746,0)),"")</f>
        <v/>
      </c>
      <c r="I1557" s="22"/>
      <c r="J1557" s="22"/>
      <c r="K1557" s="22"/>
      <c r="L1557" s="5">
        <v>704013</v>
      </c>
      <c r="M1557" s="9" t="s">
        <v>3015</v>
      </c>
      <c r="N1557" s="5">
        <v>70401</v>
      </c>
      <c r="O1557" s="5">
        <v>774414</v>
      </c>
      <c r="P1557" s="5">
        <f t="shared" si="48"/>
        <v>81313.47</v>
      </c>
      <c r="Q1557" s="5">
        <f t="shared" si="49"/>
        <v>693100.53</v>
      </c>
      <c r="R1557" s="5" t="str">
        <f>+IFERROR(INDEX('18.02.23'!$F$9:$F$748,MATCH('Bảng kê Q1'!$F1557,'18.02.23'!$N$9:$N$746,0)),"")</f>
        <v/>
      </c>
      <c r="S1557" s="15" t="s">
        <v>1711</v>
      </c>
      <c r="T1557" s="8" t="s">
        <v>3083</v>
      </c>
      <c r="U1557" t="e">
        <f>INDEX('Hàng tra'!$E$3:$E$519,MATCH('Bảng kê Q1'!$F1557,'Hàng tra'!$E$3:$E$519,0))</f>
        <v>#N/A</v>
      </c>
    </row>
    <row r="1558" spans="1:21" ht="21" hidden="1" outlineLevel="1" x14ac:dyDescent="0.25">
      <c r="A1558" s="4">
        <v>44981</v>
      </c>
      <c r="B1558" s="8" t="s">
        <v>114</v>
      </c>
      <c r="C1558" s="8" t="s">
        <v>3013</v>
      </c>
      <c r="D1558" s="22" t="s">
        <v>4210</v>
      </c>
      <c r="E1558" s="22" t="s">
        <v>4210</v>
      </c>
      <c r="F1558" s="22">
        <v>8617</v>
      </c>
      <c r="G1558" s="22"/>
      <c r="H1558" s="22" t="str">
        <f>+IFERROR(INDEX('18.02.23'!$N$9:$N$746,MATCH('Bảng kê Q1'!$F1558,'18.02.23'!$N$9:$N$746,0)),"")</f>
        <v/>
      </c>
      <c r="I1558" s="22"/>
      <c r="J1558" s="22"/>
      <c r="K1558" s="22"/>
      <c r="L1558" s="5">
        <v>930871</v>
      </c>
      <c r="M1558" s="9" t="s">
        <v>3015</v>
      </c>
      <c r="N1558" s="5">
        <v>93087</v>
      </c>
      <c r="O1558" s="5">
        <v>1023958</v>
      </c>
      <c r="P1558" s="5">
        <f t="shared" si="48"/>
        <v>107515.59</v>
      </c>
      <c r="Q1558" s="5">
        <f t="shared" si="49"/>
        <v>916442.41</v>
      </c>
      <c r="R1558" s="5" t="str">
        <f>+IFERROR(INDEX('18.02.23'!$F$9:$F$748,MATCH('Bảng kê Q1'!$F1558,'18.02.23'!$N$9:$N$746,0)),"")</f>
        <v/>
      </c>
      <c r="S1558" s="15" t="s">
        <v>1711</v>
      </c>
      <c r="T1558" s="8" t="s">
        <v>3083</v>
      </c>
      <c r="U1558" t="e">
        <f>INDEX('Hàng tra'!$E$3:$E$519,MATCH('Bảng kê Q1'!$F1558,'Hàng tra'!$E$3:$E$519,0))</f>
        <v>#N/A</v>
      </c>
    </row>
    <row r="1559" spans="1:21" ht="21" hidden="1" outlineLevel="1" x14ac:dyDescent="0.25">
      <c r="A1559" s="4">
        <v>44981</v>
      </c>
      <c r="B1559" s="8" t="s">
        <v>2782</v>
      </c>
      <c r="C1559" s="8" t="s">
        <v>3013</v>
      </c>
      <c r="D1559" s="22" t="s">
        <v>4211</v>
      </c>
      <c r="E1559" s="22" t="s">
        <v>4211</v>
      </c>
      <c r="F1559" s="22">
        <v>8618</v>
      </c>
      <c r="G1559" s="22"/>
      <c r="H1559" s="22" t="str">
        <f>+IFERROR(INDEX('18.02.23'!$N$9:$N$746,MATCH('Bảng kê Q1'!$F1559,'18.02.23'!$N$9:$N$746,0)),"")</f>
        <v/>
      </c>
      <c r="I1559" s="22"/>
      <c r="J1559" s="22"/>
      <c r="K1559" s="22"/>
      <c r="L1559" s="5">
        <v>1037598</v>
      </c>
      <c r="M1559" s="9" t="s">
        <v>3015</v>
      </c>
      <c r="N1559" s="5">
        <v>103760</v>
      </c>
      <c r="O1559" s="5">
        <v>1141358</v>
      </c>
      <c r="P1559" s="5">
        <f t="shared" si="48"/>
        <v>119842.59</v>
      </c>
      <c r="Q1559" s="5">
        <f t="shared" si="49"/>
        <v>1021515.41</v>
      </c>
      <c r="R1559" s="5" t="str">
        <f>+IFERROR(INDEX('18.02.23'!$F$9:$F$748,MATCH('Bảng kê Q1'!$F1559,'18.02.23'!$N$9:$N$746,0)),"")</f>
        <v/>
      </c>
      <c r="S1559" s="15" t="s">
        <v>1711</v>
      </c>
      <c r="T1559" s="8" t="s">
        <v>3083</v>
      </c>
      <c r="U1559" t="e">
        <f>INDEX('Hàng tra'!$E$3:$E$519,MATCH('Bảng kê Q1'!$F1559,'Hàng tra'!$E$3:$E$519,0))</f>
        <v>#N/A</v>
      </c>
    </row>
    <row r="1560" spans="1:21" hidden="1" outlineLevel="1" x14ac:dyDescent="0.25">
      <c r="A1560" s="4">
        <v>44981</v>
      </c>
      <c r="B1560" s="8" t="s">
        <v>1510</v>
      </c>
      <c r="C1560" s="8" t="s">
        <v>3013</v>
      </c>
      <c r="D1560" s="22" t="s">
        <v>2989</v>
      </c>
      <c r="E1560" s="22" t="s">
        <v>2989</v>
      </c>
      <c r="F1560" s="22">
        <v>8619</v>
      </c>
      <c r="G1560" s="22"/>
      <c r="H1560" s="22" t="str">
        <f>+IFERROR(INDEX('18.02.23'!$N$9:$N$746,MATCH('Bảng kê Q1'!$F1560,'18.02.23'!$N$9:$N$746,0)),"")</f>
        <v/>
      </c>
      <c r="I1560" s="22"/>
      <c r="J1560" s="22"/>
      <c r="K1560" s="22"/>
      <c r="L1560" s="5">
        <v>1839650</v>
      </c>
      <c r="M1560" s="9" t="s">
        <v>3015</v>
      </c>
      <c r="N1560" s="5">
        <v>183965</v>
      </c>
      <c r="O1560" s="5">
        <v>2023615</v>
      </c>
      <c r="P1560" s="5">
        <f t="shared" si="48"/>
        <v>212479.57499999998</v>
      </c>
      <c r="Q1560" s="5">
        <f t="shared" si="49"/>
        <v>1811135.425</v>
      </c>
      <c r="R1560" s="5" t="str">
        <f>+IFERROR(INDEX('18.02.23'!$F$9:$F$748,MATCH('Bảng kê Q1'!$F1560,'18.02.23'!$N$9:$N$746,0)),"")</f>
        <v/>
      </c>
      <c r="S1560" s="15" t="s">
        <v>2989</v>
      </c>
      <c r="T1560" s="8" t="s">
        <v>3038</v>
      </c>
      <c r="U1560" t="e">
        <f>INDEX('Hàng tra'!$E$3:$E$519,MATCH('Bảng kê Q1'!$F1560,'Hàng tra'!$E$3:$E$519,0))</f>
        <v>#N/A</v>
      </c>
    </row>
    <row r="1561" spans="1:21" hidden="1" outlineLevel="1" x14ac:dyDescent="0.25">
      <c r="A1561" s="4">
        <v>44981</v>
      </c>
      <c r="B1561" s="8" t="s">
        <v>1577</v>
      </c>
      <c r="C1561" s="8" t="s">
        <v>3013</v>
      </c>
      <c r="D1561" s="22" t="s">
        <v>1804</v>
      </c>
      <c r="E1561" s="22" t="s">
        <v>1804</v>
      </c>
      <c r="F1561" s="22">
        <v>8623</v>
      </c>
      <c r="G1561" s="22"/>
      <c r="H1561" s="22" t="str">
        <f>+IFERROR(INDEX('18.02.23'!$N$9:$N$746,MATCH('Bảng kê Q1'!$F1561,'18.02.23'!$N$9:$N$746,0)),"")</f>
        <v/>
      </c>
      <c r="I1561" s="22"/>
      <c r="J1561" s="22"/>
      <c r="K1561" s="22"/>
      <c r="L1561" s="5">
        <v>483720</v>
      </c>
      <c r="M1561" s="9" t="s">
        <v>3015</v>
      </c>
      <c r="N1561" s="5">
        <v>48372</v>
      </c>
      <c r="O1561" s="5">
        <v>532092</v>
      </c>
      <c r="P1561" s="5">
        <f t="shared" si="48"/>
        <v>55869.659999999996</v>
      </c>
      <c r="Q1561" s="5">
        <f t="shared" si="49"/>
        <v>476222.34</v>
      </c>
      <c r="R1561" s="5" t="str">
        <f>+IFERROR(INDEX('18.02.23'!$F$9:$F$748,MATCH('Bảng kê Q1'!$F1561,'18.02.23'!$N$9:$N$746,0)),"")</f>
        <v/>
      </c>
      <c r="S1561" s="15" t="s">
        <v>1882</v>
      </c>
      <c r="T1561" s="8" t="s">
        <v>3014</v>
      </c>
      <c r="U1561" t="e">
        <f>INDEX('Hàng tra'!$E$3:$E$519,MATCH('Bảng kê Q1'!$F1561,'Hàng tra'!$E$3:$E$519,0))</f>
        <v>#N/A</v>
      </c>
    </row>
    <row r="1562" spans="1:21" hidden="1" outlineLevel="1" x14ac:dyDescent="0.25">
      <c r="A1562" s="4">
        <v>44981</v>
      </c>
      <c r="B1562" s="8" t="s">
        <v>1391</v>
      </c>
      <c r="C1562" s="8" t="s">
        <v>3013</v>
      </c>
      <c r="D1562" s="22" t="s">
        <v>4283</v>
      </c>
      <c r="E1562" s="22" t="s">
        <v>4283</v>
      </c>
      <c r="F1562" s="22">
        <v>8624</v>
      </c>
      <c r="G1562" s="22"/>
      <c r="H1562" s="22" t="str">
        <f>+IFERROR(INDEX('18.02.23'!$N$9:$N$746,MATCH('Bảng kê Q1'!$F1562,'18.02.23'!$N$9:$N$746,0)),"")</f>
        <v/>
      </c>
      <c r="I1562" s="22"/>
      <c r="J1562" s="22"/>
      <c r="K1562" s="22"/>
      <c r="L1562" s="5">
        <v>1097250</v>
      </c>
      <c r="M1562" s="9" t="s">
        <v>3015</v>
      </c>
      <c r="N1562" s="5">
        <v>109725</v>
      </c>
      <c r="O1562" s="5">
        <v>1206975</v>
      </c>
      <c r="P1562" s="5">
        <f t="shared" si="48"/>
        <v>126732.375</v>
      </c>
      <c r="Q1562" s="5">
        <f t="shared" si="49"/>
        <v>1080242.625</v>
      </c>
      <c r="R1562" s="5" t="str">
        <f>+IFERROR(INDEX('18.02.23'!$F$9:$F$748,MATCH('Bảng kê Q1'!$F1562,'18.02.23'!$N$9:$N$746,0)),"")</f>
        <v/>
      </c>
      <c r="S1562" s="15" t="s">
        <v>1882</v>
      </c>
      <c r="T1562" s="8" t="s">
        <v>3014</v>
      </c>
      <c r="U1562" t="e">
        <f>INDEX('Hàng tra'!$E$3:$E$519,MATCH('Bảng kê Q1'!$F1562,'Hàng tra'!$E$3:$E$519,0))</f>
        <v>#N/A</v>
      </c>
    </row>
    <row r="1563" spans="1:21" hidden="1" outlineLevel="1" x14ac:dyDescent="0.25">
      <c r="A1563" s="4">
        <v>44981</v>
      </c>
      <c r="B1563" s="8" t="s">
        <v>2286</v>
      </c>
      <c r="C1563" s="8" t="s">
        <v>3013</v>
      </c>
      <c r="D1563" s="22" t="s">
        <v>279</v>
      </c>
      <c r="E1563" s="22" t="s">
        <v>279</v>
      </c>
      <c r="F1563" s="22">
        <v>8625</v>
      </c>
      <c r="G1563" s="22"/>
      <c r="H1563" s="22" t="str">
        <f>+IFERROR(INDEX('18.02.23'!$N$9:$N$746,MATCH('Bảng kê Q1'!$F1563,'18.02.23'!$N$9:$N$746,0)),"")</f>
        <v/>
      </c>
      <c r="I1563" s="22"/>
      <c r="J1563" s="22"/>
      <c r="K1563" s="22"/>
      <c r="L1563" s="5">
        <v>1150620</v>
      </c>
      <c r="M1563" s="9" t="s">
        <v>3015</v>
      </c>
      <c r="N1563" s="5">
        <v>115062</v>
      </c>
      <c r="O1563" s="5">
        <v>1265682</v>
      </c>
      <c r="P1563" s="5">
        <f t="shared" si="48"/>
        <v>132896.60999999999</v>
      </c>
      <c r="Q1563" s="5">
        <f t="shared" si="49"/>
        <v>1132785.3900000001</v>
      </c>
      <c r="R1563" s="5" t="str">
        <f>+IFERROR(INDEX('18.02.23'!$F$9:$F$748,MATCH('Bảng kê Q1'!$F1563,'18.02.23'!$N$9:$N$746,0)),"")</f>
        <v/>
      </c>
      <c r="S1563" s="15" t="s">
        <v>1882</v>
      </c>
      <c r="T1563" s="8" t="s">
        <v>3014</v>
      </c>
      <c r="U1563" t="e">
        <f>INDEX('Hàng tra'!$E$3:$E$519,MATCH('Bảng kê Q1'!$F1563,'Hàng tra'!$E$3:$E$519,0))</f>
        <v>#N/A</v>
      </c>
    </row>
    <row r="1564" spans="1:21" hidden="1" outlineLevel="1" x14ac:dyDescent="0.25">
      <c r="A1564" s="4">
        <v>44981</v>
      </c>
      <c r="B1564" s="8" t="s">
        <v>1323</v>
      </c>
      <c r="C1564" s="8" t="s">
        <v>3013</v>
      </c>
      <c r="D1564" s="22" t="s">
        <v>703</v>
      </c>
      <c r="E1564" s="22" t="s">
        <v>703</v>
      </c>
      <c r="F1564" s="22">
        <v>8626</v>
      </c>
      <c r="G1564" s="22"/>
      <c r="H1564" s="22" t="str">
        <f>+IFERROR(INDEX('18.02.23'!$N$9:$N$746,MATCH('Bảng kê Q1'!$F1564,'18.02.23'!$N$9:$N$746,0)),"")</f>
        <v/>
      </c>
      <c r="I1564" s="22"/>
      <c r="J1564" s="22"/>
      <c r="K1564" s="22"/>
      <c r="L1564" s="5">
        <v>1408026</v>
      </c>
      <c r="M1564" s="9" t="s">
        <v>3015</v>
      </c>
      <c r="N1564" s="5">
        <v>140803</v>
      </c>
      <c r="O1564" s="5">
        <v>1548829</v>
      </c>
      <c r="P1564" s="5">
        <f t="shared" si="48"/>
        <v>162627.04499999998</v>
      </c>
      <c r="Q1564" s="5">
        <f t="shared" si="49"/>
        <v>1386201.9550000001</v>
      </c>
      <c r="R1564" s="5" t="str">
        <f>+IFERROR(INDEX('18.02.23'!$F$9:$F$748,MATCH('Bảng kê Q1'!$F1564,'18.02.23'!$N$9:$N$746,0)),"")</f>
        <v/>
      </c>
      <c r="S1564" s="15" t="s">
        <v>1882</v>
      </c>
      <c r="T1564" s="8" t="s">
        <v>3014</v>
      </c>
      <c r="U1564" t="e">
        <f>INDEX('Hàng tra'!$E$3:$E$519,MATCH('Bảng kê Q1'!$F1564,'Hàng tra'!$E$3:$E$519,0))</f>
        <v>#N/A</v>
      </c>
    </row>
    <row r="1565" spans="1:21" hidden="1" outlineLevel="1" x14ac:dyDescent="0.25">
      <c r="A1565" s="4">
        <v>44981</v>
      </c>
      <c r="B1565" s="8" t="s">
        <v>1915</v>
      </c>
      <c r="C1565" s="8" t="s">
        <v>3013</v>
      </c>
      <c r="D1565" s="22" t="s">
        <v>1916</v>
      </c>
      <c r="E1565" s="22" t="s">
        <v>1916</v>
      </c>
      <c r="F1565" s="22">
        <v>8628</v>
      </c>
      <c r="G1565" s="22"/>
      <c r="H1565" s="22" t="str">
        <f>+IFERROR(INDEX('18.02.23'!$N$9:$N$746,MATCH('Bảng kê Q1'!$F1565,'18.02.23'!$N$9:$N$746,0)),"")</f>
        <v/>
      </c>
      <c r="I1565" s="22"/>
      <c r="J1565" s="22"/>
      <c r="K1565" s="22"/>
      <c r="L1565" s="5">
        <v>806200</v>
      </c>
      <c r="M1565" s="9" t="s">
        <v>3015</v>
      </c>
      <c r="N1565" s="5">
        <v>80620</v>
      </c>
      <c r="O1565" s="5">
        <v>886820</v>
      </c>
      <c r="P1565" s="5">
        <f t="shared" si="48"/>
        <v>93116.099999999991</v>
      </c>
      <c r="Q1565" s="5">
        <f t="shared" si="49"/>
        <v>793703.9</v>
      </c>
      <c r="R1565" s="5" t="str">
        <f>+IFERROR(INDEX('18.02.23'!$F$9:$F$748,MATCH('Bảng kê Q1'!$F1565,'18.02.23'!$N$9:$N$746,0)),"")</f>
        <v/>
      </c>
      <c r="S1565" s="15" t="s">
        <v>1882</v>
      </c>
      <c r="T1565" s="8" t="s">
        <v>3014</v>
      </c>
      <c r="U1565" t="e">
        <f>INDEX('Hàng tra'!$E$3:$E$519,MATCH('Bảng kê Q1'!$F1565,'Hàng tra'!$E$3:$E$519,0))</f>
        <v>#N/A</v>
      </c>
    </row>
    <row r="1566" spans="1:21" hidden="1" outlineLevel="1" x14ac:dyDescent="0.25">
      <c r="A1566" s="4">
        <v>44981</v>
      </c>
      <c r="B1566" s="8" t="s">
        <v>2918</v>
      </c>
      <c r="C1566" s="8" t="s">
        <v>3013</v>
      </c>
      <c r="D1566" s="22" t="s">
        <v>594</v>
      </c>
      <c r="E1566" s="22" t="s">
        <v>594</v>
      </c>
      <c r="F1566" s="22">
        <v>8630</v>
      </c>
      <c r="G1566" s="22"/>
      <c r="H1566" s="22" t="str">
        <f>+IFERROR(INDEX('18.02.23'!$N$9:$N$746,MATCH('Bảng kê Q1'!$F1566,'18.02.23'!$N$9:$N$746,0)),"")</f>
        <v/>
      </c>
      <c r="I1566" s="22"/>
      <c r="J1566" s="22"/>
      <c r="K1566" s="22"/>
      <c r="L1566" s="5">
        <v>4758310</v>
      </c>
      <c r="M1566" s="9" t="s">
        <v>3015</v>
      </c>
      <c r="N1566" s="5">
        <v>475831</v>
      </c>
      <c r="O1566" s="5">
        <v>5234141</v>
      </c>
      <c r="P1566" s="5">
        <f t="shared" si="48"/>
        <v>549584.80499999993</v>
      </c>
      <c r="Q1566" s="5">
        <f t="shared" si="49"/>
        <v>4684556.1950000003</v>
      </c>
      <c r="R1566" s="5" t="str">
        <f>+IFERROR(INDEX('18.02.23'!$F$9:$F$748,MATCH('Bảng kê Q1'!$F1566,'18.02.23'!$N$9:$N$746,0)),"")</f>
        <v/>
      </c>
      <c r="S1566" s="15" t="s">
        <v>594</v>
      </c>
      <c r="T1566" s="8" t="s">
        <v>3040</v>
      </c>
      <c r="U1566" t="e">
        <f>INDEX('Hàng tra'!$E$3:$E$519,MATCH('Bảng kê Q1'!$F1566,'Hàng tra'!$E$3:$E$519,0))</f>
        <v>#N/A</v>
      </c>
    </row>
    <row r="1567" spans="1:21" hidden="1" outlineLevel="1" x14ac:dyDescent="0.25">
      <c r="A1567" s="4">
        <v>44981</v>
      </c>
      <c r="B1567" s="8" t="s">
        <v>611</v>
      </c>
      <c r="C1567" s="8" t="s">
        <v>3013</v>
      </c>
      <c r="D1567" s="22" t="s">
        <v>4192</v>
      </c>
      <c r="E1567" s="22" t="s">
        <v>4192</v>
      </c>
      <c r="F1567" s="22">
        <v>8634</v>
      </c>
      <c r="G1567" s="22"/>
      <c r="H1567" s="22" t="str">
        <f>+IFERROR(INDEX('18.02.23'!$N$9:$N$746,MATCH('Bảng kê Q1'!$F1567,'18.02.23'!$N$9:$N$746,0)),"")</f>
        <v/>
      </c>
      <c r="I1567" s="22"/>
      <c r="J1567" s="22"/>
      <c r="K1567" s="22"/>
      <c r="L1567" s="5">
        <v>1607380</v>
      </c>
      <c r="M1567" s="9" t="s">
        <v>3015</v>
      </c>
      <c r="N1567" s="5">
        <v>160738</v>
      </c>
      <c r="O1567" s="5">
        <v>1768118</v>
      </c>
      <c r="P1567" s="5">
        <f t="shared" si="48"/>
        <v>185652.38999999998</v>
      </c>
      <c r="Q1567" s="5">
        <f t="shared" si="49"/>
        <v>1582465.61</v>
      </c>
      <c r="R1567" s="5" t="str">
        <f>+IFERROR(INDEX('18.02.23'!$F$9:$F$748,MATCH('Bảng kê Q1'!$F1567,'18.02.23'!$N$9:$N$746,0)),"")</f>
        <v/>
      </c>
      <c r="S1567" s="15" t="s">
        <v>2803</v>
      </c>
      <c r="T1567" s="8" t="s">
        <v>3035</v>
      </c>
      <c r="U1567" t="e">
        <f>INDEX('Hàng tra'!$E$3:$E$519,MATCH('Bảng kê Q1'!$F1567,'Hàng tra'!$E$3:$E$519,0))</f>
        <v>#N/A</v>
      </c>
    </row>
    <row r="1568" spans="1:21" hidden="1" outlineLevel="1" x14ac:dyDescent="0.25">
      <c r="A1568" s="4">
        <v>44981</v>
      </c>
      <c r="B1568" s="8" t="s">
        <v>1885</v>
      </c>
      <c r="C1568" s="8" t="s">
        <v>3013</v>
      </c>
      <c r="D1568" s="22" t="s">
        <v>1398</v>
      </c>
      <c r="E1568" s="22" t="s">
        <v>1398</v>
      </c>
      <c r="F1568" s="22">
        <v>8635</v>
      </c>
      <c r="G1568" s="22"/>
      <c r="H1568" s="22" t="str">
        <f>+IFERROR(INDEX('18.02.23'!$N$9:$N$746,MATCH('Bảng kê Q1'!$F1568,'18.02.23'!$N$9:$N$746,0)),"")</f>
        <v/>
      </c>
      <c r="I1568" s="22"/>
      <c r="J1568" s="22"/>
      <c r="K1568" s="22"/>
      <c r="L1568" s="5">
        <v>469342</v>
      </c>
      <c r="M1568" s="9" t="s">
        <v>3015</v>
      </c>
      <c r="N1568" s="5">
        <v>46934</v>
      </c>
      <c r="O1568" s="5">
        <v>516276</v>
      </c>
      <c r="P1568" s="5">
        <f t="shared" si="48"/>
        <v>54208.979999999996</v>
      </c>
      <c r="Q1568" s="5">
        <f t="shared" si="49"/>
        <v>462067.02</v>
      </c>
      <c r="R1568" s="5" t="str">
        <f>+IFERROR(INDEX('18.02.23'!$F$9:$F$748,MATCH('Bảng kê Q1'!$F1568,'18.02.23'!$N$9:$N$746,0)),"")</f>
        <v/>
      </c>
      <c r="S1568" s="15" t="s">
        <v>1882</v>
      </c>
      <c r="T1568" s="8" t="s">
        <v>3014</v>
      </c>
      <c r="U1568" t="e">
        <f>INDEX('Hàng tra'!$E$3:$E$519,MATCH('Bảng kê Q1'!$F1568,'Hàng tra'!$E$3:$E$519,0))</f>
        <v>#N/A</v>
      </c>
    </row>
    <row r="1569" spans="1:21" hidden="1" outlineLevel="1" x14ac:dyDescent="0.25">
      <c r="A1569" s="4">
        <v>44981</v>
      </c>
      <c r="B1569" s="8" t="s">
        <v>95</v>
      </c>
      <c r="C1569" s="8" t="s">
        <v>3013</v>
      </c>
      <c r="D1569" s="22" t="s">
        <v>336</v>
      </c>
      <c r="E1569" s="22" t="s">
        <v>336</v>
      </c>
      <c r="F1569" s="22">
        <v>8636</v>
      </c>
      <c r="G1569" s="22"/>
      <c r="H1569" s="22" t="str">
        <f>+IFERROR(INDEX('18.02.23'!$N$9:$N$746,MATCH('Bảng kê Q1'!$F1569,'18.02.23'!$N$9:$N$746,0)),"")</f>
        <v/>
      </c>
      <c r="I1569" s="22"/>
      <c r="J1569" s="22"/>
      <c r="K1569" s="22"/>
      <c r="L1569" s="5">
        <v>553467</v>
      </c>
      <c r="M1569" s="9" t="s">
        <v>3015</v>
      </c>
      <c r="N1569" s="5">
        <v>55347</v>
      </c>
      <c r="O1569" s="5">
        <v>608814</v>
      </c>
      <c r="P1569" s="5">
        <f t="shared" si="48"/>
        <v>63925.47</v>
      </c>
      <c r="Q1569" s="5">
        <f t="shared" si="49"/>
        <v>544888.53</v>
      </c>
      <c r="R1569" s="5" t="str">
        <f>+IFERROR(INDEX('18.02.23'!$F$9:$F$748,MATCH('Bảng kê Q1'!$F1569,'18.02.23'!$N$9:$N$746,0)),"")</f>
        <v/>
      </c>
      <c r="S1569" s="15" t="s">
        <v>1882</v>
      </c>
      <c r="T1569" s="8" t="s">
        <v>3014</v>
      </c>
      <c r="U1569" t="e">
        <f>INDEX('Hàng tra'!$E$3:$E$519,MATCH('Bảng kê Q1'!$F1569,'Hàng tra'!$E$3:$E$519,0))</f>
        <v>#N/A</v>
      </c>
    </row>
    <row r="1570" spans="1:21" hidden="1" outlineLevel="1" x14ac:dyDescent="0.25">
      <c r="A1570" s="4">
        <v>44981</v>
      </c>
      <c r="B1570" s="8" t="s">
        <v>2218</v>
      </c>
      <c r="C1570" s="8" t="s">
        <v>3013</v>
      </c>
      <c r="D1570" s="22" t="s">
        <v>1026</v>
      </c>
      <c r="E1570" s="22" t="s">
        <v>1026</v>
      </c>
      <c r="F1570" s="22">
        <v>8637</v>
      </c>
      <c r="G1570" s="22"/>
      <c r="H1570" s="22" t="str">
        <f>+IFERROR(INDEX('18.02.23'!$N$9:$N$746,MATCH('Bảng kê Q1'!$F1570,'18.02.23'!$N$9:$N$746,0)),"")</f>
        <v/>
      </c>
      <c r="I1570" s="22"/>
      <c r="J1570" s="22"/>
      <c r="K1570" s="22"/>
      <c r="L1570" s="5">
        <v>333174</v>
      </c>
      <c r="M1570" s="9" t="s">
        <v>3015</v>
      </c>
      <c r="N1570" s="5">
        <v>33317</v>
      </c>
      <c r="O1570" s="5">
        <v>366491</v>
      </c>
      <c r="P1570" s="5">
        <f t="shared" si="48"/>
        <v>38481.555</v>
      </c>
      <c r="Q1570" s="5">
        <f t="shared" si="49"/>
        <v>328009.44500000001</v>
      </c>
      <c r="R1570" s="5" t="str">
        <f>+IFERROR(INDEX('18.02.23'!$F$9:$F$748,MATCH('Bảng kê Q1'!$F1570,'18.02.23'!$N$9:$N$746,0)),"")</f>
        <v/>
      </c>
      <c r="S1570" s="15" t="s">
        <v>1882</v>
      </c>
      <c r="T1570" s="8" t="s">
        <v>3014</v>
      </c>
      <c r="U1570" t="e">
        <f>INDEX('Hàng tra'!$E$3:$E$519,MATCH('Bảng kê Q1'!$F1570,'Hàng tra'!$E$3:$E$519,0))</f>
        <v>#N/A</v>
      </c>
    </row>
    <row r="1571" spans="1:21" hidden="1" outlineLevel="1" x14ac:dyDescent="0.25">
      <c r="A1571" s="4">
        <v>44981</v>
      </c>
      <c r="B1571" s="8" t="s">
        <v>2538</v>
      </c>
      <c r="C1571" s="8" t="s">
        <v>3013</v>
      </c>
      <c r="D1571" s="22" t="s">
        <v>2798</v>
      </c>
      <c r="E1571" s="22" t="s">
        <v>2798</v>
      </c>
      <c r="F1571" s="22">
        <v>8810</v>
      </c>
      <c r="G1571" s="22"/>
      <c r="H1571" s="22" t="str">
        <f>+IFERROR(INDEX('18.02.23'!$N$9:$N$746,MATCH('Bảng kê Q1'!$F1571,'18.02.23'!$N$9:$N$746,0)),"")</f>
        <v/>
      </c>
      <c r="I1571" s="22"/>
      <c r="J1571" s="22"/>
      <c r="K1571" s="22"/>
      <c r="L1571" s="5">
        <v>922445</v>
      </c>
      <c r="M1571" s="9" t="s">
        <v>3015</v>
      </c>
      <c r="N1571" s="5">
        <v>92245</v>
      </c>
      <c r="O1571" s="5">
        <v>1014690</v>
      </c>
      <c r="P1571" s="5">
        <f t="shared" si="48"/>
        <v>106542.45</v>
      </c>
      <c r="Q1571" s="5">
        <f t="shared" si="49"/>
        <v>908147.55</v>
      </c>
      <c r="R1571" s="5" t="str">
        <f>+IFERROR(INDEX('18.02.23'!$F$9:$F$748,MATCH('Bảng kê Q1'!$F1571,'18.02.23'!$N$9:$N$746,0)),"")</f>
        <v/>
      </c>
      <c r="S1571" s="15" t="s">
        <v>1882</v>
      </c>
      <c r="T1571" s="8" t="s">
        <v>3014</v>
      </c>
      <c r="U1571" t="e">
        <f>INDEX('Hàng tra'!$E$3:$E$519,MATCH('Bảng kê Q1'!$F1571,'Hàng tra'!$E$3:$E$519,0))</f>
        <v>#N/A</v>
      </c>
    </row>
    <row r="1572" spans="1:21" hidden="1" outlineLevel="1" x14ac:dyDescent="0.25">
      <c r="A1572" s="4">
        <v>44981</v>
      </c>
      <c r="B1572" s="8" t="s">
        <v>1796</v>
      </c>
      <c r="C1572" s="8" t="s">
        <v>3013</v>
      </c>
      <c r="D1572" s="22" t="s">
        <v>1759</v>
      </c>
      <c r="E1572" s="22" t="s">
        <v>1759</v>
      </c>
      <c r="F1572" s="22">
        <v>8811</v>
      </c>
      <c r="G1572" s="22"/>
      <c r="H1572" s="22" t="str">
        <f>+IFERROR(INDEX('18.02.23'!$N$9:$N$746,MATCH('Bảng kê Q1'!$F1572,'18.02.23'!$N$9:$N$746,0)),"")</f>
        <v/>
      </c>
      <c r="I1572" s="22"/>
      <c r="J1572" s="22"/>
      <c r="K1572" s="22"/>
      <c r="L1572" s="5">
        <v>666348</v>
      </c>
      <c r="M1572" s="9" t="s">
        <v>3015</v>
      </c>
      <c r="N1572" s="5">
        <v>66635</v>
      </c>
      <c r="O1572" s="5">
        <v>732983</v>
      </c>
      <c r="P1572" s="5">
        <f t="shared" si="48"/>
        <v>76963.214999999997</v>
      </c>
      <c r="Q1572" s="5">
        <f t="shared" si="49"/>
        <v>656019.78500000003</v>
      </c>
      <c r="R1572" s="5" t="str">
        <f>+IFERROR(INDEX('18.02.23'!$F$9:$F$748,MATCH('Bảng kê Q1'!$F1572,'18.02.23'!$N$9:$N$746,0)),"")</f>
        <v/>
      </c>
      <c r="S1572" s="15" t="s">
        <v>1882</v>
      </c>
      <c r="T1572" s="8" t="s">
        <v>3014</v>
      </c>
      <c r="U1572" t="e">
        <f>INDEX('Hàng tra'!$E$3:$E$519,MATCH('Bảng kê Q1'!$F1572,'Hàng tra'!$E$3:$E$519,0))</f>
        <v>#N/A</v>
      </c>
    </row>
    <row r="1573" spans="1:21" hidden="1" outlineLevel="1" x14ac:dyDescent="0.25">
      <c r="A1573" s="4">
        <v>44981</v>
      </c>
      <c r="B1573" s="8" t="s">
        <v>736</v>
      </c>
      <c r="C1573" s="8" t="s">
        <v>3013</v>
      </c>
      <c r="D1573" s="22" t="s">
        <v>4170</v>
      </c>
      <c r="E1573" s="22" t="s">
        <v>4170</v>
      </c>
      <c r="F1573" s="22">
        <v>8812</v>
      </c>
      <c r="G1573" s="22"/>
      <c r="H1573" s="22" t="str">
        <f>+IFERROR(INDEX('18.02.23'!$N$9:$N$746,MATCH('Bảng kê Q1'!$F1573,'18.02.23'!$N$9:$N$746,0)),"")</f>
        <v/>
      </c>
      <c r="I1573" s="22"/>
      <c r="J1573" s="22"/>
      <c r="K1573" s="22"/>
      <c r="L1573" s="5">
        <v>1924970</v>
      </c>
      <c r="M1573" s="9" t="s">
        <v>3015</v>
      </c>
      <c r="N1573" s="5">
        <v>192497</v>
      </c>
      <c r="O1573" s="5">
        <v>2117467</v>
      </c>
      <c r="P1573" s="5">
        <f t="shared" si="48"/>
        <v>222334.035</v>
      </c>
      <c r="Q1573" s="5">
        <f t="shared" si="49"/>
        <v>1895132.9650000001</v>
      </c>
      <c r="R1573" s="5" t="str">
        <f>+IFERROR(INDEX('18.02.23'!$F$9:$F$748,MATCH('Bảng kê Q1'!$F1573,'18.02.23'!$N$9:$N$746,0)),"")</f>
        <v/>
      </c>
      <c r="S1573" s="15" t="s">
        <v>181</v>
      </c>
      <c r="T1573" s="8" t="s">
        <v>3068</v>
      </c>
      <c r="U1573" t="e">
        <f>INDEX('Hàng tra'!$E$3:$E$519,MATCH('Bảng kê Q1'!$F1573,'Hàng tra'!$E$3:$E$519,0))</f>
        <v>#N/A</v>
      </c>
    </row>
    <row r="1574" spans="1:21" hidden="1" outlineLevel="1" x14ac:dyDescent="0.25">
      <c r="A1574" s="4">
        <v>44981</v>
      </c>
      <c r="B1574" s="8" t="s">
        <v>371</v>
      </c>
      <c r="C1574" s="8" t="s">
        <v>3013</v>
      </c>
      <c r="D1574" s="22" t="s">
        <v>4226</v>
      </c>
      <c r="E1574" s="22" t="s">
        <v>4226</v>
      </c>
      <c r="F1574" s="22">
        <v>8849</v>
      </c>
      <c r="G1574" s="22"/>
      <c r="H1574" s="22" t="str">
        <f>+IFERROR(INDEX('18.02.23'!$N$9:$N$746,MATCH('Bảng kê Q1'!$F1574,'18.02.23'!$N$9:$N$746,0)),"")</f>
        <v/>
      </c>
      <c r="I1574" s="22"/>
      <c r="J1574" s="22"/>
      <c r="K1574" s="22"/>
      <c r="L1574" s="5">
        <v>1773282</v>
      </c>
      <c r="M1574" s="9" t="s">
        <v>3015</v>
      </c>
      <c r="N1574" s="5">
        <v>177328</v>
      </c>
      <c r="O1574" s="5">
        <v>1950610</v>
      </c>
      <c r="P1574" s="5">
        <f t="shared" si="48"/>
        <v>204814.05</v>
      </c>
      <c r="Q1574" s="5">
        <f t="shared" si="49"/>
        <v>1745795.95</v>
      </c>
      <c r="R1574" s="5" t="str">
        <f>+IFERROR(INDEX('18.02.23'!$F$9:$F$748,MATCH('Bảng kê Q1'!$F1574,'18.02.23'!$N$9:$N$746,0)),"")</f>
        <v/>
      </c>
      <c r="S1574" s="15" t="s">
        <v>1882</v>
      </c>
      <c r="T1574" s="8" t="s">
        <v>3014</v>
      </c>
      <c r="U1574" t="e">
        <f>INDEX('Hàng tra'!$E$3:$E$519,MATCH('Bảng kê Q1'!$F1574,'Hàng tra'!$E$3:$E$519,0))</f>
        <v>#N/A</v>
      </c>
    </row>
    <row r="1575" spans="1:21" hidden="1" outlineLevel="1" x14ac:dyDescent="0.25">
      <c r="A1575" s="4">
        <v>44981</v>
      </c>
      <c r="B1575" s="8" t="s">
        <v>2299</v>
      </c>
      <c r="C1575" s="8" t="s">
        <v>3013</v>
      </c>
      <c r="D1575" s="22" t="s">
        <v>541</v>
      </c>
      <c r="E1575" s="22" t="s">
        <v>541</v>
      </c>
      <c r="F1575" s="22">
        <v>8850</v>
      </c>
      <c r="G1575" s="22"/>
      <c r="H1575" s="22" t="str">
        <f>+IFERROR(INDEX('18.02.23'!$N$9:$N$746,MATCH('Bảng kê Q1'!$F1575,'18.02.23'!$N$9:$N$746,0)),"")</f>
        <v/>
      </c>
      <c r="I1575" s="22"/>
      <c r="J1575" s="22"/>
      <c r="K1575" s="22"/>
      <c r="L1575" s="5">
        <v>1105595</v>
      </c>
      <c r="M1575" s="9" t="s">
        <v>3015</v>
      </c>
      <c r="N1575" s="5">
        <v>110560</v>
      </c>
      <c r="O1575" s="5">
        <v>1216155</v>
      </c>
      <c r="P1575" s="5">
        <f t="shared" si="48"/>
        <v>127696.27499999999</v>
      </c>
      <c r="Q1575" s="5">
        <f t="shared" si="49"/>
        <v>1088458.7250000001</v>
      </c>
      <c r="R1575" s="5" t="str">
        <f>+IFERROR(INDEX('18.02.23'!$F$9:$F$748,MATCH('Bảng kê Q1'!$F1575,'18.02.23'!$N$9:$N$746,0)),"")</f>
        <v/>
      </c>
      <c r="S1575" s="15" t="s">
        <v>1882</v>
      </c>
      <c r="T1575" s="8" t="s">
        <v>3014</v>
      </c>
      <c r="U1575" t="e">
        <f>INDEX('Hàng tra'!$E$3:$E$519,MATCH('Bảng kê Q1'!$F1575,'Hàng tra'!$E$3:$E$519,0))</f>
        <v>#N/A</v>
      </c>
    </row>
    <row r="1576" spans="1:21" hidden="1" outlineLevel="1" x14ac:dyDescent="0.25">
      <c r="A1576" s="4">
        <v>44981</v>
      </c>
      <c r="B1576" s="8" t="s">
        <v>2</v>
      </c>
      <c r="C1576" s="8" t="s">
        <v>3013</v>
      </c>
      <c r="D1576" s="22" t="s">
        <v>1219</v>
      </c>
      <c r="E1576" s="22" t="s">
        <v>1219</v>
      </c>
      <c r="F1576" s="22">
        <v>8867</v>
      </c>
      <c r="G1576" s="22"/>
      <c r="H1576" s="22" t="str">
        <f>+IFERROR(INDEX('18.02.23'!$N$9:$N$746,MATCH('Bảng kê Q1'!$F1576,'18.02.23'!$N$9:$N$746,0)),"")</f>
        <v/>
      </c>
      <c r="I1576" s="22"/>
      <c r="J1576" s="22"/>
      <c r="K1576" s="22"/>
      <c r="L1576" s="5">
        <v>618065</v>
      </c>
      <c r="M1576" s="9" t="s">
        <v>3015</v>
      </c>
      <c r="N1576" s="5">
        <v>61807</v>
      </c>
      <c r="O1576" s="5">
        <v>679872</v>
      </c>
      <c r="P1576" s="5">
        <f t="shared" si="48"/>
        <v>71386.559999999998</v>
      </c>
      <c r="Q1576" s="5">
        <f t="shared" si="49"/>
        <v>608485.43999999994</v>
      </c>
      <c r="R1576" s="5" t="str">
        <f>+IFERROR(INDEX('18.02.23'!$F$9:$F$748,MATCH('Bảng kê Q1'!$F1576,'18.02.23'!$N$9:$N$746,0)),"")</f>
        <v/>
      </c>
      <c r="S1576" s="15" t="s">
        <v>1882</v>
      </c>
      <c r="T1576" s="8" t="s">
        <v>3014</v>
      </c>
      <c r="U1576" t="e">
        <f>INDEX('Hàng tra'!$E$3:$E$519,MATCH('Bảng kê Q1'!$F1576,'Hàng tra'!$E$3:$E$519,0))</f>
        <v>#N/A</v>
      </c>
    </row>
    <row r="1577" spans="1:21" hidden="1" outlineLevel="1" x14ac:dyDescent="0.25">
      <c r="A1577" s="4">
        <v>44981</v>
      </c>
      <c r="B1577" s="8" t="s">
        <v>1164</v>
      </c>
      <c r="C1577" s="8" t="s">
        <v>3013</v>
      </c>
      <c r="D1577" s="22" t="s">
        <v>280</v>
      </c>
      <c r="E1577" s="22" t="s">
        <v>280</v>
      </c>
      <c r="F1577" s="22">
        <v>8979</v>
      </c>
      <c r="G1577" s="22"/>
      <c r="H1577" s="22" t="str">
        <f>+IFERROR(INDEX('18.02.23'!$N$9:$N$746,MATCH('Bảng kê Q1'!$F1577,'18.02.23'!$N$9:$N$746,0)),"")</f>
        <v/>
      </c>
      <c r="I1577" s="22"/>
      <c r="J1577" s="22"/>
      <c r="K1577" s="22"/>
      <c r="L1577" s="5">
        <v>1665870</v>
      </c>
      <c r="M1577" s="9" t="s">
        <v>3015</v>
      </c>
      <c r="N1577" s="5">
        <v>166587</v>
      </c>
      <c r="O1577" s="5">
        <v>1832457</v>
      </c>
      <c r="P1577" s="5">
        <f t="shared" si="48"/>
        <v>192407.98499999999</v>
      </c>
      <c r="Q1577" s="5">
        <f t="shared" si="49"/>
        <v>1640049.0150000001</v>
      </c>
      <c r="R1577" s="5" t="str">
        <f>+IFERROR(INDEX('18.02.23'!$F$9:$F$748,MATCH('Bảng kê Q1'!$F1577,'18.02.23'!$N$9:$N$746,0)),"")</f>
        <v/>
      </c>
      <c r="S1577" s="15" t="s">
        <v>280</v>
      </c>
      <c r="T1577" s="8" t="s">
        <v>3037</v>
      </c>
      <c r="U1577" t="e">
        <f>INDEX('Hàng tra'!$E$3:$E$519,MATCH('Bảng kê Q1'!$F1577,'Hàng tra'!$E$3:$E$519,0))</f>
        <v>#N/A</v>
      </c>
    </row>
    <row r="1578" spans="1:21" hidden="1" outlineLevel="1" x14ac:dyDescent="0.25">
      <c r="A1578" s="4">
        <v>44981</v>
      </c>
      <c r="B1578" s="8" t="s">
        <v>1032</v>
      </c>
      <c r="C1578" s="8" t="s">
        <v>3013</v>
      </c>
      <c r="D1578" s="22" t="s">
        <v>1765</v>
      </c>
      <c r="E1578" s="22" t="s">
        <v>1765</v>
      </c>
      <c r="F1578" s="22">
        <v>8980</v>
      </c>
      <c r="G1578" s="22"/>
      <c r="H1578" s="22" t="str">
        <f>+IFERROR(INDEX('18.02.23'!$N$9:$N$746,MATCH('Bảng kê Q1'!$F1578,'18.02.23'!$N$9:$N$746,0)),"")</f>
        <v/>
      </c>
      <c r="I1578" s="22"/>
      <c r="J1578" s="22"/>
      <c r="K1578" s="22"/>
      <c r="L1578" s="5">
        <v>1376248</v>
      </c>
      <c r="M1578" s="9" t="s">
        <v>3015</v>
      </c>
      <c r="N1578" s="5">
        <v>137625</v>
      </c>
      <c r="O1578" s="5">
        <v>1513873</v>
      </c>
      <c r="P1578" s="5">
        <f t="shared" si="48"/>
        <v>158956.66500000001</v>
      </c>
      <c r="Q1578" s="5">
        <f t="shared" si="49"/>
        <v>1354916.335</v>
      </c>
      <c r="R1578" s="5" t="str">
        <f>+IFERROR(INDEX('18.02.23'!$F$9:$F$748,MATCH('Bảng kê Q1'!$F1578,'18.02.23'!$N$9:$N$746,0)),"")</f>
        <v/>
      </c>
      <c r="S1578" s="15" t="s">
        <v>1882</v>
      </c>
      <c r="T1578" s="8" t="s">
        <v>3014</v>
      </c>
      <c r="U1578" t="e">
        <f>INDEX('Hàng tra'!$E$3:$E$519,MATCH('Bảng kê Q1'!$F1578,'Hàng tra'!$E$3:$E$519,0))</f>
        <v>#N/A</v>
      </c>
    </row>
    <row r="1579" spans="1:21" hidden="1" outlineLevel="1" x14ac:dyDescent="0.25">
      <c r="A1579" s="4">
        <v>44981</v>
      </c>
      <c r="B1579" s="8" t="s">
        <v>1132</v>
      </c>
      <c r="C1579" s="8" t="s">
        <v>3013</v>
      </c>
      <c r="D1579" s="22" t="s">
        <v>1538</v>
      </c>
      <c r="E1579" s="22" t="s">
        <v>1538</v>
      </c>
      <c r="F1579" s="22">
        <v>8981</v>
      </c>
      <c r="G1579" s="22"/>
      <c r="H1579" s="22" t="str">
        <f>+IFERROR(INDEX('18.02.23'!$N$9:$N$746,MATCH('Bảng kê Q1'!$F1579,'18.02.23'!$N$9:$N$746,0)),"")</f>
        <v/>
      </c>
      <c r="I1579" s="22"/>
      <c r="J1579" s="22"/>
      <c r="K1579" s="22"/>
      <c r="L1579" s="5">
        <v>648900</v>
      </c>
      <c r="M1579" s="9" t="s">
        <v>3015</v>
      </c>
      <c r="N1579" s="5">
        <v>64890</v>
      </c>
      <c r="O1579" s="5">
        <v>713790</v>
      </c>
      <c r="P1579" s="5">
        <f t="shared" si="48"/>
        <v>74947.95</v>
      </c>
      <c r="Q1579" s="5">
        <f t="shared" si="49"/>
        <v>638842.05000000005</v>
      </c>
      <c r="R1579" s="5" t="str">
        <f>+IFERROR(INDEX('18.02.23'!$F$9:$F$748,MATCH('Bảng kê Q1'!$F1579,'18.02.23'!$N$9:$N$746,0)),"")</f>
        <v/>
      </c>
      <c r="S1579" s="15" t="s">
        <v>1882</v>
      </c>
      <c r="T1579" s="8" t="s">
        <v>3014</v>
      </c>
      <c r="U1579" t="e">
        <f>INDEX('Hàng tra'!$E$3:$E$519,MATCH('Bảng kê Q1'!$F1579,'Hàng tra'!$E$3:$E$519,0))</f>
        <v>#N/A</v>
      </c>
    </row>
    <row r="1580" spans="1:21" hidden="1" outlineLevel="1" x14ac:dyDescent="0.25">
      <c r="A1580" s="4">
        <v>44981</v>
      </c>
      <c r="B1580" s="8" t="s">
        <v>2562</v>
      </c>
      <c r="C1580" s="8" t="s">
        <v>3013</v>
      </c>
      <c r="D1580" s="22" t="s">
        <v>2936</v>
      </c>
      <c r="E1580" s="22" t="s">
        <v>2936</v>
      </c>
      <c r="F1580" s="22">
        <v>8982</v>
      </c>
      <c r="G1580" s="22"/>
      <c r="H1580" s="22" t="str">
        <f>+IFERROR(INDEX('18.02.23'!$N$9:$N$746,MATCH('Bảng kê Q1'!$F1580,'18.02.23'!$N$9:$N$746,0)),"")</f>
        <v/>
      </c>
      <c r="I1580" s="22"/>
      <c r="J1580" s="22"/>
      <c r="K1580" s="22"/>
      <c r="L1580" s="5">
        <v>1693739</v>
      </c>
      <c r="M1580" s="9" t="s">
        <v>3015</v>
      </c>
      <c r="N1580" s="5">
        <v>169374</v>
      </c>
      <c r="O1580" s="5">
        <v>1863113</v>
      </c>
      <c r="P1580" s="5">
        <f t="shared" si="48"/>
        <v>195626.86499999999</v>
      </c>
      <c r="Q1580" s="5">
        <f t="shared" si="49"/>
        <v>1667486.135</v>
      </c>
      <c r="R1580" s="5" t="str">
        <f>+IFERROR(INDEX('18.02.23'!$F$9:$F$748,MATCH('Bảng kê Q1'!$F1580,'18.02.23'!$N$9:$N$746,0)),"")</f>
        <v/>
      </c>
      <c r="S1580" s="15" t="s">
        <v>1882</v>
      </c>
      <c r="T1580" s="8" t="s">
        <v>3014</v>
      </c>
      <c r="U1580" t="e">
        <f>INDEX('Hàng tra'!$E$3:$E$519,MATCH('Bảng kê Q1'!$F1580,'Hàng tra'!$E$3:$E$519,0))</f>
        <v>#N/A</v>
      </c>
    </row>
    <row r="1581" spans="1:21" hidden="1" outlineLevel="1" x14ac:dyDescent="0.25">
      <c r="A1581" s="4">
        <v>44981</v>
      </c>
      <c r="B1581" s="8" t="s">
        <v>1212</v>
      </c>
      <c r="C1581" s="8" t="s">
        <v>3013</v>
      </c>
      <c r="D1581" s="22" t="s">
        <v>2936</v>
      </c>
      <c r="E1581" s="22" t="s">
        <v>2936</v>
      </c>
      <c r="F1581" s="22">
        <v>8983</v>
      </c>
      <c r="G1581" s="22"/>
      <c r="H1581" s="22" t="str">
        <f>+IFERROR(INDEX('18.02.23'!$N$9:$N$746,MATCH('Bảng kê Q1'!$F1581,'18.02.23'!$N$9:$N$746,0)),"")</f>
        <v/>
      </c>
      <c r="I1581" s="22"/>
      <c r="J1581" s="22"/>
      <c r="K1581" s="22"/>
      <c r="L1581" s="5">
        <v>318150</v>
      </c>
      <c r="M1581" s="9" t="s">
        <v>3015</v>
      </c>
      <c r="N1581" s="5">
        <v>31815</v>
      </c>
      <c r="O1581" s="5">
        <v>349965</v>
      </c>
      <c r="P1581" s="5">
        <f t="shared" si="48"/>
        <v>36746.324999999997</v>
      </c>
      <c r="Q1581" s="5">
        <f t="shared" si="49"/>
        <v>313218.67499999999</v>
      </c>
      <c r="R1581" s="5" t="str">
        <f>+IFERROR(INDEX('18.02.23'!$F$9:$F$748,MATCH('Bảng kê Q1'!$F1581,'18.02.23'!$N$9:$N$746,0)),"")</f>
        <v/>
      </c>
      <c r="S1581" s="15" t="s">
        <v>1882</v>
      </c>
      <c r="T1581" s="8" t="s">
        <v>3014</v>
      </c>
      <c r="U1581" t="e">
        <f>INDEX('Hàng tra'!$E$3:$E$519,MATCH('Bảng kê Q1'!$F1581,'Hàng tra'!$E$3:$E$519,0))</f>
        <v>#N/A</v>
      </c>
    </row>
    <row r="1582" spans="1:21" hidden="1" outlineLevel="1" x14ac:dyDescent="0.25">
      <c r="A1582" s="4">
        <v>44981</v>
      </c>
      <c r="B1582" s="8" t="s">
        <v>1725</v>
      </c>
      <c r="C1582" s="8" t="s">
        <v>3013</v>
      </c>
      <c r="D1582" s="22" t="s">
        <v>4228</v>
      </c>
      <c r="E1582" s="22" t="s">
        <v>4228</v>
      </c>
      <c r="F1582" s="22">
        <v>8984</v>
      </c>
      <c r="G1582" s="22"/>
      <c r="H1582" s="22" t="str">
        <f>+IFERROR(INDEX('18.02.23'!$N$9:$N$746,MATCH('Bảng kê Q1'!$F1582,'18.02.23'!$N$9:$N$746,0)),"")</f>
        <v/>
      </c>
      <c r="I1582" s="22"/>
      <c r="J1582" s="22"/>
      <c r="K1582" s="22"/>
      <c r="L1582" s="5">
        <v>2797888</v>
      </c>
      <c r="M1582" s="9" t="s">
        <v>3015</v>
      </c>
      <c r="N1582" s="5">
        <v>279789</v>
      </c>
      <c r="O1582" s="5">
        <v>3077677</v>
      </c>
      <c r="P1582" s="5">
        <f t="shared" si="48"/>
        <v>323156.08499999996</v>
      </c>
      <c r="Q1582" s="5">
        <f t="shared" si="49"/>
        <v>2754520.915</v>
      </c>
      <c r="R1582" s="5" t="str">
        <f>+IFERROR(INDEX('18.02.23'!$F$9:$F$748,MATCH('Bảng kê Q1'!$F1582,'18.02.23'!$N$9:$N$746,0)),"")</f>
        <v/>
      </c>
      <c r="S1582" s="15" t="s">
        <v>1882</v>
      </c>
      <c r="T1582" s="8" t="s">
        <v>3014</v>
      </c>
      <c r="U1582" t="e">
        <f>INDEX('Hàng tra'!$E$3:$E$519,MATCH('Bảng kê Q1'!$F1582,'Hàng tra'!$E$3:$E$519,0))</f>
        <v>#N/A</v>
      </c>
    </row>
    <row r="1583" spans="1:21" hidden="1" outlineLevel="1" x14ac:dyDescent="0.25">
      <c r="A1583" s="4">
        <v>44981</v>
      </c>
      <c r="B1583" s="8" t="s">
        <v>1846</v>
      </c>
      <c r="C1583" s="8" t="s">
        <v>3013</v>
      </c>
      <c r="D1583" s="22" t="s">
        <v>1776</v>
      </c>
      <c r="E1583" s="22" t="s">
        <v>1776</v>
      </c>
      <c r="F1583" s="22">
        <v>8986</v>
      </c>
      <c r="G1583" s="22"/>
      <c r="H1583" s="22" t="str">
        <f>+IFERROR(INDEX('18.02.23'!$N$9:$N$746,MATCH('Bảng kê Q1'!$F1583,'18.02.23'!$N$9:$N$746,0)),"")</f>
        <v/>
      </c>
      <c r="I1583" s="22"/>
      <c r="J1583" s="22"/>
      <c r="K1583" s="22"/>
      <c r="L1583" s="5">
        <v>605665</v>
      </c>
      <c r="M1583" s="9" t="s">
        <v>3015</v>
      </c>
      <c r="N1583" s="5">
        <v>60567</v>
      </c>
      <c r="O1583" s="5">
        <v>666232</v>
      </c>
      <c r="P1583" s="5">
        <f t="shared" si="48"/>
        <v>69954.36</v>
      </c>
      <c r="Q1583" s="5">
        <f t="shared" si="49"/>
        <v>596277.64</v>
      </c>
      <c r="R1583" s="5" t="str">
        <f>+IFERROR(INDEX('18.02.23'!$F$9:$F$748,MATCH('Bảng kê Q1'!$F1583,'18.02.23'!$N$9:$N$746,0)),"")</f>
        <v/>
      </c>
      <c r="S1583" s="15" t="s">
        <v>1882</v>
      </c>
      <c r="T1583" s="8" t="s">
        <v>3014</v>
      </c>
      <c r="U1583" t="e">
        <f>INDEX('Hàng tra'!$E$3:$E$519,MATCH('Bảng kê Q1'!$F1583,'Hàng tra'!$E$3:$E$519,0))</f>
        <v>#N/A</v>
      </c>
    </row>
    <row r="1584" spans="1:21" hidden="1" outlineLevel="1" x14ac:dyDescent="0.25">
      <c r="A1584" s="4">
        <v>44981</v>
      </c>
      <c r="B1584" s="8" t="s">
        <v>1129</v>
      </c>
      <c r="C1584" s="8" t="s">
        <v>3013</v>
      </c>
      <c r="D1584" s="22" t="s">
        <v>669</v>
      </c>
      <c r="E1584" s="22" t="s">
        <v>669</v>
      </c>
      <c r="F1584" s="22">
        <v>8987</v>
      </c>
      <c r="G1584" s="22"/>
      <c r="H1584" s="22" t="str">
        <f>+IFERROR(INDEX('18.02.23'!$N$9:$N$746,MATCH('Bảng kê Q1'!$F1584,'18.02.23'!$N$9:$N$746,0)),"")</f>
        <v/>
      </c>
      <c r="I1584" s="22"/>
      <c r="J1584" s="22"/>
      <c r="K1584" s="22"/>
      <c r="L1584" s="5">
        <v>690372</v>
      </c>
      <c r="M1584" s="9" t="s">
        <v>3015</v>
      </c>
      <c r="N1584" s="5">
        <v>69037</v>
      </c>
      <c r="O1584" s="5">
        <v>759409</v>
      </c>
      <c r="P1584" s="5">
        <f t="shared" si="48"/>
        <v>79737.944999999992</v>
      </c>
      <c r="Q1584" s="5">
        <f t="shared" si="49"/>
        <v>679671.05500000005</v>
      </c>
      <c r="R1584" s="5" t="str">
        <f>+IFERROR(INDEX('18.02.23'!$F$9:$F$748,MATCH('Bảng kê Q1'!$F1584,'18.02.23'!$N$9:$N$746,0)),"")</f>
        <v/>
      </c>
      <c r="S1584" s="15" t="s">
        <v>1882</v>
      </c>
      <c r="T1584" s="8" t="s">
        <v>3014</v>
      </c>
      <c r="U1584" t="e">
        <f>INDEX('Hàng tra'!$E$3:$E$519,MATCH('Bảng kê Q1'!$F1584,'Hàng tra'!$E$3:$E$519,0))</f>
        <v>#N/A</v>
      </c>
    </row>
    <row r="1585" spans="1:21" ht="21" hidden="1" outlineLevel="1" x14ac:dyDescent="0.25">
      <c r="A1585" s="4">
        <v>44981</v>
      </c>
      <c r="B1585" s="8" t="s">
        <v>1188</v>
      </c>
      <c r="C1585" s="8" t="s">
        <v>3013</v>
      </c>
      <c r="D1585" s="22" t="s">
        <v>2912</v>
      </c>
      <c r="E1585" s="22" t="s">
        <v>2912</v>
      </c>
      <c r="F1585" s="22">
        <v>8997</v>
      </c>
      <c r="G1585" s="22"/>
      <c r="H1585" s="22" t="str">
        <f>+IFERROR(INDEX('18.02.23'!$N$9:$N$746,MATCH('Bảng kê Q1'!$F1585,'18.02.23'!$N$9:$N$746,0)),"")</f>
        <v/>
      </c>
      <c r="I1585" s="22"/>
      <c r="J1585" s="22"/>
      <c r="K1585" s="22"/>
      <c r="L1585" s="5">
        <v>1468620</v>
      </c>
      <c r="M1585" s="9" t="s">
        <v>3015</v>
      </c>
      <c r="N1585" s="5">
        <v>146862</v>
      </c>
      <c r="O1585" s="5">
        <v>1615482</v>
      </c>
      <c r="P1585" s="5">
        <f t="shared" si="48"/>
        <v>169625.61</v>
      </c>
      <c r="Q1585" s="5">
        <f t="shared" si="49"/>
        <v>1445856.3900000001</v>
      </c>
      <c r="R1585" s="5" t="str">
        <f>+IFERROR(INDEX('18.02.23'!$F$9:$F$748,MATCH('Bảng kê Q1'!$F1585,'18.02.23'!$N$9:$N$746,0)),"")</f>
        <v/>
      </c>
      <c r="S1585" s="15" t="s">
        <v>2912</v>
      </c>
      <c r="T1585" s="8" t="s">
        <v>3049</v>
      </c>
      <c r="U1585" t="e">
        <f>INDEX('Hàng tra'!$E$3:$E$519,MATCH('Bảng kê Q1'!$F1585,'Hàng tra'!$E$3:$E$519,0))</f>
        <v>#N/A</v>
      </c>
    </row>
    <row r="1586" spans="1:21" hidden="1" outlineLevel="1" x14ac:dyDescent="0.25">
      <c r="A1586" s="4">
        <v>44981</v>
      </c>
      <c r="B1586" s="8" t="s">
        <v>367</v>
      </c>
      <c r="C1586" s="8" t="s">
        <v>3013</v>
      </c>
      <c r="D1586" s="22" t="s">
        <v>1594</v>
      </c>
      <c r="E1586" s="22" t="s">
        <v>1594</v>
      </c>
      <c r="F1586" s="22">
        <v>8999</v>
      </c>
      <c r="G1586" s="22"/>
      <c r="H1586" s="22" t="str">
        <f>+IFERROR(INDEX('18.02.23'!$N$9:$N$746,MATCH('Bảng kê Q1'!$F1586,'18.02.23'!$N$9:$N$746,0)),"")</f>
        <v/>
      </c>
      <c r="I1586" s="22"/>
      <c r="J1586" s="22"/>
      <c r="K1586" s="22"/>
      <c r="L1586" s="5">
        <v>2440220</v>
      </c>
      <c r="M1586" s="9" t="s">
        <v>3015</v>
      </c>
      <c r="N1586" s="5">
        <v>244022</v>
      </c>
      <c r="O1586" s="5">
        <v>2684242</v>
      </c>
      <c r="P1586" s="5">
        <f t="shared" si="48"/>
        <v>281845.40999999997</v>
      </c>
      <c r="Q1586" s="5">
        <f t="shared" si="49"/>
        <v>2402396.59</v>
      </c>
      <c r="R1586" s="5" t="str">
        <f>+IFERROR(INDEX('18.02.23'!$F$9:$F$748,MATCH('Bảng kê Q1'!$F1586,'18.02.23'!$N$9:$N$746,0)),"")</f>
        <v/>
      </c>
      <c r="S1586" s="15" t="s">
        <v>1594</v>
      </c>
      <c r="T1586" s="8" t="s">
        <v>3041</v>
      </c>
      <c r="U1586" t="e">
        <f>INDEX('Hàng tra'!$E$3:$E$519,MATCH('Bảng kê Q1'!$F1586,'Hàng tra'!$E$3:$E$519,0))</f>
        <v>#N/A</v>
      </c>
    </row>
    <row r="1587" spans="1:21" hidden="1" outlineLevel="1" x14ac:dyDescent="0.25">
      <c r="A1587" s="4">
        <v>44982</v>
      </c>
      <c r="B1587" s="8" t="s">
        <v>1011</v>
      </c>
      <c r="C1587" s="8" t="s">
        <v>3013</v>
      </c>
      <c r="D1587" s="22" t="s">
        <v>1153</v>
      </c>
      <c r="E1587" s="22" t="s">
        <v>1153</v>
      </c>
      <c r="F1587" s="22">
        <v>9000</v>
      </c>
      <c r="G1587" s="22"/>
      <c r="H1587" s="22" t="str">
        <f>+IFERROR(INDEX('18.02.23'!$N$9:$N$746,MATCH('Bảng kê Q1'!$F1587,'18.02.23'!$N$9:$N$746,0)),"")</f>
        <v/>
      </c>
      <c r="I1587" s="22"/>
      <c r="J1587" s="22"/>
      <c r="K1587" s="22"/>
      <c r="L1587" s="5">
        <v>1768685</v>
      </c>
      <c r="M1587" s="9" t="s">
        <v>3015</v>
      </c>
      <c r="N1587" s="5">
        <v>176869</v>
      </c>
      <c r="O1587" s="5">
        <v>1945554</v>
      </c>
      <c r="P1587" s="5">
        <f t="shared" si="48"/>
        <v>204283.16999999998</v>
      </c>
      <c r="Q1587" s="5">
        <f t="shared" si="49"/>
        <v>1741270.83</v>
      </c>
      <c r="R1587" s="5" t="str">
        <f>+IFERROR(INDEX('18.02.23'!$F$9:$F$748,MATCH('Bảng kê Q1'!$F1587,'18.02.23'!$N$9:$N$746,0)),"")</f>
        <v/>
      </c>
      <c r="S1587" s="15" t="s">
        <v>1882</v>
      </c>
      <c r="T1587" s="8" t="s">
        <v>3014</v>
      </c>
      <c r="U1587" t="e">
        <f>INDEX('Hàng tra'!$E$3:$E$519,MATCH('Bảng kê Q1'!$F1587,'Hàng tra'!$E$3:$E$519,0))</f>
        <v>#N/A</v>
      </c>
    </row>
    <row r="1588" spans="1:21" hidden="1" outlineLevel="1" x14ac:dyDescent="0.25">
      <c r="A1588" s="4">
        <v>44982</v>
      </c>
      <c r="B1588" s="8" t="s">
        <v>1365</v>
      </c>
      <c r="C1588" s="8" t="s">
        <v>3013</v>
      </c>
      <c r="D1588" s="22" t="s">
        <v>46</v>
      </c>
      <c r="E1588" s="22" t="s">
        <v>46</v>
      </c>
      <c r="F1588" s="22">
        <v>9002</v>
      </c>
      <c r="G1588" s="22"/>
      <c r="H1588" s="22" t="str">
        <f>+IFERROR(INDEX('18.02.23'!$N$9:$N$746,MATCH('Bảng kê Q1'!$F1588,'18.02.23'!$N$9:$N$746,0)),"")</f>
        <v/>
      </c>
      <c r="I1588" s="22"/>
      <c r="J1588" s="22"/>
      <c r="K1588" s="22"/>
      <c r="L1588" s="5">
        <v>593366</v>
      </c>
      <c r="M1588" s="9" t="s">
        <v>3015</v>
      </c>
      <c r="N1588" s="5">
        <v>59337</v>
      </c>
      <c r="O1588" s="5">
        <v>652703</v>
      </c>
      <c r="P1588" s="5">
        <f t="shared" si="48"/>
        <v>68533.815000000002</v>
      </c>
      <c r="Q1588" s="5">
        <f t="shared" si="49"/>
        <v>584169.18500000006</v>
      </c>
      <c r="R1588" s="5" t="str">
        <f>+IFERROR(INDEX('18.02.23'!$F$9:$F$748,MATCH('Bảng kê Q1'!$F1588,'18.02.23'!$N$9:$N$746,0)),"")</f>
        <v/>
      </c>
      <c r="S1588" s="15" t="s">
        <v>1882</v>
      </c>
      <c r="T1588" s="8" t="s">
        <v>3014</v>
      </c>
      <c r="U1588" t="e">
        <f>INDEX('Hàng tra'!$E$3:$E$519,MATCH('Bảng kê Q1'!$F1588,'Hàng tra'!$E$3:$E$519,0))</f>
        <v>#N/A</v>
      </c>
    </row>
    <row r="1589" spans="1:21" hidden="1" outlineLevel="1" x14ac:dyDescent="0.25">
      <c r="A1589" s="4">
        <v>44982</v>
      </c>
      <c r="B1589" s="8" t="s">
        <v>1673</v>
      </c>
      <c r="C1589" s="8" t="s">
        <v>3013</v>
      </c>
      <c r="D1589" s="22" t="s">
        <v>1195</v>
      </c>
      <c r="E1589" s="22" t="s">
        <v>1195</v>
      </c>
      <c r="F1589" s="22">
        <v>9003</v>
      </c>
      <c r="G1589" s="22"/>
      <c r="H1589" s="22" t="str">
        <f>+IFERROR(INDEX('18.02.23'!$N$9:$N$746,MATCH('Bảng kê Q1'!$F1589,'18.02.23'!$N$9:$N$746,0)),"")</f>
        <v/>
      </c>
      <c r="I1589" s="22"/>
      <c r="J1589" s="22"/>
      <c r="K1589" s="22"/>
      <c r="L1589" s="5">
        <v>555290</v>
      </c>
      <c r="M1589" s="9" t="s">
        <v>3015</v>
      </c>
      <c r="N1589" s="5">
        <v>55529</v>
      </c>
      <c r="O1589" s="5">
        <v>610819</v>
      </c>
      <c r="P1589" s="5">
        <f t="shared" si="48"/>
        <v>64135.994999999995</v>
      </c>
      <c r="Q1589" s="5">
        <f t="shared" si="49"/>
        <v>546683.005</v>
      </c>
      <c r="R1589" s="5" t="str">
        <f>+IFERROR(INDEX('18.02.23'!$F$9:$F$748,MATCH('Bảng kê Q1'!$F1589,'18.02.23'!$N$9:$N$746,0)),"")</f>
        <v/>
      </c>
      <c r="S1589" s="15" t="s">
        <v>1882</v>
      </c>
      <c r="T1589" s="8" t="s">
        <v>3014</v>
      </c>
      <c r="U1589" t="e">
        <f>INDEX('Hàng tra'!$E$3:$E$519,MATCH('Bảng kê Q1'!$F1589,'Hàng tra'!$E$3:$E$519,0))</f>
        <v>#N/A</v>
      </c>
    </row>
    <row r="1590" spans="1:21" hidden="1" outlineLevel="1" x14ac:dyDescent="0.25">
      <c r="A1590" s="4">
        <v>44982</v>
      </c>
      <c r="B1590" s="8" t="s">
        <v>721</v>
      </c>
      <c r="C1590" s="8" t="s">
        <v>3013</v>
      </c>
      <c r="D1590" s="22" t="s">
        <v>2707</v>
      </c>
      <c r="E1590" s="22" t="s">
        <v>2707</v>
      </c>
      <c r="F1590" s="22">
        <v>9004</v>
      </c>
      <c r="G1590" s="22"/>
      <c r="H1590" s="22" t="str">
        <f>+IFERROR(INDEX('18.02.23'!$N$9:$N$746,MATCH('Bảng kê Q1'!$F1590,'18.02.23'!$N$9:$N$746,0)),"")</f>
        <v/>
      </c>
      <c r="I1590" s="22"/>
      <c r="J1590" s="22"/>
      <c r="K1590" s="22"/>
      <c r="L1590" s="5">
        <v>1432390</v>
      </c>
      <c r="M1590" s="9" t="s">
        <v>3015</v>
      </c>
      <c r="N1590" s="5">
        <v>143239</v>
      </c>
      <c r="O1590" s="5">
        <v>1575629</v>
      </c>
      <c r="P1590" s="5">
        <f t="shared" si="48"/>
        <v>165441.04499999998</v>
      </c>
      <c r="Q1590" s="5">
        <f t="shared" si="49"/>
        <v>1410187.9550000001</v>
      </c>
      <c r="R1590" s="5" t="str">
        <f>+IFERROR(INDEX('18.02.23'!$F$9:$F$748,MATCH('Bảng kê Q1'!$F1590,'18.02.23'!$N$9:$N$746,0)),"")</f>
        <v/>
      </c>
      <c r="S1590" s="15" t="s">
        <v>1882</v>
      </c>
      <c r="T1590" s="8" t="s">
        <v>3014</v>
      </c>
      <c r="U1590" t="e">
        <f>INDEX('Hàng tra'!$E$3:$E$519,MATCH('Bảng kê Q1'!$F1590,'Hàng tra'!$E$3:$E$519,0))</f>
        <v>#N/A</v>
      </c>
    </row>
    <row r="1591" spans="1:21" hidden="1" outlineLevel="1" x14ac:dyDescent="0.25">
      <c r="A1591" s="4">
        <v>44982</v>
      </c>
      <c r="B1591" s="8" t="s">
        <v>1953</v>
      </c>
      <c r="C1591" s="8" t="s">
        <v>3013</v>
      </c>
      <c r="D1591" s="22" t="s">
        <v>1639</v>
      </c>
      <c r="E1591" s="22" t="s">
        <v>1639</v>
      </c>
      <c r="F1591" s="22">
        <v>9005</v>
      </c>
      <c r="G1591" s="22"/>
      <c r="H1591" s="22" t="str">
        <f>+IFERROR(INDEX('18.02.23'!$N$9:$N$746,MATCH('Bảng kê Q1'!$F1591,'18.02.23'!$N$9:$N$746,0)),"")</f>
        <v/>
      </c>
      <c r="I1591" s="22"/>
      <c r="J1591" s="22"/>
      <c r="K1591" s="22"/>
      <c r="L1591" s="5">
        <v>605660</v>
      </c>
      <c r="M1591" s="9" t="s">
        <v>3015</v>
      </c>
      <c r="N1591" s="5">
        <v>60566</v>
      </c>
      <c r="O1591" s="5">
        <v>666226</v>
      </c>
      <c r="P1591" s="5">
        <f t="shared" si="48"/>
        <v>69953.73</v>
      </c>
      <c r="Q1591" s="5">
        <f t="shared" si="49"/>
        <v>596272.27</v>
      </c>
      <c r="R1591" s="5" t="str">
        <f>+IFERROR(INDEX('18.02.23'!$F$9:$F$748,MATCH('Bảng kê Q1'!$F1591,'18.02.23'!$N$9:$N$746,0)),"")</f>
        <v/>
      </c>
      <c r="S1591" s="15" t="s">
        <v>1882</v>
      </c>
      <c r="T1591" s="8" t="s">
        <v>3014</v>
      </c>
      <c r="U1591" t="e">
        <f>INDEX('Hàng tra'!$E$3:$E$519,MATCH('Bảng kê Q1'!$F1591,'Hàng tra'!$E$3:$E$519,0))</f>
        <v>#N/A</v>
      </c>
    </row>
    <row r="1592" spans="1:21" hidden="1" outlineLevel="1" x14ac:dyDescent="0.25">
      <c r="A1592" s="4">
        <v>44982</v>
      </c>
      <c r="B1592" s="8" t="s">
        <v>1703</v>
      </c>
      <c r="C1592" s="8" t="s">
        <v>3013</v>
      </c>
      <c r="D1592" s="22" t="s">
        <v>539</v>
      </c>
      <c r="E1592" s="22" t="s">
        <v>539</v>
      </c>
      <c r="F1592" s="22">
        <v>9006</v>
      </c>
      <c r="G1592" s="22"/>
      <c r="H1592" s="22" t="str">
        <f>+IFERROR(INDEX('18.02.23'!$N$9:$N$746,MATCH('Bảng kê Q1'!$F1592,'18.02.23'!$N$9:$N$746,0)),"")</f>
        <v/>
      </c>
      <c r="I1592" s="22"/>
      <c r="J1592" s="22"/>
      <c r="K1592" s="22"/>
      <c r="L1592" s="5">
        <v>1032388</v>
      </c>
      <c r="M1592" s="9" t="s">
        <v>3015</v>
      </c>
      <c r="N1592" s="5">
        <v>103239</v>
      </c>
      <c r="O1592" s="5">
        <v>1135627</v>
      </c>
      <c r="P1592" s="5">
        <f t="shared" si="48"/>
        <v>119240.83499999999</v>
      </c>
      <c r="Q1592" s="5">
        <f t="shared" si="49"/>
        <v>1016386.165</v>
      </c>
      <c r="R1592" s="5" t="str">
        <f>+IFERROR(INDEX('18.02.23'!$F$9:$F$748,MATCH('Bảng kê Q1'!$F1592,'18.02.23'!$N$9:$N$746,0)),"")</f>
        <v/>
      </c>
      <c r="S1592" s="15" t="s">
        <v>1882</v>
      </c>
      <c r="T1592" s="8" t="s">
        <v>3014</v>
      </c>
      <c r="U1592" t="e">
        <f>INDEX('Hàng tra'!$E$3:$E$519,MATCH('Bảng kê Q1'!$F1592,'Hàng tra'!$E$3:$E$519,0))</f>
        <v>#N/A</v>
      </c>
    </row>
    <row r="1593" spans="1:21" ht="21" hidden="1" outlineLevel="1" x14ac:dyDescent="0.25">
      <c r="A1593" s="4">
        <v>44982</v>
      </c>
      <c r="B1593" s="8" t="s">
        <v>413</v>
      </c>
      <c r="C1593" s="8" t="s">
        <v>3013</v>
      </c>
      <c r="D1593" s="22" t="s">
        <v>1528</v>
      </c>
      <c r="E1593" s="22" t="s">
        <v>1528</v>
      </c>
      <c r="F1593" s="22">
        <v>9007</v>
      </c>
      <c r="G1593" s="22"/>
      <c r="H1593" s="22" t="str">
        <f>+IFERROR(INDEX('18.02.23'!$N$9:$N$746,MATCH('Bảng kê Q1'!$F1593,'18.02.23'!$N$9:$N$746,0)),"")</f>
        <v/>
      </c>
      <c r="I1593" s="22"/>
      <c r="J1593" s="22"/>
      <c r="K1593" s="22"/>
      <c r="L1593" s="5">
        <v>1081500</v>
      </c>
      <c r="M1593" s="9" t="s">
        <v>3015</v>
      </c>
      <c r="N1593" s="5">
        <v>108150</v>
      </c>
      <c r="O1593" s="5">
        <v>1189650</v>
      </c>
      <c r="P1593" s="5">
        <f t="shared" si="48"/>
        <v>124913.25</v>
      </c>
      <c r="Q1593" s="5">
        <f t="shared" si="49"/>
        <v>1064736.75</v>
      </c>
      <c r="R1593" s="5" t="str">
        <f>+IFERROR(INDEX('18.02.23'!$F$9:$F$748,MATCH('Bảng kê Q1'!$F1593,'18.02.23'!$N$9:$N$746,0)),"")</f>
        <v/>
      </c>
      <c r="S1593" s="15" t="s">
        <v>1528</v>
      </c>
      <c r="T1593" s="8" t="s">
        <v>3043</v>
      </c>
      <c r="U1593" t="e">
        <f>INDEX('Hàng tra'!$E$3:$E$519,MATCH('Bảng kê Q1'!$F1593,'Hàng tra'!$E$3:$E$519,0))</f>
        <v>#N/A</v>
      </c>
    </row>
    <row r="1594" spans="1:21" hidden="1" outlineLevel="1" x14ac:dyDescent="0.25">
      <c r="A1594" s="4">
        <v>44982</v>
      </c>
      <c r="B1594" s="8" t="s">
        <v>2007</v>
      </c>
      <c r="C1594" s="8" t="s">
        <v>3013</v>
      </c>
      <c r="D1594" s="22" t="s">
        <v>2035</v>
      </c>
      <c r="E1594" s="22" t="s">
        <v>2035</v>
      </c>
      <c r="F1594" s="22">
        <v>9008</v>
      </c>
      <c r="G1594" s="22"/>
      <c r="H1594" s="22" t="str">
        <f>+IFERROR(INDEX('18.02.23'!$N$9:$N$746,MATCH('Bảng kê Q1'!$F1594,'18.02.23'!$N$9:$N$746,0)),"")</f>
        <v/>
      </c>
      <c r="I1594" s="22"/>
      <c r="J1594" s="22"/>
      <c r="K1594" s="22"/>
      <c r="L1594" s="5">
        <v>859102</v>
      </c>
      <c r="M1594" s="9" t="s">
        <v>3015</v>
      </c>
      <c r="N1594" s="5">
        <v>85910</v>
      </c>
      <c r="O1594" s="5">
        <v>945012</v>
      </c>
      <c r="P1594" s="5">
        <f t="shared" si="48"/>
        <v>99226.26</v>
      </c>
      <c r="Q1594" s="5">
        <f t="shared" si="49"/>
        <v>845785.74</v>
      </c>
      <c r="R1594" s="5" t="str">
        <f>+IFERROR(INDEX('18.02.23'!$F$9:$F$748,MATCH('Bảng kê Q1'!$F1594,'18.02.23'!$N$9:$N$746,0)),"")</f>
        <v/>
      </c>
      <c r="S1594" s="15" t="s">
        <v>1882</v>
      </c>
      <c r="T1594" s="8" t="s">
        <v>3014</v>
      </c>
      <c r="U1594" t="e">
        <f>INDEX('Hàng tra'!$E$3:$E$519,MATCH('Bảng kê Q1'!$F1594,'Hàng tra'!$E$3:$E$519,0))</f>
        <v>#N/A</v>
      </c>
    </row>
    <row r="1595" spans="1:21" hidden="1" outlineLevel="1" x14ac:dyDescent="0.25">
      <c r="A1595" s="4">
        <v>44982</v>
      </c>
      <c r="B1595" s="8" t="s">
        <v>355</v>
      </c>
      <c r="C1595" s="8" t="s">
        <v>3013</v>
      </c>
      <c r="D1595" s="22" t="s">
        <v>444</v>
      </c>
      <c r="E1595" s="22" t="s">
        <v>444</v>
      </c>
      <c r="F1595" s="22">
        <v>9009</v>
      </c>
      <c r="G1595" s="22"/>
      <c r="H1595" s="22" t="str">
        <f>+IFERROR(INDEX('18.02.23'!$N$9:$N$746,MATCH('Bảng kê Q1'!$F1595,'18.02.23'!$N$9:$N$746,0)),"")</f>
        <v/>
      </c>
      <c r="I1595" s="22"/>
      <c r="J1595" s="22"/>
      <c r="K1595" s="22"/>
      <c r="L1595" s="5">
        <v>555924</v>
      </c>
      <c r="M1595" s="9" t="s">
        <v>3015</v>
      </c>
      <c r="N1595" s="5">
        <v>55592</v>
      </c>
      <c r="O1595" s="5">
        <v>611516</v>
      </c>
      <c r="P1595" s="5">
        <f t="shared" si="48"/>
        <v>64209.18</v>
      </c>
      <c r="Q1595" s="5">
        <f t="shared" si="49"/>
        <v>547306.81999999995</v>
      </c>
      <c r="R1595" s="5" t="str">
        <f>+IFERROR(INDEX('18.02.23'!$F$9:$F$748,MATCH('Bảng kê Q1'!$F1595,'18.02.23'!$N$9:$N$746,0)),"")</f>
        <v/>
      </c>
      <c r="S1595" s="15" t="s">
        <v>1882</v>
      </c>
      <c r="T1595" s="8" t="s">
        <v>3014</v>
      </c>
      <c r="U1595" t="e">
        <f>INDEX('Hàng tra'!$E$3:$E$519,MATCH('Bảng kê Q1'!$F1595,'Hàng tra'!$E$3:$E$519,0))</f>
        <v>#N/A</v>
      </c>
    </row>
    <row r="1596" spans="1:21" hidden="1" outlineLevel="1" x14ac:dyDescent="0.25">
      <c r="A1596" s="4">
        <v>44982</v>
      </c>
      <c r="B1596" s="8" t="s">
        <v>232</v>
      </c>
      <c r="C1596" s="8" t="s">
        <v>3013</v>
      </c>
      <c r="D1596" s="22" t="s">
        <v>1714</v>
      </c>
      <c r="E1596" s="22" t="s">
        <v>1714</v>
      </c>
      <c r="F1596" s="22">
        <v>9010</v>
      </c>
      <c r="G1596" s="22"/>
      <c r="H1596" s="22" t="str">
        <f>+IFERROR(INDEX('18.02.23'!$N$9:$N$746,MATCH('Bảng kê Q1'!$F1596,'18.02.23'!$N$9:$N$746,0)),"")</f>
        <v/>
      </c>
      <c r="I1596" s="22"/>
      <c r="J1596" s="22"/>
      <c r="K1596" s="22"/>
      <c r="L1596" s="5">
        <v>806200</v>
      </c>
      <c r="M1596" s="9" t="s">
        <v>3015</v>
      </c>
      <c r="N1596" s="5">
        <v>80620</v>
      </c>
      <c r="O1596" s="5">
        <v>886820</v>
      </c>
      <c r="P1596" s="5">
        <f t="shared" si="48"/>
        <v>93116.099999999991</v>
      </c>
      <c r="Q1596" s="5">
        <f t="shared" si="49"/>
        <v>793703.9</v>
      </c>
      <c r="R1596" s="5" t="str">
        <f>+IFERROR(INDEX('18.02.23'!$F$9:$F$748,MATCH('Bảng kê Q1'!$F1596,'18.02.23'!$N$9:$N$746,0)),"")</f>
        <v/>
      </c>
      <c r="S1596" s="15" t="s">
        <v>1882</v>
      </c>
      <c r="T1596" s="8" t="s">
        <v>3014</v>
      </c>
      <c r="U1596" t="e">
        <f>INDEX('Hàng tra'!$E$3:$E$519,MATCH('Bảng kê Q1'!$F1596,'Hàng tra'!$E$3:$E$519,0))</f>
        <v>#N/A</v>
      </c>
    </row>
    <row r="1597" spans="1:21" hidden="1" outlineLevel="1" x14ac:dyDescent="0.25">
      <c r="A1597" s="4">
        <v>44982</v>
      </c>
      <c r="B1597" s="8" t="s">
        <v>102</v>
      </c>
      <c r="C1597" s="8" t="s">
        <v>3013</v>
      </c>
      <c r="D1597" s="22" t="s">
        <v>457</v>
      </c>
      <c r="E1597" s="22" t="s">
        <v>457</v>
      </c>
      <c r="F1597" s="22">
        <v>9012</v>
      </c>
      <c r="G1597" s="22"/>
      <c r="H1597" s="22" t="str">
        <f>+IFERROR(INDEX('18.02.23'!$N$9:$N$746,MATCH('Bảng kê Q1'!$F1597,'18.02.23'!$N$9:$N$746,0)),"")</f>
        <v/>
      </c>
      <c r="I1597" s="22"/>
      <c r="J1597" s="22"/>
      <c r="K1597" s="22"/>
      <c r="L1597" s="5">
        <v>545355</v>
      </c>
      <c r="M1597" s="9" t="s">
        <v>3015</v>
      </c>
      <c r="N1597" s="5">
        <v>54536</v>
      </c>
      <c r="O1597" s="5">
        <v>599891</v>
      </c>
      <c r="P1597" s="5">
        <f t="shared" si="48"/>
        <v>62988.555</v>
      </c>
      <c r="Q1597" s="5">
        <f t="shared" si="49"/>
        <v>536902.44499999995</v>
      </c>
      <c r="R1597" s="5" t="str">
        <f>+IFERROR(INDEX('18.02.23'!$F$9:$F$748,MATCH('Bảng kê Q1'!$F1597,'18.02.23'!$N$9:$N$746,0)),"")</f>
        <v/>
      </c>
      <c r="S1597" s="15" t="s">
        <v>1882</v>
      </c>
      <c r="T1597" s="8" t="s">
        <v>3014</v>
      </c>
      <c r="U1597" t="e">
        <f>INDEX('Hàng tra'!$E$3:$E$519,MATCH('Bảng kê Q1'!$F1597,'Hàng tra'!$E$3:$E$519,0))</f>
        <v>#N/A</v>
      </c>
    </row>
    <row r="1598" spans="1:21" hidden="1" outlineLevel="1" x14ac:dyDescent="0.25">
      <c r="A1598" s="4">
        <v>44982</v>
      </c>
      <c r="B1598" s="8" t="s">
        <v>2171</v>
      </c>
      <c r="C1598" s="8" t="s">
        <v>3013</v>
      </c>
      <c r="D1598" s="22" t="s">
        <v>2816</v>
      </c>
      <c r="E1598" s="22" t="s">
        <v>2816</v>
      </c>
      <c r="F1598" s="22">
        <v>9013</v>
      </c>
      <c r="G1598" s="22"/>
      <c r="H1598" s="22" t="str">
        <f>+IFERROR(INDEX('18.02.23'!$N$9:$N$746,MATCH('Bảng kê Q1'!$F1598,'18.02.23'!$N$9:$N$746,0)),"")</f>
        <v/>
      </c>
      <c r="I1598" s="22"/>
      <c r="J1598" s="22"/>
      <c r="K1598" s="22"/>
      <c r="L1598" s="5">
        <v>150546</v>
      </c>
      <c r="M1598" s="9" t="s">
        <v>3015</v>
      </c>
      <c r="N1598" s="5">
        <v>15055</v>
      </c>
      <c r="O1598" s="5">
        <v>165601</v>
      </c>
      <c r="P1598" s="5">
        <f t="shared" si="48"/>
        <v>17388.105</v>
      </c>
      <c r="Q1598" s="5">
        <f t="shared" si="49"/>
        <v>148212.89499999999</v>
      </c>
      <c r="R1598" s="5" t="str">
        <f>+IFERROR(INDEX('18.02.23'!$F$9:$F$748,MATCH('Bảng kê Q1'!$F1598,'18.02.23'!$N$9:$N$746,0)),"")</f>
        <v/>
      </c>
      <c r="S1598" s="15" t="s">
        <v>1882</v>
      </c>
      <c r="T1598" s="8" t="s">
        <v>3014</v>
      </c>
      <c r="U1598" t="e">
        <f>INDEX('Hàng tra'!$E$3:$E$519,MATCH('Bảng kê Q1'!$F1598,'Hàng tra'!$E$3:$E$519,0))</f>
        <v>#N/A</v>
      </c>
    </row>
    <row r="1599" spans="1:21" hidden="1" outlineLevel="1" x14ac:dyDescent="0.25">
      <c r="A1599" s="4">
        <v>44982</v>
      </c>
      <c r="B1599" s="8" t="s">
        <v>2272</v>
      </c>
      <c r="C1599" s="8" t="s">
        <v>3013</v>
      </c>
      <c r="D1599" s="22" t="s">
        <v>4138</v>
      </c>
      <c r="E1599" s="22" t="s">
        <v>4138</v>
      </c>
      <c r="F1599" s="22">
        <v>9017</v>
      </c>
      <c r="G1599" s="22"/>
      <c r="H1599" s="22" t="str">
        <f>+IFERROR(INDEX('18.02.23'!$N$9:$N$746,MATCH('Bảng kê Q1'!$F1599,'18.02.23'!$N$9:$N$746,0)),"")</f>
        <v/>
      </c>
      <c r="I1599" s="22"/>
      <c r="J1599" s="22"/>
      <c r="K1599" s="22"/>
      <c r="L1599" s="5">
        <v>1110580</v>
      </c>
      <c r="M1599" s="9" t="s">
        <v>3015</v>
      </c>
      <c r="N1599" s="5">
        <v>111058</v>
      </c>
      <c r="O1599" s="5">
        <v>1221638</v>
      </c>
      <c r="P1599" s="5">
        <f t="shared" si="48"/>
        <v>128271.98999999999</v>
      </c>
      <c r="Q1599" s="5">
        <f t="shared" si="49"/>
        <v>1093366.01</v>
      </c>
      <c r="R1599" s="5" t="str">
        <f>+IFERROR(INDEX('18.02.23'!$F$9:$F$748,MATCH('Bảng kê Q1'!$F1599,'18.02.23'!$N$9:$N$746,0)),"")</f>
        <v/>
      </c>
      <c r="S1599" s="15" t="s">
        <v>701</v>
      </c>
      <c r="T1599" s="8" t="s">
        <v>3026</v>
      </c>
      <c r="U1599" t="e">
        <f>INDEX('Hàng tra'!$E$3:$E$519,MATCH('Bảng kê Q1'!$F1599,'Hàng tra'!$E$3:$E$519,0))</f>
        <v>#N/A</v>
      </c>
    </row>
    <row r="1600" spans="1:21" hidden="1" outlineLevel="1" x14ac:dyDescent="0.25">
      <c r="A1600" s="4">
        <v>44984</v>
      </c>
      <c r="B1600" s="8" t="s">
        <v>1587</v>
      </c>
      <c r="C1600" s="8" t="s">
        <v>3013</v>
      </c>
      <c r="D1600" s="22" t="s">
        <v>89</v>
      </c>
      <c r="E1600" s="22" t="s">
        <v>89</v>
      </c>
      <c r="F1600" s="22">
        <v>9030</v>
      </c>
      <c r="G1600" s="22"/>
      <c r="H1600" s="22" t="str">
        <f>+IFERROR(INDEX('18.02.23'!$N$9:$N$746,MATCH('Bảng kê Q1'!$F1600,'18.02.23'!$N$9:$N$746,0)),"")</f>
        <v/>
      </c>
      <c r="I1600" s="22"/>
      <c r="J1600" s="22"/>
      <c r="K1600" s="22"/>
      <c r="L1600" s="5">
        <v>1281290</v>
      </c>
      <c r="M1600" s="9" t="s">
        <v>3015</v>
      </c>
      <c r="N1600" s="5">
        <v>128129</v>
      </c>
      <c r="O1600" s="5">
        <v>1409419</v>
      </c>
      <c r="P1600" s="5">
        <f t="shared" si="48"/>
        <v>147988.995</v>
      </c>
      <c r="Q1600" s="5">
        <f t="shared" si="49"/>
        <v>1261430.0049999999</v>
      </c>
      <c r="R1600" s="5" t="str">
        <f>+IFERROR(INDEX('18.02.23'!$F$9:$F$748,MATCH('Bảng kê Q1'!$F1600,'18.02.23'!$N$9:$N$746,0)),"")</f>
        <v/>
      </c>
      <c r="S1600" s="15" t="s">
        <v>1882</v>
      </c>
      <c r="T1600" s="8" t="s">
        <v>3014</v>
      </c>
      <c r="U1600" t="e">
        <f>INDEX('Hàng tra'!$E$3:$E$519,MATCH('Bảng kê Q1'!$F1600,'Hàng tra'!$E$3:$E$519,0))</f>
        <v>#N/A</v>
      </c>
    </row>
    <row r="1601" spans="1:21" hidden="1" outlineLevel="1" x14ac:dyDescent="0.25">
      <c r="A1601" s="4">
        <v>44984</v>
      </c>
      <c r="B1601" s="8" t="s">
        <v>1535</v>
      </c>
      <c r="C1601" s="8" t="s">
        <v>3013</v>
      </c>
      <c r="D1601" s="22" t="s">
        <v>1482</v>
      </c>
      <c r="E1601" s="22" t="s">
        <v>1482</v>
      </c>
      <c r="F1601" s="22">
        <v>9032</v>
      </c>
      <c r="G1601" s="22"/>
      <c r="H1601" s="22" t="str">
        <f>+IFERROR(INDEX('18.02.23'!$N$9:$N$746,MATCH('Bảng kê Q1'!$F1601,'18.02.23'!$N$9:$N$746,0)),"")</f>
        <v/>
      </c>
      <c r="I1601" s="22"/>
      <c r="J1601" s="22"/>
      <c r="K1601" s="22"/>
      <c r="L1601" s="5">
        <v>3089210</v>
      </c>
      <c r="M1601" s="9" t="s">
        <v>3015</v>
      </c>
      <c r="N1601" s="5">
        <v>308921</v>
      </c>
      <c r="O1601" s="5">
        <v>3398131</v>
      </c>
      <c r="P1601" s="5">
        <f t="shared" si="48"/>
        <v>356803.755</v>
      </c>
      <c r="Q1601" s="5">
        <f t="shared" si="49"/>
        <v>3041327.2450000001</v>
      </c>
      <c r="R1601" s="5" t="str">
        <f>+IFERROR(INDEX('18.02.23'!$F$9:$F$748,MATCH('Bảng kê Q1'!$F1601,'18.02.23'!$N$9:$N$746,0)),"")</f>
        <v/>
      </c>
      <c r="S1601" s="15" t="s">
        <v>1482</v>
      </c>
      <c r="T1601" s="8" t="s">
        <v>3065</v>
      </c>
      <c r="U1601" t="e">
        <f>INDEX('Hàng tra'!$E$3:$E$519,MATCH('Bảng kê Q1'!$F1601,'Hàng tra'!$E$3:$E$519,0))</f>
        <v>#N/A</v>
      </c>
    </row>
    <row r="1602" spans="1:21" hidden="1" outlineLevel="1" x14ac:dyDescent="0.25">
      <c r="A1602" s="4">
        <v>44984</v>
      </c>
      <c r="B1602" s="8" t="s">
        <v>1760</v>
      </c>
      <c r="C1602" s="8" t="s">
        <v>3013</v>
      </c>
      <c r="D1602" s="22" t="s">
        <v>1482</v>
      </c>
      <c r="E1602" s="22" t="s">
        <v>1482</v>
      </c>
      <c r="F1602" s="22">
        <v>9033</v>
      </c>
      <c r="G1602" s="22"/>
      <c r="H1602" s="22" t="str">
        <f>+IFERROR(INDEX('18.02.23'!$N$9:$N$746,MATCH('Bảng kê Q1'!$F1602,'18.02.23'!$N$9:$N$746,0)),"")</f>
        <v/>
      </c>
      <c r="I1602" s="22"/>
      <c r="J1602" s="22"/>
      <c r="K1602" s="22"/>
      <c r="L1602" s="5">
        <v>2163000</v>
      </c>
      <c r="M1602" s="9" t="s">
        <v>3015</v>
      </c>
      <c r="N1602" s="5">
        <v>216300</v>
      </c>
      <c r="O1602" s="5">
        <v>2379300</v>
      </c>
      <c r="P1602" s="5">
        <f t="shared" si="48"/>
        <v>249826.5</v>
      </c>
      <c r="Q1602" s="5">
        <f t="shared" si="49"/>
        <v>2129473.5</v>
      </c>
      <c r="R1602" s="5" t="str">
        <f>+IFERROR(INDEX('18.02.23'!$F$9:$F$748,MATCH('Bảng kê Q1'!$F1602,'18.02.23'!$N$9:$N$746,0)),"")</f>
        <v/>
      </c>
      <c r="S1602" s="15" t="s">
        <v>1482</v>
      </c>
      <c r="T1602" s="8" t="s">
        <v>3065</v>
      </c>
      <c r="U1602" t="e">
        <f>INDEX('Hàng tra'!$E$3:$E$519,MATCH('Bảng kê Q1'!$F1602,'Hàng tra'!$E$3:$E$519,0))</f>
        <v>#N/A</v>
      </c>
    </row>
    <row r="1603" spans="1:21" hidden="1" outlineLevel="1" x14ac:dyDescent="0.25">
      <c r="A1603" s="4">
        <v>44984</v>
      </c>
      <c r="B1603" s="8" t="s">
        <v>2285</v>
      </c>
      <c r="C1603" s="8" t="s">
        <v>3013</v>
      </c>
      <c r="D1603" s="22" t="s">
        <v>1750</v>
      </c>
      <c r="E1603" s="22" t="s">
        <v>1750</v>
      </c>
      <c r="F1603" s="22">
        <v>9036</v>
      </c>
      <c r="G1603" s="22"/>
      <c r="H1603" s="22" t="str">
        <f>+IFERROR(INDEX('18.02.23'!$N$9:$N$746,MATCH('Bảng kê Q1'!$F1603,'18.02.23'!$N$9:$N$746,0)),"")</f>
        <v/>
      </c>
      <c r="I1603" s="22"/>
      <c r="J1603" s="22"/>
      <c r="K1603" s="22"/>
      <c r="L1603" s="5">
        <v>874524</v>
      </c>
      <c r="M1603" s="9" t="s">
        <v>3015</v>
      </c>
      <c r="N1603" s="5">
        <v>87452</v>
      </c>
      <c r="O1603" s="5">
        <v>961976</v>
      </c>
      <c r="P1603" s="5">
        <f t="shared" si="48"/>
        <v>101007.48</v>
      </c>
      <c r="Q1603" s="5">
        <f t="shared" si="49"/>
        <v>860968.52</v>
      </c>
      <c r="R1603" s="5" t="str">
        <f>+IFERROR(INDEX('18.02.23'!$F$9:$F$748,MATCH('Bảng kê Q1'!$F1603,'18.02.23'!$N$9:$N$746,0)),"")</f>
        <v/>
      </c>
      <c r="S1603" s="15" t="s">
        <v>1882</v>
      </c>
      <c r="T1603" s="8" t="s">
        <v>3014</v>
      </c>
      <c r="U1603" t="e">
        <f>INDEX('Hàng tra'!$E$3:$E$519,MATCH('Bảng kê Q1'!$F1603,'Hàng tra'!$E$3:$E$519,0))</f>
        <v>#N/A</v>
      </c>
    </row>
    <row r="1604" spans="1:21" hidden="1" outlineLevel="1" x14ac:dyDescent="0.25">
      <c r="A1604" s="4">
        <v>44984</v>
      </c>
      <c r="B1604" s="8" t="s">
        <v>2727</v>
      </c>
      <c r="C1604" s="8" t="s">
        <v>3013</v>
      </c>
      <c r="D1604" s="22" t="s">
        <v>181</v>
      </c>
      <c r="E1604" s="22" t="s">
        <v>181</v>
      </c>
      <c r="F1604" s="22">
        <v>9037</v>
      </c>
      <c r="G1604" s="22"/>
      <c r="H1604" s="22" t="str">
        <f>+IFERROR(INDEX('18.02.23'!$N$9:$N$746,MATCH('Bảng kê Q1'!$F1604,'18.02.23'!$N$9:$N$746,0)),"")</f>
        <v/>
      </c>
      <c r="I1604" s="22"/>
      <c r="J1604" s="22"/>
      <c r="K1604" s="22"/>
      <c r="L1604" s="5">
        <v>1289600</v>
      </c>
      <c r="M1604" s="9" t="s">
        <v>3015</v>
      </c>
      <c r="N1604" s="5">
        <v>128960</v>
      </c>
      <c r="O1604" s="5">
        <v>1418560</v>
      </c>
      <c r="P1604" s="5">
        <f t="shared" si="48"/>
        <v>148948.79999999999</v>
      </c>
      <c r="Q1604" s="5">
        <f t="shared" si="49"/>
        <v>1269611.2</v>
      </c>
      <c r="R1604" s="5" t="str">
        <f>+IFERROR(INDEX('18.02.23'!$F$9:$F$748,MATCH('Bảng kê Q1'!$F1604,'18.02.23'!$N$9:$N$746,0)),"")</f>
        <v/>
      </c>
      <c r="S1604" s="15" t="s">
        <v>181</v>
      </c>
      <c r="T1604" s="8" t="s">
        <v>3068</v>
      </c>
      <c r="U1604" t="e">
        <f>INDEX('Hàng tra'!$E$3:$E$519,MATCH('Bảng kê Q1'!$F1604,'Hàng tra'!$E$3:$E$519,0))</f>
        <v>#N/A</v>
      </c>
    </row>
    <row r="1605" spans="1:21" hidden="1" outlineLevel="1" x14ac:dyDescent="0.25">
      <c r="A1605" s="4">
        <v>44984</v>
      </c>
      <c r="B1605" s="8" t="s">
        <v>2851</v>
      </c>
      <c r="C1605" s="8" t="s">
        <v>3013</v>
      </c>
      <c r="D1605" s="22" t="s">
        <v>4150</v>
      </c>
      <c r="E1605" s="22" t="s">
        <v>4150</v>
      </c>
      <c r="F1605" s="22">
        <v>9038</v>
      </c>
      <c r="G1605" s="22"/>
      <c r="H1605" s="22" t="str">
        <f>+IFERROR(INDEX('18.02.23'!$N$9:$N$746,MATCH('Bảng kê Q1'!$F1605,'18.02.23'!$N$9:$N$746,0)),"")</f>
        <v/>
      </c>
      <c r="I1605" s="22"/>
      <c r="J1605" s="22"/>
      <c r="K1605" s="22"/>
      <c r="L1605" s="5">
        <v>530250</v>
      </c>
      <c r="M1605" s="9" t="s">
        <v>3015</v>
      </c>
      <c r="N1605" s="5">
        <v>53025</v>
      </c>
      <c r="O1605" s="5">
        <v>583275</v>
      </c>
      <c r="P1605" s="5">
        <f t="shared" ref="P1605:P1668" si="50">O1605*10.5%</f>
        <v>61243.875</v>
      </c>
      <c r="Q1605" s="5">
        <f t="shared" ref="Q1605:Q1668" si="51">+O1605-P1605</f>
        <v>522031.125</v>
      </c>
      <c r="R1605" s="5" t="str">
        <f>+IFERROR(INDEX('18.02.23'!$F$9:$F$748,MATCH('Bảng kê Q1'!$F1605,'18.02.23'!$N$9:$N$746,0)),"")</f>
        <v/>
      </c>
      <c r="S1605" s="15" t="s">
        <v>2803</v>
      </c>
      <c r="T1605" s="8" t="s">
        <v>3035</v>
      </c>
      <c r="U1605" t="e">
        <f>INDEX('Hàng tra'!$E$3:$E$519,MATCH('Bảng kê Q1'!$F1605,'Hàng tra'!$E$3:$E$519,0))</f>
        <v>#N/A</v>
      </c>
    </row>
    <row r="1606" spans="1:21" hidden="1" outlineLevel="1" x14ac:dyDescent="0.25">
      <c r="A1606" s="4">
        <v>44984</v>
      </c>
      <c r="B1606" s="8" t="s">
        <v>249</v>
      </c>
      <c r="C1606" s="8" t="s">
        <v>3013</v>
      </c>
      <c r="D1606" s="22" t="s">
        <v>4150</v>
      </c>
      <c r="E1606" s="22" t="s">
        <v>4150</v>
      </c>
      <c r="F1606" s="22">
        <v>9039</v>
      </c>
      <c r="G1606" s="22"/>
      <c r="H1606" s="22" t="str">
        <f>+IFERROR(INDEX('18.02.23'!$N$9:$N$746,MATCH('Bảng kê Q1'!$F1606,'18.02.23'!$N$9:$N$746,0)),"")</f>
        <v/>
      </c>
      <c r="I1606" s="22"/>
      <c r="J1606" s="22"/>
      <c r="K1606" s="22"/>
      <c r="L1606" s="5">
        <v>1477735</v>
      </c>
      <c r="M1606" s="9" t="s">
        <v>3015</v>
      </c>
      <c r="N1606" s="5">
        <v>147774</v>
      </c>
      <c r="O1606" s="5">
        <v>1625509</v>
      </c>
      <c r="P1606" s="5">
        <f t="shared" si="50"/>
        <v>170678.44500000001</v>
      </c>
      <c r="Q1606" s="5">
        <f t="shared" si="51"/>
        <v>1454830.5549999999</v>
      </c>
      <c r="R1606" s="5" t="str">
        <f>+IFERROR(INDEX('18.02.23'!$F$9:$F$748,MATCH('Bảng kê Q1'!$F1606,'18.02.23'!$N$9:$N$746,0)),"")</f>
        <v/>
      </c>
      <c r="S1606" s="15" t="s">
        <v>2803</v>
      </c>
      <c r="T1606" s="8" t="s">
        <v>3035</v>
      </c>
      <c r="U1606" t="e">
        <f>INDEX('Hàng tra'!$E$3:$E$519,MATCH('Bảng kê Q1'!$F1606,'Hàng tra'!$E$3:$E$519,0))</f>
        <v>#N/A</v>
      </c>
    </row>
    <row r="1607" spans="1:21" hidden="1" outlineLevel="1" x14ac:dyDescent="0.25">
      <c r="A1607" s="4">
        <v>44984</v>
      </c>
      <c r="B1607" s="8" t="s">
        <v>1050</v>
      </c>
      <c r="C1607" s="8" t="s">
        <v>3013</v>
      </c>
      <c r="D1607" s="22" t="s">
        <v>2449</v>
      </c>
      <c r="E1607" s="22" t="s">
        <v>2449</v>
      </c>
      <c r="F1607" s="22">
        <v>9040</v>
      </c>
      <c r="G1607" s="22"/>
      <c r="H1607" s="22" t="str">
        <f>+IFERROR(INDEX('18.02.23'!$N$9:$N$746,MATCH('Bảng kê Q1'!$F1607,'18.02.23'!$N$9:$N$746,0)),"")</f>
        <v/>
      </c>
      <c r="I1607" s="22"/>
      <c r="J1607" s="22"/>
      <c r="K1607" s="22"/>
      <c r="L1607" s="5">
        <v>962485</v>
      </c>
      <c r="M1607" s="9" t="s">
        <v>3015</v>
      </c>
      <c r="N1607" s="5">
        <v>96249</v>
      </c>
      <c r="O1607" s="5">
        <v>1058734</v>
      </c>
      <c r="P1607" s="5">
        <f t="shared" si="50"/>
        <v>111167.06999999999</v>
      </c>
      <c r="Q1607" s="5">
        <f t="shared" si="51"/>
        <v>947566.93</v>
      </c>
      <c r="R1607" s="5" t="str">
        <f>+IFERROR(INDEX('18.02.23'!$F$9:$F$748,MATCH('Bảng kê Q1'!$F1607,'18.02.23'!$N$9:$N$746,0)),"")</f>
        <v/>
      </c>
      <c r="S1607" s="15" t="s">
        <v>1882</v>
      </c>
      <c r="T1607" s="8" t="s">
        <v>3014</v>
      </c>
      <c r="U1607" t="e">
        <f>INDEX('Hàng tra'!$E$3:$E$519,MATCH('Bảng kê Q1'!$F1607,'Hàng tra'!$E$3:$E$519,0))</f>
        <v>#N/A</v>
      </c>
    </row>
    <row r="1608" spans="1:21" hidden="1" outlineLevel="1" x14ac:dyDescent="0.25">
      <c r="A1608" s="4">
        <v>44984</v>
      </c>
      <c r="B1608" s="8" t="s">
        <v>2853</v>
      </c>
      <c r="C1608" s="8" t="s">
        <v>3013</v>
      </c>
      <c r="D1608" s="22" t="s">
        <v>277</v>
      </c>
      <c r="E1608" s="22" t="s">
        <v>277</v>
      </c>
      <c r="F1608" s="22">
        <v>9041</v>
      </c>
      <c r="G1608" s="22"/>
      <c r="H1608" s="22" t="str">
        <f>+IFERROR(INDEX('18.02.23'!$N$9:$N$746,MATCH('Bảng kê Q1'!$F1608,'18.02.23'!$N$9:$N$746,0)),"")</f>
        <v/>
      </c>
      <c r="I1608" s="22"/>
      <c r="J1608" s="22"/>
      <c r="K1608" s="22"/>
      <c r="L1608" s="5">
        <v>985220</v>
      </c>
      <c r="M1608" s="9" t="s">
        <v>3015</v>
      </c>
      <c r="N1608" s="5">
        <v>98522</v>
      </c>
      <c r="O1608" s="5">
        <v>1083742</v>
      </c>
      <c r="P1608" s="5">
        <f t="shared" si="50"/>
        <v>113792.90999999999</v>
      </c>
      <c r="Q1608" s="5">
        <f t="shared" si="51"/>
        <v>969949.09</v>
      </c>
      <c r="R1608" s="5" t="str">
        <f>+IFERROR(INDEX('18.02.23'!$F$9:$F$748,MATCH('Bảng kê Q1'!$F1608,'18.02.23'!$N$9:$N$746,0)),"")</f>
        <v/>
      </c>
      <c r="S1608" s="15" t="s">
        <v>277</v>
      </c>
      <c r="T1608" s="8" t="s">
        <v>3101</v>
      </c>
      <c r="U1608" t="e">
        <f>INDEX('Hàng tra'!$E$3:$E$519,MATCH('Bảng kê Q1'!$F1608,'Hàng tra'!$E$3:$E$519,0))</f>
        <v>#N/A</v>
      </c>
    </row>
    <row r="1609" spans="1:21" ht="21" hidden="1" outlineLevel="1" x14ac:dyDescent="0.25">
      <c r="A1609" s="4">
        <v>44984</v>
      </c>
      <c r="B1609" s="8" t="s">
        <v>2999</v>
      </c>
      <c r="C1609" s="8" t="s">
        <v>3013</v>
      </c>
      <c r="D1609" s="22" t="s">
        <v>4270</v>
      </c>
      <c r="E1609" s="22" t="s">
        <v>4270</v>
      </c>
      <c r="F1609" s="22">
        <v>9045</v>
      </c>
      <c r="G1609" s="22"/>
      <c r="H1609" s="22" t="str">
        <f>+IFERROR(INDEX('18.02.23'!$N$9:$N$746,MATCH('Bảng kê Q1'!$F1609,'18.02.23'!$N$9:$N$746,0)),"")</f>
        <v/>
      </c>
      <c r="I1609" s="22"/>
      <c r="J1609" s="22"/>
      <c r="K1609" s="22"/>
      <c r="L1609" s="5">
        <v>940284</v>
      </c>
      <c r="M1609" s="9" t="s">
        <v>3015</v>
      </c>
      <c r="N1609" s="5">
        <v>94028</v>
      </c>
      <c r="O1609" s="5">
        <v>1034312</v>
      </c>
      <c r="P1609" s="5">
        <f t="shared" si="50"/>
        <v>108602.76</v>
      </c>
      <c r="Q1609" s="5">
        <f t="shared" si="51"/>
        <v>925709.24</v>
      </c>
      <c r="R1609" s="5" t="str">
        <f>+IFERROR(INDEX('18.02.23'!$F$9:$F$748,MATCH('Bảng kê Q1'!$F1609,'18.02.23'!$N$9:$N$746,0)),"")</f>
        <v/>
      </c>
      <c r="S1609" s="15" t="s">
        <v>349</v>
      </c>
      <c r="T1609" s="8" t="s">
        <v>3030</v>
      </c>
      <c r="U1609" t="e">
        <f>INDEX('Hàng tra'!$E$3:$E$519,MATCH('Bảng kê Q1'!$F1609,'Hàng tra'!$E$3:$E$519,0))</f>
        <v>#N/A</v>
      </c>
    </row>
    <row r="1610" spans="1:21" ht="21" hidden="1" outlineLevel="1" x14ac:dyDescent="0.25">
      <c r="A1610" s="4">
        <v>44984</v>
      </c>
      <c r="B1610" s="8" t="s">
        <v>1767</v>
      </c>
      <c r="C1610" s="8" t="s">
        <v>3013</v>
      </c>
      <c r="D1610" s="22" t="s">
        <v>4284</v>
      </c>
      <c r="E1610" s="22" t="s">
        <v>4284</v>
      </c>
      <c r="F1610" s="22">
        <v>9046</v>
      </c>
      <c r="G1610" s="22"/>
      <c r="H1610" s="22" t="str">
        <f>+IFERROR(INDEX('18.02.23'!$N$9:$N$746,MATCH('Bảng kê Q1'!$F1610,'18.02.23'!$N$9:$N$746,0)),"")</f>
        <v/>
      </c>
      <c r="I1610" s="22"/>
      <c r="J1610" s="22"/>
      <c r="K1610" s="22"/>
      <c r="L1610" s="5">
        <v>1502393</v>
      </c>
      <c r="M1610" s="9" t="s">
        <v>3015</v>
      </c>
      <c r="N1610" s="5">
        <v>150239</v>
      </c>
      <c r="O1610" s="5">
        <v>1652632</v>
      </c>
      <c r="P1610" s="5">
        <f t="shared" si="50"/>
        <v>173526.36</v>
      </c>
      <c r="Q1610" s="5">
        <f t="shared" si="51"/>
        <v>1479105.6400000001</v>
      </c>
      <c r="R1610" s="5" t="str">
        <f>+IFERROR(INDEX('18.02.23'!$F$9:$F$748,MATCH('Bảng kê Q1'!$F1610,'18.02.23'!$N$9:$N$746,0)),"")</f>
        <v/>
      </c>
      <c r="S1610" s="15" t="s">
        <v>349</v>
      </c>
      <c r="T1610" s="8" t="s">
        <v>3030</v>
      </c>
      <c r="U1610" t="e">
        <f>INDEX('Hàng tra'!$E$3:$E$519,MATCH('Bảng kê Q1'!$F1610,'Hàng tra'!$E$3:$E$519,0))</f>
        <v>#N/A</v>
      </c>
    </row>
    <row r="1611" spans="1:21" hidden="1" outlineLevel="1" x14ac:dyDescent="0.25">
      <c r="A1611" s="4">
        <v>44984</v>
      </c>
      <c r="B1611" s="8" t="s">
        <v>1110</v>
      </c>
      <c r="C1611" s="8" t="s">
        <v>3013</v>
      </c>
      <c r="D1611" s="22" t="s">
        <v>163</v>
      </c>
      <c r="E1611" s="22" t="s">
        <v>163</v>
      </c>
      <c r="F1611" s="22">
        <v>9048</v>
      </c>
      <c r="G1611" s="22"/>
      <c r="H1611" s="22" t="str">
        <f>+IFERROR(INDEX('18.02.23'!$N$9:$N$746,MATCH('Bảng kê Q1'!$F1611,'18.02.23'!$N$9:$N$746,0)),"")</f>
        <v/>
      </c>
      <c r="I1611" s="22"/>
      <c r="J1611" s="22"/>
      <c r="K1611" s="22"/>
      <c r="L1611" s="5">
        <v>1081500</v>
      </c>
      <c r="M1611" s="9" t="s">
        <v>3015</v>
      </c>
      <c r="N1611" s="5">
        <v>108150</v>
      </c>
      <c r="O1611" s="5">
        <v>1189650</v>
      </c>
      <c r="P1611" s="5">
        <f t="shared" si="50"/>
        <v>124913.25</v>
      </c>
      <c r="Q1611" s="5">
        <f t="shared" si="51"/>
        <v>1064736.75</v>
      </c>
      <c r="R1611" s="5" t="str">
        <f>+IFERROR(INDEX('18.02.23'!$F$9:$F$748,MATCH('Bảng kê Q1'!$F1611,'18.02.23'!$N$9:$N$746,0)),"")</f>
        <v/>
      </c>
      <c r="S1611" s="15" t="s">
        <v>163</v>
      </c>
      <c r="T1611" s="8" t="s">
        <v>3059</v>
      </c>
      <c r="U1611" t="e">
        <f>INDEX('Hàng tra'!$E$3:$E$519,MATCH('Bảng kê Q1'!$F1611,'Hàng tra'!$E$3:$E$519,0))</f>
        <v>#N/A</v>
      </c>
    </row>
    <row r="1612" spans="1:21" hidden="1" outlineLevel="1" x14ac:dyDescent="0.25">
      <c r="A1612" s="4">
        <v>44984</v>
      </c>
      <c r="B1612" s="8" t="s">
        <v>2866</v>
      </c>
      <c r="C1612" s="8" t="s">
        <v>3013</v>
      </c>
      <c r="D1612" s="22" t="s">
        <v>877</v>
      </c>
      <c r="E1612" s="22" t="s">
        <v>877</v>
      </c>
      <c r="F1612" s="22">
        <v>9051</v>
      </c>
      <c r="G1612" s="22"/>
      <c r="H1612" s="22" t="str">
        <f>+IFERROR(INDEX('18.02.23'!$N$9:$N$746,MATCH('Bảng kê Q1'!$F1612,'18.02.23'!$N$9:$N$746,0)),"")</f>
        <v/>
      </c>
      <c r="I1612" s="22"/>
      <c r="J1612" s="22"/>
      <c r="K1612" s="22"/>
      <c r="L1612" s="5">
        <v>4504170</v>
      </c>
      <c r="M1612" s="9" t="s">
        <v>3015</v>
      </c>
      <c r="N1612" s="5">
        <v>450417</v>
      </c>
      <c r="O1612" s="5">
        <v>4954587</v>
      </c>
      <c r="P1612" s="5">
        <f t="shared" si="50"/>
        <v>520231.63500000001</v>
      </c>
      <c r="Q1612" s="5">
        <f t="shared" si="51"/>
        <v>4434355.3650000002</v>
      </c>
      <c r="R1612" s="5" t="str">
        <f>+IFERROR(INDEX('18.02.23'!$F$9:$F$748,MATCH('Bảng kê Q1'!$F1612,'18.02.23'!$N$9:$N$746,0)),"")</f>
        <v/>
      </c>
      <c r="S1612" s="15" t="s">
        <v>877</v>
      </c>
      <c r="T1612" s="8" t="s">
        <v>3028</v>
      </c>
      <c r="U1612" t="e">
        <f>INDEX('Hàng tra'!$E$3:$E$519,MATCH('Bảng kê Q1'!$F1612,'Hàng tra'!$E$3:$E$519,0))</f>
        <v>#N/A</v>
      </c>
    </row>
    <row r="1613" spans="1:21" ht="21" hidden="1" outlineLevel="1" x14ac:dyDescent="0.25">
      <c r="A1613" s="4">
        <v>44984</v>
      </c>
      <c r="B1613" s="8" t="s">
        <v>2336</v>
      </c>
      <c r="C1613" s="8" t="s">
        <v>3013</v>
      </c>
      <c r="D1613" s="22" t="s">
        <v>879</v>
      </c>
      <c r="E1613" s="22" t="s">
        <v>879</v>
      </c>
      <c r="F1613" s="22">
        <v>9066</v>
      </c>
      <c r="G1613" s="22"/>
      <c r="H1613" s="22" t="str">
        <f>+IFERROR(INDEX('18.02.23'!$N$9:$N$746,MATCH('Bảng kê Q1'!$F1613,'18.02.23'!$N$9:$N$746,0)),"")</f>
        <v/>
      </c>
      <c r="I1613" s="22"/>
      <c r="J1613" s="22"/>
      <c r="K1613" s="22"/>
      <c r="L1613" s="5">
        <v>1102500</v>
      </c>
      <c r="M1613" s="9" t="s">
        <v>3015</v>
      </c>
      <c r="N1613" s="5">
        <v>110250</v>
      </c>
      <c r="O1613" s="5">
        <v>1212750</v>
      </c>
      <c r="P1613" s="5">
        <f t="shared" si="50"/>
        <v>127338.75</v>
      </c>
      <c r="Q1613" s="5">
        <f t="shared" si="51"/>
        <v>1085411.25</v>
      </c>
      <c r="R1613" s="5" t="str">
        <f>+IFERROR(INDEX('18.02.23'!$F$9:$F$748,MATCH('Bảng kê Q1'!$F1613,'18.02.23'!$N$9:$N$746,0)),"")</f>
        <v/>
      </c>
      <c r="S1613" s="15" t="s">
        <v>879</v>
      </c>
      <c r="T1613" s="8" t="s">
        <v>3020</v>
      </c>
      <c r="U1613" t="e">
        <f>INDEX('Hàng tra'!$E$3:$E$519,MATCH('Bảng kê Q1'!$F1613,'Hàng tra'!$E$3:$E$519,0))</f>
        <v>#N/A</v>
      </c>
    </row>
    <row r="1614" spans="1:21" hidden="1" outlineLevel="1" x14ac:dyDescent="0.25">
      <c r="A1614" s="4">
        <v>44984</v>
      </c>
      <c r="B1614" s="8" t="s">
        <v>358</v>
      </c>
      <c r="C1614" s="8" t="s">
        <v>3013</v>
      </c>
      <c r="D1614" s="22" t="s">
        <v>1937</v>
      </c>
      <c r="E1614" s="22" t="s">
        <v>1937</v>
      </c>
      <c r="F1614" s="22">
        <v>9067</v>
      </c>
      <c r="G1614" s="22"/>
      <c r="H1614" s="22" t="str">
        <f>+IFERROR(INDEX('18.02.23'!$N$9:$N$746,MATCH('Bảng kê Q1'!$F1614,'18.02.23'!$N$9:$N$746,0)),"")</f>
        <v/>
      </c>
      <c r="I1614" s="22"/>
      <c r="J1614" s="22"/>
      <c r="K1614" s="22"/>
      <c r="L1614" s="5">
        <v>1081500</v>
      </c>
      <c r="M1614" s="9" t="s">
        <v>3015</v>
      </c>
      <c r="N1614" s="5">
        <v>108150</v>
      </c>
      <c r="O1614" s="5">
        <v>1189650</v>
      </c>
      <c r="P1614" s="5">
        <f t="shared" si="50"/>
        <v>124913.25</v>
      </c>
      <c r="Q1614" s="5">
        <f t="shared" si="51"/>
        <v>1064736.75</v>
      </c>
      <c r="R1614" s="5" t="str">
        <f>+IFERROR(INDEX('18.02.23'!$F$9:$F$748,MATCH('Bảng kê Q1'!$F1614,'18.02.23'!$N$9:$N$746,0)),"")</f>
        <v/>
      </c>
      <c r="S1614" s="15" t="s">
        <v>1937</v>
      </c>
      <c r="T1614" s="8" t="s">
        <v>3021</v>
      </c>
      <c r="U1614" t="e">
        <f>INDEX('Hàng tra'!$E$3:$E$519,MATCH('Bảng kê Q1'!$F1614,'Hàng tra'!$E$3:$E$519,0))</f>
        <v>#N/A</v>
      </c>
    </row>
    <row r="1615" spans="1:21" ht="21" hidden="1" outlineLevel="1" x14ac:dyDescent="0.25">
      <c r="A1615" s="4">
        <v>44984</v>
      </c>
      <c r="B1615" s="8" t="s">
        <v>343</v>
      </c>
      <c r="C1615" s="8" t="s">
        <v>3013</v>
      </c>
      <c r="D1615" s="22" t="s">
        <v>1118</v>
      </c>
      <c r="E1615" s="22" t="s">
        <v>1118</v>
      </c>
      <c r="F1615" s="22">
        <v>9068</v>
      </c>
      <c r="G1615" s="22"/>
      <c r="H1615" s="22" t="str">
        <f>+IFERROR(INDEX('18.02.23'!$N$9:$N$746,MATCH('Bảng kê Q1'!$F1615,'18.02.23'!$N$9:$N$746,0)),"")</f>
        <v/>
      </c>
      <c r="I1615" s="22"/>
      <c r="J1615" s="22"/>
      <c r="K1615" s="22"/>
      <c r="L1615" s="5">
        <v>1517775</v>
      </c>
      <c r="M1615" s="9" t="s">
        <v>3015</v>
      </c>
      <c r="N1615" s="5">
        <v>151778</v>
      </c>
      <c r="O1615" s="5">
        <v>1669553</v>
      </c>
      <c r="P1615" s="5">
        <f t="shared" si="50"/>
        <v>175303.065</v>
      </c>
      <c r="Q1615" s="5">
        <f t="shared" si="51"/>
        <v>1494249.9350000001</v>
      </c>
      <c r="R1615" s="5" t="str">
        <f>+IFERROR(INDEX('18.02.23'!$F$9:$F$748,MATCH('Bảng kê Q1'!$F1615,'18.02.23'!$N$9:$N$746,0)),"")</f>
        <v/>
      </c>
      <c r="S1615" s="15" t="s">
        <v>1118</v>
      </c>
      <c r="T1615" s="8" t="s">
        <v>3016</v>
      </c>
      <c r="U1615" t="e">
        <f>INDEX('Hàng tra'!$E$3:$E$519,MATCH('Bảng kê Q1'!$F1615,'Hàng tra'!$E$3:$E$519,0))</f>
        <v>#N/A</v>
      </c>
    </row>
    <row r="1616" spans="1:21" ht="21" hidden="1" outlineLevel="1" x14ac:dyDescent="0.25">
      <c r="A1616" s="4">
        <v>44984</v>
      </c>
      <c r="B1616" s="8" t="s">
        <v>1189</v>
      </c>
      <c r="C1616" s="8" t="s">
        <v>3013</v>
      </c>
      <c r="D1616" s="22" t="s">
        <v>1158</v>
      </c>
      <c r="E1616" s="22" t="s">
        <v>1158</v>
      </c>
      <c r="F1616" s="22">
        <v>9069</v>
      </c>
      <c r="G1616" s="22"/>
      <c r="H1616" s="22" t="str">
        <f>+IFERROR(INDEX('18.02.23'!$N$9:$N$746,MATCH('Bảng kê Q1'!$F1616,'18.02.23'!$N$9:$N$746,0)),"")</f>
        <v/>
      </c>
      <c r="I1616" s="22"/>
      <c r="J1616" s="22"/>
      <c r="K1616" s="22"/>
      <c r="L1616" s="5">
        <v>704013</v>
      </c>
      <c r="M1616" s="9" t="s">
        <v>3015</v>
      </c>
      <c r="N1616" s="5">
        <v>70401</v>
      </c>
      <c r="O1616" s="5">
        <v>774414</v>
      </c>
      <c r="P1616" s="5">
        <f t="shared" si="50"/>
        <v>81313.47</v>
      </c>
      <c r="Q1616" s="5">
        <f t="shared" si="51"/>
        <v>693100.53</v>
      </c>
      <c r="R1616" s="5" t="str">
        <f>+IFERROR(INDEX('18.02.23'!$F$9:$F$748,MATCH('Bảng kê Q1'!$F1616,'18.02.23'!$N$9:$N$746,0)),"")</f>
        <v/>
      </c>
      <c r="S1616" s="15" t="s">
        <v>1158</v>
      </c>
      <c r="T1616" s="8" t="s">
        <v>3017</v>
      </c>
      <c r="U1616" t="e">
        <f>INDEX('Hàng tra'!$E$3:$E$519,MATCH('Bảng kê Q1'!$F1616,'Hàng tra'!$E$3:$E$519,0))</f>
        <v>#N/A</v>
      </c>
    </row>
    <row r="1617" spans="1:21" ht="21" hidden="1" outlineLevel="1" x14ac:dyDescent="0.25">
      <c r="A1617" s="4">
        <v>44984</v>
      </c>
      <c r="B1617" s="8" t="s">
        <v>434</v>
      </c>
      <c r="C1617" s="8" t="s">
        <v>3013</v>
      </c>
      <c r="D1617" s="22" t="s">
        <v>4266</v>
      </c>
      <c r="E1617" s="22" t="s">
        <v>4266</v>
      </c>
      <c r="F1617" s="22">
        <v>9070</v>
      </c>
      <c r="G1617" s="22"/>
      <c r="H1617" s="22" t="str">
        <f>+IFERROR(INDEX('18.02.23'!$N$9:$N$746,MATCH('Bảng kê Q1'!$F1617,'18.02.23'!$N$9:$N$746,0)),"")</f>
        <v/>
      </c>
      <c r="I1617" s="22"/>
      <c r="J1617" s="22"/>
      <c r="K1617" s="22"/>
      <c r="L1617" s="5">
        <v>521796</v>
      </c>
      <c r="M1617" s="9" t="s">
        <v>3015</v>
      </c>
      <c r="N1617" s="5">
        <v>52180</v>
      </c>
      <c r="O1617" s="5">
        <v>573976</v>
      </c>
      <c r="P1617" s="5">
        <f t="shared" si="50"/>
        <v>60267.479999999996</v>
      </c>
      <c r="Q1617" s="5">
        <f t="shared" si="51"/>
        <v>513708.52</v>
      </c>
      <c r="R1617" s="5" t="str">
        <f>+IFERROR(INDEX('18.02.23'!$F$9:$F$748,MATCH('Bảng kê Q1'!$F1617,'18.02.23'!$N$9:$N$746,0)),"")</f>
        <v/>
      </c>
      <c r="S1617" s="15" t="s">
        <v>1976</v>
      </c>
      <c r="T1617" s="8" t="s">
        <v>3018</v>
      </c>
      <c r="U1617" t="e">
        <f>INDEX('Hàng tra'!$E$3:$E$519,MATCH('Bảng kê Q1'!$F1617,'Hàng tra'!$E$3:$E$519,0))</f>
        <v>#N/A</v>
      </c>
    </row>
    <row r="1618" spans="1:21" ht="21" hidden="1" outlineLevel="1" x14ac:dyDescent="0.25">
      <c r="A1618" s="4">
        <v>44984</v>
      </c>
      <c r="B1618" s="8" t="s">
        <v>240</v>
      </c>
      <c r="C1618" s="8" t="s">
        <v>3013</v>
      </c>
      <c r="D1618" s="22" t="s">
        <v>4252</v>
      </c>
      <c r="E1618" s="22" t="s">
        <v>4252</v>
      </c>
      <c r="F1618" s="22">
        <v>9071</v>
      </c>
      <c r="G1618" s="22"/>
      <c r="H1618" s="22" t="str">
        <f>+IFERROR(INDEX('18.02.23'!$N$9:$N$746,MATCH('Bảng kê Q1'!$F1618,'18.02.23'!$N$9:$N$746,0)),"")</f>
        <v/>
      </c>
      <c r="I1618" s="22"/>
      <c r="J1618" s="22"/>
      <c r="K1618" s="22"/>
      <c r="L1618" s="5">
        <v>618065</v>
      </c>
      <c r="M1618" s="9" t="s">
        <v>3015</v>
      </c>
      <c r="N1618" s="5">
        <v>61807</v>
      </c>
      <c r="O1618" s="5">
        <v>679872</v>
      </c>
      <c r="P1618" s="5">
        <f t="shared" si="50"/>
        <v>71386.559999999998</v>
      </c>
      <c r="Q1618" s="5">
        <f t="shared" si="51"/>
        <v>608485.43999999994</v>
      </c>
      <c r="R1618" s="5" t="str">
        <f>+IFERROR(INDEX('18.02.23'!$F$9:$F$748,MATCH('Bảng kê Q1'!$F1618,'18.02.23'!$N$9:$N$746,0)),"")</f>
        <v/>
      </c>
      <c r="S1618" s="15" t="s">
        <v>1976</v>
      </c>
      <c r="T1618" s="8" t="s">
        <v>3018</v>
      </c>
      <c r="U1618" t="e">
        <f>INDEX('Hàng tra'!$E$3:$E$519,MATCH('Bảng kê Q1'!$F1618,'Hàng tra'!$E$3:$E$519,0))</f>
        <v>#N/A</v>
      </c>
    </row>
    <row r="1619" spans="1:21" ht="21" hidden="1" outlineLevel="1" x14ac:dyDescent="0.25">
      <c r="A1619" s="4">
        <v>44984</v>
      </c>
      <c r="B1619" s="8" t="s">
        <v>168</v>
      </c>
      <c r="C1619" s="8" t="s">
        <v>3013</v>
      </c>
      <c r="D1619" s="22" t="s">
        <v>4253</v>
      </c>
      <c r="E1619" s="22" t="s">
        <v>4253</v>
      </c>
      <c r="F1619" s="22">
        <v>9072</v>
      </c>
      <c r="G1619" s="22"/>
      <c r="H1619" s="22" t="str">
        <f>+IFERROR(INDEX('18.02.23'!$N$9:$N$746,MATCH('Bảng kê Q1'!$F1619,'18.02.23'!$N$9:$N$746,0)),"")</f>
        <v/>
      </c>
      <c r="I1619" s="22"/>
      <c r="J1619" s="22"/>
      <c r="K1619" s="22"/>
      <c r="L1619" s="5">
        <v>618065</v>
      </c>
      <c r="M1619" s="9" t="s">
        <v>3015</v>
      </c>
      <c r="N1619" s="5">
        <v>61807</v>
      </c>
      <c r="O1619" s="5">
        <v>679872</v>
      </c>
      <c r="P1619" s="5">
        <f t="shared" si="50"/>
        <v>71386.559999999998</v>
      </c>
      <c r="Q1619" s="5">
        <f t="shared" si="51"/>
        <v>608485.43999999994</v>
      </c>
      <c r="R1619" s="5" t="str">
        <f>+IFERROR(INDEX('18.02.23'!$F$9:$F$748,MATCH('Bảng kê Q1'!$F1619,'18.02.23'!$N$9:$N$746,0)),"")</f>
        <v/>
      </c>
      <c r="S1619" s="15" t="s">
        <v>1976</v>
      </c>
      <c r="T1619" s="8" t="s">
        <v>3018</v>
      </c>
      <c r="U1619" t="e">
        <f>INDEX('Hàng tra'!$E$3:$E$519,MATCH('Bảng kê Q1'!$F1619,'Hàng tra'!$E$3:$E$519,0))</f>
        <v>#N/A</v>
      </c>
    </row>
    <row r="1620" spans="1:21" ht="21" hidden="1" outlineLevel="1" x14ac:dyDescent="0.25">
      <c r="A1620" s="4">
        <v>44984</v>
      </c>
      <c r="B1620" s="8" t="s">
        <v>215</v>
      </c>
      <c r="C1620" s="8" t="s">
        <v>3013</v>
      </c>
      <c r="D1620" s="22" t="s">
        <v>2998</v>
      </c>
      <c r="E1620" s="22" t="s">
        <v>2998</v>
      </c>
      <c r="F1620" s="22">
        <v>9075</v>
      </c>
      <c r="G1620" s="22"/>
      <c r="H1620" s="22" t="str">
        <f>+IFERROR(INDEX('18.02.23'!$N$9:$N$746,MATCH('Bảng kê Q1'!$F1620,'18.02.23'!$N$9:$N$746,0)),"")</f>
        <v/>
      </c>
      <c r="I1620" s="22"/>
      <c r="J1620" s="22"/>
      <c r="K1620" s="22"/>
      <c r="L1620" s="5">
        <v>73431</v>
      </c>
      <c r="M1620" s="9" t="s">
        <v>3015</v>
      </c>
      <c r="N1620" s="5">
        <v>7343</v>
      </c>
      <c r="O1620" s="5">
        <v>80774</v>
      </c>
      <c r="P1620" s="5">
        <f t="shared" si="50"/>
        <v>8481.27</v>
      </c>
      <c r="Q1620" s="5">
        <f t="shared" si="51"/>
        <v>72292.73</v>
      </c>
      <c r="R1620" s="5" t="str">
        <f>+IFERROR(INDEX('18.02.23'!$F$9:$F$748,MATCH('Bảng kê Q1'!$F1620,'18.02.23'!$N$9:$N$746,0)),"")</f>
        <v/>
      </c>
      <c r="S1620" s="15" t="s">
        <v>2998</v>
      </c>
      <c r="T1620" s="8" t="s">
        <v>3089</v>
      </c>
      <c r="U1620" t="e">
        <f>INDEX('Hàng tra'!$E$3:$E$519,MATCH('Bảng kê Q1'!$F1620,'Hàng tra'!$E$3:$E$519,0))</f>
        <v>#N/A</v>
      </c>
    </row>
    <row r="1621" spans="1:21" ht="21" hidden="1" outlineLevel="1" x14ac:dyDescent="0.25">
      <c r="A1621" s="4">
        <v>44984</v>
      </c>
      <c r="B1621" s="8" t="s">
        <v>427</v>
      </c>
      <c r="C1621" s="8" t="s">
        <v>3013</v>
      </c>
      <c r="D1621" s="22" t="s">
        <v>2236</v>
      </c>
      <c r="E1621" s="22" t="s">
        <v>2236</v>
      </c>
      <c r="F1621" s="22">
        <v>9076</v>
      </c>
      <c r="G1621" s="22"/>
      <c r="H1621" s="22" t="str">
        <f>+IFERROR(INDEX('18.02.23'!$N$9:$N$746,MATCH('Bảng kê Q1'!$F1621,'18.02.23'!$N$9:$N$746,0)),"")</f>
        <v/>
      </c>
      <c r="I1621" s="22"/>
      <c r="J1621" s="22"/>
      <c r="K1621" s="22"/>
      <c r="L1621" s="5">
        <v>3501645</v>
      </c>
      <c r="M1621" s="9" t="s">
        <v>3015</v>
      </c>
      <c r="N1621" s="5">
        <v>350165</v>
      </c>
      <c r="O1621" s="5">
        <v>3851810</v>
      </c>
      <c r="P1621" s="5">
        <f t="shared" si="50"/>
        <v>404440.05</v>
      </c>
      <c r="Q1621" s="5">
        <f t="shared" si="51"/>
        <v>3447369.95</v>
      </c>
      <c r="R1621" s="5" t="str">
        <f>+IFERROR(INDEX('18.02.23'!$F$9:$F$748,MATCH('Bảng kê Q1'!$F1621,'18.02.23'!$N$9:$N$746,0)),"")</f>
        <v/>
      </c>
      <c r="S1621" s="15" t="s">
        <v>2236</v>
      </c>
      <c r="T1621" s="8" t="s">
        <v>3091</v>
      </c>
      <c r="U1621" t="e">
        <f>INDEX('Hàng tra'!$E$3:$E$519,MATCH('Bảng kê Q1'!$F1621,'Hàng tra'!$E$3:$E$519,0))</f>
        <v>#N/A</v>
      </c>
    </row>
    <row r="1622" spans="1:21" ht="21" hidden="1" outlineLevel="1" x14ac:dyDescent="0.25">
      <c r="A1622" s="4">
        <v>44985</v>
      </c>
      <c r="B1622" s="8" t="s">
        <v>1192</v>
      </c>
      <c r="C1622" s="8" t="s">
        <v>3013</v>
      </c>
      <c r="D1622" s="22" t="s">
        <v>4204</v>
      </c>
      <c r="E1622" s="22" t="s">
        <v>4204</v>
      </c>
      <c r="F1622" s="22">
        <v>9083</v>
      </c>
      <c r="G1622" s="22"/>
      <c r="H1622" s="22" t="str">
        <f>+IFERROR(INDEX('18.02.23'!$N$9:$N$746,MATCH('Bảng kê Q1'!$F1622,'18.02.23'!$N$9:$N$746,0)),"")</f>
        <v/>
      </c>
      <c r="I1622" s="22"/>
      <c r="J1622" s="22"/>
      <c r="K1622" s="22"/>
      <c r="L1622" s="5">
        <v>3740683</v>
      </c>
      <c r="M1622" s="9" t="s">
        <v>3015</v>
      </c>
      <c r="N1622" s="5">
        <v>374068</v>
      </c>
      <c r="O1622" s="5">
        <v>4114751</v>
      </c>
      <c r="P1622" s="5">
        <f t="shared" si="50"/>
        <v>432048.85499999998</v>
      </c>
      <c r="Q1622" s="5">
        <f t="shared" si="51"/>
        <v>3682702.145</v>
      </c>
      <c r="R1622" s="5" t="str">
        <f>+IFERROR(INDEX('18.02.23'!$F$9:$F$748,MATCH('Bảng kê Q1'!$F1622,'18.02.23'!$N$9:$N$746,0)),"")</f>
        <v/>
      </c>
      <c r="S1622" s="15" t="s">
        <v>1332</v>
      </c>
      <c r="T1622" s="8" t="s">
        <v>3033</v>
      </c>
      <c r="U1622" t="e">
        <f>INDEX('Hàng tra'!$E$3:$E$519,MATCH('Bảng kê Q1'!$F1622,'Hàng tra'!$E$3:$E$519,0))</f>
        <v>#N/A</v>
      </c>
    </row>
    <row r="1623" spans="1:21" hidden="1" outlineLevel="1" x14ac:dyDescent="0.25">
      <c r="A1623" s="4">
        <v>44985</v>
      </c>
      <c r="B1623" s="8" t="s">
        <v>375</v>
      </c>
      <c r="C1623" s="8" t="s">
        <v>3013</v>
      </c>
      <c r="D1623" s="22" t="s">
        <v>922</v>
      </c>
      <c r="E1623" s="22" t="s">
        <v>922</v>
      </c>
      <c r="F1623" s="22">
        <v>9085</v>
      </c>
      <c r="G1623" s="22"/>
      <c r="H1623" s="22" t="str">
        <f>+IFERROR(INDEX('18.02.23'!$N$9:$N$746,MATCH('Bảng kê Q1'!$F1623,'18.02.23'!$N$9:$N$746,0)),"")</f>
        <v/>
      </c>
      <c r="I1623" s="22"/>
      <c r="J1623" s="22"/>
      <c r="K1623" s="22"/>
      <c r="L1623" s="5">
        <v>2163000</v>
      </c>
      <c r="M1623" s="9" t="s">
        <v>3015</v>
      </c>
      <c r="N1623" s="5">
        <v>216300</v>
      </c>
      <c r="O1623" s="5">
        <v>2379300</v>
      </c>
      <c r="P1623" s="5">
        <f t="shared" si="50"/>
        <v>249826.5</v>
      </c>
      <c r="Q1623" s="5">
        <f t="shared" si="51"/>
        <v>2129473.5</v>
      </c>
      <c r="R1623" s="5" t="str">
        <f>+IFERROR(INDEX('18.02.23'!$F$9:$F$748,MATCH('Bảng kê Q1'!$F1623,'18.02.23'!$N$9:$N$746,0)),"")</f>
        <v/>
      </c>
      <c r="S1623" s="15" t="s">
        <v>922</v>
      </c>
      <c r="T1623" s="8" t="s">
        <v>3034</v>
      </c>
      <c r="U1623" t="e">
        <f>INDEX('Hàng tra'!$E$3:$E$519,MATCH('Bảng kê Q1'!$F1623,'Hàng tra'!$E$3:$E$519,0))</f>
        <v>#N/A</v>
      </c>
    </row>
    <row r="1624" spans="1:21" hidden="1" outlineLevel="1" x14ac:dyDescent="0.25">
      <c r="A1624" s="4">
        <v>44985</v>
      </c>
      <c r="B1624" s="8" t="s">
        <v>2401</v>
      </c>
      <c r="C1624" s="8" t="s">
        <v>3013</v>
      </c>
      <c r="D1624" s="22" t="s">
        <v>922</v>
      </c>
      <c r="E1624" s="22" t="s">
        <v>922</v>
      </c>
      <c r="F1624" s="22">
        <v>9086</v>
      </c>
      <c r="G1624" s="22"/>
      <c r="H1624" s="22" t="str">
        <f>+IFERROR(INDEX('18.02.23'!$N$9:$N$746,MATCH('Bảng kê Q1'!$F1624,'18.02.23'!$N$9:$N$746,0)),"")</f>
        <v/>
      </c>
      <c r="I1624" s="22"/>
      <c r="J1624" s="22"/>
      <c r="K1624" s="22"/>
      <c r="L1624" s="5">
        <v>2298580</v>
      </c>
      <c r="M1624" s="9" t="s">
        <v>3015</v>
      </c>
      <c r="N1624" s="5">
        <v>229858</v>
      </c>
      <c r="O1624" s="5">
        <v>2528438</v>
      </c>
      <c r="P1624" s="5">
        <f t="shared" si="50"/>
        <v>265485.99</v>
      </c>
      <c r="Q1624" s="5">
        <f t="shared" si="51"/>
        <v>2262952.0099999998</v>
      </c>
      <c r="R1624" s="5" t="str">
        <f>+IFERROR(INDEX('18.02.23'!$F$9:$F$748,MATCH('Bảng kê Q1'!$F1624,'18.02.23'!$N$9:$N$746,0)),"")</f>
        <v/>
      </c>
      <c r="S1624" s="15" t="s">
        <v>922</v>
      </c>
      <c r="T1624" s="8" t="s">
        <v>3034</v>
      </c>
      <c r="U1624" t="e">
        <f>INDEX('Hàng tra'!$E$3:$E$519,MATCH('Bảng kê Q1'!$F1624,'Hàng tra'!$E$3:$E$519,0))</f>
        <v>#N/A</v>
      </c>
    </row>
    <row r="1625" spans="1:21" hidden="1" outlineLevel="1" x14ac:dyDescent="0.25">
      <c r="A1625" s="4">
        <v>44985</v>
      </c>
      <c r="B1625" s="8" t="s">
        <v>840</v>
      </c>
      <c r="C1625" s="8" t="s">
        <v>3013</v>
      </c>
      <c r="D1625" s="22" t="s">
        <v>837</v>
      </c>
      <c r="E1625" s="22" t="s">
        <v>837</v>
      </c>
      <c r="F1625" s="22">
        <v>9090</v>
      </c>
      <c r="G1625" s="22"/>
      <c r="H1625" s="22" t="str">
        <f>+IFERROR(INDEX('18.02.23'!$N$9:$N$746,MATCH('Bảng kê Q1'!$F1625,'18.02.23'!$N$9:$N$746,0)),"")</f>
        <v/>
      </c>
      <c r="I1625" s="22"/>
      <c r="J1625" s="22"/>
      <c r="K1625" s="22"/>
      <c r="L1625" s="5">
        <v>2488206</v>
      </c>
      <c r="M1625" s="9" t="s">
        <v>3015</v>
      </c>
      <c r="N1625" s="5">
        <v>248821</v>
      </c>
      <c r="O1625" s="5">
        <v>2737027</v>
      </c>
      <c r="P1625" s="5">
        <f t="shared" si="50"/>
        <v>287387.83499999996</v>
      </c>
      <c r="Q1625" s="5">
        <f t="shared" si="51"/>
        <v>2449639.165</v>
      </c>
      <c r="R1625" s="5" t="str">
        <f>+IFERROR(INDEX('18.02.23'!$F$9:$F$748,MATCH('Bảng kê Q1'!$F1625,'18.02.23'!$N$9:$N$746,0)),"")</f>
        <v/>
      </c>
      <c r="S1625" s="15" t="s">
        <v>1260</v>
      </c>
      <c r="T1625" s="8" t="s">
        <v>3061</v>
      </c>
      <c r="U1625" t="e">
        <f>INDEX('Hàng tra'!$E$3:$E$519,MATCH('Bảng kê Q1'!$F1625,'Hàng tra'!$E$3:$E$519,0))</f>
        <v>#N/A</v>
      </c>
    </row>
    <row r="1626" spans="1:21" hidden="1" outlineLevel="1" x14ac:dyDescent="0.25">
      <c r="A1626" s="4">
        <v>44985</v>
      </c>
      <c r="B1626" s="8" t="s">
        <v>2553</v>
      </c>
      <c r="C1626" s="8" t="s">
        <v>3013</v>
      </c>
      <c r="D1626" s="22" t="s">
        <v>839</v>
      </c>
      <c r="E1626" s="22" t="s">
        <v>839</v>
      </c>
      <c r="F1626" s="22">
        <v>9092</v>
      </c>
      <c r="G1626" s="22"/>
      <c r="H1626" s="22" t="str">
        <f>+IFERROR(INDEX('18.02.23'!$N$9:$N$746,MATCH('Bảng kê Q1'!$F1626,'18.02.23'!$N$9:$N$746,0)),"")</f>
        <v/>
      </c>
      <c r="I1626" s="22"/>
      <c r="J1626" s="22"/>
      <c r="K1626" s="22"/>
      <c r="L1626" s="5">
        <v>690372</v>
      </c>
      <c r="M1626" s="9" t="s">
        <v>3015</v>
      </c>
      <c r="N1626" s="5">
        <v>69037</v>
      </c>
      <c r="O1626" s="5">
        <v>759409</v>
      </c>
      <c r="P1626" s="5">
        <f t="shared" si="50"/>
        <v>79737.944999999992</v>
      </c>
      <c r="Q1626" s="5">
        <f t="shared" si="51"/>
        <v>679671.05500000005</v>
      </c>
      <c r="R1626" s="5" t="str">
        <f>+IFERROR(INDEX('18.02.23'!$F$9:$F$748,MATCH('Bảng kê Q1'!$F1626,'18.02.23'!$N$9:$N$746,0)),"")</f>
        <v/>
      </c>
      <c r="S1626" s="15" t="s">
        <v>1882</v>
      </c>
      <c r="T1626" s="8" t="s">
        <v>3014</v>
      </c>
      <c r="U1626" t="e">
        <f>INDEX('Hàng tra'!$E$3:$E$519,MATCH('Bảng kê Q1'!$F1626,'Hàng tra'!$E$3:$E$519,0))</f>
        <v>#N/A</v>
      </c>
    </row>
    <row r="1627" spans="1:21" hidden="1" outlineLevel="1" x14ac:dyDescent="0.25">
      <c r="A1627" s="4">
        <v>44985</v>
      </c>
      <c r="B1627" s="8" t="s">
        <v>1585</v>
      </c>
      <c r="C1627" s="8" t="s">
        <v>3013</v>
      </c>
      <c r="D1627" s="22" t="s">
        <v>1166</v>
      </c>
      <c r="E1627" s="22" t="s">
        <v>1166</v>
      </c>
      <c r="F1627" s="22">
        <v>9093</v>
      </c>
      <c r="G1627" s="22"/>
      <c r="H1627" s="22" t="str">
        <f>+IFERROR(INDEX('18.02.23'!$N$9:$N$746,MATCH('Bảng kê Q1'!$F1627,'18.02.23'!$N$9:$N$746,0)),"")</f>
        <v/>
      </c>
      <c r="I1627" s="22"/>
      <c r="J1627" s="22"/>
      <c r="K1627" s="22"/>
      <c r="L1627" s="5">
        <v>737956</v>
      </c>
      <c r="M1627" s="9" t="s">
        <v>3015</v>
      </c>
      <c r="N1627" s="5">
        <v>73796</v>
      </c>
      <c r="O1627" s="5">
        <v>811752</v>
      </c>
      <c r="P1627" s="5">
        <f t="shared" si="50"/>
        <v>85233.959999999992</v>
      </c>
      <c r="Q1627" s="5">
        <f t="shared" si="51"/>
        <v>726518.04</v>
      </c>
      <c r="R1627" s="5" t="str">
        <f>+IFERROR(INDEX('18.02.23'!$F$9:$F$748,MATCH('Bảng kê Q1'!$F1627,'18.02.23'!$N$9:$N$746,0)),"")</f>
        <v/>
      </c>
      <c r="S1627" s="15" t="s">
        <v>1882</v>
      </c>
      <c r="T1627" s="8" t="s">
        <v>3014</v>
      </c>
      <c r="U1627" t="e">
        <f>INDEX('Hàng tra'!$E$3:$E$519,MATCH('Bảng kê Q1'!$F1627,'Hàng tra'!$E$3:$E$519,0))</f>
        <v>#N/A</v>
      </c>
    </row>
    <row r="1628" spans="1:21" hidden="1" outlineLevel="1" x14ac:dyDescent="0.25">
      <c r="A1628" s="4">
        <v>44985</v>
      </c>
      <c r="B1628" s="8" t="s">
        <v>1277</v>
      </c>
      <c r="C1628" s="8" t="s">
        <v>3013</v>
      </c>
      <c r="D1628" s="22" t="s">
        <v>804</v>
      </c>
      <c r="E1628" s="22" t="s">
        <v>804</v>
      </c>
      <c r="F1628" s="22">
        <v>9094</v>
      </c>
      <c r="G1628" s="22"/>
      <c r="H1628" s="22" t="str">
        <f>+IFERROR(INDEX('18.02.23'!$N$9:$N$746,MATCH('Bảng kê Q1'!$F1628,'18.02.23'!$N$9:$N$746,0)),"")</f>
        <v/>
      </c>
      <c r="I1628" s="22"/>
      <c r="J1628" s="22"/>
      <c r="K1628" s="22"/>
      <c r="L1628" s="5">
        <v>622160</v>
      </c>
      <c r="M1628" s="9" t="s">
        <v>3015</v>
      </c>
      <c r="N1628" s="5">
        <v>62216</v>
      </c>
      <c r="O1628" s="5">
        <v>684376</v>
      </c>
      <c r="P1628" s="5">
        <f t="shared" si="50"/>
        <v>71859.48</v>
      </c>
      <c r="Q1628" s="5">
        <f t="shared" si="51"/>
        <v>612516.52</v>
      </c>
      <c r="R1628" s="5" t="str">
        <f>+IFERROR(INDEX('18.02.23'!$F$9:$F$748,MATCH('Bảng kê Q1'!$F1628,'18.02.23'!$N$9:$N$746,0)),"")</f>
        <v/>
      </c>
      <c r="S1628" s="15" t="s">
        <v>1882</v>
      </c>
      <c r="T1628" s="8" t="s">
        <v>3014</v>
      </c>
      <c r="U1628" t="e">
        <f>INDEX('Hàng tra'!$E$3:$E$519,MATCH('Bảng kê Q1'!$F1628,'Hàng tra'!$E$3:$E$519,0))</f>
        <v>#N/A</v>
      </c>
    </row>
    <row r="1629" spans="1:21" hidden="1" outlineLevel="1" x14ac:dyDescent="0.25">
      <c r="A1629" s="4">
        <v>44985</v>
      </c>
      <c r="B1629" s="8" t="s">
        <v>1752</v>
      </c>
      <c r="C1629" s="8" t="s">
        <v>3013</v>
      </c>
      <c r="D1629" s="22" t="s">
        <v>163</v>
      </c>
      <c r="E1629" s="22" t="s">
        <v>163</v>
      </c>
      <c r="F1629" s="22">
        <v>9095</v>
      </c>
      <c r="G1629" s="22"/>
      <c r="H1629" s="22" t="str">
        <f>+IFERROR(INDEX('18.02.23'!$N$9:$N$746,MATCH('Bảng kê Q1'!$F1629,'18.02.23'!$N$9:$N$746,0)),"")</f>
        <v/>
      </c>
      <c r="I1629" s="22"/>
      <c r="J1629" s="22"/>
      <c r="K1629" s="22"/>
      <c r="L1629" s="5">
        <v>501820</v>
      </c>
      <c r="M1629" s="9" t="s">
        <v>3015</v>
      </c>
      <c r="N1629" s="5">
        <v>50182</v>
      </c>
      <c r="O1629" s="5">
        <v>552002</v>
      </c>
      <c r="P1629" s="5">
        <f t="shared" si="50"/>
        <v>57960.21</v>
      </c>
      <c r="Q1629" s="5">
        <f t="shared" si="51"/>
        <v>494041.79</v>
      </c>
      <c r="R1629" s="5" t="str">
        <f>+IFERROR(INDEX('18.02.23'!$F$9:$F$748,MATCH('Bảng kê Q1'!$F1629,'18.02.23'!$N$9:$N$746,0)),"")</f>
        <v/>
      </c>
      <c r="S1629" s="15" t="s">
        <v>163</v>
      </c>
      <c r="T1629" s="8" t="s">
        <v>3059</v>
      </c>
      <c r="U1629" t="e">
        <f>INDEX('Hàng tra'!$E$3:$E$519,MATCH('Bảng kê Q1'!$F1629,'Hàng tra'!$E$3:$E$519,0))</f>
        <v>#N/A</v>
      </c>
    </row>
    <row r="1630" spans="1:21" ht="21" hidden="1" outlineLevel="1" x14ac:dyDescent="0.25">
      <c r="A1630" s="4">
        <v>44985</v>
      </c>
      <c r="B1630" s="8" t="s">
        <v>388</v>
      </c>
      <c r="C1630" s="8" t="s">
        <v>3013</v>
      </c>
      <c r="D1630" s="22" t="s">
        <v>1621</v>
      </c>
      <c r="E1630" s="22" t="s">
        <v>1621</v>
      </c>
      <c r="F1630" s="22">
        <v>9097</v>
      </c>
      <c r="G1630" s="22"/>
      <c r="H1630" s="22" t="str">
        <f>+IFERROR(INDEX('18.02.23'!$N$9:$N$746,MATCH('Bảng kê Q1'!$F1630,'18.02.23'!$N$9:$N$746,0)),"")</f>
        <v/>
      </c>
      <c r="I1630" s="22"/>
      <c r="J1630" s="22"/>
      <c r="K1630" s="22"/>
      <c r="L1630" s="5">
        <v>3537370</v>
      </c>
      <c r="M1630" s="9" t="s">
        <v>3015</v>
      </c>
      <c r="N1630" s="5">
        <v>353737</v>
      </c>
      <c r="O1630" s="5">
        <v>3891107</v>
      </c>
      <c r="P1630" s="5">
        <f t="shared" si="50"/>
        <v>408566.23499999999</v>
      </c>
      <c r="Q1630" s="5">
        <f t="shared" si="51"/>
        <v>3482540.7650000001</v>
      </c>
      <c r="R1630" s="5" t="str">
        <f>+IFERROR(INDEX('18.02.23'!$F$9:$F$748,MATCH('Bảng kê Q1'!$F1630,'18.02.23'!$N$9:$N$746,0)),"")</f>
        <v/>
      </c>
      <c r="S1630" s="15" t="s">
        <v>1621</v>
      </c>
      <c r="T1630" s="8" t="s">
        <v>3108</v>
      </c>
      <c r="U1630" t="e">
        <f>INDEX('Hàng tra'!$E$3:$E$519,MATCH('Bảng kê Q1'!$F1630,'Hàng tra'!$E$3:$E$519,0))</f>
        <v>#N/A</v>
      </c>
    </row>
    <row r="1631" spans="1:21" hidden="1" outlineLevel="1" x14ac:dyDescent="0.25">
      <c r="A1631" s="4">
        <v>44986</v>
      </c>
      <c r="B1631" s="8" t="s">
        <v>1835</v>
      </c>
      <c r="C1631" s="8" t="s">
        <v>3013</v>
      </c>
      <c r="D1631" s="22" t="s">
        <v>865</v>
      </c>
      <c r="E1631" s="22" t="s">
        <v>865</v>
      </c>
      <c r="F1631" s="22">
        <v>9103</v>
      </c>
      <c r="G1631" s="22"/>
      <c r="H1631" s="22" t="str">
        <f>+IFERROR(INDEX('18.02.23'!$N$9:$N$746,MATCH('Bảng kê Q1'!$F1631,'18.02.23'!$N$9:$N$746,0)),"")</f>
        <v/>
      </c>
      <c r="I1631" s="22"/>
      <c r="J1631" s="22"/>
      <c r="K1631" s="22"/>
      <c r="L1631" s="5">
        <v>584084</v>
      </c>
      <c r="M1631" s="9" t="s">
        <v>3015</v>
      </c>
      <c r="N1631" s="5">
        <v>58408</v>
      </c>
      <c r="O1631" s="5">
        <v>642492</v>
      </c>
      <c r="P1631" s="5">
        <f t="shared" si="50"/>
        <v>67461.66</v>
      </c>
      <c r="Q1631" s="5">
        <f t="shared" si="51"/>
        <v>575030.34</v>
      </c>
      <c r="R1631" s="5" t="str">
        <f>+IFERROR(INDEX('18.02.23'!$F$9:$F$748,MATCH('Bảng kê Q1'!$F1631,'18.02.23'!$N$9:$N$746,0)),"")</f>
        <v/>
      </c>
      <c r="S1631" s="15" t="s">
        <v>1882</v>
      </c>
      <c r="T1631" s="8" t="s">
        <v>3014</v>
      </c>
      <c r="U1631" t="e">
        <f>INDEX('Hàng tra'!$E$3:$E$519,MATCH('Bảng kê Q1'!$F1631,'Hàng tra'!$E$3:$E$519,0))</f>
        <v>#N/A</v>
      </c>
    </row>
    <row r="1632" spans="1:21" hidden="1" outlineLevel="1" x14ac:dyDescent="0.25">
      <c r="A1632" s="4">
        <v>44986</v>
      </c>
      <c r="B1632" s="8" t="s">
        <v>1653</v>
      </c>
      <c r="C1632" s="8" t="s">
        <v>3013</v>
      </c>
      <c r="D1632" s="22" t="s">
        <v>2917</v>
      </c>
      <c r="E1632" s="22" t="s">
        <v>2917</v>
      </c>
      <c r="F1632" s="22">
        <v>9104</v>
      </c>
      <c r="G1632" s="22"/>
      <c r="H1632" s="22" t="str">
        <f>+IFERROR(INDEX('18.02.23'!$N$9:$N$746,MATCH('Bảng kê Q1'!$F1632,'18.02.23'!$N$9:$N$746,0)),"")</f>
        <v/>
      </c>
      <c r="I1632" s="22"/>
      <c r="J1632" s="22"/>
      <c r="K1632" s="22"/>
      <c r="L1632" s="5">
        <v>798820</v>
      </c>
      <c r="M1632" s="9" t="s">
        <v>3015</v>
      </c>
      <c r="N1632" s="5">
        <v>79882</v>
      </c>
      <c r="O1632" s="5">
        <v>878702</v>
      </c>
      <c r="P1632" s="5">
        <f t="shared" si="50"/>
        <v>92263.709999999992</v>
      </c>
      <c r="Q1632" s="5">
        <f t="shared" si="51"/>
        <v>786438.29</v>
      </c>
      <c r="R1632" s="5" t="str">
        <f>+IFERROR(INDEX('18.02.23'!$F$9:$F$748,MATCH('Bảng kê Q1'!$F1632,'18.02.23'!$N$9:$N$746,0)),"")</f>
        <v/>
      </c>
      <c r="S1632" s="15" t="s">
        <v>1882</v>
      </c>
      <c r="T1632" s="8" t="s">
        <v>3014</v>
      </c>
      <c r="U1632" t="e">
        <f>INDEX('Hàng tra'!$E$3:$E$519,MATCH('Bảng kê Q1'!$F1632,'Hàng tra'!$E$3:$E$519,0))</f>
        <v>#N/A</v>
      </c>
    </row>
    <row r="1633" spans="1:21" hidden="1" outlineLevel="1" x14ac:dyDescent="0.25">
      <c r="A1633" s="4">
        <v>44986</v>
      </c>
      <c r="B1633" s="8" t="s">
        <v>2728</v>
      </c>
      <c r="C1633" s="8" t="s">
        <v>3013</v>
      </c>
      <c r="D1633" s="22" t="s">
        <v>2994</v>
      </c>
      <c r="E1633" s="22" t="s">
        <v>2994</v>
      </c>
      <c r="F1633" s="22">
        <v>9105</v>
      </c>
      <c r="G1633" s="22"/>
      <c r="H1633" s="22" t="str">
        <f>+IFERROR(INDEX('18.02.23'!$N$9:$N$746,MATCH('Bảng kê Q1'!$F1633,'18.02.23'!$N$9:$N$746,0)),"")</f>
        <v/>
      </c>
      <c r="I1633" s="22"/>
      <c r="J1633" s="22"/>
      <c r="K1633" s="22"/>
      <c r="L1633" s="5">
        <v>2003780</v>
      </c>
      <c r="M1633" s="9" t="s">
        <v>3015</v>
      </c>
      <c r="N1633" s="5">
        <v>200378</v>
      </c>
      <c r="O1633" s="5">
        <v>2204158</v>
      </c>
      <c r="P1633" s="5">
        <f t="shared" si="50"/>
        <v>231436.59</v>
      </c>
      <c r="Q1633" s="5">
        <f t="shared" si="51"/>
        <v>1972721.41</v>
      </c>
      <c r="R1633" s="5" t="str">
        <f>+IFERROR(INDEX('18.02.23'!$F$9:$F$748,MATCH('Bảng kê Q1'!$F1633,'18.02.23'!$N$9:$N$746,0)),"")</f>
        <v/>
      </c>
      <c r="S1633" s="15" t="s">
        <v>1882</v>
      </c>
      <c r="T1633" s="8" t="s">
        <v>3014</v>
      </c>
      <c r="U1633" t="e">
        <f>INDEX('Hàng tra'!$E$3:$E$519,MATCH('Bảng kê Q1'!$F1633,'Hàng tra'!$E$3:$E$519,0))</f>
        <v>#N/A</v>
      </c>
    </row>
    <row r="1634" spans="1:21" hidden="1" outlineLevel="1" x14ac:dyDescent="0.25">
      <c r="A1634" s="4">
        <v>44986</v>
      </c>
      <c r="B1634" s="8" t="s">
        <v>2032</v>
      </c>
      <c r="C1634" s="8" t="s">
        <v>3013</v>
      </c>
      <c r="D1634" s="22" t="s">
        <v>1344</v>
      </c>
      <c r="E1634" s="22" t="s">
        <v>1344</v>
      </c>
      <c r="F1634" s="22">
        <v>9106</v>
      </c>
      <c r="G1634" s="22"/>
      <c r="H1634" s="22" t="str">
        <f>+IFERROR(INDEX('18.02.23'!$N$9:$N$746,MATCH('Bảng kê Q1'!$F1634,'18.02.23'!$N$9:$N$746,0)),"")</f>
        <v/>
      </c>
      <c r="I1634" s="22"/>
      <c r="J1634" s="22"/>
      <c r="K1634" s="22"/>
      <c r="L1634" s="5">
        <v>404250</v>
      </c>
      <c r="M1634" s="9" t="s">
        <v>3015</v>
      </c>
      <c r="N1634" s="5">
        <v>40425</v>
      </c>
      <c r="O1634" s="5">
        <v>444675</v>
      </c>
      <c r="P1634" s="5">
        <f t="shared" si="50"/>
        <v>46690.875</v>
      </c>
      <c r="Q1634" s="5">
        <f t="shared" si="51"/>
        <v>397984.125</v>
      </c>
      <c r="R1634" s="5" t="str">
        <f>+IFERROR(INDEX('18.02.23'!$F$9:$F$748,MATCH('Bảng kê Q1'!$F1634,'18.02.23'!$N$9:$N$746,0)),"")</f>
        <v/>
      </c>
      <c r="S1634" s="15" t="s">
        <v>1882</v>
      </c>
      <c r="T1634" s="8" t="s">
        <v>3014</v>
      </c>
      <c r="U1634" t="e">
        <f>INDEX('Hàng tra'!$E$3:$E$519,MATCH('Bảng kê Q1'!$F1634,'Hàng tra'!$E$3:$E$519,0))</f>
        <v>#N/A</v>
      </c>
    </row>
    <row r="1635" spans="1:21" hidden="1" outlineLevel="1" x14ac:dyDescent="0.25">
      <c r="A1635" s="4">
        <v>44986</v>
      </c>
      <c r="B1635" s="8" t="s">
        <v>1337</v>
      </c>
      <c r="C1635" s="8" t="s">
        <v>3013</v>
      </c>
      <c r="D1635" s="22" t="s">
        <v>277</v>
      </c>
      <c r="E1635" s="22" t="s">
        <v>277</v>
      </c>
      <c r="F1635" s="22">
        <v>9107</v>
      </c>
      <c r="G1635" s="22"/>
      <c r="H1635" s="22" t="str">
        <f>+IFERROR(INDEX('18.02.23'!$N$9:$N$746,MATCH('Bảng kê Q1'!$F1635,'18.02.23'!$N$9:$N$746,0)),"")</f>
        <v/>
      </c>
      <c r="I1635" s="22"/>
      <c r="J1635" s="22"/>
      <c r="K1635" s="22"/>
      <c r="L1635" s="5">
        <v>2163000</v>
      </c>
      <c r="M1635" s="9" t="s">
        <v>3015</v>
      </c>
      <c r="N1635" s="5">
        <v>216300</v>
      </c>
      <c r="O1635" s="5">
        <v>2379300</v>
      </c>
      <c r="P1635" s="5">
        <f t="shared" si="50"/>
        <v>249826.5</v>
      </c>
      <c r="Q1635" s="5">
        <f t="shared" si="51"/>
        <v>2129473.5</v>
      </c>
      <c r="R1635" s="5" t="str">
        <f>+IFERROR(INDEX('18.02.23'!$F$9:$F$748,MATCH('Bảng kê Q1'!$F1635,'18.02.23'!$N$9:$N$746,0)),"")</f>
        <v/>
      </c>
      <c r="S1635" s="15" t="s">
        <v>277</v>
      </c>
      <c r="T1635" s="8" t="s">
        <v>3101</v>
      </c>
      <c r="U1635" t="e">
        <f>INDEX('Hàng tra'!$E$3:$E$519,MATCH('Bảng kê Q1'!$F1635,'Hàng tra'!$E$3:$E$519,0))</f>
        <v>#N/A</v>
      </c>
    </row>
    <row r="1636" spans="1:21" hidden="1" outlineLevel="1" x14ac:dyDescent="0.25">
      <c r="A1636" s="4">
        <v>44986</v>
      </c>
      <c r="B1636" s="8" t="s">
        <v>2540</v>
      </c>
      <c r="C1636" s="8" t="s">
        <v>3013</v>
      </c>
      <c r="D1636" s="22" t="s">
        <v>277</v>
      </c>
      <c r="E1636" s="22" t="s">
        <v>277</v>
      </c>
      <c r="F1636" s="22">
        <v>9108</v>
      </c>
      <c r="G1636" s="22"/>
      <c r="H1636" s="22" t="str">
        <f>+IFERROR(INDEX('18.02.23'!$N$9:$N$746,MATCH('Bảng kê Q1'!$F1636,'18.02.23'!$N$9:$N$746,0)),"")</f>
        <v/>
      </c>
      <c r="I1636" s="22"/>
      <c r="J1636" s="22"/>
      <c r="K1636" s="22"/>
      <c r="L1636" s="5">
        <v>1361490</v>
      </c>
      <c r="M1636" s="9" t="s">
        <v>3015</v>
      </c>
      <c r="N1636" s="5">
        <v>136149</v>
      </c>
      <c r="O1636" s="5">
        <v>1497639</v>
      </c>
      <c r="P1636" s="5">
        <f t="shared" si="50"/>
        <v>157252.095</v>
      </c>
      <c r="Q1636" s="5">
        <f t="shared" si="51"/>
        <v>1340386.905</v>
      </c>
      <c r="R1636" s="5" t="str">
        <f>+IFERROR(INDEX('18.02.23'!$F$9:$F$748,MATCH('Bảng kê Q1'!$F1636,'18.02.23'!$N$9:$N$746,0)),"")</f>
        <v/>
      </c>
      <c r="S1636" s="15" t="s">
        <v>277</v>
      </c>
      <c r="T1636" s="8" t="s">
        <v>3101</v>
      </c>
      <c r="U1636" t="e">
        <f>INDEX('Hàng tra'!$E$3:$E$519,MATCH('Bảng kê Q1'!$F1636,'Hàng tra'!$E$3:$E$519,0))</f>
        <v>#N/A</v>
      </c>
    </row>
    <row r="1637" spans="1:21" ht="21" hidden="1" outlineLevel="1" x14ac:dyDescent="0.25">
      <c r="A1637" s="4">
        <v>44986</v>
      </c>
      <c r="B1637" s="8" t="s">
        <v>24</v>
      </c>
      <c r="C1637" s="8" t="s">
        <v>3013</v>
      </c>
      <c r="D1637" s="22" t="s">
        <v>2620</v>
      </c>
      <c r="E1637" s="22" t="s">
        <v>2620</v>
      </c>
      <c r="F1637" s="22">
        <v>9111</v>
      </c>
      <c r="G1637" s="22"/>
      <c r="H1637" s="22" t="str">
        <f>+IFERROR(INDEX('18.02.23'!$N$9:$N$746,MATCH('Bảng kê Q1'!$F1637,'18.02.23'!$N$9:$N$746,0)),"")</f>
        <v/>
      </c>
      <c r="I1637" s="22"/>
      <c r="J1637" s="22"/>
      <c r="K1637" s="22"/>
      <c r="L1637" s="5">
        <v>1632750</v>
      </c>
      <c r="M1637" s="9" t="s">
        <v>3015</v>
      </c>
      <c r="N1637" s="5">
        <v>163275</v>
      </c>
      <c r="O1637" s="5">
        <v>1796025</v>
      </c>
      <c r="P1637" s="5">
        <f t="shared" si="50"/>
        <v>188582.625</v>
      </c>
      <c r="Q1637" s="5">
        <f t="shared" si="51"/>
        <v>1607442.375</v>
      </c>
      <c r="R1637" s="5" t="str">
        <f>+IFERROR(INDEX('18.02.23'!$F$9:$F$748,MATCH('Bảng kê Q1'!$F1637,'18.02.23'!$N$9:$N$746,0)),"")</f>
        <v/>
      </c>
      <c r="S1637" s="15" t="s">
        <v>2620</v>
      </c>
      <c r="T1637" s="8" t="s">
        <v>3105</v>
      </c>
      <c r="U1637" t="e">
        <f>INDEX('Hàng tra'!$E$3:$E$519,MATCH('Bảng kê Q1'!$F1637,'Hàng tra'!$E$3:$E$519,0))</f>
        <v>#N/A</v>
      </c>
    </row>
    <row r="1638" spans="1:21" hidden="1" outlineLevel="1" x14ac:dyDescent="0.25">
      <c r="A1638" s="4">
        <v>44986</v>
      </c>
      <c r="B1638" s="8" t="s">
        <v>1582</v>
      </c>
      <c r="C1638" s="8" t="s">
        <v>3013</v>
      </c>
      <c r="D1638" s="22" t="s">
        <v>685</v>
      </c>
      <c r="E1638" s="22" t="s">
        <v>685</v>
      </c>
      <c r="F1638" s="22">
        <v>9112</v>
      </c>
      <c r="G1638" s="22"/>
      <c r="H1638" s="22" t="str">
        <f>+IFERROR(INDEX('18.02.23'!$N$9:$N$746,MATCH('Bảng kê Q1'!$F1638,'18.02.23'!$N$9:$N$746,0)),"")</f>
        <v/>
      </c>
      <c r="I1638" s="22"/>
      <c r="J1638" s="22"/>
      <c r="K1638" s="22"/>
      <c r="L1638" s="5">
        <v>1060500</v>
      </c>
      <c r="M1638" s="9" t="s">
        <v>3015</v>
      </c>
      <c r="N1638" s="5">
        <v>106050</v>
      </c>
      <c r="O1638" s="5">
        <v>1166550</v>
      </c>
      <c r="P1638" s="5">
        <f t="shared" si="50"/>
        <v>122487.75</v>
      </c>
      <c r="Q1638" s="5">
        <f t="shared" si="51"/>
        <v>1044062.25</v>
      </c>
      <c r="R1638" s="5" t="str">
        <f>+IFERROR(INDEX('18.02.23'!$F$9:$F$748,MATCH('Bảng kê Q1'!$F1638,'18.02.23'!$N$9:$N$746,0)),"")</f>
        <v/>
      </c>
      <c r="S1638" s="15" t="s">
        <v>685</v>
      </c>
      <c r="T1638" s="8" t="s">
        <v>3050</v>
      </c>
      <c r="U1638" t="e">
        <f>INDEX('Hàng tra'!$E$3:$E$519,MATCH('Bảng kê Q1'!$F1638,'Hàng tra'!$E$3:$E$519,0))</f>
        <v>#N/A</v>
      </c>
    </row>
    <row r="1639" spans="1:21" ht="21" hidden="1" outlineLevel="1" x14ac:dyDescent="0.25">
      <c r="A1639" s="4">
        <v>44986</v>
      </c>
      <c r="B1639" s="8" t="s">
        <v>1795</v>
      </c>
      <c r="C1639" s="8" t="s">
        <v>3013</v>
      </c>
      <c r="D1639" s="22" t="s">
        <v>660</v>
      </c>
      <c r="E1639" s="22" t="s">
        <v>660</v>
      </c>
      <c r="F1639" s="22">
        <v>9113</v>
      </c>
      <c r="G1639" s="22"/>
      <c r="H1639" s="22" t="str">
        <f>+IFERROR(INDEX('18.02.23'!$N$9:$N$746,MATCH('Bảng kê Q1'!$F1639,'18.02.23'!$N$9:$N$746,0)),"")</f>
        <v/>
      </c>
      <c r="I1639" s="22"/>
      <c r="J1639" s="22"/>
      <c r="K1639" s="22"/>
      <c r="L1639" s="5">
        <v>530250</v>
      </c>
      <c r="M1639" s="9" t="s">
        <v>3015</v>
      </c>
      <c r="N1639" s="5">
        <v>53025</v>
      </c>
      <c r="O1639" s="5">
        <v>583275</v>
      </c>
      <c r="P1639" s="5">
        <f t="shared" si="50"/>
        <v>61243.875</v>
      </c>
      <c r="Q1639" s="5">
        <f t="shared" si="51"/>
        <v>522031.125</v>
      </c>
      <c r="R1639" s="5" t="str">
        <f>+IFERROR(INDEX('18.02.23'!$F$9:$F$748,MATCH('Bảng kê Q1'!$F1639,'18.02.23'!$N$9:$N$746,0)),"")</f>
        <v/>
      </c>
      <c r="S1639" s="15" t="s">
        <v>660</v>
      </c>
      <c r="T1639" s="8" t="s">
        <v>3106</v>
      </c>
      <c r="U1639" t="e">
        <f>INDEX('Hàng tra'!$E$3:$E$519,MATCH('Bảng kê Q1'!$F1639,'Hàng tra'!$E$3:$E$519,0))</f>
        <v>#N/A</v>
      </c>
    </row>
    <row r="1640" spans="1:21" ht="21" hidden="1" outlineLevel="1" x14ac:dyDescent="0.25">
      <c r="A1640" s="4">
        <v>44986</v>
      </c>
      <c r="B1640" s="8" t="s">
        <v>2944</v>
      </c>
      <c r="C1640" s="8" t="s">
        <v>3013</v>
      </c>
      <c r="D1640" s="22" t="s">
        <v>2912</v>
      </c>
      <c r="E1640" s="22" t="s">
        <v>2912</v>
      </c>
      <c r="F1640" s="22">
        <v>9114</v>
      </c>
      <c r="G1640" s="22"/>
      <c r="H1640" s="22" t="str">
        <f>+IFERROR(INDEX('18.02.23'!$N$9:$N$746,MATCH('Bảng kê Q1'!$F1640,'18.02.23'!$N$9:$N$746,0)),"")</f>
        <v/>
      </c>
      <c r="I1640" s="22"/>
      <c r="J1640" s="22"/>
      <c r="K1640" s="22"/>
      <c r="L1640" s="5">
        <v>1656755</v>
      </c>
      <c r="M1640" s="9" t="s">
        <v>3015</v>
      </c>
      <c r="N1640" s="5">
        <v>165676</v>
      </c>
      <c r="O1640" s="5">
        <v>1822431</v>
      </c>
      <c r="P1640" s="5">
        <f t="shared" si="50"/>
        <v>191355.255</v>
      </c>
      <c r="Q1640" s="5">
        <f t="shared" si="51"/>
        <v>1631075.7450000001</v>
      </c>
      <c r="R1640" s="5" t="str">
        <f>+IFERROR(INDEX('18.02.23'!$F$9:$F$748,MATCH('Bảng kê Q1'!$F1640,'18.02.23'!$N$9:$N$746,0)),"")</f>
        <v/>
      </c>
      <c r="S1640" s="15" t="s">
        <v>2912</v>
      </c>
      <c r="T1640" s="8" t="s">
        <v>3049</v>
      </c>
      <c r="U1640" t="e">
        <f>INDEX('Hàng tra'!$E$3:$E$519,MATCH('Bảng kê Q1'!$F1640,'Hàng tra'!$E$3:$E$519,0))</f>
        <v>#N/A</v>
      </c>
    </row>
    <row r="1641" spans="1:21" hidden="1" outlineLevel="1" x14ac:dyDescent="0.25">
      <c r="A1641" s="4">
        <v>44986</v>
      </c>
      <c r="B1641" s="8" t="s">
        <v>339</v>
      </c>
      <c r="C1641" s="8" t="s">
        <v>3013</v>
      </c>
      <c r="D1641" s="22" t="s">
        <v>1640</v>
      </c>
      <c r="E1641" s="22" t="s">
        <v>1640</v>
      </c>
      <c r="F1641" s="22">
        <v>9115</v>
      </c>
      <c r="G1641" s="22"/>
      <c r="H1641" s="22" t="str">
        <f>+IFERROR(INDEX('18.02.23'!$N$9:$N$746,MATCH('Bảng kê Q1'!$F1641,'18.02.23'!$N$9:$N$746,0)),"")</f>
        <v/>
      </c>
      <c r="I1641" s="22"/>
      <c r="J1641" s="22"/>
      <c r="K1641" s="22"/>
      <c r="L1641" s="5">
        <v>1612400</v>
      </c>
      <c r="M1641" s="9" t="s">
        <v>3015</v>
      </c>
      <c r="N1641" s="5">
        <v>161240</v>
      </c>
      <c r="O1641" s="5">
        <v>1773640</v>
      </c>
      <c r="P1641" s="5">
        <f t="shared" si="50"/>
        <v>186232.19999999998</v>
      </c>
      <c r="Q1641" s="5">
        <f t="shared" si="51"/>
        <v>1587407.8</v>
      </c>
      <c r="R1641" s="5" t="str">
        <f>+IFERROR(INDEX('18.02.23'!$F$9:$F$748,MATCH('Bảng kê Q1'!$F1641,'18.02.23'!$N$9:$N$746,0)),"")</f>
        <v/>
      </c>
      <c r="S1641" s="15" t="s">
        <v>1640</v>
      </c>
      <c r="T1641" s="8" t="s">
        <v>3048</v>
      </c>
      <c r="U1641" t="e">
        <f>INDEX('Hàng tra'!$E$3:$E$519,MATCH('Bảng kê Q1'!$F1641,'Hàng tra'!$E$3:$E$519,0))</f>
        <v>#N/A</v>
      </c>
    </row>
    <row r="1642" spans="1:21" ht="21" hidden="1" outlineLevel="1" x14ac:dyDescent="0.25">
      <c r="A1642" s="4">
        <v>44986</v>
      </c>
      <c r="B1642" s="8" t="s">
        <v>2475</v>
      </c>
      <c r="C1642" s="8" t="s">
        <v>3013</v>
      </c>
      <c r="D1642" s="22" t="s">
        <v>1888</v>
      </c>
      <c r="E1642" s="22" t="s">
        <v>1888</v>
      </c>
      <c r="F1642" s="22">
        <v>9116</v>
      </c>
      <c r="G1642" s="22"/>
      <c r="H1642" s="22" t="str">
        <f>+IFERROR(INDEX('18.02.23'!$N$9:$N$746,MATCH('Bảng kê Q1'!$F1642,'18.02.23'!$N$9:$N$746,0)),"")</f>
        <v/>
      </c>
      <c r="I1642" s="22"/>
      <c r="J1642" s="22"/>
      <c r="K1642" s="22"/>
      <c r="L1642" s="5">
        <v>1924970</v>
      </c>
      <c r="M1642" s="9" t="s">
        <v>3015</v>
      </c>
      <c r="N1642" s="5">
        <v>192497</v>
      </c>
      <c r="O1642" s="5">
        <v>2117467</v>
      </c>
      <c r="P1642" s="5">
        <f t="shared" si="50"/>
        <v>222334.035</v>
      </c>
      <c r="Q1642" s="5">
        <f t="shared" si="51"/>
        <v>1895132.9650000001</v>
      </c>
      <c r="R1642" s="5" t="str">
        <f>+IFERROR(INDEX('18.02.23'!$F$9:$F$748,MATCH('Bảng kê Q1'!$F1642,'18.02.23'!$N$9:$N$746,0)),"")</f>
        <v/>
      </c>
      <c r="S1642" s="15" t="s">
        <v>1888</v>
      </c>
      <c r="T1642" s="8" t="s">
        <v>3055</v>
      </c>
      <c r="U1642" t="e">
        <f>INDEX('Hàng tra'!$E$3:$E$519,MATCH('Bảng kê Q1'!$F1642,'Hàng tra'!$E$3:$E$519,0))</f>
        <v>#N/A</v>
      </c>
    </row>
    <row r="1643" spans="1:21" ht="21" hidden="1" outlineLevel="1" x14ac:dyDescent="0.25">
      <c r="A1643" s="4">
        <v>44986</v>
      </c>
      <c r="B1643" s="8" t="s">
        <v>738</v>
      </c>
      <c r="C1643" s="8" t="s">
        <v>3013</v>
      </c>
      <c r="D1643" s="22" t="s">
        <v>2620</v>
      </c>
      <c r="E1643" s="22" t="s">
        <v>2620</v>
      </c>
      <c r="F1643" s="22">
        <v>9117</v>
      </c>
      <c r="G1643" s="22"/>
      <c r="H1643" s="22" t="str">
        <f>+IFERROR(INDEX('18.02.23'!$N$9:$N$746,MATCH('Bảng kê Q1'!$F1643,'18.02.23'!$N$9:$N$746,0)),"")</f>
        <v/>
      </c>
      <c r="I1643" s="22"/>
      <c r="J1643" s="22"/>
      <c r="K1643" s="22"/>
      <c r="L1643" s="5">
        <v>501820</v>
      </c>
      <c r="M1643" s="9" t="s">
        <v>3015</v>
      </c>
      <c r="N1643" s="5">
        <v>50182</v>
      </c>
      <c r="O1643" s="5">
        <v>552002</v>
      </c>
      <c r="P1643" s="5">
        <f t="shared" si="50"/>
        <v>57960.21</v>
      </c>
      <c r="Q1643" s="5">
        <f t="shared" si="51"/>
        <v>494041.79</v>
      </c>
      <c r="R1643" s="5" t="str">
        <f>+IFERROR(INDEX('18.02.23'!$F$9:$F$748,MATCH('Bảng kê Q1'!$F1643,'18.02.23'!$N$9:$N$746,0)),"")</f>
        <v/>
      </c>
      <c r="S1643" s="15" t="s">
        <v>2620</v>
      </c>
      <c r="T1643" s="8" t="s">
        <v>3105</v>
      </c>
      <c r="U1643" t="e">
        <f>INDEX('Hàng tra'!$E$3:$E$519,MATCH('Bảng kê Q1'!$F1643,'Hàng tra'!$E$3:$E$519,0))</f>
        <v>#N/A</v>
      </c>
    </row>
    <row r="1644" spans="1:21" hidden="1" outlineLevel="1" x14ac:dyDescent="0.25">
      <c r="A1644" s="4">
        <v>44986</v>
      </c>
      <c r="B1644" s="8" t="s">
        <v>1218</v>
      </c>
      <c r="C1644" s="8" t="s">
        <v>3013</v>
      </c>
      <c r="D1644" s="22" t="s">
        <v>1048</v>
      </c>
      <c r="E1644" s="22" t="s">
        <v>1048</v>
      </c>
      <c r="F1644" s="22">
        <v>9118</v>
      </c>
      <c r="G1644" s="22"/>
      <c r="H1644" s="22" t="str">
        <f>+IFERROR(INDEX('18.02.23'!$N$9:$N$746,MATCH('Bảng kê Q1'!$F1644,'18.02.23'!$N$9:$N$746,0)),"")</f>
        <v/>
      </c>
      <c r="I1644" s="22"/>
      <c r="J1644" s="22"/>
      <c r="K1644" s="22"/>
      <c r="L1644" s="5">
        <v>2722980</v>
      </c>
      <c r="M1644" s="9" t="s">
        <v>3015</v>
      </c>
      <c r="N1644" s="5">
        <v>272298</v>
      </c>
      <c r="O1644" s="5">
        <v>2995278</v>
      </c>
      <c r="P1644" s="5">
        <f t="shared" si="50"/>
        <v>314504.19</v>
      </c>
      <c r="Q1644" s="5">
        <f t="shared" si="51"/>
        <v>2680773.81</v>
      </c>
      <c r="R1644" s="5" t="str">
        <f>+IFERROR(INDEX('18.02.23'!$F$9:$F$748,MATCH('Bảng kê Q1'!$F1644,'18.02.23'!$N$9:$N$746,0)),"")</f>
        <v/>
      </c>
      <c r="S1644" s="15" t="s">
        <v>1048</v>
      </c>
      <c r="T1644" s="8" t="s">
        <v>3045</v>
      </c>
      <c r="U1644" t="e">
        <f>INDEX('Hàng tra'!$E$3:$E$519,MATCH('Bảng kê Q1'!$F1644,'Hàng tra'!$E$3:$E$519,0))</f>
        <v>#N/A</v>
      </c>
    </row>
    <row r="1645" spans="1:21" hidden="1" outlineLevel="1" x14ac:dyDescent="0.25">
      <c r="A1645" s="4">
        <v>44986</v>
      </c>
      <c r="B1645" s="8" t="s">
        <v>1505</v>
      </c>
      <c r="C1645" s="8" t="s">
        <v>3013</v>
      </c>
      <c r="D1645" s="22" t="s">
        <v>795</v>
      </c>
      <c r="E1645" s="22" t="s">
        <v>795</v>
      </c>
      <c r="F1645" s="22">
        <v>9119</v>
      </c>
      <c r="G1645" s="22"/>
      <c r="H1645" s="22" t="str">
        <f>+IFERROR(INDEX('18.02.23'!$N$9:$N$746,MATCH('Bảng kê Q1'!$F1645,'18.02.23'!$N$9:$N$746,0)),"")</f>
        <v/>
      </c>
      <c r="I1645" s="22"/>
      <c r="J1645" s="22"/>
      <c r="K1645" s="22"/>
      <c r="L1645" s="5">
        <v>734310</v>
      </c>
      <c r="M1645" s="9" t="s">
        <v>3015</v>
      </c>
      <c r="N1645" s="5">
        <v>73431</v>
      </c>
      <c r="O1645" s="5">
        <v>807741</v>
      </c>
      <c r="P1645" s="5">
        <f t="shared" si="50"/>
        <v>84812.804999999993</v>
      </c>
      <c r="Q1645" s="5">
        <f t="shared" si="51"/>
        <v>722928.19500000007</v>
      </c>
      <c r="R1645" s="5" t="str">
        <f>+IFERROR(INDEX('18.02.23'!$F$9:$F$748,MATCH('Bảng kê Q1'!$F1645,'18.02.23'!$N$9:$N$746,0)),"")</f>
        <v/>
      </c>
      <c r="S1645" s="15" t="s">
        <v>795</v>
      </c>
      <c r="T1645" s="8" t="s">
        <v>3053</v>
      </c>
      <c r="U1645" t="e">
        <f>INDEX('Hàng tra'!$E$3:$E$519,MATCH('Bảng kê Q1'!$F1645,'Hàng tra'!$E$3:$E$519,0))</f>
        <v>#N/A</v>
      </c>
    </row>
    <row r="1646" spans="1:21" hidden="1" outlineLevel="1" x14ac:dyDescent="0.25">
      <c r="A1646" s="4">
        <v>44986</v>
      </c>
      <c r="B1646" s="8" t="s">
        <v>1454</v>
      </c>
      <c r="C1646" s="8" t="s">
        <v>3013</v>
      </c>
      <c r="D1646" s="22" t="s">
        <v>773</v>
      </c>
      <c r="E1646" s="22" t="s">
        <v>773</v>
      </c>
      <c r="F1646" s="22">
        <v>9120</v>
      </c>
      <c r="G1646" s="22"/>
      <c r="H1646" s="22" t="str">
        <f>+IFERROR(INDEX('18.02.23'!$N$9:$N$746,MATCH('Bảng kê Q1'!$F1646,'18.02.23'!$N$9:$N$746,0)),"")</f>
        <v/>
      </c>
      <c r="I1646" s="22"/>
      <c r="J1646" s="22"/>
      <c r="K1646" s="22"/>
      <c r="L1646" s="5">
        <v>3457290</v>
      </c>
      <c r="M1646" s="9" t="s">
        <v>3015</v>
      </c>
      <c r="N1646" s="5">
        <v>345729</v>
      </c>
      <c r="O1646" s="5">
        <v>3803019</v>
      </c>
      <c r="P1646" s="5">
        <f t="shared" si="50"/>
        <v>399316.995</v>
      </c>
      <c r="Q1646" s="5">
        <f t="shared" si="51"/>
        <v>3403702.0049999999</v>
      </c>
      <c r="R1646" s="5" t="str">
        <f>+IFERROR(INDEX('18.02.23'!$F$9:$F$748,MATCH('Bảng kê Q1'!$F1646,'18.02.23'!$N$9:$N$746,0)),"")</f>
        <v/>
      </c>
      <c r="S1646" s="15" t="s">
        <v>773</v>
      </c>
      <c r="T1646" s="8" t="s">
        <v>3052</v>
      </c>
      <c r="U1646" t="e">
        <f>INDEX('Hàng tra'!$E$3:$E$519,MATCH('Bảng kê Q1'!$F1646,'Hàng tra'!$E$3:$E$519,0))</f>
        <v>#N/A</v>
      </c>
    </row>
    <row r="1647" spans="1:21" ht="21" hidden="1" outlineLevel="1" x14ac:dyDescent="0.25">
      <c r="A1647" s="4">
        <v>44986</v>
      </c>
      <c r="B1647" s="8" t="s">
        <v>1459</v>
      </c>
      <c r="C1647" s="8" t="s">
        <v>3013</v>
      </c>
      <c r="D1647" s="22" t="s">
        <v>660</v>
      </c>
      <c r="E1647" s="22" t="s">
        <v>660</v>
      </c>
      <c r="F1647" s="22">
        <v>9121</v>
      </c>
      <c r="G1647" s="22"/>
      <c r="H1647" s="22" t="str">
        <f>+IFERROR(INDEX('18.02.23'!$N$9:$N$746,MATCH('Bảng kê Q1'!$F1647,'18.02.23'!$N$9:$N$746,0)),"")</f>
        <v/>
      </c>
      <c r="I1647" s="22"/>
      <c r="J1647" s="22"/>
      <c r="K1647" s="22"/>
      <c r="L1647" s="5">
        <v>1831460</v>
      </c>
      <c r="M1647" s="9" t="s">
        <v>3015</v>
      </c>
      <c r="N1647" s="5">
        <v>183146</v>
      </c>
      <c r="O1647" s="5">
        <v>2014606</v>
      </c>
      <c r="P1647" s="5">
        <f t="shared" si="50"/>
        <v>211533.63</v>
      </c>
      <c r="Q1647" s="5">
        <f t="shared" si="51"/>
        <v>1803072.37</v>
      </c>
      <c r="R1647" s="5" t="str">
        <f>+IFERROR(INDEX('18.02.23'!$F$9:$F$748,MATCH('Bảng kê Q1'!$F1647,'18.02.23'!$N$9:$N$746,0)),"")</f>
        <v/>
      </c>
      <c r="S1647" s="15" t="s">
        <v>660</v>
      </c>
      <c r="T1647" s="8" t="s">
        <v>3106</v>
      </c>
      <c r="U1647" t="e">
        <f>INDEX('Hàng tra'!$E$3:$E$519,MATCH('Bảng kê Q1'!$F1647,'Hàng tra'!$E$3:$E$519,0))</f>
        <v>#N/A</v>
      </c>
    </row>
    <row r="1648" spans="1:21" hidden="1" outlineLevel="1" x14ac:dyDescent="0.25">
      <c r="A1648" s="4">
        <v>44986</v>
      </c>
      <c r="B1648" s="8" t="s">
        <v>818</v>
      </c>
      <c r="C1648" s="8" t="s">
        <v>3013</v>
      </c>
      <c r="D1648" s="22" t="s">
        <v>685</v>
      </c>
      <c r="E1648" s="22" t="s">
        <v>685</v>
      </c>
      <c r="F1648" s="22">
        <v>9122</v>
      </c>
      <c r="G1648" s="22"/>
      <c r="H1648" s="22" t="str">
        <f>+IFERROR(INDEX('18.02.23'!$N$9:$N$746,MATCH('Bảng kê Q1'!$F1648,'18.02.23'!$N$9:$N$746,0)),"")</f>
        <v/>
      </c>
      <c r="I1648" s="22"/>
      <c r="J1648" s="22"/>
      <c r="K1648" s="22"/>
      <c r="L1648" s="5">
        <v>3895410</v>
      </c>
      <c r="M1648" s="9" t="s">
        <v>3015</v>
      </c>
      <c r="N1648" s="5">
        <v>389541</v>
      </c>
      <c r="O1648" s="5">
        <v>4284951</v>
      </c>
      <c r="P1648" s="5">
        <f t="shared" si="50"/>
        <v>449919.85499999998</v>
      </c>
      <c r="Q1648" s="5">
        <f t="shared" si="51"/>
        <v>3835031.145</v>
      </c>
      <c r="R1648" s="5" t="str">
        <f>+IFERROR(INDEX('18.02.23'!$F$9:$F$748,MATCH('Bảng kê Q1'!$F1648,'18.02.23'!$N$9:$N$746,0)),"")</f>
        <v/>
      </c>
      <c r="S1648" s="15" t="s">
        <v>685</v>
      </c>
      <c r="T1648" s="8" t="s">
        <v>3050</v>
      </c>
      <c r="U1648" t="e">
        <f>INDEX('Hàng tra'!$E$3:$E$519,MATCH('Bảng kê Q1'!$F1648,'Hàng tra'!$E$3:$E$519,0))</f>
        <v>#N/A</v>
      </c>
    </row>
    <row r="1649" spans="1:21" hidden="1" outlineLevel="1" x14ac:dyDescent="0.25">
      <c r="A1649" s="4">
        <v>44986</v>
      </c>
      <c r="B1649" s="8" t="s">
        <v>60</v>
      </c>
      <c r="C1649" s="8" t="s">
        <v>3013</v>
      </c>
      <c r="D1649" s="22" t="s">
        <v>151</v>
      </c>
      <c r="E1649" s="22" t="s">
        <v>151</v>
      </c>
      <c r="F1649" s="22">
        <v>9127</v>
      </c>
      <c r="G1649" s="22"/>
      <c r="H1649" s="22" t="str">
        <f>+IFERROR(INDEX('18.02.23'!$N$9:$N$746,MATCH('Bảng kê Q1'!$F1649,'18.02.23'!$N$9:$N$746,0)),"")</f>
        <v/>
      </c>
      <c r="I1649" s="22"/>
      <c r="J1649" s="22"/>
      <c r="K1649" s="22"/>
      <c r="L1649" s="5">
        <v>605660</v>
      </c>
      <c r="M1649" s="9" t="s">
        <v>3015</v>
      </c>
      <c r="N1649" s="5">
        <v>60566</v>
      </c>
      <c r="O1649" s="5">
        <v>666226</v>
      </c>
      <c r="P1649" s="5">
        <f t="shared" si="50"/>
        <v>69953.73</v>
      </c>
      <c r="Q1649" s="5">
        <f t="shared" si="51"/>
        <v>596272.27</v>
      </c>
      <c r="R1649" s="5" t="str">
        <f>+IFERROR(INDEX('18.02.23'!$F$9:$F$748,MATCH('Bảng kê Q1'!$F1649,'18.02.23'!$N$9:$N$746,0)),"")</f>
        <v/>
      </c>
      <c r="S1649" s="15" t="s">
        <v>1882</v>
      </c>
      <c r="T1649" s="8" t="s">
        <v>3014</v>
      </c>
      <c r="U1649" t="e">
        <f>INDEX('Hàng tra'!$E$3:$E$519,MATCH('Bảng kê Q1'!$F1649,'Hàng tra'!$E$3:$E$519,0))</f>
        <v>#N/A</v>
      </c>
    </row>
    <row r="1650" spans="1:21" hidden="1" outlineLevel="1" x14ac:dyDescent="0.25">
      <c r="A1650" s="4">
        <v>44986</v>
      </c>
      <c r="B1650" s="8" t="s">
        <v>1962</v>
      </c>
      <c r="C1650" s="8" t="s">
        <v>3013</v>
      </c>
      <c r="D1650" s="22" t="s">
        <v>290</v>
      </c>
      <c r="E1650" s="22" t="s">
        <v>290</v>
      </c>
      <c r="F1650" s="22">
        <v>9128</v>
      </c>
      <c r="G1650" s="22"/>
      <c r="H1650" s="22" t="str">
        <f>+IFERROR(INDEX('18.02.23'!$N$9:$N$746,MATCH('Bảng kê Q1'!$F1650,'18.02.23'!$N$9:$N$746,0)),"")</f>
        <v/>
      </c>
      <c r="I1650" s="22"/>
      <c r="J1650" s="22"/>
      <c r="K1650" s="22"/>
      <c r="L1650" s="5">
        <v>483720</v>
      </c>
      <c r="M1650" s="9" t="s">
        <v>3015</v>
      </c>
      <c r="N1650" s="5">
        <v>48372</v>
      </c>
      <c r="O1650" s="5">
        <v>532092</v>
      </c>
      <c r="P1650" s="5">
        <f t="shared" si="50"/>
        <v>55869.659999999996</v>
      </c>
      <c r="Q1650" s="5">
        <f t="shared" si="51"/>
        <v>476222.34</v>
      </c>
      <c r="R1650" s="5" t="str">
        <f>+IFERROR(INDEX('18.02.23'!$F$9:$F$748,MATCH('Bảng kê Q1'!$F1650,'18.02.23'!$N$9:$N$746,0)),"")</f>
        <v/>
      </c>
      <c r="S1650" s="15" t="s">
        <v>1882</v>
      </c>
      <c r="T1650" s="8" t="s">
        <v>3014</v>
      </c>
      <c r="U1650" t="e">
        <f>INDEX('Hàng tra'!$E$3:$E$519,MATCH('Bảng kê Q1'!$F1650,'Hàng tra'!$E$3:$E$519,0))</f>
        <v>#N/A</v>
      </c>
    </row>
    <row r="1651" spans="1:21" hidden="1" outlineLevel="1" x14ac:dyDescent="0.25">
      <c r="A1651" s="4">
        <v>44986</v>
      </c>
      <c r="B1651" s="8" t="s">
        <v>834</v>
      </c>
      <c r="C1651" s="8" t="s">
        <v>3013</v>
      </c>
      <c r="D1651" s="22" t="s">
        <v>1130</v>
      </c>
      <c r="E1651" s="22" t="s">
        <v>1130</v>
      </c>
      <c r="F1651" s="22">
        <v>9130</v>
      </c>
      <c r="G1651" s="22"/>
      <c r="H1651" s="22" t="str">
        <f>+IFERROR(INDEX('18.02.23'!$N$9:$N$746,MATCH('Bảng kê Q1'!$F1651,'18.02.23'!$N$9:$N$746,0)),"")</f>
        <v/>
      </c>
      <c r="I1651" s="22"/>
      <c r="J1651" s="22"/>
      <c r="K1651" s="22"/>
      <c r="L1651" s="5">
        <v>987353</v>
      </c>
      <c r="M1651" s="9" t="s">
        <v>3015</v>
      </c>
      <c r="N1651" s="5">
        <v>98735</v>
      </c>
      <c r="O1651" s="5">
        <v>1086088</v>
      </c>
      <c r="P1651" s="5">
        <f t="shared" si="50"/>
        <v>114039.23999999999</v>
      </c>
      <c r="Q1651" s="5">
        <f t="shared" si="51"/>
        <v>972048.76</v>
      </c>
      <c r="R1651" s="5" t="str">
        <f>+IFERROR(INDEX('18.02.23'!$F$9:$F$748,MATCH('Bảng kê Q1'!$F1651,'18.02.23'!$N$9:$N$746,0)),"")</f>
        <v/>
      </c>
      <c r="S1651" s="15" t="s">
        <v>1882</v>
      </c>
      <c r="T1651" s="8" t="s">
        <v>3014</v>
      </c>
      <c r="U1651" t="e">
        <f>INDEX('Hàng tra'!$E$3:$E$519,MATCH('Bảng kê Q1'!$F1651,'Hàng tra'!$E$3:$E$519,0))</f>
        <v>#N/A</v>
      </c>
    </row>
    <row r="1652" spans="1:21" hidden="1" outlineLevel="1" x14ac:dyDescent="0.25">
      <c r="A1652" s="4">
        <v>44986</v>
      </c>
      <c r="B1652" s="8" t="s">
        <v>1128</v>
      </c>
      <c r="C1652" s="8" t="s">
        <v>3013</v>
      </c>
      <c r="D1652" s="22" t="s">
        <v>2511</v>
      </c>
      <c r="E1652" s="22" t="s">
        <v>2511</v>
      </c>
      <c r="F1652" s="22">
        <v>9133</v>
      </c>
      <c r="G1652" s="22"/>
      <c r="H1652" s="22" t="str">
        <f>+IFERROR(INDEX('18.02.23'!$N$9:$N$746,MATCH('Bảng kê Q1'!$F1652,'18.02.23'!$N$9:$N$746,0)),"")</f>
        <v/>
      </c>
      <c r="I1652" s="22"/>
      <c r="J1652" s="22"/>
      <c r="K1652" s="22"/>
      <c r="L1652" s="5">
        <v>726000</v>
      </c>
      <c r="M1652" s="9" t="s">
        <v>3015</v>
      </c>
      <c r="N1652" s="5">
        <v>72600</v>
      </c>
      <c r="O1652" s="5">
        <v>798600</v>
      </c>
      <c r="P1652" s="5">
        <f t="shared" si="50"/>
        <v>83853</v>
      </c>
      <c r="Q1652" s="5">
        <f t="shared" si="51"/>
        <v>714747</v>
      </c>
      <c r="R1652" s="5" t="str">
        <f>+IFERROR(INDEX('18.02.23'!$F$9:$F$748,MATCH('Bảng kê Q1'!$F1652,'18.02.23'!$N$9:$N$746,0)),"")</f>
        <v/>
      </c>
      <c r="S1652" s="15" t="s">
        <v>1882</v>
      </c>
      <c r="T1652" s="8" t="s">
        <v>3014</v>
      </c>
      <c r="U1652" t="e">
        <f>INDEX('Hàng tra'!$E$3:$E$519,MATCH('Bảng kê Q1'!$F1652,'Hàng tra'!$E$3:$E$519,0))</f>
        <v>#N/A</v>
      </c>
    </row>
    <row r="1653" spans="1:21" hidden="1" outlineLevel="1" x14ac:dyDescent="0.25">
      <c r="A1653" s="4">
        <v>44986</v>
      </c>
      <c r="B1653" s="8" t="s">
        <v>1988</v>
      </c>
      <c r="C1653" s="8" t="s">
        <v>3013</v>
      </c>
      <c r="D1653" s="22" t="s">
        <v>2790</v>
      </c>
      <c r="E1653" s="22" t="s">
        <v>2790</v>
      </c>
      <c r="F1653" s="22">
        <v>9134</v>
      </c>
      <c r="G1653" s="22"/>
      <c r="H1653" s="22" t="str">
        <f>+IFERROR(INDEX('18.02.23'!$N$9:$N$746,MATCH('Bảng kê Q1'!$F1653,'18.02.23'!$N$9:$N$746,0)),"")</f>
        <v/>
      </c>
      <c r="I1653" s="22"/>
      <c r="J1653" s="22"/>
      <c r="K1653" s="22"/>
      <c r="L1653" s="5">
        <v>1750855</v>
      </c>
      <c r="M1653" s="9" t="s">
        <v>3015</v>
      </c>
      <c r="N1653" s="5">
        <v>175086</v>
      </c>
      <c r="O1653" s="5">
        <v>1925941</v>
      </c>
      <c r="P1653" s="5">
        <f t="shared" si="50"/>
        <v>202223.80499999999</v>
      </c>
      <c r="Q1653" s="5">
        <f t="shared" si="51"/>
        <v>1723717.1950000001</v>
      </c>
      <c r="R1653" s="5" t="str">
        <f>+IFERROR(INDEX('18.02.23'!$F$9:$F$748,MATCH('Bảng kê Q1'!$F1653,'18.02.23'!$N$9:$N$746,0)),"")</f>
        <v/>
      </c>
      <c r="S1653" s="15" t="s">
        <v>1882</v>
      </c>
      <c r="T1653" s="8" t="s">
        <v>3014</v>
      </c>
      <c r="U1653" t="e">
        <f>INDEX('Hàng tra'!$E$3:$E$519,MATCH('Bảng kê Q1'!$F1653,'Hàng tra'!$E$3:$E$519,0))</f>
        <v>#N/A</v>
      </c>
    </row>
    <row r="1654" spans="1:21" hidden="1" outlineLevel="1" x14ac:dyDescent="0.25">
      <c r="A1654" s="4">
        <v>44986</v>
      </c>
      <c r="B1654" s="8" t="s">
        <v>2131</v>
      </c>
      <c r="C1654" s="8" t="s">
        <v>3013</v>
      </c>
      <c r="D1654" s="22" t="s">
        <v>655</v>
      </c>
      <c r="E1654" s="22" t="s">
        <v>655</v>
      </c>
      <c r="F1654" s="22">
        <v>9135</v>
      </c>
      <c r="G1654" s="22"/>
      <c r="H1654" s="22" t="str">
        <f>+IFERROR(INDEX('18.02.23'!$N$9:$N$746,MATCH('Bảng kê Q1'!$F1654,'18.02.23'!$N$9:$N$746,0)),"")</f>
        <v/>
      </c>
      <c r="I1654" s="22"/>
      <c r="J1654" s="22"/>
      <c r="K1654" s="22"/>
      <c r="L1654" s="5">
        <v>555290</v>
      </c>
      <c r="M1654" s="9" t="s">
        <v>3015</v>
      </c>
      <c r="N1654" s="5">
        <v>55529</v>
      </c>
      <c r="O1654" s="5">
        <v>610819</v>
      </c>
      <c r="P1654" s="5">
        <f t="shared" si="50"/>
        <v>64135.994999999995</v>
      </c>
      <c r="Q1654" s="5">
        <f t="shared" si="51"/>
        <v>546683.005</v>
      </c>
      <c r="R1654" s="5" t="str">
        <f>+IFERROR(INDEX('18.02.23'!$F$9:$F$748,MATCH('Bảng kê Q1'!$F1654,'18.02.23'!$N$9:$N$746,0)),"")</f>
        <v/>
      </c>
      <c r="S1654" s="15" t="s">
        <v>1882</v>
      </c>
      <c r="T1654" s="8" t="s">
        <v>3014</v>
      </c>
      <c r="U1654" t="e">
        <f>INDEX('Hàng tra'!$E$3:$E$519,MATCH('Bảng kê Q1'!$F1654,'Hàng tra'!$E$3:$E$519,0))</f>
        <v>#N/A</v>
      </c>
    </row>
    <row r="1655" spans="1:21" hidden="1" outlineLevel="1" x14ac:dyDescent="0.25">
      <c r="A1655" s="4">
        <v>44986</v>
      </c>
      <c r="B1655" s="8" t="s">
        <v>2358</v>
      </c>
      <c r="C1655" s="8" t="s">
        <v>3013</v>
      </c>
      <c r="D1655" s="22" t="s">
        <v>331</v>
      </c>
      <c r="E1655" s="22" t="s">
        <v>331</v>
      </c>
      <c r="F1655" s="22">
        <v>9137</v>
      </c>
      <c r="G1655" s="22"/>
      <c r="H1655" s="22" t="str">
        <f>+IFERROR(INDEX('18.02.23'!$N$9:$N$746,MATCH('Bảng kê Q1'!$F1655,'18.02.23'!$N$9:$N$746,0)),"")</f>
        <v/>
      </c>
      <c r="I1655" s="22"/>
      <c r="J1655" s="22"/>
      <c r="K1655" s="22"/>
      <c r="L1655" s="5">
        <v>555290</v>
      </c>
      <c r="M1655" s="9" t="s">
        <v>3015</v>
      </c>
      <c r="N1655" s="5">
        <v>55529</v>
      </c>
      <c r="O1655" s="5">
        <v>610819</v>
      </c>
      <c r="P1655" s="5">
        <f t="shared" si="50"/>
        <v>64135.994999999995</v>
      </c>
      <c r="Q1655" s="5">
        <f t="shared" si="51"/>
        <v>546683.005</v>
      </c>
      <c r="R1655" s="5" t="str">
        <f>+IFERROR(INDEX('18.02.23'!$F$9:$F$748,MATCH('Bảng kê Q1'!$F1655,'18.02.23'!$N$9:$N$746,0)),"")</f>
        <v/>
      </c>
      <c r="S1655" s="15" t="s">
        <v>1882</v>
      </c>
      <c r="T1655" s="8" t="s">
        <v>3014</v>
      </c>
      <c r="U1655" t="e">
        <f>INDEX('Hàng tra'!$E$3:$E$519,MATCH('Bảng kê Q1'!$F1655,'Hàng tra'!$E$3:$E$519,0))</f>
        <v>#N/A</v>
      </c>
    </row>
    <row r="1656" spans="1:21" ht="21" hidden="1" outlineLevel="1" x14ac:dyDescent="0.25">
      <c r="A1656" s="4">
        <v>44986</v>
      </c>
      <c r="B1656" s="8" t="s">
        <v>582</v>
      </c>
      <c r="C1656" s="8" t="s">
        <v>3013</v>
      </c>
      <c r="D1656" s="22" t="s">
        <v>4285</v>
      </c>
      <c r="E1656" s="22" t="s">
        <v>4285</v>
      </c>
      <c r="F1656" s="22">
        <v>9142</v>
      </c>
      <c r="G1656" s="22"/>
      <c r="H1656" s="22" t="str">
        <f>+IFERROR(INDEX('18.02.23'!$N$9:$N$746,MATCH('Bảng kê Q1'!$F1656,'18.02.23'!$N$9:$N$746,0)),"")</f>
        <v/>
      </c>
      <c r="I1656" s="22"/>
      <c r="J1656" s="22"/>
      <c r="K1656" s="22"/>
      <c r="L1656" s="5">
        <v>1499486</v>
      </c>
      <c r="M1656" s="9" t="s">
        <v>3015</v>
      </c>
      <c r="N1656" s="5">
        <v>149949</v>
      </c>
      <c r="O1656" s="5">
        <v>1649435</v>
      </c>
      <c r="P1656" s="5">
        <f t="shared" si="50"/>
        <v>173190.67499999999</v>
      </c>
      <c r="Q1656" s="5">
        <f t="shared" si="51"/>
        <v>1476244.325</v>
      </c>
      <c r="R1656" s="5" t="str">
        <f>+IFERROR(INDEX('18.02.23'!$F$9:$F$748,MATCH('Bảng kê Q1'!$F1656,'18.02.23'!$N$9:$N$746,0)),"")</f>
        <v/>
      </c>
      <c r="S1656" s="15" t="s">
        <v>1332</v>
      </c>
      <c r="T1656" s="8" t="s">
        <v>3033</v>
      </c>
      <c r="U1656" t="e">
        <f>INDEX('Hàng tra'!$E$3:$E$519,MATCH('Bảng kê Q1'!$F1656,'Hàng tra'!$E$3:$E$519,0))</f>
        <v>#N/A</v>
      </c>
    </row>
    <row r="1657" spans="1:21" ht="21" hidden="1" outlineLevel="1" x14ac:dyDescent="0.25">
      <c r="A1657" s="4">
        <v>44986</v>
      </c>
      <c r="B1657" s="8" t="s">
        <v>2938</v>
      </c>
      <c r="C1657" s="8" t="s">
        <v>3013</v>
      </c>
      <c r="D1657" s="22" t="s">
        <v>4203</v>
      </c>
      <c r="E1657" s="22" t="s">
        <v>4203</v>
      </c>
      <c r="F1657" s="22">
        <v>9143</v>
      </c>
      <c r="G1657" s="22"/>
      <c r="H1657" s="22" t="str">
        <f>+IFERROR(INDEX('18.02.23'!$N$9:$N$746,MATCH('Bảng kê Q1'!$F1657,'18.02.23'!$N$9:$N$746,0)),"")</f>
        <v/>
      </c>
      <c r="I1657" s="22"/>
      <c r="J1657" s="22"/>
      <c r="K1657" s="22"/>
      <c r="L1657" s="5">
        <v>2192601</v>
      </c>
      <c r="M1657" s="9" t="s">
        <v>3015</v>
      </c>
      <c r="N1657" s="5">
        <v>219260</v>
      </c>
      <c r="O1657" s="5">
        <v>2411861</v>
      </c>
      <c r="P1657" s="5">
        <f t="shared" si="50"/>
        <v>253245.405</v>
      </c>
      <c r="Q1657" s="5">
        <f t="shared" si="51"/>
        <v>2158615.5950000002</v>
      </c>
      <c r="R1657" s="5" t="str">
        <f>+IFERROR(INDEX('18.02.23'!$F$9:$F$748,MATCH('Bảng kê Q1'!$F1657,'18.02.23'!$N$9:$N$746,0)),"")</f>
        <v/>
      </c>
      <c r="S1657" s="15" t="s">
        <v>1332</v>
      </c>
      <c r="T1657" s="8" t="s">
        <v>3033</v>
      </c>
      <c r="U1657" t="e">
        <f>INDEX('Hàng tra'!$E$3:$E$519,MATCH('Bảng kê Q1'!$F1657,'Hàng tra'!$E$3:$E$519,0))</f>
        <v>#N/A</v>
      </c>
    </row>
    <row r="1658" spans="1:21" ht="21" hidden="1" outlineLevel="1" x14ac:dyDescent="0.25">
      <c r="A1658" s="4">
        <v>44986</v>
      </c>
      <c r="B1658" s="8" t="s">
        <v>2309</v>
      </c>
      <c r="C1658" s="8" t="s">
        <v>3013</v>
      </c>
      <c r="D1658" s="22" t="s">
        <v>4208</v>
      </c>
      <c r="E1658" s="22" t="s">
        <v>4208</v>
      </c>
      <c r="F1658" s="22">
        <v>9144</v>
      </c>
      <c r="G1658" s="22"/>
      <c r="H1658" s="22" t="str">
        <f>+IFERROR(INDEX('18.02.23'!$N$9:$N$746,MATCH('Bảng kê Q1'!$F1658,'18.02.23'!$N$9:$N$746,0)),"")</f>
        <v/>
      </c>
      <c r="I1658" s="22"/>
      <c r="J1658" s="22"/>
      <c r="K1658" s="22"/>
      <c r="L1658" s="5">
        <v>1726873</v>
      </c>
      <c r="M1658" s="9" t="s">
        <v>3015</v>
      </c>
      <c r="N1658" s="5">
        <v>172687</v>
      </c>
      <c r="O1658" s="5">
        <v>1899560</v>
      </c>
      <c r="P1658" s="5">
        <f t="shared" si="50"/>
        <v>199453.8</v>
      </c>
      <c r="Q1658" s="5">
        <f t="shared" si="51"/>
        <v>1700106.2</v>
      </c>
      <c r="R1658" s="5" t="str">
        <f>+IFERROR(INDEX('18.02.23'!$F$9:$F$748,MATCH('Bảng kê Q1'!$F1658,'18.02.23'!$N$9:$N$746,0)),"")</f>
        <v/>
      </c>
      <c r="S1658" s="15" t="s">
        <v>1711</v>
      </c>
      <c r="T1658" s="8" t="s">
        <v>3083</v>
      </c>
      <c r="U1658" t="e">
        <f>INDEX('Hàng tra'!$E$3:$E$519,MATCH('Bảng kê Q1'!$F1658,'Hàng tra'!$E$3:$E$519,0))</f>
        <v>#N/A</v>
      </c>
    </row>
    <row r="1659" spans="1:21" ht="21" hidden="1" outlineLevel="1" x14ac:dyDescent="0.25">
      <c r="A1659" s="4">
        <v>44986</v>
      </c>
      <c r="B1659" s="8" t="s">
        <v>223</v>
      </c>
      <c r="C1659" s="8" t="s">
        <v>3013</v>
      </c>
      <c r="D1659" s="22" t="s">
        <v>4211</v>
      </c>
      <c r="E1659" s="22" t="s">
        <v>4211</v>
      </c>
      <c r="F1659" s="22">
        <v>9145</v>
      </c>
      <c r="G1659" s="22"/>
      <c r="H1659" s="22" t="str">
        <f>+IFERROR(INDEX('18.02.23'!$N$9:$N$746,MATCH('Bảng kê Q1'!$F1659,'18.02.23'!$N$9:$N$746,0)),"")</f>
        <v/>
      </c>
      <c r="I1659" s="22"/>
      <c r="J1659" s="22"/>
      <c r="K1659" s="22"/>
      <c r="L1659" s="5">
        <v>1655916</v>
      </c>
      <c r="M1659" s="9" t="s">
        <v>3015</v>
      </c>
      <c r="N1659" s="5">
        <v>165592</v>
      </c>
      <c r="O1659" s="5">
        <v>1821508</v>
      </c>
      <c r="P1659" s="5">
        <f t="shared" si="50"/>
        <v>191258.34</v>
      </c>
      <c r="Q1659" s="5">
        <f t="shared" si="51"/>
        <v>1630249.66</v>
      </c>
      <c r="R1659" s="5" t="str">
        <f>+IFERROR(INDEX('18.02.23'!$F$9:$F$748,MATCH('Bảng kê Q1'!$F1659,'18.02.23'!$N$9:$N$746,0)),"")</f>
        <v/>
      </c>
      <c r="S1659" s="15" t="s">
        <v>1711</v>
      </c>
      <c r="T1659" s="8" t="s">
        <v>3083</v>
      </c>
      <c r="U1659" t="e">
        <f>INDEX('Hàng tra'!$E$3:$E$519,MATCH('Bảng kê Q1'!$F1659,'Hàng tra'!$E$3:$E$519,0))</f>
        <v>#N/A</v>
      </c>
    </row>
    <row r="1660" spans="1:21" hidden="1" outlineLevel="1" x14ac:dyDescent="0.25">
      <c r="A1660" s="4">
        <v>44986</v>
      </c>
      <c r="B1660" s="8" t="s">
        <v>2041</v>
      </c>
      <c r="C1660" s="8" t="s">
        <v>3013</v>
      </c>
      <c r="D1660" s="22" t="s">
        <v>2125</v>
      </c>
      <c r="E1660" s="22" t="s">
        <v>2125</v>
      </c>
      <c r="F1660" s="22">
        <v>9147</v>
      </c>
      <c r="G1660" s="22"/>
      <c r="H1660" s="22" t="str">
        <f>+IFERROR(INDEX('18.02.23'!$N$9:$N$746,MATCH('Bảng kê Q1'!$F1660,'18.02.23'!$N$9:$N$746,0)),"")</f>
        <v/>
      </c>
      <c r="I1660" s="22"/>
      <c r="J1660" s="22"/>
      <c r="K1660" s="22"/>
      <c r="L1660" s="5">
        <v>2135840</v>
      </c>
      <c r="M1660" s="9" t="s">
        <v>3015</v>
      </c>
      <c r="N1660" s="5">
        <v>213584</v>
      </c>
      <c r="O1660" s="5">
        <v>2349424</v>
      </c>
      <c r="P1660" s="5">
        <f t="shared" si="50"/>
        <v>246689.52</v>
      </c>
      <c r="Q1660" s="5">
        <f t="shared" si="51"/>
        <v>2102734.48</v>
      </c>
      <c r="R1660" s="5" t="str">
        <f>+IFERROR(INDEX('18.02.23'!$F$9:$F$748,MATCH('Bảng kê Q1'!$F1660,'18.02.23'!$N$9:$N$746,0)),"")</f>
        <v/>
      </c>
      <c r="S1660" s="15" t="s">
        <v>1260</v>
      </c>
      <c r="T1660" s="8" t="s">
        <v>3061</v>
      </c>
      <c r="U1660" t="e">
        <f>INDEX('Hàng tra'!$E$3:$E$519,MATCH('Bảng kê Q1'!$F1660,'Hàng tra'!$E$3:$E$519,0))</f>
        <v>#N/A</v>
      </c>
    </row>
    <row r="1661" spans="1:21" hidden="1" outlineLevel="1" x14ac:dyDescent="0.25">
      <c r="A1661" s="4">
        <v>44986</v>
      </c>
      <c r="B1661" s="8" t="s">
        <v>1966</v>
      </c>
      <c r="C1661" s="8" t="s">
        <v>3013</v>
      </c>
      <c r="D1661" s="22" t="s">
        <v>4286</v>
      </c>
      <c r="E1661" s="22" t="s">
        <v>4286</v>
      </c>
      <c r="F1661" s="22">
        <v>9148</v>
      </c>
      <c r="G1661" s="22"/>
      <c r="H1661" s="22" t="str">
        <f>+IFERROR(INDEX('18.02.23'!$N$9:$N$746,MATCH('Bảng kê Q1'!$F1661,'18.02.23'!$N$9:$N$746,0)),"")</f>
        <v/>
      </c>
      <c r="I1661" s="22"/>
      <c r="J1661" s="22"/>
      <c r="K1661" s="22"/>
      <c r="L1661" s="5">
        <v>1081500</v>
      </c>
      <c r="M1661" s="9" t="s">
        <v>3015</v>
      </c>
      <c r="N1661" s="5">
        <v>108150</v>
      </c>
      <c r="O1661" s="5">
        <v>1189650</v>
      </c>
      <c r="P1661" s="5">
        <f t="shared" si="50"/>
        <v>124913.25</v>
      </c>
      <c r="Q1661" s="5">
        <f t="shared" si="51"/>
        <v>1064736.75</v>
      </c>
      <c r="R1661" s="5" t="str">
        <f>+IFERROR(INDEX('18.02.23'!$F$9:$F$748,MATCH('Bảng kê Q1'!$F1661,'18.02.23'!$N$9:$N$746,0)),"")</f>
        <v/>
      </c>
      <c r="S1661" s="15" t="s">
        <v>2114</v>
      </c>
      <c r="T1661" s="8" t="s">
        <v>3039</v>
      </c>
      <c r="U1661" t="e">
        <f>INDEX('Hàng tra'!$E$3:$E$519,MATCH('Bảng kê Q1'!$F1661,'Hàng tra'!$E$3:$E$519,0))</f>
        <v>#N/A</v>
      </c>
    </row>
    <row r="1662" spans="1:21" hidden="1" outlineLevel="1" x14ac:dyDescent="0.25">
      <c r="A1662" s="4">
        <v>44986</v>
      </c>
      <c r="B1662" s="8" t="s">
        <v>2847</v>
      </c>
      <c r="C1662" s="8" t="s">
        <v>3013</v>
      </c>
      <c r="D1662" s="22" t="s">
        <v>4286</v>
      </c>
      <c r="E1662" s="22" t="s">
        <v>4286</v>
      </c>
      <c r="F1662" s="22">
        <v>9149</v>
      </c>
      <c r="G1662" s="22"/>
      <c r="H1662" s="22" t="str">
        <f>+IFERROR(INDEX('18.02.23'!$N$9:$N$746,MATCH('Bảng kê Q1'!$F1662,'18.02.23'!$N$9:$N$746,0)),"")</f>
        <v/>
      </c>
      <c r="I1662" s="22"/>
      <c r="J1662" s="22"/>
      <c r="K1662" s="22"/>
      <c r="L1662" s="5">
        <v>4224945</v>
      </c>
      <c r="M1662" s="9" t="s">
        <v>3015</v>
      </c>
      <c r="N1662" s="5">
        <v>422495</v>
      </c>
      <c r="O1662" s="5">
        <v>4647440</v>
      </c>
      <c r="P1662" s="5">
        <f t="shared" si="50"/>
        <v>487981.19999999995</v>
      </c>
      <c r="Q1662" s="5">
        <f t="shared" si="51"/>
        <v>4159458.8</v>
      </c>
      <c r="R1662" s="5" t="str">
        <f>+IFERROR(INDEX('18.02.23'!$F$9:$F$748,MATCH('Bảng kê Q1'!$F1662,'18.02.23'!$N$9:$N$746,0)),"")</f>
        <v/>
      </c>
      <c r="S1662" s="15" t="s">
        <v>2114</v>
      </c>
      <c r="T1662" s="8" t="s">
        <v>3039</v>
      </c>
      <c r="U1662" t="e">
        <f>INDEX('Hàng tra'!$E$3:$E$519,MATCH('Bảng kê Q1'!$F1662,'Hàng tra'!$E$3:$E$519,0))</f>
        <v>#N/A</v>
      </c>
    </row>
    <row r="1663" spans="1:21" hidden="1" outlineLevel="1" x14ac:dyDescent="0.25">
      <c r="A1663" s="4">
        <v>44986</v>
      </c>
      <c r="B1663" s="8" t="s">
        <v>1707</v>
      </c>
      <c r="C1663" s="8" t="s">
        <v>3013</v>
      </c>
      <c r="D1663" s="22" t="s">
        <v>2989</v>
      </c>
      <c r="E1663" s="22" t="s">
        <v>2989</v>
      </c>
      <c r="F1663" s="22">
        <v>9151</v>
      </c>
      <c r="G1663" s="22"/>
      <c r="H1663" s="22" t="str">
        <f>+IFERROR(INDEX('18.02.23'!$N$9:$N$746,MATCH('Bảng kê Q1'!$F1663,'18.02.23'!$N$9:$N$746,0)),"")</f>
        <v/>
      </c>
      <c r="I1663" s="22"/>
      <c r="J1663" s="22"/>
      <c r="K1663" s="22"/>
      <c r="L1663" s="5">
        <v>551250</v>
      </c>
      <c r="M1663" s="9" t="s">
        <v>3015</v>
      </c>
      <c r="N1663" s="5">
        <v>55125</v>
      </c>
      <c r="O1663" s="5">
        <v>606375</v>
      </c>
      <c r="P1663" s="5">
        <f t="shared" si="50"/>
        <v>63669.375</v>
      </c>
      <c r="Q1663" s="5">
        <f t="shared" si="51"/>
        <v>542705.625</v>
      </c>
      <c r="R1663" s="5" t="str">
        <f>+IFERROR(INDEX('18.02.23'!$F$9:$F$748,MATCH('Bảng kê Q1'!$F1663,'18.02.23'!$N$9:$N$746,0)),"")</f>
        <v/>
      </c>
      <c r="S1663" s="15" t="s">
        <v>2989</v>
      </c>
      <c r="T1663" s="8" t="s">
        <v>3038</v>
      </c>
      <c r="U1663" t="e">
        <f>INDEX('Hàng tra'!$E$3:$E$519,MATCH('Bảng kê Q1'!$F1663,'Hàng tra'!$E$3:$E$519,0))</f>
        <v>#N/A</v>
      </c>
    </row>
    <row r="1664" spans="1:21" hidden="1" outlineLevel="1" x14ac:dyDescent="0.25">
      <c r="A1664" s="4">
        <v>44986</v>
      </c>
      <c r="B1664" s="8" t="s">
        <v>705</v>
      </c>
      <c r="C1664" s="8" t="s">
        <v>3013</v>
      </c>
      <c r="D1664" s="22" t="s">
        <v>2989</v>
      </c>
      <c r="E1664" s="22" t="s">
        <v>2989</v>
      </c>
      <c r="F1664" s="22">
        <v>9152</v>
      </c>
      <c r="G1664" s="22"/>
      <c r="H1664" s="22" t="str">
        <f>+IFERROR(INDEX('18.02.23'!$N$9:$N$746,MATCH('Bảng kê Q1'!$F1664,'18.02.23'!$N$9:$N$746,0)),"")</f>
        <v/>
      </c>
      <c r="I1664" s="22"/>
      <c r="J1664" s="22"/>
      <c r="K1664" s="22"/>
      <c r="L1664" s="5">
        <v>1853080</v>
      </c>
      <c r="M1664" s="9" t="s">
        <v>3015</v>
      </c>
      <c r="N1664" s="5">
        <v>185308</v>
      </c>
      <c r="O1664" s="5">
        <v>2038388</v>
      </c>
      <c r="P1664" s="5">
        <f t="shared" si="50"/>
        <v>214030.74</v>
      </c>
      <c r="Q1664" s="5">
        <f t="shared" si="51"/>
        <v>1824357.26</v>
      </c>
      <c r="R1664" s="5" t="str">
        <f>+IFERROR(INDEX('18.02.23'!$F$9:$F$748,MATCH('Bảng kê Q1'!$F1664,'18.02.23'!$N$9:$N$746,0)),"")</f>
        <v/>
      </c>
      <c r="S1664" s="15" t="s">
        <v>2989</v>
      </c>
      <c r="T1664" s="8" t="s">
        <v>3038</v>
      </c>
      <c r="U1664" t="e">
        <f>INDEX('Hàng tra'!$E$3:$E$519,MATCH('Bảng kê Q1'!$F1664,'Hàng tra'!$E$3:$E$519,0))</f>
        <v>#N/A</v>
      </c>
    </row>
    <row r="1665" spans="1:21" hidden="1" outlineLevel="1" x14ac:dyDescent="0.25">
      <c r="A1665" s="4">
        <v>44986</v>
      </c>
      <c r="B1665" s="8" t="s">
        <v>2022</v>
      </c>
      <c r="C1665" s="8" t="s">
        <v>3013</v>
      </c>
      <c r="D1665" s="22" t="s">
        <v>1759</v>
      </c>
      <c r="E1665" s="22" t="s">
        <v>1759</v>
      </c>
      <c r="F1665" s="22">
        <v>9154</v>
      </c>
      <c r="G1665" s="22"/>
      <c r="H1665" s="22" t="str">
        <f>+IFERROR(INDEX('18.02.23'!$N$9:$N$746,MATCH('Bảng kê Q1'!$F1665,'18.02.23'!$N$9:$N$746,0)),"")</f>
        <v/>
      </c>
      <c r="I1665" s="22"/>
      <c r="J1665" s="22"/>
      <c r="K1665" s="22"/>
      <c r="L1665" s="5">
        <v>677230</v>
      </c>
      <c r="M1665" s="9" t="s">
        <v>3015</v>
      </c>
      <c r="N1665" s="5">
        <v>67723</v>
      </c>
      <c r="O1665" s="5">
        <v>744953</v>
      </c>
      <c r="P1665" s="5">
        <f t="shared" si="50"/>
        <v>78220.065000000002</v>
      </c>
      <c r="Q1665" s="5">
        <f t="shared" si="51"/>
        <v>666732.93500000006</v>
      </c>
      <c r="R1665" s="5" t="str">
        <f>+IFERROR(INDEX('18.02.23'!$F$9:$F$748,MATCH('Bảng kê Q1'!$F1665,'18.02.23'!$N$9:$N$746,0)),"")</f>
        <v/>
      </c>
      <c r="S1665" s="15" t="s">
        <v>1882</v>
      </c>
      <c r="T1665" s="8" t="s">
        <v>3014</v>
      </c>
      <c r="U1665" t="e">
        <f>INDEX('Hàng tra'!$E$3:$E$519,MATCH('Bảng kê Q1'!$F1665,'Hàng tra'!$E$3:$E$519,0))</f>
        <v>#N/A</v>
      </c>
    </row>
    <row r="1666" spans="1:21" ht="21" hidden="1" outlineLevel="1" x14ac:dyDescent="0.25">
      <c r="A1666" s="4">
        <v>44986</v>
      </c>
      <c r="B1666" s="8" t="s">
        <v>745</v>
      </c>
      <c r="C1666" s="8" t="s">
        <v>3013</v>
      </c>
      <c r="D1666" s="22" t="s">
        <v>4287</v>
      </c>
      <c r="E1666" s="22" t="s">
        <v>4287</v>
      </c>
      <c r="F1666" s="22">
        <v>9162</v>
      </c>
      <c r="G1666" s="22"/>
      <c r="H1666" s="22" t="str">
        <f>+IFERROR(INDEX('18.02.23'!$N$9:$N$746,MATCH('Bảng kê Q1'!$F1666,'18.02.23'!$N$9:$N$746,0)),"")</f>
        <v/>
      </c>
      <c r="I1666" s="22"/>
      <c r="J1666" s="22"/>
      <c r="K1666" s="22"/>
      <c r="L1666" s="5">
        <v>1533070</v>
      </c>
      <c r="M1666" s="9" t="s">
        <v>3015</v>
      </c>
      <c r="N1666" s="5">
        <v>153307</v>
      </c>
      <c r="O1666" s="5">
        <v>1686377</v>
      </c>
      <c r="P1666" s="5">
        <f t="shared" si="50"/>
        <v>177069.58499999999</v>
      </c>
      <c r="Q1666" s="5">
        <f t="shared" si="51"/>
        <v>1509307.415</v>
      </c>
      <c r="R1666" s="5" t="str">
        <f>+IFERROR(INDEX('18.02.23'!$F$9:$F$748,MATCH('Bảng kê Q1'!$F1666,'18.02.23'!$N$9:$N$746,0)),"")</f>
        <v/>
      </c>
      <c r="S1666" s="15" t="s">
        <v>349</v>
      </c>
      <c r="T1666" s="8" t="s">
        <v>3030</v>
      </c>
      <c r="U1666" t="e">
        <f>INDEX('Hàng tra'!$E$3:$E$519,MATCH('Bảng kê Q1'!$F1666,'Hàng tra'!$E$3:$E$519,0))</f>
        <v>#N/A</v>
      </c>
    </row>
    <row r="1667" spans="1:21" ht="21" hidden="1" outlineLevel="1" x14ac:dyDescent="0.25">
      <c r="A1667" s="4">
        <v>44986</v>
      </c>
      <c r="B1667" s="8" t="s">
        <v>1617</v>
      </c>
      <c r="C1667" s="8" t="s">
        <v>3013</v>
      </c>
      <c r="D1667" s="22" t="s">
        <v>4164</v>
      </c>
      <c r="E1667" s="22" t="s">
        <v>4164</v>
      </c>
      <c r="F1667" s="22">
        <v>9163</v>
      </c>
      <c r="G1667" s="22"/>
      <c r="H1667" s="22" t="str">
        <f>+IFERROR(INDEX('18.02.23'!$N$9:$N$746,MATCH('Bảng kê Q1'!$F1667,'18.02.23'!$N$9:$N$746,0)),"")</f>
        <v/>
      </c>
      <c r="I1667" s="22"/>
      <c r="J1667" s="22"/>
      <c r="K1667" s="22"/>
      <c r="L1667" s="5">
        <v>2440220</v>
      </c>
      <c r="M1667" s="9" t="s">
        <v>3015</v>
      </c>
      <c r="N1667" s="5">
        <v>244022</v>
      </c>
      <c r="O1667" s="5">
        <v>2684242</v>
      </c>
      <c r="P1667" s="5">
        <f t="shared" si="50"/>
        <v>281845.40999999997</v>
      </c>
      <c r="Q1667" s="5">
        <f t="shared" si="51"/>
        <v>2402396.59</v>
      </c>
      <c r="R1667" s="5" t="str">
        <f>+IFERROR(INDEX('18.02.23'!$F$9:$F$748,MATCH('Bảng kê Q1'!$F1667,'18.02.23'!$N$9:$N$746,0)),"")</f>
        <v/>
      </c>
      <c r="S1667" s="15" t="s">
        <v>349</v>
      </c>
      <c r="T1667" s="8" t="s">
        <v>3030</v>
      </c>
      <c r="U1667" t="e">
        <f>INDEX('Hàng tra'!$E$3:$E$519,MATCH('Bảng kê Q1'!$F1667,'Hàng tra'!$E$3:$E$519,0))</f>
        <v>#N/A</v>
      </c>
    </row>
    <row r="1668" spans="1:21" hidden="1" outlineLevel="1" x14ac:dyDescent="0.25">
      <c r="A1668" s="4">
        <v>44986</v>
      </c>
      <c r="B1668" s="8" t="s">
        <v>1661</v>
      </c>
      <c r="C1668" s="8" t="s">
        <v>3013</v>
      </c>
      <c r="D1668" s="22" t="s">
        <v>1770</v>
      </c>
      <c r="E1668" s="22" t="s">
        <v>1770</v>
      </c>
      <c r="F1668" s="22">
        <v>9169</v>
      </c>
      <c r="G1668" s="22"/>
      <c r="H1668" s="22" t="str">
        <f>+IFERROR(INDEX('18.02.23'!$N$9:$N$746,MATCH('Bảng kê Q1'!$F1668,'18.02.23'!$N$9:$N$746,0)),"")</f>
        <v/>
      </c>
      <c r="I1668" s="22"/>
      <c r="J1668" s="22"/>
      <c r="K1668" s="22"/>
      <c r="L1668" s="5">
        <v>695142</v>
      </c>
      <c r="M1668" s="9" t="s">
        <v>3015</v>
      </c>
      <c r="N1668" s="5">
        <v>69514</v>
      </c>
      <c r="O1668" s="5">
        <v>764656</v>
      </c>
      <c r="P1668" s="5">
        <f t="shared" si="50"/>
        <v>80288.87999999999</v>
      </c>
      <c r="Q1668" s="5">
        <f t="shared" si="51"/>
        <v>684367.12</v>
      </c>
      <c r="R1668" s="5" t="str">
        <f>+IFERROR(INDEX('18.02.23'!$F$9:$F$748,MATCH('Bảng kê Q1'!$F1668,'18.02.23'!$N$9:$N$746,0)),"")</f>
        <v/>
      </c>
      <c r="S1668" s="15" t="s">
        <v>1882</v>
      </c>
      <c r="T1668" s="8" t="s">
        <v>3014</v>
      </c>
      <c r="U1668" t="e">
        <f>INDEX('Hàng tra'!$E$3:$E$519,MATCH('Bảng kê Q1'!$F1668,'Hàng tra'!$E$3:$E$519,0))</f>
        <v>#N/A</v>
      </c>
    </row>
    <row r="1669" spans="1:21" ht="21" hidden="1" outlineLevel="1" x14ac:dyDescent="0.25">
      <c r="A1669" s="4">
        <v>44986</v>
      </c>
      <c r="B1669" s="8" t="s">
        <v>377</v>
      </c>
      <c r="C1669" s="8" t="s">
        <v>3013</v>
      </c>
      <c r="D1669" s="22" t="s">
        <v>1531</v>
      </c>
      <c r="E1669" s="22" t="s">
        <v>1531</v>
      </c>
      <c r="F1669" s="22">
        <v>9171</v>
      </c>
      <c r="G1669" s="22"/>
      <c r="H1669" s="22" t="str">
        <f>+IFERROR(INDEX('18.02.23'!$N$9:$N$746,MATCH('Bảng kê Q1'!$F1669,'18.02.23'!$N$9:$N$746,0)),"")</f>
        <v/>
      </c>
      <c r="I1669" s="22"/>
      <c r="J1669" s="22"/>
      <c r="K1669" s="22"/>
      <c r="L1669" s="5">
        <v>3035550</v>
      </c>
      <c r="M1669" s="9" t="s">
        <v>3015</v>
      </c>
      <c r="N1669" s="5">
        <v>303555</v>
      </c>
      <c r="O1669" s="5">
        <v>3339105</v>
      </c>
      <c r="P1669" s="5">
        <f t="shared" ref="P1669:P1732" si="52">O1669*10.5%</f>
        <v>350606.02499999997</v>
      </c>
      <c r="Q1669" s="5">
        <f t="shared" ref="Q1669:Q1732" si="53">+O1669-P1669</f>
        <v>2988498.9750000001</v>
      </c>
      <c r="R1669" s="5" t="str">
        <f>+IFERROR(INDEX('18.02.23'!$F$9:$F$748,MATCH('Bảng kê Q1'!$F1669,'18.02.23'!$N$9:$N$746,0)),"")</f>
        <v/>
      </c>
      <c r="S1669" s="15" t="s">
        <v>1531</v>
      </c>
      <c r="T1669" s="8" t="s">
        <v>3078</v>
      </c>
      <c r="U1669" t="e">
        <f>INDEX('Hàng tra'!$E$3:$E$519,MATCH('Bảng kê Q1'!$F1669,'Hàng tra'!$E$3:$E$519,0))</f>
        <v>#N/A</v>
      </c>
    </row>
    <row r="1670" spans="1:21" ht="21" hidden="1" outlineLevel="1" x14ac:dyDescent="0.25">
      <c r="A1670" s="4">
        <v>44986</v>
      </c>
      <c r="B1670" s="8" t="s">
        <v>1706</v>
      </c>
      <c r="C1670" s="8" t="s">
        <v>3013</v>
      </c>
      <c r="D1670" s="22" t="s">
        <v>760</v>
      </c>
      <c r="E1670" s="22" t="s">
        <v>760</v>
      </c>
      <c r="F1670" s="22">
        <v>9172</v>
      </c>
      <c r="G1670" s="22"/>
      <c r="H1670" s="22" t="str">
        <f>+IFERROR(INDEX('18.02.23'!$N$9:$N$746,MATCH('Bảng kê Q1'!$F1670,'18.02.23'!$N$9:$N$746,0)),"")</f>
        <v/>
      </c>
      <c r="I1670" s="22"/>
      <c r="J1670" s="22"/>
      <c r="K1670" s="22"/>
      <c r="L1670" s="5">
        <v>922445</v>
      </c>
      <c r="M1670" s="9" t="s">
        <v>3015</v>
      </c>
      <c r="N1670" s="5">
        <v>92245</v>
      </c>
      <c r="O1670" s="5">
        <v>1014690</v>
      </c>
      <c r="P1670" s="5">
        <f t="shared" si="52"/>
        <v>106542.45</v>
      </c>
      <c r="Q1670" s="5">
        <f t="shared" si="53"/>
        <v>908147.55</v>
      </c>
      <c r="R1670" s="5" t="str">
        <f>+IFERROR(INDEX('18.02.23'!$F$9:$F$748,MATCH('Bảng kê Q1'!$F1670,'18.02.23'!$N$9:$N$746,0)),"")</f>
        <v/>
      </c>
      <c r="S1670" s="15" t="s">
        <v>760</v>
      </c>
      <c r="T1670" s="8" t="s">
        <v>3073</v>
      </c>
      <c r="U1670" t="e">
        <f>INDEX('Hàng tra'!$E$3:$E$519,MATCH('Bảng kê Q1'!$F1670,'Hàng tra'!$E$3:$E$519,0))</f>
        <v>#N/A</v>
      </c>
    </row>
    <row r="1671" spans="1:21" ht="21" hidden="1" outlineLevel="1" x14ac:dyDescent="0.25">
      <c r="A1671" s="4">
        <v>44986</v>
      </c>
      <c r="B1671" s="8" t="s">
        <v>1245</v>
      </c>
      <c r="C1671" s="8" t="s">
        <v>3013</v>
      </c>
      <c r="D1671" s="22" t="s">
        <v>2233</v>
      </c>
      <c r="E1671" s="22" t="s">
        <v>2233</v>
      </c>
      <c r="F1671" s="22">
        <v>9173</v>
      </c>
      <c r="G1671" s="22"/>
      <c r="H1671" s="22" t="str">
        <f>+IFERROR(INDEX('18.02.23'!$N$9:$N$746,MATCH('Bảng kê Q1'!$F1671,'18.02.23'!$N$9:$N$746,0)),"")</f>
        <v/>
      </c>
      <c r="I1671" s="22"/>
      <c r="J1671" s="22"/>
      <c r="K1671" s="22"/>
      <c r="L1671" s="5">
        <v>758067</v>
      </c>
      <c r="M1671" s="9" t="s">
        <v>3015</v>
      </c>
      <c r="N1671" s="5">
        <v>75807</v>
      </c>
      <c r="O1671" s="5">
        <v>833874</v>
      </c>
      <c r="P1671" s="5">
        <f t="shared" si="52"/>
        <v>87556.76999999999</v>
      </c>
      <c r="Q1671" s="5">
        <f t="shared" si="53"/>
        <v>746317.23</v>
      </c>
      <c r="R1671" s="5" t="str">
        <f>+IFERROR(INDEX('18.02.23'!$F$9:$F$748,MATCH('Bảng kê Q1'!$F1671,'18.02.23'!$N$9:$N$746,0)),"")</f>
        <v/>
      </c>
      <c r="S1671" s="15" t="s">
        <v>2233</v>
      </c>
      <c r="T1671" s="8" t="s">
        <v>3113</v>
      </c>
      <c r="U1671" t="e">
        <f>INDEX('Hàng tra'!$E$3:$E$519,MATCH('Bảng kê Q1'!$F1671,'Hàng tra'!$E$3:$E$519,0))</f>
        <v>#N/A</v>
      </c>
    </row>
    <row r="1672" spans="1:21" ht="21" hidden="1" outlineLevel="1" x14ac:dyDescent="0.25">
      <c r="A1672" s="4">
        <v>44986</v>
      </c>
      <c r="B1672" s="8" t="s">
        <v>771</v>
      </c>
      <c r="C1672" s="8" t="s">
        <v>3013</v>
      </c>
      <c r="D1672" s="22" t="s">
        <v>894</v>
      </c>
      <c r="E1672" s="22" t="s">
        <v>894</v>
      </c>
      <c r="F1672" s="22">
        <v>9174</v>
      </c>
      <c r="G1672" s="22"/>
      <c r="H1672" s="22" t="str">
        <f>+IFERROR(INDEX('18.02.23'!$N$9:$N$746,MATCH('Bảng kê Q1'!$F1672,'18.02.23'!$N$9:$N$746,0)),"")</f>
        <v/>
      </c>
      <c r="I1672" s="22"/>
      <c r="J1672" s="22"/>
      <c r="K1672" s="22"/>
      <c r="L1672" s="5">
        <v>3537370</v>
      </c>
      <c r="M1672" s="9" t="s">
        <v>3015</v>
      </c>
      <c r="N1672" s="5">
        <v>353737</v>
      </c>
      <c r="O1672" s="5">
        <v>3891107</v>
      </c>
      <c r="P1672" s="5">
        <f t="shared" si="52"/>
        <v>408566.23499999999</v>
      </c>
      <c r="Q1672" s="5">
        <f t="shared" si="53"/>
        <v>3482540.7650000001</v>
      </c>
      <c r="R1672" s="5" t="str">
        <f>+IFERROR(INDEX('18.02.23'!$F$9:$F$748,MATCH('Bảng kê Q1'!$F1672,'18.02.23'!$N$9:$N$746,0)),"")</f>
        <v/>
      </c>
      <c r="S1672" s="15" t="s">
        <v>894</v>
      </c>
      <c r="T1672" s="8" t="s">
        <v>3071</v>
      </c>
      <c r="U1672" t="e">
        <f>INDEX('Hàng tra'!$E$3:$E$519,MATCH('Bảng kê Q1'!$F1672,'Hàng tra'!$E$3:$E$519,0))</f>
        <v>#N/A</v>
      </c>
    </row>
    <row r="1673" spans="1:21" ht="21" hidden="1" outlineLevel="1" x14ac:dyDescent="0.25">
      <c r="A1673" s="4">
        <v>44986</v>
      </c>
      <c r="B1673" s="8" t="s">
        <v>368</v>
      </c>
      <c r="C1673" s="8" t="s">
        <v>3013</v>
      </c>
      <c r="D1673" s="22" t="s">
        <v>415</v>
      </c>
      <c r="E1673" s="22" t="s">
        <v>415</v>
      </c>
      <c r="F1673" s="22">
        <v>9175</v>
      </c>
      <c r="G1673" s="22"/>
      <c r="H1673" s="22" t="str">
        <f>+IFERROR(INDEX('18.02.23'!$N$9:$N$746,MATCH('Bảng kê Q1'!$F1673,'18.02.23'!$N$9:$N$746,0)),"")</f>
        <v/>
      </c>
      <c r="I1673" s="22"/>
      <c r="J1673" s="22"/>
      <c r="K1673" s="22"/>
      <c r="L1673" s="5">
        <v>1477735</v>
      </c>
      <c r="M1673" s="9" t="s">
        <v>3015</v>
      </c>
      <c r="N1673" s="5">
        <v>147774</v>
      </c>
      <c r="O1673" s="5">
        <v>1625509</v>
      </c>
      <c r="P1673" s="5">
        <f t="shared" si="52"/>
        <v>170678.44500000001</v>
      </c>
      <c r="Q1673" s="5">
        <f t="shared" si="53"/>
        <v>1454830.5549999999</v>
      </c>
      <c r="R1673" s="5" t="str">
        <f>+IFERROR(INDEX('18.02.23'!$F$9:$F$748,MATCH('Bảng kê Q1'!$F1673,'18.02.23'!$N$9:$N$746,0)),"")</f>
        <v/>
      </c>
      <c r="S1673" s="15" t="s">
        <v>415</v>
      </c>
      <c r="T1673" s="8" t="s">
        <v>3076</v>
      </c>
      <c r="U1673" t="e">
        <f>INDEX('Hàng tra'!$E$3:$E$519,MATCH('Bảng kê Q1'!$F1673,'Hàng tra'!$E$3:$E$519,0))</f>
        <v>#N/A</v>
      </c>
    </row>
    <row r="1674" spans="1:21" ht="21" hidden="1" outlineLevel="1" x14ac:dyDescent="0.25">
      <c r="A1674" s="4">
        <v>44986</v>
      </c>
      <c r="B1674" s="8" t="s">
        <v>1458</v>
      </c>
      <c r="C1674" s="8" t="s">
        <v>3013</v>
      </c>
      <c r="D1674" s="22" t="s">
        <v>2670</v>
      </c>
      <c r="E1674" s="22" t="s">
        <v>2670</v>
      </c>
      <c r="F1674" s="22">
        <v>9176</v>
      </c>
      <c r="G1674" s="22"/>
      <c r="H1674" s="22" t="str">
        <f>+IFERROR(INDEX('18.02.23'!$N$9:$N$746,MATCH('Bảng kê Q1'!$F1674,'18.02.23'!$N$9:$N$746,0)),"")</f>
        <v/>
      </c>
      <c r="I1674" s="22"/>
      <c r="J1674" s="22"/>
      <c r="K1674" s="22"/>
      <c r="L1674" s="5">
        <v>16771920</v>
      </c>
      <c r="M1674" s="9" t="s">
        <v>3015</v>
      </c>
      <c r="N1674" s="5">
        <v>1677192</v>
      </c>
      <c r="O1674" s="5">
        <v>18449112</v>
      </c>
      <c r="P1674" s="5">
        <f t="shared" si="52"/>
        <v>1937156.76</v>
      </c>
      <c r="Q1674" s="5">
        <f t="shared" si="53"/>
        <v>16511955.24</v>
      </c>
      <c r="R1674" s="5" t="str">
        <f>+IFERROR(INDEX('18.02.23'!$F$9:$F$748,MATCH('Bảng kê Q1'!$F1674,'18.02.23'!$N$9:$N$746,0)),"")</f>
        <v/>
      </c>
      <c r="S1674" s="15" t="s">
        <v>2670</v>
      </c>
      <c r="T1674" s="8" t="s">
        <v>3072</v>
      </c>
      <c r="U1674" t="e">
        <f>INDEX('Hàng tra'!$E$3:$E$519,MATCH('Bảng kê Q1'!$F1674,'Hàng tra'!$E$3:$E$519,0))</f>
        <v>#N/A</v>
      </c>
    </row>
    <row r="1675" spans="1:21" ht="21" hidden="1" outlineLevel="1" x14ac:dyDescent="0.25">
      <c r="A1675" s="4">
        <v>44986</v>
      </c>
      <c r="B1675" s="8" t="s">
        <v>2100</v>
      </c>
      <c r="C1675" s="8" t="s">
        <v>3013</v>
      </c>
      <c r="D1675" s="22" t="s">
        <v>4288</v>
      </c>
      <c r="E1675" s="22" t="s">
        <v>4288</v>
      </c>
      <c r="F1675" s="22">
        <v>9177</v>
      </c>
      <c r="G1675" s="22"/>
      <c r="H1675" s="22" t="str">
        <f>+IFERROR(INDEX('18.02.23'!$N$9:$N$746,MATCH('Bảng kê Q1'!$F1675,'18.02.23'!$N$9:$N$746,0)),"")</f>
        <v/>
      </c>
      <c r="I1675" s="22"/>
      <c r="J1675" s="22"/>
      <c r="K1675" s="22"/>
      <c r="L1675" s="5">
        <v>1209159</v>
      </c>
      <c r="M1675" s="9" t="s">
        <v>3015</v>
      </c>
      <c r="N1675" s="5">
        <v>120916</v>
      </c>
      <c r="O1675" s="5">
        <v>1330075</v>
      </c>
      <c r="P1675" s="5">
        <f t="shared" si="52"/>
        <v>139657.875</v>
      </c>
      <c r="Q1675" s="5">
        <f t="shared" si="53"/>
        <v>1190417.125</v>
      </c>
      <c r="R1675" s="5" t="str">
        <f>+IFERROR(INDEX('18.02.23'!$F$9:$F$748,MATCH('Bảng kê Q1'!$F1675,'18.02.23'!$N$9:$N$746,0)),"")</f>
        <v/>
      </c>
      <c r="S1675" s="15" t="s">
        <v>2529</v>
      </c>
      <c r="T1675" s="8" t="s">
        <v>3063</v>
      </c>
      <c r="U1675" t="e">
        <f>INDEX('Hàng tra'!$E$3:$E$519,MATCH('Bảng kê Q1'!$F1675,'Hàng tra'!$E$3:$E$519,0))</f>
        <v>#N/A</v>
      </c>
    </row>
    <row r="1676" spans="1:21" ht="21" hidden="1" outlineLevel="1" x14ac:dyDescent="0.25">
      <c r="A1676" s="4">
        <v>44986</v>
      </c>
      <c r="B1676" s="8" t="s">
        <v>131</v>
      </c>
      <c r="C1676" s="8" t="s">
        <v>3013</v>
      </c>
      <c r="D1676" s="22" t="s">
        <v>1405</v>
      </c>
      <c r="E1676" s="22" t="s">
        <v>1405</v>
      </c>
      <c r="F1676" s="22">
        <v>9178</v>
      </c>
      <c r="G1676" s="22"/>
      <c r="H1676" s="22" t="str">
        <f>+IFERROR(INDEX('18.02.23'!$N$9:$N$746,MATCH('Bảng kê Q1'!$F1676,'18.02.23'!$N$9:$N$746,0)),"")</f>
        <v/>
      </c>
      <c r="I1676" s="22"/>
      <c r="J1676" s="22"/>
      <c r="K1676" s="22"/>
      <c r="L1676" s="5">
        <v>2435200</v>
      </c>
      <c r="M1676" s="9" t="s">
        <v>3015</v>
      </c>
      <c r="N1676" s="5">
        <v>243520</v>
      </c>
      <c r="O1676" s="5">
        <v>2678720</v>
      </c>
      <c r="P1676" s="5">
        <f t="shared" si="52"/>
        <v>281265.59999999998</v>
      </c>
      <c r="Q1676" s="5">
        <f t="shared" si="53"/>
        <v>2397454.4</v>
      </c>
      <c r="R1676" s="5" t="str">
        <f>+IFERROR(INDEX('18.02.23'!$F$9:$F$748,MATCH('Bảng kê Q1'!$F1676,'18.02.23'!$N$9:$N$746,0)),"")</f>
        <v/>
      </c>
      <c r="S1676" s="15" t="s">
        <v>1405</v>
      </c>
      <c r="T1676" s="8" t="s">
        <v>3097</v>
      </c>
      <c r="U1676" t="e">
        <f>INDEX('Hàng tra'!$E$3:$E$519,MATCH('Bảng kê Q1'!$F1676,'Hàng tra'!$E$3:$E$519,0))</f>
        <v>#N/A</v>
      </c>
    </row>
    <row r="1677" spans="1:21" ht="21" hidden="1" outlineLevel="1" x14ac:dyDescent="0.25">
      <c r="A1677" s="4">
        <v>44986</v>
      </c>
      <c r="B1677" s="8" t="s">
        <v>2576</v>
      </c>
      <c r="C1677" s="8" t="s">
        <v>3013</v>
      </c>
      <c r="D1677" s="22" t="s">
        <v>1887</v>
      </c>
      <c r="E1677" s="22" t="s">
        <v>1887</v>
      </c>
      <c r="F1677" s="22">
        <v>9179</v>
      </c>
      <c r="G1677" s="22"/>
      <c r="H1677" s="22" t="str">
        <f>+IFERROR(INDEX('18.02.23'!$N$9:$N$746,MATCH('Bảng kê Q1'!$F1677,'18.02.23'!$N$9:$N$746,0)),"")</f>
        <v/>
      </c>
      <c r="I1677" s="22"/>
      <c r="J1677" s="22"/>
      <c r="K1677" s="22"/>
      <c r="L1677" s="5">
        <v>1477735</v>
      </c>
      <c r="M1677" s="9" t="s">
        <v>3015</v>
      </c>
      <c r="N1677" s="5">
        <v>147774</v>
      </c>
      <c r="O1677" s="5">
        <v>1625509</v>
      </c>
      <c r="P1677" s="5">
        <f t="shared" si="52"/>
        <v>170678.44500000001</v>
      </c>
      <c r="Q1677" s="5">
        <f t="shared" si="53"/>
        <v>1454830.5549999999</v>
      </c>
      <c r="R1677" s="5" t="str">
        <f>+IFERROR(INDEX('18.02.23'!$F$9:$F$748,MATCH('Bảng kê Q1'!$F1677,'18.02.23'!$N$9:$N$746,0)),"")</f>
        <v/>
      </c>
      <c r="S1677" s="15" t="s">
        <v>1887</v>
      </c>
      <c r="T1677" s="8" t="s">
        <v>3062</v>
      </c>
      <c r="U1677" t="e">
        <f>INDEX('Hàng tra'!$E$3:$E$519,MATCH('Bảng kê Q1'!$F1677,'Hàng tra'!$E$3:$E$519,0))</f>
        <v>#N/A</v>
      </c>
    </row>
    <row r="1678" spans="1:21" ht="21" hidden="1" outlineLevel="1" x14ac:dyDescent="0.25">
      <c r="A1678" s="4">
        <v>44986</v>
      </c>
      <c r="B1678" s="8" t="s">
        <v>1184</v>
      </c>
      <c r="C1678" s="8" t="s">
        <v>3013</v>
      </c>
      <c r="D1678" s="22" t="s">
        <v>439</v>
      </c>
      <c r="E1678" s="22" t="s">
        <v>439</v>
      </c>
      <c r="F1678" s="22">
        <v>9180</v>
      </c>
      <c r="G1678" s="22"/>
      <c r="H1678" s="22" t="str">
        <f>+IFERROR(INDEX('18.02.23'!$N$9:$N$746,MATCH('Bảng kê Q1'!$F1678,'18.02.23'!$N$9:$N$746,0)),"")</f>
        <v/>
      </c>
      <c r="I1678" s="22"/>
      <c r="J1678" s="22"/>
      <c r="K1678" s="22"/>
      <c r="L1678" s="5">
        <v>1293695</v>
      </c>
      <c r="M1678" s="9" t="s">
        <v>3015</v>
      </c>
      <c r="N1678" s="5">
        <v>129370</v>
      </c>
      <c r="O1678" s="5">
        <v>1423065</v>
      </c>
      <c r="P1678" s="5">
        <f t="shared" si="52"/>
        <v>149421.82499999998</v>
      </c>
      <c r="Q1678" s="5">
        <f t="shared" si="53"/>
        <v>1273643.175</v>
      </c>
      <c r="R1678" s="5" t="str">
        <f>+IFERROR(INDEX('18.02.23'!$F$9:$F$748,MATCH('Bảng kê Q1'!$F1678,'18.02.23'!$N$9:$N$746,0)),"")</f>
        <v/>
      </c>
      <c r="S1678" s="15" t="s">
        <v>439</v>
      </c>
      <c r="T1678" s="8" t="s">
        <v>3077</v>
      </c>
      <c r="U1678" t="e">
        <f>INDEX('Hàng tra'!$E$3:$E$519,MATCH('Bảng kê Q1'!$F1678,'Hàng tra'!$E$3:$E$519,0))</f>
        <v>#N/A</v>
      </c>
    </row>
    <row r="1679" spans="1:21" ht="21" hidden="1" outlineLevel="1" x14ac:dyDescent="0.25">
      <c r="A1679" s="4">
        <v>44986</v>
      </c>
      <c r="B1679" s="8" t="s">
        <v>695</v>
      </c>
      <c r="C1679" s="8" t="s">
        <v>3013</v>
      </c>
      <c r="D1679" s="22" t="s">
        <v>1887</v>
      </c>
      <c r="E1679" s="22" t="s">
        <v>1887</v>
      </c>
      <c r="F1679" s="22">
        <v>9181</v>
      </c>
      <c r="G1679" s="22"/>
      <c r="H1679" s="22" t="str">
        <f>+IFERROR(INDEX('18.02.23'!$N$9:$N$746,MATCH('Bảng kê Q1'!$F1679,'18.02.23'!$N$9:$N$746,0)),"")</f>
        <v/>
      </c>
      <c r="I1679" s="22"/>
      <c r="J1679" s="22"/>
      <c r="K1679" s="22"/>
      <c r="L1679" s="5">
        <v>551250</v>
      </c>
      <c r="M1679" s="9" t="s">
        <v>3015</v>
      </c>
      <c r="N1679" s="5">
        <v>55125</v>
      </c>
      <c r="O1679" s="5">
        <v>606375</v>
      </c>
      <c r="P1679" s="5">
        <f t="shared" si="52"/>
        <v>63669.375</v>
      </c>
      <c r="Q1679" s="5">
        <f t="shared" si="53"/>
        <v>542705.625</v>
      </c>
      <c r="R1679" s="5" t="str">
        <f>+IFERROR(INDEX('18.02.23'!$F$9:$F$748,MATCH('Bảng kê Q1'!$F1679,'18.02.23'!$N$9:$N$746,0)),"")</f>
        <v/>
      </c>
      <c r="S1679" s="15" t="s">
        <v>1887</v>
      </c>
      <c r="T1679" s="8" t="s">
        <v>3062</v>
      </c>
      <c r="U1679" t="e">
        <f>INDEX('Hàng tra'!$E$3:$E$519,MATCH('Bảng kê Q1'!$F1679,'Hàng tra'!$E$3:$E$519,0))</f>
        <v>#N/A</v>
      </c>
    </row>
    <row r="1680" spans="1:21" ht="21" hidden="1" outlineLevel="1" x14ac:dyDescent="0.25">
      <c r="A1680" s="4">
        <v>44986</v>
      </c>
      <c r="B1680" s="8" t="s">
        <v>2758</v>
      </c>
      <c r="C1680" s="8" t="s">
        <v>3013</v>
      </c>
      <c r="D1680" s="22" t="s">
        <v>415</v>
      </c>
      <c r="E1680" s="22" t="s">
        <v>415</v>
      </c>
      <c r="F1680" s="22">
        <v>9182</v>
      </c>
      <c r="G1680" s="22"/>
      <c r="H1680" s="22" t="str">
        <f>+IFERROR(INDEX('18.02.23'!$N$9:$N$746,MATCH('Bảng kê Q1'!$F1680,'18.02.23'!$N$9:$N$746,0)),"")</f>
        <v/>
      </c>
      <c r="I1680" s="22"/>
      <c r="J1680" s="22"/>
      <c r="K1680" s="22"/>
      <c r="L1680" s="5">
        <v>1081500</v>
      </c>
      <c r="M1680" s="9" t="s">
        <v>3015</v>
      </c>
      <c r="N1680" s="5">
        <v>108150</v>
      </c>
      <c r="O1680" s="5">
        <v>1189650</v>
      </c>
      <c r="P1680" s="5">
        <f t="shared" si="52"/>
        <v>124913.25</v>
      </c>
      <c r="Q1680" s="5">
        <f t="shared" si="53"/>
        <v>1064736.75</v>
      </c>
      <c r="R1680" s="5" t="str">
        <f>+IFERROR(INDEX('18.02.23'!$F$9:$F$748,MATCH('Bảng kê Q1'!$F1680,'18.02.23'!$N$9:$N$746,0)),"")</f>
        <v/>
      </c>
      <c r="S1680" s="15" t="s">
        <v>415</v>
      </c>
      <c r="T1680" s="8" t="s">
        <v>3076</v>
      </c>
      <c r="U1680" t="e">
        <f>INDEX('Hàng tra'!$E$3:$E$519,MATCH('Bảng kê Q1'!$F1680,'Hàng tra'!$E$3:$E$519,0))</f>
        <v>#N/A</v>
      </c>
    </row>
    <row r="1681" spans="1:21" ht="21" hidden="1" outlineLevel="1" x14ac:dyDescent="0.25">
      <c r="A1681" s="4">
        <v>44986</v>
      </c>
      <c r="B1681" s="8" t="s">
        <v>471</v>
      </c>
      <c r="C1681" s="8" t="s">
        <v>3013</v>
      </c>
      <c r="D1681" s="22" t="s">
        <v>2233</v>
      </c>
      <c r="E1681" s="22" t="s">
        <v>2233</v>
      </c>
      <c r="F1681" s="22">
        <v>9183</v>
      </c>
      <c r="G1681" s="22"/>
      <c r="H1681" s="22" t="str">
        <f>+IFERROR(INDEX('18.02.23'!$N$9:$N$746,MATCH('Bảng kê Q1'!$F1681,'18.02.23'!$N$9:$N$746,0)),"")</f>
        <v/>
      </c>
      <c r="I1681" s="22"/>
      <c r="J1681" s="22"/>
      <c r="K1681" s="22"/>
      <c r="L1681" s="5">
        <v>212100</v>
      </c>
      <c r="M1681" s="9" t="s">
        <v>3015</v>
      </c>
      <c r="N1681" s="5">
        <v>21210</v>
      </c>
      <c r="O1681" s="5">
        <v>233310</v>
      </c>
      <c r="P1681" s="5">
        <f t="shared" si="52"/>
        <v>24497.55</v>
      </c>
      <c r="Q1681" s="5">
        <f t="shared" si="53"/>
        <v>208812.45</v>
      </c>
      <c r="R1681" s="5" t="str">
        <f>+IFERROR(INDEX('18.02.23'!$F$9:$F$748,MATCH('Bảng kê Q1'!$F1681,'18.02.23'!$N$9:$N$746,0)),"")</f>
        <v/>
      </c>
      <c r="S1681" s="15" t="s">
        <v>2233</v>
      </c>
      <c r="T1681" s="8" t="s">
        <v>3113</v>
      </c>
      <c r="U1681" t="e">
        <f>INDEX('Hàng tra'!$E$3:$E$519,MATCH('Bảng kê Q1'!$F1681,'Hàng tra'!$E$3:$E$519,0))</f>
        <v>#N/A</v>
      </c>
    </row>
    <row r="1682" spans="1:21" hidden="1" outlineLevel="1" x14ac:dyDescent="0.25">
      <c r="A1682" s="4">
        <v>44987</v>
      </c>
      <c r="B1682" s="8" t="s">
        <v>1687</v>
      </c>
      <c r="C1682" s="8" t="s">
        <v>3013</v>
      </c>
      <c r="D1682" s="22" t="s">
        <v>2544</v>
      </c>
      <c r="E1682" s="22" t="s">
        <v>2544</v>
      </c>
      <c r="F1682" s="22">
        <v>9208</v>
      </c>
      <c r="G1682" s="22"/>
      <c r="H1682" s="22" t="str">
        <f>+IFERROR(INDEX('18.02.23'!$N$9:$N$746,MATCH('Bảng kê Q1'!$F1682,'18.02.23'!$N$9:$N$746,0)),"")</f>
        <v/>
      </c>
      <c r="I1682" s="22"/>
      <c r="J1682" s="22"/>
      <c r="K1682" s="22"/>
      <c r="L1682" s="5">
        <v>811387</v>
      </c>
      <c r="M1682" s="9" t="s">
        <v>3015</v>
      </c>
      <c r="N1682" s="5">
        <v>81139</v>
      </c>
      <c r="O1682" s="5">
        <v>892526</v>
      </c>
      <c r="P1682" s="5">
        <f t="shared" si="52"/>
        <v>93715.23</v>
      </c>
      <c r="Q1682" s="5">
        <f t="shared" si="53"/>
        <v>798810.77</v>
      </c>
      <c r="R1682" s="5" t="str">
        <f>+IFERROR(INDEX('18.02.23'!$F$9:$F$748,MATCH('Bảng kê Q1'!$F1682,'18.02.23'!$N$9:$N$746,0)),"")</f>
        <v/>
      </c>
      <c r="S1682" s="15" t="s">
        <v>1882</v>
      </c>
      <c r="T1682" s="8" t="s">
        <v>3014</v>
      </c>
      <c r="U1682" t="e">
        <f>INDEX('Hàng tra'!$E$3:$E$519,MATCH('Bảng kê Q1'!$F1682,'Hàng tra'!$E$3:$E$519,0))</f>
        <v>#N/A</v>
      </c>
    </row>
    <row r="1683" spans="1:21" ht="21" hidden="1" outlineLevel="1" x14ac:dyDescent="0.25">
      <c r="A1683" s="4">
        <v>44987</v>
      </c>
      <c r="B1683" s="8" t="s">
        <v>67</v>
      </c>
      <c r="C1683" s="8" t="s">
        <v>3013</v>
      </c>
      <c r="D1683" s="22" t="s">
        <v>4259</v>
      </c>
      <c r="E1683" s="22" t="s">
        <v>4259</v>
      </c>
      <c r="F1683" s="22">
        <v>9218</v>
      </c>
      <c r="G1683" s="22"/>
      <c r="H1683" s="22" t="str">
        <f>+IFERROR(INDEX('18.02.23'!$N$9:$N$746,MATCH('Bảng kê Q1'!$F1683,'18.02.23'!$N$9:$N$746,0)),"")</f>
        <v/>
      </c>
      <c r="I1683" s="22"/>
      <c r="J1683" s="22"/>
      <c r="K1683" s="22"/>
      <c r="L1683" s="5">
        <v>1596177</v>
      </c>
      <c r="M1683" s="9" t="s">
        <v>3015</v>
      </c>
      <c r="N1683" s="5">
        <v>159618</v>
      </c>
      <c r="O1683" s="5">
        <v>1755795</v>
      </c>
      <c r="P1683" s="5">
        <f t="shared" si="52"/>
        <v>184358.47500000001</v>
      </c>
      <c r="Q1683" s="5">
        <f t="shared" si="53"/>
        <v>1571436.5249999999</v>
      </c>
      <c r="R1683" s="5" t="str">
        <f>+IFERROR(INDEX('18.02.23'!$F$9:$F$748,MATCH('Bảng kê Q1'!$F1683,'18.02.23'!$N$9:$N$746,0)),"")</f>
        <v/>
      </c>
      <c r="S1683" s="15" t="s">
        <v>349</v>
      </c>
      <c r="T1683" s="8" t="s">
        <v>3030</v>
      </c>
      <c r="U1683" t="e">
        <f>INDEX('Hàng tra'!$E$3:$E$519,MATCH('Bảng kê Q1'!$F1683,'Hàng tra'!$E$3:$E$519,0))</f>
        <v>#N/A</v>
      </c>
    </row>
    <row r="1684" spans="1:21" hidden="1" outlineLevel="1" x14ac:dyDescent="0.25">
      <c r="A1684" s="4">
        <v>44987</v>
      </c>
      <c r="B1684" s="8" t="s">
        <v>546</v>
      </c>
      <c r="C1684" s="8" t="s">
        <v>3013</v>
      </c>
      <c r="D1684" s="22" t="s">
        <v>288</v>
      </c>
      <c r="E1684" s="22" t="s">
        <v>288</v>
      </c>
      <c r="F1684" s="22">
        <v>9752</v>
      </c>
      <c r="G1684" s="22"/>
      <c r="H1684" s="22" t="str">
        <f>+IFERROR(INDEX('18.02.23'!$N$9:$N$746,MATCH('Bảng kê Q1'!$F1684,'18.02.23'!$N$9:$N$746,0)),"")</f>
        <v/>
      </c>
      <c r="I1684" s="22"/>
      <c r="J1684" s="22"/>
      <c r="K1684" s="22"/>
      <c r="L1684" s="5">
        <v>371250</v>
      </c>
      <c r="M1684" s="9" t="s">
        <v>3015</v>
      </c>
      <c r="N1684" s="5">
        <v>37125</v>
      </c>
      <c r="O1684" s="5">
        <v>408375</v>
      </c>
      <c r="P1684" s="5">
        <f t="shared" si="52"/>
        <v>42879.375</v>
      </c>
      <c r="Q1684" s="5">
        <f t="shared" si="53"/>
        <v>365495.625</v>
      </c>
      <c r="R1684" s="5" t="str">
        <f>+IFERROR(INDEX('18.02.23'!$F$9:$F$748,MATCH('Bảng kê Q1'!$F1684,'18.02.23'!$N$9:$N$746,0)),"")</f>
        <v/>
      </c>
      <c r="S1684" s="15" t="s">
        <v>1882</v>
      </c>
      <c r="T1684" s="8" t="s">
        <v>3014</v>
      </c>
      <c r="U1684" t="e">
        <f>INDEX('Hàng tra'!$E$3:$E$519,MATCH('Bảng kê Q1'!$F1684,'Hàng tra'!$E$3:$E$519,0))</f>
        <v>#N/A</v>
      </c>
    </row>
    <row r="1685" spans="1:21" hidden="1" outlineLevel="1" x14ac:dyDescent="0.25">
      <c r="A1685" s="4">
        <v>44987</v>
      </c>
      <c r="B1685" s="8" t="s">
        <v>2340</v>
      </c>
      <c r="C1685" s="8" t="s">
        <v>3013</v>
      </c>
      <c r="D1685" s="22" t="s">
        <v>995</v>
      </c>
      <c r="E1685" s="22" t="s">
        <v>995</v>
      </c>
      <c r="F1685" s="22">
        <v>9772</v>
      </c>
      <c r="G1685" s="22"/>
      <c r="H1685" s="22" t="str">
        <f>+IFERROR(INDEX('18.02.23'!$N$9:$N$746,MATCH('Bảng kê Q1'!$F1685,'18.02.23'!$N$9:$N$746,0)),"")</f>
        <v/>
      </c>
      <c r="I1685" s="22"/>
      <c r="J1685" s="22"/>
      <c r="K1685" s="22"/>
      <c r="L1685" s="5">
        <v>553467</v>
      </c>
      <c r="M1685" s="9" t="s">
        <v>3015</v>
      </c>
      <c r="N1685" s="5">
        <v>55347</v>
      </c>
      <c r="O1685" s="5">
        <v>608814</v>
      </c>
      <c r="P1685" s="5">
        <f t="shared" si="52"/>
        <v>63925.47</v>
      </c>
      <c r="Q1685" s="5">
        <f t="shared" si="53"/>
        <v>544888.53</v>
      </c>
      <c r="R1685" s="5" t="str">
        <f>+IFERROR(INDEX('18.02.23'!$F$9:$F$748,MATCH('Bảng kê Q1'!$F1685,'18.02.23'!$N$9:$N$746,0)),"")</f>
        <v/>
      </c>
      <c r="S1685" s="15" t="s">
        <v>1882</v>
      </c>
      <c r="T1685" s="8" t="s">
        <v>3014</v>
      </c>
      <c r="U1685" t="e">
        <f>INDEX('Hàng tra'!$E$3:$E$519,MATCH('Bảng kê Q1'!$F1685,'Hàng tra'!$E$3:$E$519,0))</f>
        <v>#N/A</v>
      </c>
    </row>
    <row r="1686" spans="1:21" hidden="1" outlineLevel="1" x14ac:dyDescent="0.25">
      <c r="A1686" s="4">
        <v>44987</v>
      </c>
      <c r="B1686" s="8" t="s">
        <v>2702</v>
      </c>
      <c r="C1686" s="8" t="s">
        <v>3013</v>
      </c>
      <c r="D1686" s="22" t="s">
        <v>45</v>
      </c>
      <c r="E1686" s="22" t="s">
        <v>45</v>
      </c>
      <c r="F1686" s="22">
        <v>9788</v>
      </c>
      <c r="G1686" s="22"/>
      <c r="H1686" s="22" t="str">
        <f>+IFERROR(INDEX('18.02.23'!$N$9:$N$746,MATCH('Bảng kê Q1'!$F1686,'18.02.23'!$N$9:$N$746,0)),"")</f>
        <v/>
      </c>
      <c r="I1686" s="22"/>
      <c r="J1686" s="22"/>
      <c r="K1686" s="22"/>
      <c r="L1686" s="5">
        <v>688050</v>
      </c>
      <c r="M1686" s="9" t="s">
        <v>3015</v>
      </c>
      <c r="N1686" s="5">
        <v>68805</v>
      </c>
      <c r="O1686" s="5">
        <v>756855</v>
      </c>
      <c r="P1686" s="5">
        <f t="shared" si="52"/>
        <v>79469.774999999994</v>
      </c>
      <c r="Q1686" s="5">
        <f t="shared" si="53"/>
        <v>677385.22499999998</v>
      </c>
      <c r="R1686" s="5" t="str">
        <f>+IFERROR(INDEX('18.02.23'!$F$9:$F$748,MATCH('Bảng kê Q1'!$F1686,'18.02.23'!$N$9:$N$746,0)),"")</f>
        <v/>
      </c>
      <c r="S1686" s="15" t="s">
        <v>1882</v>
      </c>
      <c r="T1686" s="8" t="s">
        <v>3014</v>
      </c>
      <c r="U1686" t="e">
        <f>INDEX('Hàng tra'!$E$3:$E$519,MATCH('Bảng kê Q1'!$F1686,'Hàng tra'!$E$3:$E$519,0))</f>
        <v>#N/A</v>
      </c>
    </row>
    <row r="1687" spans="1:21" hidden="1" outlineLevel="1" x14ac:dyDescent="0.25">
      <c r="A1687" s="4">
        <v>44987</v>
      </c>
      <c r="B1687" s="8" t="s">
        <v>2099</v>
      </c>
      <c r="C1687" s="8" t="s">
        <v>3013</v>
      </c>
      <c r="D1687" s="22" t="s">
        <v>2987</v>
      </c>
      <c r="E1687" s="22" t="s">
        <v>2987</v>
      </c>
      <c r="F1687" s="22">
        <v>9789</v>
      </c>
      <c r="G1687" s="22"/>
      <c r="H1687" s="22" t="str">
        <f>+IFERROR(INDEX('18.02.23'!$N$9:$N$746,MATCH('Bảng kê Q1'!$F1687,'18.02.23'!$N$9:$N$746,0)),"")</f>
        <v/>
      </c>
      <c r="I1687" s="22"/>
      <c r="J1687" s="22"/>
      <c r="K1687" s="22"/>
      <c r="L1687" s="5">
        <v>734310</v>
      </c>
      <c r="M1687" s="9" t="s">
        <v>3015</v>
      </c>
      <c r="N1687" s="5">
        <v>73431</v>
      </c>
      <c r="O1687" s="5">
        <v>807741</v>
      </c>
      <c r="P1687" s="5">
        <f t="shared" si="52"/>
        <v>84812.804999999993</v>
      </c>
      <c r="Q1687" s="5">
        <f t="shared" si="53"/>
        <v>722928.19500000007</v>
      </c>
      <c r="R1687" s="5" t="str">
        <f>+IFERROR(INDEX('18.02.23'!$F$9:$F$748,MATCH('Bảng kê Q1'!$F1687,'18.02.23'!$N$9:$N$746,0)),"")</f>
        <v/>
      </c>
      <c r="S1687" s="15" t="s">
        <v>1882</v>
      </c>
      <c r="T1687" s="8" t="s">
        <v>3014</v>
      </c>
      <c r="U1687" t="e">
        <f>INDEX('Hàng tra'!$E$3:$E$519,MATCH('Bảng kê Q1'!$F1687,'Hàng tra'!$E$3:$E$519,0))</f>
        <v>#N/A</v>
      </c>
    </row>
    <row r="1688" spans="1:21" hidden="1" outlineLevel="1" x14ac:dyDescent="0.25">
      <c r="A1688" s="4">
        <v>44987</v>
      </c>
      <c r="B1688" s="8" t="s">
        <v>1710</v>
      </c>
      <c r="C1688" s="8" t="s">
        <v>3013</v>
      </c>
      <c r="D1688" s="22" t="s">
        <v>1916</v>
      </c>
      <c r="E1688" s="22" t="s">
        <v>1916</v>
      </c>
      <c r="F1688" s="22">
        <v>9790</v>
      </c>
      <c r="G1688" s="22"/>
      <c r="H1688" s="22" t="str">
        <f>+IFERROR(INDEX('18.02.23'!$N$9:$N$746,MATCH('Bảng kê Q1'!$F1688,'18.02.23'!$N$9:$N$746,0)),"")</f>
        <v/>
      </c>
      <c r="I1688" s="22"/>
      <c r="J1688" s="22"/>
      <c r="K1688" s="22"/>
      <c r="L1688" s="5">
        <v>555290</v>
      </c>
      <c r="M1688" s="9" t="s">
        <v>3015</v>
      </c>
      <c r="N1688" s="5">
        <v>55529</v>
      </c>
      <c r="O1688" s="5">
        <v>610819</v>
      </c>
      <c r="P1688" s="5">
        <f t="shared" si="52"/>
        <v>64135.994999999995</v>
      </c>
      <c r="Q1688" s="5">
        <f t="shared" si="53"/>
        <v>546683.005</v>
      </c>
      <c r="R1688" s="5" t="str">
        <f>+IFERROR(INDEX('18.02.23'!$F$9:$F$748,MATCH('Bảng kê Q1'!$F1688,'18.02.23'!$N$9:$N$746,0)),"")</f>
        <v/>
      </c>
      <c r="S1688" s="15" t="s">
        <v>1882</v>
      </c>
      <c r="T1688" s="8" t="s">
        <v>3014</v>
      </c>
      <c r="U1688" t="e">
        <f>INDEX('Hàng tra'!$E$3:$E$519,MATCH('Bảng kê Q1'!$F1688,'Hàng tra'!$E$3:$E$519,0))</f>
        <v>#N/A</v>
      </c>
    </row>
    <row r="1689" spans="1:21" hidden="1" outlineLevel="1" x14ac:dyDescent="0.25">
      <c r="A1689" s="4">
        <v>44987</v>
      </c>
      <c r="B1689" s="8" t="s">
        <v>589</v>
      </c>
      <c r="C1689" s="8" t="s">
        <v>3013</v>
      </c>
      <c r="D1689" s="22" t="s">
        <v>2216</v>
      </c>
      <c r="E1689" s="22" t="s">
        <v>2216</v>
      </c>
      <c r="F1689" s="22">
        <v>9893</v>
      </c>
      <c r="G1689" s="22"/>
      <c r="H1689" s="22" t="str">
        <f>+IFERROR(INDEX('18.02.23'!$N$9:$N$746,MATCH('Bảng kê Q1'!$F1689,'18.02.23'!$N$9:$N$746,0)),"")</f>
        <v/>
      </c>
      <c r="I1689" s="22"/>
      <c r="J1689" s="22"/>
      <c r="K1689" s="22"/>
      <c r="L1689" s="5">
        <v>3166118</v>
      </c>
      <c r="M1689" s="9" t="s">
        <v>3015</v>
      </c>
      <c r="N1689" s="5">
        <v>316612</v>
      </c>
      <c r="O1689" s="5">
        <v>3482730</v>
      </c>
      <c r="P1689" s="5">
        <f t="shared" si="52"/>
        <v>365686.64999999997</v>
      </c>
      <c r="Q1689" s="5">
        <f t="shared" si="53"/>
        <v>3117043.35</v>
      </c>
      <c r="R1689" s="5" t="str">
        <f>+IFERROR(INDEX('18.02.23'!$F$9:$F$748,MATCH('Bảng kê Q1'!$F1689,'18.02.23'!$N$9:$N$746,0)),"")</f>
        <v/>
      </c>
      <c r="S1689" s="15" t="s">
        <v>2216</v>
      </c>
      <c r="T1689" s="8" t="s">
        <v>3042</v>
      </c>
      <c r="U1689" t="e">
        <f>INDEX('Hàng tra'!$E$3:$E$519,MATCH('Bảng kê Q1'!$F1689,'Hàng tra'!$E$3:$E$519,0))</f>
        <v>#N/A</v>
      </c>
    </row>
    <row r="1690" spans="1:21" hidden="1" outlineLevel="1" x14ac:dyDescent="0.25">
      <c r="A1690" s="4">
        <v>44987</v>
      </c>
      <c r="B1690" s="8" t="s">
        <v>859</v>
      </c>
      <c r="C1690" s="8" t="s">
        <v>3013</v>
      </c>
      <c r="D1690" s="22" t="s">
        <v>530</v>
      </c>
      <c r="E1690" s="22" t="s">
        <v>530</v>
      </c>
      <c r="F1690" s="22">
        <v>10158</v>
      </c>
      <c r="G1690" s="22"/>
      <c r="H1690" s="22" t="str">
        <f>+IFERROR(INDEX('18.02.23'!$N$9:$N$746,MATCH('Bảng kê Q1'!$F1690,'18.02.23'!$N$9:$N$746,0)),"")</f>
        <v/>
      </c>
      <c r="I1690" s="22"/>
      <c r="J1690" s="22"/>
      <c r="K1690" s="22"/>
      <c r="L1690" s="5">
        <v>3644500</v>
      </c>
      <c r="M1690" s="9" t="s">
        <v>3015</v>
      </c>
      <c r="N1690" s="5">
        <v>364450</v>
      </c>
      <c r="O1690" s="5">
        <v>4008950</v>
      </c>
      <c r="P1690" s="5">
        <f t="shared" si="52"/>
        <v>420939.75</v>
      </c>
      <c r="Q1690" s="5">
        <f t="shared" si="53"/>
        <v>3588010.25</v>
      </c>
      <c r="R1690" s="5" t="str">
        <f>+IFERROR(INDEX('18.02.23'!$F$9:$F$748,MATCH('Bảng kê Q1'!$F1690,'18.02.23'!$N$9:$N$746,0)),"")</f>
        <v/>
      </c>
      <c r="S1690" s="15" t="s">
        <v>530</v>
      </c>
      <c r="T1690" s="8" t="s">
        <v>3025</v>
      </c>
      <c r="U1690" t="e">
        <f>INDEX('Hàng tra'!$E$3:$E$519,MATCH('Bảng kê Q1'!$F1690,'Hàng tra'!$E$3:$E$519,0))</f>
        <v>#N/A</v>
      </c>
    </row>
    <row r="1691" spans="1:21" hidden="1" outlineLevel="1" x14ac:dyDescent="0.25">
      <c r="A1691" s="4">
        <v>44987</v>
      </c>
      <c r="B1691" s="8" t="s">
        <v>2726</v>
      </c>
      <c r="C1691" s="8" t="s">
        <v>3013</v>
      </c>
      <c r="D1691" s="22" t="s">
        <v>2721</v>
      </c>
      <c r="E1691" s="22" t="s">
        <v>2721</v>
      </c>
      <c r="F1691" s="22">
        <v>10532</v>
      </c>
      <c r="G1691" s="22"/>
      <c r="H1691" s="22" t="str">
        <f>+IFERROR(INDEX('18.02.23'!$N$9:$N$746,MATCH('Bảng kê Q1'!$F1691,'18.02.23'!$N$9:$N$746,0)),"")</f>
        <v/>
      </c>
      <c r="I1691" s="22"/>
      <c r="J1691" s="22"/>
      <c r="K1691" s="22"/>
      <c r="L1691" s="5">
        <v>1110580</v>
      </c>
      <c r="M1691" s="9" t="s">
        <v>3015</v>
      </c>
      <c r="N1691" s="5">
        <v>111058</v>
      </c>
      <c r="O1691" s="5">
        <v>1221638</v>
      </c>
      <c r="P1691" s="5">
        <f t="shared" si="52"/>
        <v>128271.98999999999</v>
      </c>
      <c r="Q1691" s="5">
        <f t="shared" si="53"/>
        <v>1093366.01</v>
      </c>
      <c r="R1691" s="5" t="str">
        <f>+IFERROR(INDEX('18.02.23'!$F$9:$F$748,MATCH('Bảng kê Q1'!$F1691,'18.02.23'!$N$9:$N$746,0)),"")</f>
        <v/>
      </c>
      <c r="S1691" s="15" t="s">
        <v>2721</v>
      </c>
      <c r="T1691" s="8" t="s">
        <v>3036</v>
      </c>
      <c r="U1691" t="e">
        <f>INDEX('Hàng tra'!$E$3:$E$519,MATCH('Bảng kê Q1'!$F1691,'Hàng tra'!$E$3:$E$519,0))</f>
        <v>#N/A</v>
      </c>
    </row>
    <row r="1692" spans="1:21" hidden="1" outlineLevel="1" x14ac:dyDescent="0.25">
      <c r="A1692" s="4">
        <v>44987</v>
      </c>
      <c r="B1692" s="8" t="s">
        <v>2012</v>
      </c>
      <c r="C1692" s="8" t="s">
        <v>3013</v>
      </c>
      <c r="D1692" s="22" t="s">
        <v>2721</v>
      </c>
      <c r="E1692" s="22" t="s">
        <v>2721</v>
      </c>
      <c r="F1692" s="22">
        <v>10533</v>
      </c>
      <c r="G1692" s="22"/>
      <c r="H1692" s="22" t="str">
        <f>+IFERROR(INDEX('18.02.23'!$N$9:$N$746,MATCH('Bảng kê Q1'!$F1692,'18.02.23'!$N$9:$N$746,0)),"")</f>
        <v/>
      </c>
      <c r="I1692" s="22"/>
      <c r="J1692" s="22"/>
      <c r="K1692" s="22"/>
      <c r="L1692" s="5">
        <v>1102500</v>
      </c>
      <c r="M1692" s="9" t="s">
        <v>3015</v>
      </c>
      <c r="N1692" s="5">
        <v>110250</v>
      </c>
      <c r="O1692" s="5">
        <v>1212750</v>
      </c>
      <c r="P1692" s="5">
        <f t="shared" si="52"/>
        <v>127338.75</v>
      </c>
      <c r="Q1692" s="5">
        <f t="shared" si="53"/>
        <v>1085411.25</v>
      </c>
      <c r="R1692" s="5" t="str">
        <f>+IFERROR(INDEX('18.02.23'!$F$9:$F$748,MATCH('Bảng kê Q1'!$F1692,'18.02.23'!$N$9:$N$746,0)),"")</f>
        <v/>
      </c>
      <c r="S1692" s="15" t="s">
        <v>2721</v>
      </c>
      <c r="T1692" s="8" t="s">
        <v>3036</v>
      </c>
      <c r="U1692" t="e">
        <f>INDEX('Hàng tra'!$E$3:$E$519,MATCH('Bảng kê Q1'!$F1692,'Hàng tra'!$E$3:$E$519,0))</f>
        <v>#N/A</v>
      </c>
    </row>
    <row r="1693" spans="1:21" hidden="1" outlineLevel="1" x14ac:dyDescent="0.25">
      <c r="A1693" s="4">
        <v>44987</v>
      </c>
      <c r="B1693" s="8" t="s">
        <v>2571</v>
      </c>
      <c r="C1693" s="8" t="s">
        <v>3013</v>
      </c>
      <c r="D1693" s="22" t="s">
        <v>2989</v>
      </c>
      <c r="E1693" s="22" t="s">
        <v>2989</v>
      </c>
      <c r="F1693" s="22">
        <v>10570</v>
      </c>
      <c r="G1693" s="22"/>
      <c r="H1693" s="22" t="str">
        <f>+IFERROR(INDEX('18.02.23'!$N$9:$N$746,MATCH('Bảng kê Q1'!$F1693,'18.02.23'!$N$9:$N$746,0)),"")</f>
        <v/>
      </c>
      <c r="I1693" s="22"/>
      <c r="J1693" s="22"/>
      <c r="K1693" s="22"/>
      <c r="L1693" s="5">
        <v>1003640</v>
      </c>
      <c r="M1693" s="9" t="s">
        <v>3015</v>
      </c>
      <c r="N1693" s="5">
        <v>100364</v>
      </c>
      <c r="O1693" s="5">
        <v>1104004</v>
      </c>
      <c r="P1693" s="5">
        <f t="shared" si="52"/>
        <v>115920.42</v>
      </c>
      <c r="Q1693" s="5">
        <f t="shared" si="53"/>
        <v>988083.58</v>
      </c>
      <c r="R1693" s="5" t="str">
        <f>+IFERROR(INDEX('18.02.23'!$F$9:$F$748,MATCH('Bảng kê Q1'!$F1693,'18.02.23'!$N$9:$N$746,0)),"")</f>
        <v/>
      </c>
      <c r="S1693" s="15" t="s">
        <v>2989</v>
      </c>
      <c r="T1693" s="8" t="s">
        <v>3038</v>
      </c>
      <c r="U1693" t="e">
        <f>INDEX('Hàng tra'!$E$3:$E$519,MATCH('Bảng kê Q1'!$F1693,'Hàng tra'!$E$3:$E$519,0))</f>
        <v>#N/A</v>
      </c>
    </row>
    <row r="1694" spans="1:21" hidden="1" outlineLevel="1" x14ac:dyDescent="0.25">
      <c r="A1694" s="4">
        <v>44987</v>
      </c>
      <c r="B1694" s="8" t="s">
        <v>2266</v>
      </c>
      <c r="C1694" s="8" t="s">
        <v>3013</v>
      </c>
      <c r="D1694" s="22" t="s">
        <v>575</v>
      </c>
      <c r="E1694" s="22" t="s">
        <v>575</v>
      </c>
      <c r="F1694" s="22">
        <v>10571</v>
      </c>
      <c r="G1694" s="22"/>
      <c r="H1694" s="22" t="str">
        <f>+IFERROR(INDEX('18.02.23'!$N$9:$N$746,MATCH('Bảng kê Q1'!$F1694,'18.02.23'!$N$9:$N$746,0)),"")</f>
        <v/>
      </c>
      <c r="I1694" s="22"/>
      <c r="J1694" s="22"/>
      <c r="K1694" s="22"/>
      <c r="L1694" s="5">
        <v>367155</v>
      </c>
      <c r="M1694" s="9" t="s">
        <v>3015</v>
      </c>
      <c r="N1694" s="5">
        <v>36716</v>
      </c>
      <c r="O1694" s="5">
        <v>403871</v>
      </c>
      <c r="P1694" s="5">
        <f t="shared" si="52"/>
        <v>42406.455000000002</v>
      </c>
      <c r="Q1694" s="5">
        <f t="shared" si="53"/>
        <v>361464.54499999998</v>
      </c>
      <c r="R1694" s="5" t="str">
        <f>+IFERROR(INDEX('18.02.23'!$F$9:$F$748,MATCH('Bảng kê Q1'!$F1694,'18.02.23'!$N$9:$N$746,0)),"")</f>
        <v/>
      </c>
      <c r="S1694" s="15" t="s">
        <v>1882</v>
      </c>
      <c r="T1694" s="8" t="s">
        <v>3014</v>
      </c>
      <c r="U1694" t="e">
        <f>INDEX('Hàng tra'!$E$3:$E$519,MATCH('Bảng kê Q1'!$F1694,'Hàng tra'!$E$3:$E$519,0))</f>
        <v>#N/A</v>
      </c>
    </row>
    <row r="1695" spans="1:21" hidden="1" outlineLevel="1" x14ac:dyDescent="0.25">
      <c r="A1695" s="4">
        <v>44987</v>
      </c>
      <c r="B1695" s="8" t="s">
        <v>2710</v>
      </c>
      <c r="C1695" s="8" t="s">
        <v>3013</v>
      </c>
      <c r="D1695" s="22" t="s">
        <v>1610</v>
      </c>
      <c r="E1695" s="22" t="s">
        <v>1610</v>
      </c>
      <c r="F1695" s="22">
        <v>10590</v>
      </c>
      <c r="G1695" s="22"/>
      <c r="H1695" s="22" t="str">
        <f>+IFERROR(INDEX('18.02.23'!$N$9:$N$746,MATCH('Bảng kê Q1'!$F1695,'18.02.23'!$N$9:$N$746,0)),"")</f>
        <v/>
      </c>
      <c r="I1695" s="22"/>
      <c r="J1695" s="22"/>
      <c r="K1695" s="22"/>
      <c r="L1695" s="5">
        <v>555290</v>
      </c>
      <c r="M1695" s="9" t="s">
        <v>3015</v>
      </c>
      <c r="N1695" s="5">
        <v>55529</v>
      </c>
      <c r="O1695" s="5">
        <v>610819</v>
      </c>
      <c r="P1695" s="5">
        <f t="shared" si="52"/>
        <v>64135.994999999995</v>
      </c>
      <c r="Q1695" s="5">
        <f t="shared" si="53"/>
        <v>546683.005</v>
      </c>
      <c r="R1695" s="5" t="str">
        <f>+IFERROR(INDEX('18.02.23'!$F$9:$F$748,MATCH('Bảng kê Q1'!$F1695,'18.02.23'!$N$9:$N$746,0)),"")</f>
        <v/>
      </c>
      <c r="S1695" s="15" t="s">
        <v>1882</v>
      </c>
      <c r="T1695" s="8" t="s">
        <v>3014</v>
      </c>
      <c r="U1695" t="e">
        <f>INDEX('Hàng tra'!$E$3:$E$519,MATCH('Bảng kê Q1'!$F1695,'Hàng tra'!$E$3:$E$519,0))</f>
        <v>#N/A</v>
      </c>
    </row>
    <row r="1696" spans="1:21" hidden="1" outlineLevel="1" x14ac:dyDescent="0.25">
      <c r="A1696" s="4">
        <v>44987</v>
      </c>
      <c r="B1696" s="8" t="s">
        <v>2876</v>
      </c>
      <c r="C1696" s="8" t="s">
        <v>3013</v>
      </c>
      <c r="D1696" s="22" t="s">
        <v>517</v>
      </c>
      <c r="E1696" s="22" t="s">
        <v>517</v>
      </c>
      <c r="F1696" s="22">
        <v>10630</v>
      </c>
      <c r="G1696" s="22"/>
      <c r="H1696" s="22" t="str">
        <f>+IFERROR(INDEX('18.02.23'!$N$9:$N$746,MATCH('Bảng kê Q1'!$F1696,'18.02.23'!$N$9:$N$746,0)),"")</f>
        <v/>
      </c>
      <c r="I1696" s="22"/>
      <c r="J1696" s="22"/>
      <c r="K1696" s="22"/>
      <c r="L1696" s="5">
        <v>718168</v>
      </c>
      <c r="M1696" s="9" t="s">
        <v>3015</v>
      </c>
      <c r="N1696" s="5">
        <v>71817</v>
      </c>
      <c r="O1696" s="5">
        <v>789985</v>
      </c>
      <c r="P1696" s="5">
        <f t="shared" si="52"/>
        <v>82948.425000000003</v>
      </c>
      <c r="Q1696" s="5">
        <f t="shared" si="53"/>
        <v>707036.57499999995</v>
      </c>
      <c r="R1696" s="5" t="str">
        <f>+IFERROR(INDEX('18.02.23'!$F$9:$F$748,MATCH('Bảng kê Q1'!$F1696,'18.02.23'!$N$9:$N$746,0)),"")</f>
        <v/>
      </c>
      <c r="S1696" s="15" t="s">
        <v>1882</v>
      </c>
      <c r="T1696" s="8" t="s">
        <v>3014</v>
      </c>
      <c r="U1696" t="e">
        <f>INDEX('Hàng tra'!$E$3:$E$519,MATCH('Bảng kê Q1'!$F1696,'Hàng tra'!$E$3:$E$519,0))</f>
        <v>#N/A</v>
      </c>
    </row>
    <row r="1697" spans="1:21" hidden="1" outlineLevel="1" x14ac:dyDescent="0.25">
      <c r="A1697" s="4">
        <v>44987</v>
      </c>
      <c r="B1697" s="8" t="s">
        <v>2086</v>
      </c>
      <c r="C1697" s="8" t="s">
        <v>3013</v>
      </c>
      <c r="D1697" s="22" t="s">
        <v>2784</v>
      </c>
      <c r="E1697" s="22" t="s">
        <v>2784</v>
      </c>
      <c r="F1697" s="22">
        <v>10631</v>
      </c>
      <c r="G1697" s="22"/>
      <c r="H1697" s="22" t="str">
        <f>+IFERROR(INDEX('18.02.23'!$N$9:$N$746,MATCH('Bảng kê Q1'!$F1697,'18.02.23'!$N$9:$N$746,0)),"")</f>
        <v/>
      </c>
      <c r="I1697" s="22"/>
      <c r="J1697" s="22"/>
      <c r="K1697" s="22"/>
      <c r="L1697" s="5">
        <v>1111848</v>
      </c>
      <c r="M1697" s="9" t="s">
        <v>3015</v>
      </c>
      <c r="N1697" s="5">
        <v>111185</v>
      </c>
      <c r="O1697" s="5">
        <v>1223033</v>
      </c>
      <c r="P1697" s="5">
        <f t="shared" si="52"/>
        <v>128418.465</v>
      </c>
      <c r="Q1697" s="5">
        <f t="shared" si="53"/>
        <v>1094614.5349999999</v>
      </c>
      <c r="R1697" s="5" t="str">
        <f>+IFERROR(INDEX('18.02.23'!$F$9:$F$748,MATCH('Bảng kê Q1'!$F1697,'18.02.23'!$N$9:$N$746,0)),"")</f>
        <v/>
      </c>
      <c r="S1697" s="15" t="s">
        <v>1882</v>
      </c>
      <c r="T1697" s="8" t="s">
        <v>3014</v>
      </c>
      <c r="U1697" t="e">
        <f>INDEX('Hàng tra'!$E$3:$E$519,MATCH('Bảng kê Q1'!$F1697,'Hàng tra'!$E$3:$E$519,0))</f>
        <v>#N/A</v>
      </c>
    </row>
    <row r="1698" spans="1:21" hidden="1" outlineLevel="1" x14ac:dyDescent="0.25">
      <c r="A1698" s="4">
        <v>44987</v>
      </c>
      <c r="B1698" s="8" t="s">
        <v>628</v>
      </c>
      <c r="C1698" s="8" t="s">
        <v>3013</v>
      </c>
      <c r="D1698" s="22" t="s">
        <v>54</v>
      </c>
      <c r="E1698" s="22" t="s">
        <v>54</v>
      </c>
      <c r="F1698" s="22">
        <v>10632</v>
      </c>
      <c r="G1698" s="22"/>
      <c r="H1698" s="22" t="str">
        <f>+IFERROR(INDEX('18.02.23'!$N$9:$N$746,MATCH('Bảng kê Q1'!$F1698,'18.02.23'!$N$9:$N$746,0)),"")</f>
        <v/>
      </c>
      <c r="I1698" s="22"/>
      <c r="J1698" s="22"/>
      <c r="K1698" s="22"/>
      <c r="L1698" s="5">
        <v>457562</v>
      </c>
      <c r="M1698" s="9" t="s">
        <v>3015</v>
      </c>
      <c r="N1698" s="5">
        <v>45756</v>
      </c>
      <c r="O1698" s="5">
        <v>503318</v>
      </c>
      <c r="P1698" s="5">
        <f t="shared" si="52"/>
        <v>52848.39</v>
      </c>
      <c r="Q1698" s="5">
        <f t="shared" si="53"/>
        <v>450469.61</v>
      </c>
      <c r="R1698" s="5" t="str">
        <f>+IFERROR(INDEX('18.02.23'!$F$9:$F$748,MATCH('Bảng kê Q1'!$F1698,'18.02.23'!$N$9:$N$746,0)),"")</f>
        <v/>
      </c>
      <c r="S1698" s="15" t="s">
        <v>1882</v>
      </c>
      <c r="T1698" s="8" t="s">
        <v>3014</v>
      </c>
      <c r="U1698" t="e">
        <f>INDEX('Hàng tra'!$E$3:$E$519,MATCH('Bảng kê Q1'!$F1698,'Hàng tra'!$E$3:$E$519,0))</f>
        <v>#N/A</v>
      </c>
    </row>
    <row r="1699" spans="1:21" hidden="1" outlineLevel="1" x14ac:dyDescent="0.25">
      <c r="A1699" s="4">
        <v>44987</v>
      </c>
      <c r="B1699" s="8" t="s">
        <v>725</v>
      </c>
      <c r="C1699" s="8" t="s">
        <v>3013</v>
      </c>
      <c r="D1699" s="22" t="s">
        <v>2354</v>
      </c>
      <c r="E1699" s="22" t="s">
        <v>2354</v>
      </c>
      <c r="F1699" s="22">
        <v>10651</v>
      </c>
      <c r="G1699" s="22"/>
      <c r="H1699" s="22" t="str">
        <f>+IFERROR(INDEX('18.02.23'!$N$9:$N$746,MATCH('Bảng kê Q1'!$F1699,'18.02.23'!$N$9:$N$746,0)),"")</f>
        <v/>
      </c>
      <c r="I1699" s="22"/>
      <c r="J1699" s="22"/>
      <c r="K1699" s="22"/>
      <c r="L1699" s="5">
        <v>1106934</v>
      </c>
      <c r="M1699" s="9" t="s">
        <v>3015</v>
      </c>
      <c r="N1699" s="5">
        <v>110693</v>
      </c>
      <c r="O1699" s="5">
        <v>1217627</v>
      </c>
      <c r="P1699" s="5">
        <f t="shared" si="52"/>
        <v>127850.83499999999</v>
      </c>
      <c r="Q1699" s="5">
        <f t="shared" si="53"/>
        <v>1089776.165</v>
      </c>
      <c r="R1699" s="5" t="str">
        <f>+IFERROR(INDEX('18.02.23'!$F$9:$F$748,MATCH('Bảng kê Q1'!$F1699,'18.02.23'!$N$9:$N$746,0)),"")</f>
        <v/>
      </c>
      <c r="S1699" s="15" t="s">
        <v>1882</v>
      </c>
      <c r="T1699" s="8" t="s">
        <v>3014</v>
      </c>
      <c r="U1699" t="e">
        <f>INDEX('Hàng tra'!$E$3:$E$519,MATCH('Bảng kê Q1'!$F1699,'Hàng tra'!$E$3:$E$519,0))</f>
        <v>#N/A</v>
      </c>
    </row>
    <row r="1700" spans="1:21" hidden="1" outlineLevel="1" x14ac:dyDescent="0.25">
      <c r="A1700" s="4">
        <v>44987</v>
      </c>
      <c r="B1700" s="8" t="s">
        <v>2191</v>
      </c>
      <c r="C1700" s="8" t="s">
        <v>3013</v>
      </c>
      <c r="D1700" s="22" t="s">
        <v>2508</v>
      </c>
      <c r="E1700" s="22" t="s">
        <v>2508</v>
      </c>
      <c r="F1700" s="22">
        <v>10811</v>
      </c>
      <c r="G1700" s="22"/>
      <c r="H1700" s="22" t="str">
        <f>+IFERROR(INDEX('18.02.23'!$N$9:$N$746,MATCH('Bảng kê Q1'!$F1700,'18.02.23'!$N$9:$N$746,0)),"")</f>
        <v/>
      </c>
      <c r="I1700" s="22"/>
      <c r="J1700" s="22"/>
      <c r="K1700" s="22"/>
      <c r="L1700" s="5">
        <v>1844890</v>
      </c>
      <c r="M1700" s="9" t="s">
        <v>3015</v>
      </c>
      <c r="N1700" s="5">
        <v>184489</v>
      </c>
      <c r="O1700" s="5">
        <v>2029379</v>
      </c>
      <c r="P1700" s="5">
        <f t="shared" si="52"/>
        <v>213084.79499999998</v>
      </c>
      <c r="Q1700" s="5">
        <f t="shared" si="53"/>
        <v>1816294.2050000001</v>
      </c>
      <c r="R1700" s="5" t="str">
        <f>+IFERROR(INDEX('18.02.23'!$F$9:$F$748,MATCH('Bảng kê Q1'!$F1700,'18.02.23'!$N$9:$N$746,0)),"")</f>
        <v/>
      </c>
      <c r="S1700" s="15" t="s">
        <v>2508</v>
      </c>
      <c r="T1700" s="8" t="s">
        <v>3090</v>
      </c>
      <c r="U1700" t="e">
        <f>INDEX('Hàng tra'!$E$3:$E$519,MATCH('Bảng kê Q1'!$F1700,'Hàng tra'!$E$3:$E$519,0))</f>
        <v>#N/A</v>
      </c>
    </row>
    <row r="1701" spans="1:21" ht="21" hidden="1" outlineLevel="1" x14ac:dyDescent="0.25">
      <c r="A1701" s="4">
        <v>44987</v>
      </c>
      <c r="B1701" s="8" t="s">
        <v>2398</v>
      </c>
      <c r="C1701" s="8" t="s">
        <v>3013</v>
      </c>
      <c r="D1701" s="22" t="s">
        <v>2998</v>
      </c>
      <c r="E1701" s="22" t="s">
        <v>2998</v>
      </c>
      <c r="F1701" s="22">
        <v>10812</v>
      </c>
      <c r="G1701" s="22"/>
      <c r="H1701" s="22" t="str">
        <f>+IFERROR(INDEX('18.02.23'!$N$9:$N$746,MATCH('Bảng kê Q1'!$F1701,'18.02.23'!$N$9:$N$746,0)),"")</f>
        <v/>
      </c>
      <c r="I1701" s="22"/>
      <c r="J1701" s="22"/>
      <c r="K1701" s="22"/>
      <c r="L1701" s="5">
        <v>544596</v>
      </c>
      <c r="M1701" s="9" t="s">
        <v>3015</v>
      </c>
      <c r="N1701" s="5">
        <v>54460</v>
      </c>
      <c r="O1701" s="5">
        <v>599056</v>
      </c>
      <c r="P1701" s="5">
        <f t="shared" si="52"/>
        <v>62900.88</v>
      </c>
      <c r="Q1701" s="5">
        <f t="shared" si="53"/>
        <v>536155.12</v>
      </c>
      <c r="R1701" s="5" t="str">
        <f>+IFERROR(INDEX('18.02.23'!$F$9:$F$748,MATCH('Bảng kê Q1'!$F1701,'18.02.23'!$N$9:$N$746,0)),"")</f>
        <v/>
      </c>
      <c r="S1701" s="15" t="s">
        <v>2998</v>
      </c>
      <c r="T1701" s="8" t="s">
        <v>3089</v>
      </c>
      <c r="U1701" t="e">
        <f>INDEX('Hàng tra'!$E$3:$E$519,MATCH('Bảng kê Q1'!$F1701,'Hàng tra'!$E$3:$E$519,0))</f>
        <v>#N/A</v>
      </c>
    </row>
    <row r="1702" spans="1:21" hidden="1" outlineLevel="1" x14ac:dyDescent="0.25">
      <c r="A1702" s="4">
        <v>44987</v>
      </c>
      <c r="B1702" s="8" t="s">
        <v>13</v>
      </c>
      <c r="C1702" s="8" t="s">
        <v>3013</v>
      </c>
      <c r="D1702" s="22" t="s">
        <v>2850</v>
      </c>
      <c r="E1702" s="22" t="s">
        <v>2850</v>
      </c>
      <c r="F1702" s="22">
        <v>11011</v>
      </c>
      <c r="G1702" s="22"/>
      <c r="H1702" s="22" t="str">
        <f>+IFERROR(INDEX('18.02.23'!$N$9:$N$746,MATCH('Bảng kê Q1'!$F1702,'18.02.23'!$N$9:$N$746,0)),"")</f>
        <v/>
      </c>
      <c r="I1702" s="22"/>
      <c r="J1702" s="22"/>
      <c r="K1702" s="22"/>
      <c r="L1702" s="5">
        <v>728037</v>
      </c>
      <c r="M1702" s="9" t="s">
        <v>3015</v>
      </c>
      <c r="N1702" s="5">
        <v>72804</v>
      </c>
      <c r="O1702" s="5">
        <v>800841</v>
      </c>
      <c r="P1702" s="5">
        <f t="shared" si="52"/>
        <v>84088.304999999993</v>
      </c>
      <c r="Q1702" s="5">
        <f t="shared" si="53"/>
        <v>716752.69500000007</v>
      </c>
      <c r="R1702" s="5" t="str">
        <f>+IFERROR(INDEX('18.02.23'!$F$9:$F$748,MATCH('Bảng kê Q1'!$F1702,'18.02.23'!$N$9:$N$746,0)),"")</f>
        <v/>
      </c>
      <c r="S1702" s="15" t="s">
        <v>1882</v>
      </c>
      <c r="T1702" s="8" t="s">
        <v>3014</v>
      </c>
      <c r="U1702" t="e">
        <f>INDEX('Hàng tra'!$E$3:$E$519,MATCH('Bảng kê Q1'!$F1702,'Hàng tra'!$E$3:$E$519,0))</f>
        <v>#N/A</v>
      </c>
    </row>
    <row r="1703" spans="1:21" ht="21" hidden="1" outlineLevel="1" x14ac:dyDescent="0.25">
      <c r="A1703" s="4">
        <v>44987</v>
      </c>
      <c r="B1703" s="8" t="s">
        <v>483</v>
      </c>
      <c r="C1703" s="8" t="s">
        <v>3013</v>
      </c>
      <c r="D1703" s="22" t="s">
        <v>4260</v>
      </c>
      <c r="E1703" s="22" t="s">
        <v>4260</v>
      </c>
      <c r="F1703" s="22">
        <v>11229</v>
      </c>
      <c r="G1703" s="22"/>
      <c r="H1703" s="22" t="str">
        <f>+IFERROR(INDEX('18.02.23'!$N$9:$N$746,MATCH('Bảng kê Q1'!$F1703,'18.02.23'!$N$9:$N$746,0)),"")</f>
        <v/>
      </c>
      <c r="I1703" s="22"/>
      <c r="J1703" s="22"/>
      <c r="K1703" s="22"/>
      <c r="L1703" s="5">
        <v>1442744</v>
      </c>
      <c r="M1703" s="9" t="s">
        <v>3015</v>
      </c>
      <c r="N1703" s="5">
        <v>144274</v>
      </c>
      <c r="O1703" s="5">
        <v>1587018</v>
      </c>
      <c r="P1703" s="5">
        <f t="shared" si="52"/>
        <v>166636.88999999998</v>
      </c>
      <c r="Q1703" s="5">
        <f t="shared" si="53"/>
        <v>1420381.11</v>
      </c>
      <c r="R1703" s="5" t="str">
        <f>+IFERROR(INDEX('18.02.23'!$F$9:$F$748,MATCH('Bảng kê Q1'!$F1703,'18.02.23'!$N$9:$N$746,0)),"")</f>
        <v/>
      </c>
      <c r="S1703" s="15" t="s">
        <v>349</v>
      </c>
      <c r="T1703" s="8" t="s">
        <v>3030</v>
      </c>
      <c r="U1703" t="e">
        <f>INDEX('Hàng tra'!$E$3:$E$519,MATCH('Bảng kê Q1'!$F1703,'Hàng tra'!$E$3:$E$519,0))</f>
        <v>#N/A</v>
      </c>
    </row>
    <row r="1704" spans="1:21" ht="21" hidden="1" outlineLevel="1" x14ac:dyDescent="0.25">
      <c r="A1704" s="4">
        <v>44987</v>
      </c>
      <c r="B1704" s="8" t="s">
        <v>1121</v>
      </c>
      <c r="C1704" s="8" t="s">
        <v>3013</v>
      </c>
      <c r="D1704" s="22" t="s">
        <v>4289</v>
      </c>
      <c r="E1704" s="22" t="s">
        <v>4289</v>
      </c>
      <c r="F1704" s="22">
        <v>11230</v>
      </c>
      <c r="G1704" s="22"/>
      <c r="H1704" s="22" t="str">
        <f>+IFERROR(INDEX('18.02.23'!$N$9:$N$746,MATCH('Bảng kê Q1'!$F1704,'18.02.23'!$N$9:$N$746,0)),"")</f>
        <v/>
      </c>
      <c r="I1704" s="22"/>
      <c r="J1704" s="22"/>
      <c r="K1704" s="22"/>
      <c r="L1704" s="5">
        <v>589905</v>
      </c>
      <c r="M1704" s="9" t="s">
        <v>3015</v>
      </c>
      <c r="N1704" s="5">
        <v>58991</v>
      </c>
      <c r="O1704" s="5">
        <v>648896</v>
      </c>
      <c r="P1704" s="5">
        <f t="shared" si="52"/>
        <v>68134.080000000002</v>
      </c>
      <c r="Q1704" s="5">
        <f t="shared" si="53"/>
        <v>580761.92000000004</v>
      </c>
      <c r="R1704" s="5" t="str">
        <f>+IFERROR(INDEX('18.02.23'!$F$9:$F$748,MATCH('Bảng kê Q1'!$F1704,'18.02.23'!$N$9:$N$746,0)),"")</f>
        <v/>
      </c>
      <c r="S1704" s="15" t="s">
        <v>349</v>
      </c>
      <c r="T1704" s="8" t="s">
        <v>3030</v>
      </c>
      <c r="U1704" t="e">
        <f>INDEX('Hàng tra'!$E$3:$E$519,MATCH('Bảng kê Q1'!$F1704,'Hàng tra'!$E$3:$E$519,0))</f>
        <v>#N/A</v>
      </c>
    </row>
    <row r="1705" spans="1:21" hidden="1" outlineLevel="1" x14ac:dyDescent="0.25">
      <c r="A1705" s="4">
        <v>44988</v>
      </c>
      <c r="B1705" s="8" t="s">
        <v>2364</v>
      </c>
      <c r="C1705" s="8" t="s">
        <v>3013</v>
      </c>
      <c r="D1705" s="22" t="s">
        <v>4192</v>
      </c>
      <c r="E1705" s="22" t="s">
        <v>4192</v>
      </c>
      <c r="F1705" s="22">
        <v>11232</v>
      </c>
      <c r="G1705" s="22"/>
      <c r="H1705" s="22" t="str">
        <f>+IFERROR(INDEX('18.02.23'!$N$9:$N$746,MATCH('Bảng kê Q1'!$F1705,'18.02.23'!$N$9:$N$746,0)),"")</f>
        <v/>
      </c>
      <c r="I1705" s="22"/>
      <c r="J1705" s="22"/>
      <c r="K1705" s="22"/>
      <c r="L1705" s="5">
        <v>2955470</v>
      </c>
      <c r="M1705" s="9" t="s">
        <v>3015</v>
      </c>
      <c r="N1705" s="5">
        <v>295547</v>
      </c>
      <c r="O1705" s="5">
        <v>3251017</v>
      </c>
      <c r="P1705" s="5">
        <f t="shared" si="52"/>
        <v>341356.78499999997</v>
      </c>
      <c r="Q1705" s="5">
        <f t="shared" si="53"/>
        <v>2909660.2149999999</v>
      </c>
      <c r="R1705" s="5" t="str">
        <f>+IFERROR(INDEX('18.02.23'!$F$9:$F$748,MATCH('Bảng kê Q1'!$F1705,'18.02.23'!$N$9:$N$746,0)),"")</f>
        <v/>
      </c>
      <c r="S1705" s="15" t="s">
        <v>2803</v>
      </c>
      <c r="T1705" s="8" t="s">
        <v>3035</v>
      </c>
      <c r="U1705" t="e">
        <f>INDEX('Hàng tra'!$E$3:$E$519,MATCH('Bảng kê Q1'!$F1705,'Hàng tra'!$E$3:$E$519,0))</f>
        <v>#N/A</v>
      </c>
    </row>
    <row r="1706" spans="1:21" ht="21" hidden="1" outlineLevel="1" x14ac:dyDescent="0.25">
      <c r="A1706" s="4">
        <v>44988</v>
      </c>
      <c r="B1706" s="8" t="s">
        <v>1144</v>
      </c>
      <c r="C1706" s="8" t="s">
        <v>3013</v>
      </c>
      <c r="D1706" s="22" t="s">
        <v>2921</v>
      </c>
      <c r="E1706" s="22" t="s">
        <v>2921</v>
      </c>
      <c r="F1706" s="22">
        <v>11233</v>
      </c>
      <c r="G1706" s="22"/>
      <c r="H1706" s="22" t="str">
        <f>+IFERROR(INDEX('18.02.23'!$N$9:$N$746,MATCH('Bảng kê Q1'!$F1706,'18.02.23'!$N$9:$N$746,0)),"")</f>
        <v/>
      </c>
      <c r="I1706" s="22"/>
      <c r="J1706" s="22"/>
      <c r="K1706" s="22"/>
      <c r="L1706" s="5">
        <v>1274658</v>
      </c>
      <c r="M1706" s="9" t="s">
        <v>3015</v>
      </c>
      <c r="N1706" s="5">
        <v>127466</v>
      </c>
      <c r="O1706" s="5">
        <v>1402124</v>
      </c>
      <c r="P1706" s="5">
        <f t="shared" si="52"/>
        <v>147223.01999999999</v>
      </c>
      <c r="Q1706" s="5">
        <f t="shared" si="53"/>
        <v>1254900.98</v>
      </c>
      <c r="R1706" s="5" t="str">
        <f>+IFERROR(INDEX('18.02.23'!$F$9:$F$748,MATCH('Bảng kê Q1'!$F1706,'18.02.23'!$N$9:$N$746,0)),"")</f>
        <v/>
      </c>
      <c r="S1706" s="15" t="s">
        <v>349</v>
      </c>
      <c r="T1706" s="8" t="s">
        <v>3030</v>
      </c>
      <c r="U1706" t="e">
        <f>INDEX('Hàng tra'!$E$3:$E$519,MATCH('Bảng kê Q1'!$F1706,'Hàng tra'!$E$3:$E$519,0))</f>
        <v>#N/A</v>
      </c>
    </row>
    <row r="1707" spans="1:21" hidden="1" outlineLevel="1" x14ac:dyDescent="0.25">
      <c r="A1707" s="4">
        <v>44988</v>
      </c>
      <c r="B1707" s="8" t="s">
        <v>241</v>
      </c>
      <c r="C1707" s="8" t="s">
        <v>3013</v>
      </c>
      <c r="D1707" s="22" t="s">
        <v>2875</v>
      </c>
      <c r="E1707" s="22" t="s">
        <v>2875</v>
      </c>
      <c r="F1707" s="22">
        <v>11234</v>
      </c>
      <c r="G1707" s="22"/>
      <c r="H1707" s="22" t="str">
        <f>+IFERROR(INDEX('18.02.23'!$N$9:$N$746,MATCH('Bảng kê Q1'!$F1707,'18.02.23'!$N$9:$N$746,0)),"")</f>
        <v/>
      </c>
      <c r="I1707" s="22"/>
      <c r="J1707" s="22"/>
      <c r="K1707" s="22"/>
      <c r="L1707" s="5">
        <v>1243214</v>
      </c>
      <c r="M1707" s="9" t="s">
        <v>3015</v>
      </c>
      <c r="N1707" s="5">
        <v>124321</v>
      </c>
      <c r="O1707" s="5">
        <v>1367535</v>
      </c>
      <c r="P1707" s="5">
        <f t="shared" si="52"/>
        <v>143591.17499999999</v>
      </c>
      <c r="Q1707" s="5">
        <f t="shared" si="53"/>
        <v>1223943.825</v>
      </c>
      <c r="R1707" s="5" t="str">
        <f>+IFERROR(INDEX('18.02.23'!$F$9:$F$748,MATCH('Bảng kê Q1'!$F1707,'18.02.23'!$N$9:$N$746,0)),"")</f>
        <v/>
      </c>
      <c r="S1707" s="15" t="s">
        <v>1882</v>
      </c>
      <c r="T1707" s="8" t="s">
        <v>3014</v>
      </c>
      <c r="U1707" t="e">
        <f>INDEX('Hàng tra'!$E$3:$E$519,MATCH('Bảng kê Q1'!$F1707,'Hàng tra'!$E$3:$E$519,0))</f>
        <v>#N/A</v>
      </c>
    </row>
    <row r="1708" spans="1:21" hidden="1" outlineLevel="1" x14ac:dyDescent="0.25">
      <c r="A1708" s="4">
        <v>44988</v>
      </c>
      <c r="B1708" s="8" t="s">
        <v>392</v>
      </c>
      <c r="C1708" s="8" t="s">
        <v>3013</v>
      </c>
      <c r="D1708" s="22" t="s">
        <v>4141</v>
      </c>
      <c r="E1708" s="22" t="s">
        <v>4141</v>
      </c>
      <c r="F1708" s="22">
        <v>11235</v>
      </c>
      <c r="G1708" s="22"/>
      <c r="H1708" s="22" t="str">
        <f>+IFERROR(INDEX('18.02.23'!$N$9:$N$746,MATCH('Bảng kê Q1'!$F1708,'18.02.23'!$N$9:$N$746,0)),"")</f>
        <v/>
      </c>
      <c r="I1708" s="22"/>
      <c r="J1708" s="22"/>
      <c r="K1708" s="22"/>
      <c r="L1708" s="5">
        <v>915435</v>
      </c>
      <c r="M1708" s="9" t="s">
        <v>3015</v>
      </c>
      <c r="N1708" s="5">
        <v>91544</v>
      </c>
      <c r="O1708" s="5">
        <v>1006979</v>
      </c>
      <c r="P1708" s="5">
        <f t="shared" si="52"/>
        <v>105732.795</v>
      </c>
      <c r="Q1708" s="5">
        <f t="shared" si="53"/>
        <v>901246.20499999996</v>
      </c>
      <c r="R1708" s="5" t="str">
        <f>+IFERROR(INDEX('18.02.23'!$F$9:$F$748,MATCH('Bảng kê Q1'!$F1708,'18.02.23'!$N$9:$N$746,0)),"")</f>
        <v/>
      </c>
      <c r="S1708" s="15" t="s">
        <v>1882</v>
      </c>
      <c r="T1708" s="8" t="s">
        <v>3014</v>
      </c>
      <c r="U1708" t="e">
        <f>INDEX('Hàng tra'!$E$3:$E$519,MATCH('Bảng kê Q1'!$F1708,'Hàng tra'!$E$3:$E$519,0))</f>
        <v>#N/A</v>
      </c>
    </row>
    <row r="1709" spans="1:21" hidden="1" outlineLevel="1" x14ac:dyDescent="0.25">
      <c r="A1709" s="4">
        <v>44988</v>
      </c>
      <c r="B1709" s="8" t="s">
        <v>722</v>
      </c>
      <c r="C1709" s="8" t="s">
        <v>3013</v>
      </c>
      <c r="D1709" s="22" t="s">
        <v>3127</v>
      </c>
      <c r="E1709" s="22" t="s">
        <v>3127</v>
      </c>
      <c r="F1709" s="22">
        <v>11236</v>
      </c>
      <c r="G1709" s="22"/>
      <c r="H1709" s="22" t="str">
        <f>+IFERROR(INDEX('18.02.23'!$N$9:$N$746,MATCH('Bảng kê Q1'!$F1709,'18.02.23'!$N$9:$N$746,0)),"")</f>
        <v/>
      </c>
      <c r="I1709" s="22"/>
      <c r="J1709" s="22"/>
      <c r="K1709" s="22"/>
      <c r="L1709" s="5">
        <v>626898</v>
      </c>
      <c r="M1709" s="9" t="s">
        <v>3015</v>
      </c>
      <c r="N1709" s="5">
        <v>62690</v>
      </c>
      <c r="O1709" s="5">
        <v>689588</v>
      </c>
      <c r="P1709" s="5">
        <f t="shared" si="52"/>
        <v>72406.739999999991</v>
      </c>
      <c r="Q1709" s="5">
        <f t="shared" si="53"/>
        <v>617181.26</v>
      </c>
      <c r="R1709" s="5" t="str">
        <f>+IFERROR(INDEX('18.02.23'!$F$9:$F$748,MATCH('Bảng kê Q1'!$F1709,'18.02.23'!$N$9:$N$746,0)),"")</f>
        <v/>
      </c>
      <c r="S1709" s="15" t="s">
        <v>1882</v>
      </c>
      <c r="T1709" s="8" t="s">
        <v>3014</v>
      </c>
      <c r="U1709" t="e">
        <f>INDEX('Hàng tra'!$E$3:$E$519,MATCH('Bảng kê Q1'!$F1709,'Hàng tra'!$E$3:$E$519,0))</f>
        <v>#N/A</v>
      </c>
    </row>
    <row r="1710" spans="1:21" hidden="1" outlineLevel="1" x14ac:dyDescent="0.25">
      <c r="A1710" s="4">
        <v>44988</v>
      </c>
      <c r="B1710" s="8" t="s">
        <v>2119</v>
      </c>
      <c r="C1710" s="8" t="s">
        <v>3013</v>
      </c>
      <c r="D1710" s="22" t="s">
        <v>444</v>
      </c>
      <c r="E1710" s="22" t="s">
        <v>444</v>
      </c>
      <c r="F1710" s="22">
        <v>11237</v>
      </c>
      <c r="G1710" s="22"/>
      <c r="H1710" s="22" t="str">
        <f>+IFERROR(INDEX('18.02.23'!$N$9:$N$746,MATCH('Bảng kê Q1'!$F1710,'18.02.23'!$N$9:$N$746,0)),"")</f>
        <v/>
      </c>
      <c r="I1710" s="22"/>
      <c r="J1710" s="22"/>
      <c r="K1710" s="22"/>
      <c r="L1710" s="5">
        <v>290400</v>
      </c>
      <c r="M1710" s="9" t="s">
        <v>3015</v>
      </c>
      <c r="N1710" s="5">
        <v>29040</v>
      </c>
      <c r="O1710" s="5">
        <v>319440</v>
      </c>
      <c r="P1710" s="5">
        <f t="shared" si="52"/>
        <v>33541.199999999997</v>
      </c>
      <c r="Q1710" s="5">
        <f t="shared" si="53"/>
        <v>285898.8</v>
      </c>
      <c r="R1710" s="5" t="str">
        <f>+IFERROR(INDEX('18.02.23'!$F$9:$F$748,MATCH('Bảng kê Q1'!$F1710,'18.02.23'!$N$9:$N$746,0)),"")</f>
        <v/>
      </c>
      <c r="S1710" s="15" t="s">
        <v>1882</v>
      </c>
      <c r="T1710" s="8" t="s">
        <v>3014</v>
      </c>
      <c r="U1710" t="e">
        <f>INDEX('Hàng tra'!$E$3:$E$519,MATCH('Bảng kê Q1'!$F1710,'Hàng tra'!$E$3:$E$519,0))</f>
        <v>#N/A</v>
      </c>
    </row>
    <row r="1711" spans="1:21" hidden="1" outlineLevel="1" x14ac:dyDescent="0.25">
      <c r="A1711" s="4">
        <v>44988</v>
      </c>
      <c r="B1711" s="8" t="s">
        <v>1199</v>
      </c>
      <c r="C1711" s="8" t="s">
        <v>3013</v>
      </c>
      <c r="D1711" s="22" t="s">
        <v>991</v>
      </c>
      <c r="E1711" s="22" t="s">
        <v>991</v>
      </c>
      <c r="F1711" s="22">
        <v>11238</v>
      </c>
      <c r="G1711" s="22"/>
      <c r="H1711" s="22" t="str">
        <f>+IFERROR(INDEX('18.02.23'!$N$9:$N$746,MATCH('Bảng kê Q1'!$F1711,'18.02.23'!$N$9:$N$746,0)),"")</f>
        <v/>
      </c>
      <c r="I1711" s="22"/>
      <c r="J1711" s="22"/>
      <c r="K1711" s="22"/>
      <c r="L1711" s="5">
        <v>584084</v>
      </c>
      <c r="M1711" s="9" t="s">
        <v>3015</v>
      </c>
      <c r="N1711" s="5">
        <v>58408</v>
      </c>
      <c r="O1711" s="5">
        <v>642492</v>
      </c>
      <c r="P1711" s="5">
        <f t="shared" si="52"/>
        <v>67461.66</v>
      </c>
      <c r="Q1711" s="5">
        <f t="shared" si="53"/>
        <v>575030.34</v>
      </c>
      <c r="R1711" s="5" t="str">
        <f>+IFERROR(INDEX('18.02.23'!$F$9:$F$748,MATCH('Bảng kê Q1'!$F1711,'18.02.23'!$N$9:$N$746,0)),"")</f>
        <v/>
      </c>
      <c r="S1711" s="15" t="s">
        <v>1882</v>
      </c>
      <c r="T1711" s="8" t="s">
        <v>3014</v>
      </c>
      <c r="U1711" t="e">
        <f>INDEX('Hàng tra'!$E$3:$E$519,MATCH('Bảng kê Q1'!$F1711,'Hàng tra'!$E$3:$E$519,0))</f>
        <v>#N/A</v>
      </c>
    </row>
    <row r="1712" spans="1:21" hidden="1" outlineLevel="1" x14ac:dyDescent="0.25">
      <c r="A1712" s="4">
        <v>44988</v>
      </c>
      <c r="B1712" s="8" t="s">
        <v>774</v>
      </c>
      <c r="C1712" s="8" t="s">
        <v>3013</v>
      </c>
      <c r="D1712" s="22" t="s">
        <v>4222</v>
      </c>
      <c r="E1712" s="22" t="s">
        <v>4222</v>
      </c>
      <c r="F1712" s="22">
        <v>11240</v>
      </c>
      <c r="G1712" s="22"/>
      <c r="H1712" s="22" t="str">
        <f>+IFERROR(INDEX('18.02.23'!$N$9:$N$746,MATCH('Bảng kê Q1'!$F1712,'18.02.23'!$N$9:$N$746,0)),"")</f>
        <v/>
      </c>
      <c r="I1712" s="22"/>
      <c r="J1712" s="22"/>
      <c r="K1712" s="22"/>
      <c r="L1712" s="5">
        <v>2714250</v>
      </c>
      <c r="M1712" s="9" t="s">
        <v>3015</v>
      </c>
      <c r="N1712" s="5">
        <v>271425</v>
      </c>
      <c r="O1712" s="5">
        <v>2985675</v>
      </c>
      <c r="P1712" s="5">
        <f t="shared" si="52"/>
        <v>313495.875</v>
      </c>
      <c r="Q1712" s="5">
        <f t="shared" si="53"/>
        <v>2672179.125</v>
      </c>
      <c r="R1712" s="5" t="str">
        <f>+IFERROR(INDEX('18.02.23'!$F$9:$F$748,MATCH('Bảng kê Q1'!$F1712,'18.02.23'!$N$9:$N$746,0)),"")</f>
        <v/>
      </c>
      <c r="S1712" s="15" t="s">
        <v>2803</v>
      </c>
      <c r="T1712" s="8" t="s">
        <v>3035</v>
      </c>
      <c r="U1712" t="e">
        <f>INDEX('Hàng tra'!$E$3:$E$519,MATCH('Bảng kê Q1'!$F1712,'Hàng tra'!$E$3:$E$519,0))</f>
        <v>#N/A</v>
      </c>
    </row>
    <row r="1713" spans="1:21" ht="21" hidden="1" outlineLevel="1" x14ac:dyDescent="0.25">
      <c r="A1713" s="4">
        <v>44988</v>
      </c>
      <c r="B1713" s="8" t="s">
        <v>2000</v>
      </c>
      <c r="C1713" s="8" t="s">
        <v>3013</v>
      </c>
      <c r="D1713" s="22" t="s">
        <v>1982</v>
      </c>
      <c r="E1713" s="22" t="s">
        <v>1982</v>
      </c>
      <c r="F1713" s="22">
        <v>11241</v>
      </c>
      <c r="G1713" s="22"/>
      <c r="H1713" s="22" t="str">
        <f>+IFERROR(INDEX('18.02.23'!$N$9:$N$746,MATCH('Bảng kê Q1'!$F1713,'18.02.23'!$N$9:$N$746,0)),"")</f>
        <v/>
      </c>
      <c r="I1713" s="22"/>
      <c r="J1713" s="22"/>
      <c r="K1713" s="22"/>
      <c r="L1713" s="5">
        <v>3712050</v>
      </c>
      <c r="M1713" s="9" t="s">
        <v>3015</v>
      </c>
      <c r="N1713" s="5">
        <v>371205</v>
      </c>
      <c r="O1713" s="5">
        <v>4083255</v>
      </c>
      <c r="P1713" s="5">
        <f t="shared" si="52"/>
        <v>428741.77499999997</v>
      </c>
      <c r="Q1713" s="5">
        <f t="shared" si="53"/>
        <v>3654513.2250000001</v>
      </c>
      <c r="R1713" s="5" t="str">
        <f>+IFERROR(INDEX('18.02.23'!$F$9:$F$748,MATCH('Bảng kê Q1'!$F1713,'18.02.23'!$N$9:$N$746,0)),"")</f>
        <v/>
      </c>
      <c r="S1713" s="15" t="s">
        <v>1982</v>
      </c>
      <c r="T1713" s="8" t="s">
        <v>3032</v>
      </c>
      <c r="U1713" t="e">
        <f>INDEX('Hàng tra'!$E$3:$E$519,MATCH('Bảng kê Q1'!$F1713,'Hàng tra'!$E$3:$E$519,0))</f>
        <v>#N/A</v>
      </c>
    </row>
    <row r="1714" spans="1:21" hidden="1" outlineLevel="1" x14ac:dyDescent="0.25">
      <c r="A1714" s="4">
        <v>44988</v>
      </c>
      <c r="B1714" s="8" t="s">
        <v>4</v>
      </c>
      <c r="C1714" s="8" t="s">
        <v>3013</v>
      </c>
      <c r="D1714" s="22" t="s">
        <v>2055</v>
      </c>
      <c r="E1714" s="22" t="s">
        <v>2055</v>
      </c>
      <c r="F1714" s="22">
        <v>11246</v>
      </c>
      <c r="G1714" s="22"/>
      <c r="H1714" s="22" t="str">
        <f>+IFERROR(INDEX('18.02.23'!$N$9:$N$746,MATCH('Bảng kê Q1'!$F1714,'18.02.23'!$N$9:$N$746,0)),"")</f>
        <v/>
      </c>
      <c r="I1714" s="22"/>
      <c r="J1714" s="22"/>
      <c r="K1714" s="22"/>
      <c r="L1714" s="5">
        <v>1509595</v>
      </c>
      <c r="M1714" s="9" t="s">
        <v>3015</v>
      </c>
      <c r="N1714" s="5">
        <v>150960</v>
      </c>
      <c r="O1714" s="5">
        <v>1660555</v>
      </c>
      <c r="P1714" s="5">
        <f t="shared" si="52"/>
        <v>174358.27499999999</v>
      </c>
      <c r="Q1714" s="5">
        <f t="shared" si="53"/>
        <v>1486196.7250000001</v>
      </c>
      <c r="R1714" s="5" t="str">
        <f>+IFERROR(INDEX('18.02.23'!$F$9:$F$748,MATCH('Bảng kê Q1'!$F1714,'18.02.23'!$N$9:$N$746,0)),"")</f>
        <v/>
      </c>
      <c r="S1714" s="15" t="s">
        <v>1882</v>
      </c>
      <c r="T1714" s="8" t="s">
        <v>3014</v>
      </c>
      <c r="U1714" t="e">
        <f>INDEX('Hàng tra'!$E$3:$E$519,MATCH('Bảng kê Q1'!$F1714,'Hàng tra'!$E$3:$E$519,0))</f>
        <v>#N/A</v>
      </c>
    </row>
    <row r="1715" spans="1:21" ht="21" hidden="1" outlineLevel="1" x14ac:dyDescent="0.25">
      <c r="A1715" s="4">
        <v>44988</v>
      </c>
      <c r="B1715" s="8" t="s">
        <v>1943</v>
      </c>
      <c r="C1715" s="8" t="s">
        <v>3013</v>
      </c>
      <c r="D1715" s="22" t="s">
        <v>4207</v>
      </c>
      <c r="E1715" s="22" t="s">
        <v>4207</v>
      </c>
      <c r="F1715" s="22">
        <v>11247</v>
      </c>
      <c r="G1715" s="22"/>
      <c r="H1715" s="22" t="str">
        <f>+IFERROR(INDEX('18.02.23'!$N$9:$N$746,MATCH('Bảng kê Q1'!$F1715,'18.02.23'!$N$9:$N$746,0)),"")</f>
        <v/>
      </c>
      <c r="I1715" s="22"/>
      <c r="J1715" s="22"/>
      <c r="K1715" s="22"/>
      <c r="L1715" s="5">
        <v>1213395</v>
      </c>
      <c r="M1715" s="9" t="s">
        <v>3015</v>
      </c>
      <c r="N1715" s="5">
        <v>121340</v>
      </c>
      <c r="O1715" s="5">
        <v>1334735</v>
      </c>
      <c r="P1715" s="5">
        <f t="shared" si="52"/>
        <v>140147.17499999999</v>
      </c>
      <c r="Q1715" s="5">
        <f t="shared" si="53"/>
        <v>1194587.825</v>
      </c>
      <c r="R1715" s="5" t="str">
        <f>+IFERROR(INDEX('18.02.23'!$F$9:$F$748,MATCH('Bảng kê Q1'!$F1715,'18.02.23'!$N$9:$N$746,0)),"")</f>
        <v/>
      </c>
      <c r="S1715" s="15" t="s">
        <v>1332</v>
      </c>
      <c r="T1715" s="8" t="s">
        <v>3033</v>
      </c>
      <c r="U1715" t="e">
        <f>INDEX('Hàng tra'!$E$3:$E$519,MATCH('Bảng kê Q1'!$F1715,'Hàng tra'!$E$3:$E$519,0))</f>
        <v>#N/A</v>
      </c>
    </row>
    <row r="1716" spans="1:21" hidden="1" outlineLevel="1" x14ac:dyDescent="0.25">
      <c r="A1716" s="4">
        <v>44988</v>
      </c>
      <c r="B1716" s="8" t="s">
        <v>2981</v>
      </c>
      <c r="C1716" s="8" t="s">
        <v>3013</v>
      </c>
      <c r="D1716" s="22" t="s">
        <v>280</v>
      </c>
      <c r="E1716" s="22" t="s">
        <v>280</v>
      </c>
      <c r="F1716" s="22">
        <v>11249</v>
      </c>
      <c r="G1716" s="22"/>
      <c r="H1716" s="22" t="str">
        <f>+IFERROR(INDEX('18.02.23'!$N$9:$N$746,MATCH('Bảng kê Q1'!$F1716,'18.02.23'!$N$9:$N$746,0)),"")</f>
        <v/>
      </c>
      <c r="I1716" s="22"/>
      <c r="J1716" s="22"/>
      <c r="K1716" s="22"/>
      <c r="L1716" s="5">
        <v>1081500</v>
      </c>
      <c r="M1716" s="9" t="s">
        <v>3015</v>
      </c>
      <c r="N1716" s="5">
        <v>108150</v>
      </c>
      <c r="O1716" s="5">
        <v>1189650</v>
      </c>
      <c r="P1716" s="5">
        <f t="shared" si="52"/>
        <v>124913.25</v>
      </c>
      <c r="Q1716" s="5">
        <f t="shared" si="53"/>
        <v>1064736.75</v>
      </c>
      <c r="R1716" s="5" t="str">
        <f>+IFERROR(INDEX('18.02.23'!$F$9:$F$748,MATCH('Bảng kê Q1'!$F1716,'18.02.23'!$N$9:$N$746,0)),"")</f>
        <v/>
      </c>
      <c r="S1716" s="15" t="s">
        <v>280</v>
      </c>
      <c r="T1716" s="8" t="s">
        <v>3037</v>
      </c>
      <c r="U1716">
        <f>INDEX('Hàng tra'!$E$3:$E$519,MATCH('Bảng kê Q1'!$F1716,'Hàng tra'!$E$3:$E$519,0))</f>
        <v>11249</v>
      </c>
    </row>
    <row r="1717" spans="1:21" hidden="1" outlineLevel="1" x14ac:dyDescent="0.25">
      <c r="A1717" s="4">
        <v>44988</v>
      </c>
      <c r="B1717" s="8" t="s">
        <v>1022</v>
      </c>
      <c r="C1717" s="8" t="s">
        <v>3013</v>
      </c>
      <c r="D1717" s="22" t="s">
        <v>280</v>
      </c>
      <c r="E1717" s="22" t="s">
        <v>280</v>
      </c>
      <c r="F1717" s="22">
        <v>11250</v>
      </c>
      <c r="G1717" s="22"/>
      <c r="H1717" s="22" t="str">
        <f>+IFERROR(INDEX('18.02.23'!$N$9:$N$746,MATCH('Bảng kê Q1'!$F1717,'18.02.23'!$N$9:$N$746,0)),"")</f>
        <v/>
      </c>
      <c r="I1717" s="22"/>
      <c r="J1717" s="22"/>
      <c r="K1717" s="22"/>
      <c r="L1717" s="5">
        <v>3496405</v>
      </c>
      <c r="M1717" s="9" t="s">
        <v>3015</v>
      </c>
      <c r="N1717" s="5">
        <v>349641</v>
      </c>
      <c r="O1717" s="5">
        <v>3846046</v>
      </c>
      <c r="P1717" s="5">
        <f t="shared" si="52"/>
        <v>403834.82999999996</v>
      </c>
      <c r="Q1717" s="5">
        <f t="shared" si="53"/>
        <v>3442211.17</v>
      </c>
      <c r="R1717" s="5" t="str">
        <f>+IFERROR(INDEX('18.02.23'!$F$9:$F$748,MATCH('Bảng kê Q1'!$F1717,'18.02.23'!$N$9:$N$746,0)),"")</f>
        <v/>
      </c>
      <c r="S1717" s="15" t="s">
        <v>280</v>
      </c>
      <c r="T1717" s="8" t="s">
        <v>3037</v>
      </c>
      <c r="U1717" t="e">
        <f>INDEX('Hàng tra'!$E$3:$E$519,MATCH('Bảng kê Q1'!$F1717,'Hàng tra'!$E$3:$E$519,0))</f>
        <v>#N/A</v>
      </c>
    </row>
    <row r="1718" spans="1:21" hidden="1" outlineLevel="1" x14ac:dyDescent="0.25">
      <c r="A1718" s="4">
        <v>44988</v>
      </c>
      <c r="B1718" s="8" t="s">
        <v>516</v>
      </c>
      <c r="C1718" s="8" t="s">
        <v>3013</v>
      </c>
      <c r="D1718" s="22" t="s">
        <v>246</v>
      </c>
      <c r="E1718" s="22" t="s">
        <v>246</v>
      </c>
      <c r="F1718" s="22">
        <v>11251</v>
      </c>
      <c r="G1718" s="22"/>
      <c r="H1718" s="22" t="str">
        <f>+IFERROR(INDEX('18.02.23'!$N$9:$N$746,MATCH('Bảng kê Q1'!$F1718,'18.02.23'!$N$9:$N$746,0)),"")</f>
        <v/>
      </c>
      <c r="I1718" s="22"/>
      <c r="J1718" s="22"/>
      <c r="K1718" s="22"/>
      <c r="L1718" s="5">
        <v>250915</v>
      </c>
      <c r="M1718" s="9" t="s">
        <v>3015</v>
      </c>
      <c r="N1718" s="5">
        <v>25092</v>
      </c>
      <c r="O1718" s="5">
        <v>276007</v>
      </c>
      <c r="P1718" s="5">
        <f t="shared" si="52"/>
        <v>28980.735000000001</v>
      </c>
      <c r="Q1718" s="5">
        <f t="shared" si="53"/>
        <v>247026.26500000001</v>
      </c>
      <c r="R1718" s="5" t="str">
        <f>+IFERROR(INDEX('18.02.23'!$F$9:$F$748,MATCH('Bảng kê Q1'!$F1718,'18.02.23'!$N$9:$N$746,0)),"")</f>
        <v/>
      </c>
      <c r="S1718" s="15" t="s">
        <v>1882</v>
      </c>
      <c r="T1718" s="8" t="s">
        <v>3014</v>
      </c>
      <c r="U1718" t="e">
        <f>INDEX('Hàng tra'!$E$3:$E$519,MATCH('Bảng kê Q1'!$F1718,'Hàng tra'!$E$3:$E$519,0))</f>
        <v>#N/A</v>
      </c>
    </row>
    <row r="1719" spans="1:21" hidden="1" outlineLevel="1" x14ac:dyDescent="0.25">
      <c r="A1719" s="4">
        <v>44988</v>
      </c>
      <c r="B1719" s="8" t="s">
        <v>2690</v>
      </c>
      <c r="C1719" s="8" t="s">
        <v>3013</v>
      </c>
      <c r="D1719" s="22" t="s">
        <v>966</v>
      </c>
      <c r="E1719" s="22" t="s">
        <v>966</v>
      </c>
      <c r="F1719" s="22">
        <v>11252</v>
      </c>
      <c r="G1719" s="22"/>
      <c r="H1719" s="22" t="str">
        <f>+IFERROR(INDEX('18.02.23'!$N$9:$N$746,MATCH('Bảng kê Q1'!$F1719,'18.02.23'!$N$9:$N$746,0)),"")</f>
        <v/>
      </c>
      <c r="I1719" s="22"/>
      <c r="J1719" s="22"/>
      <c r="K1719" s="22"/>
      <c r="L1719" s="5">
        <v>883479</v>
      </c>
      <c r="M1719" s="9" t="s">
        <v>3015</v>
      </c>
      <c r="N1719" s="5">
        <v>88348</v>
      </c>
      <c r="O1719" s="5">
        <v>971827</v>
      </c>
      <c r="P1719" s="5">
        <f t="shared" si="52"/>
        <v>102041.83499999999</v>
      </c>
      <c r="Q1719" s="5">
        <f t="shared" si="53"/>
        <v>869785.16500000004</v>
      </c>
      <c r="R1719" s="5" t="str">
        <f>+IFERROR(INDEX('18.02.23'!$F$9:$F$748,MATCH('Bảng kê Q1'!$F1719,'18.02.23'!$N$9:$N$746,0)),"")</f>
        <v/>
      </c>
      <c r="S1719" s="15" t="s">
        <v>1882</v>
      </c>
      <c r="T1719" s="8" t="s">
        <v>3014</v>
      </c>
      <c r="U1719" t="e">
        <f>INDEX('Hàng tra'!$E$3:$E$519,MATCH('Bảng kê Q1'!$F1719,'Hàng tra'!$E$3:$E$519,0))</f>
        <v>#N/A</v>
      </c>
    </row>
    <row r="1720" spans="1:21" hidden="1" outlineLevel="1" x14ac:dyDescent="0.25">
      <c r="A1720" s="4">
        <v>44988</v>
      </c>
      <c r="B1720" s="8" t="s">
        <v>2136</v>
      </c>
      <c r="C1720" s="8" t="s">
        <v>3013</v>
      </c>
      <c r="D1720" s="22" t="s">
        <v>207</v>
      </c>
      <c r="E1720" s="22" t="s">
        <v>207</v>
      </c>
      <c r="F1720" s="22">
        <v>11253</v>
      </c>
      <c r="G1720" s="22"/>
      <c r="H1720" s="22" t="str">
        <f>+IFERROR(INDEX('18.02.23'!$N$9:$N$746,MATCH('Bảng kê Q1'!$F1720,'18.02.23'!$N$9:$N$746,0)),"")</f>
        <v/>
      </c>
      <c r="I1720" s="22"/>
      <c r="J1720" s="22"/>
      <c r="K1720" s="22"/>
      <c r="L1720" s="5">
        <v>367155</v>
      </c>
      <c r="M1720" s="9" t="s">
        <v>3015</v>
      </c>
      <c r="N1720" s="5">
        <v>36716</v>
      </c>
      <c r="O1720" s="5">
        <v>403871</v>
      </c>
      <c r="P1720" s="5">
        <f t="shared" si="52"/>
        <v>42406.455000000002</v>
      </c>
      <c r="Q1720" s="5">
        <f t="shared" si="53"/>
        <v>361464.54499999998</v>
      </c>
      <c r="R1720" s="5" t="str">
        <f>+IFERROR(INDEX('18.02.23'!$F$9:$F$748,MATCH('Bảng kê Q1'!$F1720,'18.02.23'!$N$9:$N$746,0)),"")</f>
        <v/>
      </c>
      <c r="S1720" s="15" t="s">
        <v>1882</v>
      </c>
      <c r="T1720" s="8" t="s">
        <v>3014</v>
      </c>
      <c r="U1720">
        <f>INDEX('Hàng tra'!$E$3:$E$519,MATCH('Bảng kê Q1'!$F1720,'Hàng tra'!$E$3:$E$519,0))</f>
        <v>11253</v>
      </c>
    </row>
    <row r="1721" spans="1:21" hidden="1" outlineLevel="1" x14ac:dyDescent="0.25">
      <c r="A1721" s="4">
        <v>44988</v>
      </c>
      <c r="B1721" s="8" t="s">
        <v>1677</v>
      </c>
      <c r="C1721" s="8" t="s">
        <v>3013</v>
      </c>
      <c r="D1721" s="22" t="s">
        <v>4168</v>
      </c>
      <c r="E1721" s="22" t="s">
        <v>4168</v>
      </c>
      <c r="F1721" s="22">
        <v>11254</v>
      </c>
      <c r="G1721" s="22"/>
      <c r="H1721" s="22" t="str">
        <f>+IFERROR(INDEX('18.02.23'!$N$9:$N$746,MATCH('Bảng kê Q1'!$F1721,'18.02.23'!$N$9:$N$746,0)),"")</f>
        <v/>
      </c>
      <c r="I1721" s="22"/>
      <c r="J1721" s="22"/>
      <c r="K1721" s="22"/>
      <c r="L1721" s="5">
        <v>1101465</v>
      </c>
      <c r="M1721" s="9" t="s">
        <v>3015</v>
      </c>
      <c r="N1721" s="5">
        <v>110147</v>
      </c>
      <c r="O1721" s="5">
        <v>1211612</v>
      </c>
      <c r="P1721" s="5">
        <f t="shared" si="52"/>
        <v>127219.26</v>
      </c>
      <c r="Q1721" s="5">
        <f t="shared" si="53"/>
        <v>1084392.74</v>
      </c>
      <c r="R1721" s="5" t="str">
        <f>+IFERROR(INDEX('18.02.23'!$F$9:$F$748,MATCH('Bảng kê Q1'!$F1721,'18.02.23'!$N$9:$N$746,0)),"")</f>
        <v/>
      </c>
      <c r="S1721" s="15" t="s">
        <v>1709</v>
      </c>
      <c r="T1721" s="8" t="s">
        <v>3064</v>
      </c>
      <c r="U1721" t="e">
        <f>INDEX('Hàng tra'!$E$3:$E$519,MATCH('Bảng kê Q1'!$F1721,'Hàng tra'!$E$3:$E$519,0))</f>
        <v>#N/A</v>
      </c>
    </row>
    <row r="1722" spans="1:21" hidden="1" outlineLevel="1" x14ac:dyDescent="0.25">
      <c r="A1722" s="4">
        <v>44988</v>
      </c>
      <c r="B1722" s="8" t="s">
        <v>1797</v>
      </c>
      <c r="C1722" s="8" t="s">
        <v>3013</v>
      </c>
      <c r="D1722" s="22" t="s">
        <v>2543</v>
      </c>
      <c r="E1722" s="22" t="s">
        <v>2543</v>
      </c>
      <c r="F1722" s="22">
        <v>11255</v>
      </c>
      <c r="G1722" s="22"/>
      <c r="H1722" s="22" t="str">
        <f>+IFERROR(INDEX('18.02.23'!$N$9:$N$746,MATCH('Bảng kê Q1'!$F1722,'18.02.23'!$N$9:$N$746,0)),"")</f>
        <v/>
      </c>
      <c r="I1722" s="22"/>
      <c r="J1722" s="22"/>
      <c r="K1722" s="22"/>
      <c r="L1722" s="5">
        <v>1096607</v>
      </c>
      <c r="M1722" s="9" t="s">
        <v>3015</v>
      </c>
      <c r="N1722" s="5">
        <v>109661</v>
      </c>
      <c r="O1722" s="5">
        <v>1206268</v>
      </c>
      <c r="P1722" s="5">
        <f t="shared" si="52"/>
        <v>126658.14</v>
      </c>
      <c r="Q1722" s="5">
        <f t="shared" si="53"/>
        <v>1079609.8600000001</v>
      </c>
      <c r="R1722" s="5" t="str">
        <f>+IFERROR(INDEX('18.02.23'!$F$9:$F$748,MATCH('Bảng kê Q1'!$F1722,'18.02.23'!$N$9:$N$746,0)),"")</f>
        <v/>
      </c>
      <c r="S1722" s="15" t="s">
        <v>1882</v>
      </c>
      <c r="T1722" s="8" t="s">
        <v>3014</v>
      </c>
      <c r="U1722" t="e">
        <f>INDEX('Hàng tra'!$E$3:$E$519,MATCH('Bảng kê Q1'!$F1722,'Hàng tra'!$E$3:$E$519,0))</f>
        <v>#N/A</v>
      </c>
    </row>
    <row r="1723" spans="1:21" hidden="1" outlineLevel="1" x14ac:dyDescent="0.25">
      <c r="A1723" s="4">
        <v>44988</v>
      </c>
      <c r="B1723" s="8" t="s">
        <v>2250</v>
      </c>
      <c r="C1723" s="8" t="s">
        <v>3013</v>
      </c>
      <c r="D1723" s="22" t="s">
        <v>4150</v>
      </c>
      <c r="E1723" s="22" t="s">
        <v>4150</v>
      </c>
      <c r="F1723" s="22">
        <v>11256</v>
      </c>
      <c r="G1723" s="22"/>
      <c r="H1723" s="22" t="str">
        <f>+IFERROR(INDEX('18.02.23'!$N$9:$N$746,MATCH('Bảng kê Q1'!$F1723,'18.02.23'!$N$9:$N$746,0)),"")</f>
        <v/>
      </c>
      <c r="I1723" s="22"/>
      <c r="J1723" s="22"/>
      <c r="K1723" s="22"/>
      <c r="L1723" s="5">
        <v>1102500</v>
      </c>
      <c r="M1723" s="9" t="s">
        <v>3015</v>
      </c>
      <c r="N1723" s="5">
        <v>110250</v>
      </c>
      <c r="O1723" s="5">
        <v>1212750</v>
      </c>
      <c r="P1723" s="5">
        <f t="shared" si="52"/>
        <v>127338.75</v>
      </c>
      <c r="Q1723" s="5">
        <f t="shared" si="53"/>
        <v>1085411.25</v>
      </c>
      <c r="R1723" s="5" t="str">
        <f>+IFERROR(INDEX('18.02.23'!$F$9:$F$748,MATCH('Bảng kê Q1'!$F1723,'18.02.23'!$N$9:$N$746,0)),"")</f>
        <v/>
      </c>
      <c r="S1723" s="15" t="s">
        <v>2803</v>
      </c>
      <c r="T1723" s="8" t="s">
        <v>3035</v>
      </c>
      <c r="U1723" t="e">
        <f>INDEX('Hàng tra'!$E$3:$E$519,MATCH('Bảng kê Q1'!$F1723,'Hàng tra'!$E$3:$E$519,0))</f>
        <v>#N/A</v>
      </c>
    </row>
    <row r="1724" spans="1:21" hidden="1" outlineLevel="1" x14ac:dyDescent="0.25">
      <c r="A1724" s="4">
        <v>44988</v>
      </c>
      <c r="B1724" s="8" t="s">
        <v>1248</v>
      </c>
      <c r="C1724" s="8" t="s">
        <v>3013</v>
      </c>
      <c r="D1724" s="22" t="s">
        <v>1292</v>
      </c>
      <c r="E1724" s="22" t="s">
        <v>1292</v>
      </c>
      <c r="F1724" s="22">
        <v>11257</v>
      </c>
      <c r="G1724" s="22"/>
      <c r="H1724" s="22" t="str">
        <f>+IFERROR(INDEX('18.02.23'!$N$9:$N$746,MATCH('Bảng kê Q1'!$F1724,'18.02.23'!$N$9:$N$746,0)),"")</f>
        <v/>
      </c>
      <c r="I1724" s="22"/>
      <c r="J1724" s="22"/>
      <c r="K1724" s="22"/>
      <c r="L1724" s="5">
        <v>1103439</v>
      </c>
      <c r="M1724" s="9" t="s">
        <v>3015</v>
      </c>
      <c r="N1724" s="5">
        <v>110344</v>
      </c>
      <c r="O1724" s="5">
        <v>1213783</v>
      </c>
      <c r="P1724" s="5">
        <f t="shared" si="52"/>
        <v>127447.215</v>
      </c>
      <c r="Q1724" s="5">
        <f t="shared" si="53"/>
        <v>1086335.7849999999</v>
      </c>
      <c r="R1724" s="5" t="str">
        <f>+IFERROR(INDEX('18.02.23'!$F$9:$F$748,MATCH('Bảng kê Q1'!$F1724,'18.02.23'!$N$9:$N$746,0)),"")</f>
        <v/>
      </c>
      <c r="S1724" s="15" t="s">
        <v>1882</v>
      </c>
      <c r="T1724" s="8" t="s">
        <v>3014</v>
      </c>
      <c r="U1724" t="e">
        <f>INDEX('Hàng tra'!$E$3:$E$519,MATCH('Bảng kê Q1'!$F1724,'Hàng tra'!$E$3:$E$519,0))</f>
        <v>#N/A</v>
      </c>
    </row>
    <row r="1725" spans="1:21" hidden="1" outlineLevel="1" x14ac:dyDescent="0.25">
      <c r="A1725" s="4">
        <v>44988</v>
      </c>
      <c r="B1725" s="8" t="s">
        <v>1519</v>
      </c>
      <c r="C1725" s="8" t="s">
        <v>3013</v>
      </c>
      <c r="D1725" s="22" t="s">
        <v>1299</v>
      </c>
      <c r="E1725" s="22" t="s">
        <v>1299</v>
      </c>
      <c r="F1725" s="22">
        <v>11261</v>
      </c>
      <c r="G1725" s="22"/>
      <c r="H1725" s="22" t="str">
        <f>+IFERROR(INDEX('18.02.23'!$N$9:$N$746,MATCH('Bảng kê Q1'!$F1725,'18.02.23'!$N$9:$N$746,0)),"")</f>
        <v/>
      </c>
      <c r="I1725" s="22"/>
      <c r="J1725" s="22"/>
      <c r="K1725" s="22"/>
      <c r="L1725" s="5">
        <v>1003640</v>
      </c>
      <c r="M1725" s="9" t="s">
        <v>3015</v>
      </c>
      <c r="N1725" s="5">
        <v>100364</v>
      </c>
      <c r="O1725" s="5">
        <v>1104004</v>
      </c>
      <c r="P1725" s="5">
        <f t="shared" si="52"/>
        <v>115920.42</v>
      </c>
      <c r="Q1725" s="5">
        <f t="shared" si="53"/>
        <v>988083.58</v>
      </c>
      <c r="R1725" s="5" t="str">
        <f>+IFERROR(INDEX('18.02.23'!$F$9:$F$748,MATCH('Bảng kê Q1'!$F1725,'18.02.23'!$N$9:$N$746,0)),"")</f>
        <v/>
      </c>
      <c r="S1725" s="15" t="s">
        <v>1299</v>
      </c>
      <c r="T1725" s="8" t="s">
        <v>3046</v>
      </c>
      <c r="U1725" t="e">
        <f>INDEX('Hàng tra'!$E$3:$E$519,MATCH('Bảng kê Q1'!$F1725,'Hàng tra'!$E$3:$E$519,0))</f>
        <v>#N/A</v>
      </c>
    </row>
    <row r="1726" spans="1:21" ht="21" hidden="1" outlineLevel="1" x14ac:dyDescent="0.25">
      <c r="A1726" s="4">
        <v>44988</v>
      </c>
      <c r="B1726" s="8" t="s">
        <v>983</v>
      </c>
      <c r="C1726" s="8" t="s">
        <v>3013</v>
      </c>
      <c r="D1726" s="22" t="s">
        <v>2912</v>
      </c>
      <c r="E1726" s="22" t="s">
        <v>2912</v>
      </c>
      <c r="F1726" s="22">
        <v>11262</v>
      </c>
      <c r="G1726" s="22"/>
      <c r="H1726" s="22" t="str">
        <f>+IFERROR(INDEX('18.02.23'!$N$9:$N$746,MATCH('Bảng kê Q1'!$F1726,'18.02.23'!$N$9:$N$746,0)),"")</f>
        <v/>
      </c>
      <c r="I1726" s="22"/>
      <c r="J1726" s="22"/>
      <c r="K1726" s="22"/>
      <c r="L1726" s="5">
        <v>1511716</v>
      </c>
      <c r="M1726" s="9" t="s">
        <v>3015</v>
      </c>
      <c r="N1726" s="5">
        <v>151172</v>
      </c>
      <c r="O1726" s="5">
        <v>1662888</v>
      </c>
      <c r="P1726" s="5">
        <f t="shared" si="52"/>
        <v>174603.24</v>
      </c>
      <c r="Q1726" s="5">
        <f t="shared" si="53"/>
        <v>1488284.76</v>
      </c>
      <c r="R1726" s="5" t="str">
        <f>+IFERROR(INDEX('18.02.23'!$F$9:$F$748,MATCH('Bảng kê Q1'!$F1726,'18.02.23'!$N$9:$N$746,0)),"")</f>
        <v/>
      </c>
      <c r="S1726" s="15" t="s">
        <v>2912</v>
      </c>
      <c r="T1726" s="8" t="s">
        <v>3049</v>
      </c>
      <c r="U1726" t="e">
        <f>INDEX('Hàng tra'!$E$3:$E$519,MATCH('Bảng kê Q1'!$F1726,'Hàng tra'!$E$3:$E$519,0))</f>
        <v>#N/A</v>
      </c>
    </row>
    <row r="1727" spans="1:21" ht="21" hidden="1" outlineLevel="1" x14ac:dyDescent="0.25">
      <c r="A1727" s="4">
        <v>44988</v>
      </c>
      <c r="B1727" s="8" t="s">
        <v>152</v>
      </c>
      <c r="C1727" s="8" t="s">
        <v>3013</v>
      </c>
      <c r="D1727" s="22" t="s">
        <v>2781</v>
      </c>
      <c r="E1727" s="22" t="s">
        <v>2781</v>
      </c>
      <c r="F1727" s="22">
        <v>11263</v>
      </c>
      <c r="G1727" s="22"/>
      <c r="H1727" s="22" t="str">
        <f>+IFERROR(INDEX('18.02.23'!$N$9:$N$746,MATCH('Bảng kê Q1'!$F1727,'18.02.23'!$N$9:$N$746,0)),"")</f>
        <v/>
      </c>
      <c r="I1727" s="22"/>
      <c r="J1727" s="22"/>
      <c r="K1727" s="22"/>
      <c r="L1727" s="5">
        <v>1632750</v>
      </c>
      <c r="M1727" s="9" t="s">
        <v>3015</v>
      </c>
      <c r="N1727" s="5">
        <v>163275</v>
      </c>
      <c r="O1727" s="5">
        <v>1796025</v>
      </c>
      <c r="P1727" s="5">
        <f t="shared" si="52"/>
        <v>188582.625</v>
      </c>
      <c r="Q1727" s="5">
        <f t="shared" si="53"/>
        <v>1607442.375</v>
      </c>
      <c r="R1727" s="5" t="str">
        <f>+IFERROR(INDEX('18.02.23'!$F$9:$F$748,MATCH('Bảng kê Q1'!$F1727,'18.02.23'!$N$9:$N$746,0)),"")</f>
        <v/>
      </c>
      <c r="S1727" s="15" t="s">
        <v>2781</v>
      </c>
      <c r="T1727" s="8" t="s">
        <v>3075</v>
      </c>
      <c r="U1727" t="e">
        <f>INDEX('Hàng tra'!$E$3:$E$519,MATCH('Bảng kê Q1'!$F1727,'Hàng tra'!$E$3:$E$519,0))</f>
        <v>#N/A</v>
      </c>
    </row>
    <row r="1728" spans="1:21" hidden="1" outlineLevel="1" x14ac:dyDescent="0.25">
      <c r="A1728" s="4">
        <v>44989</v>
      </c>
      <c r="B1728" s="8" t="s">
        <v>2956</v>
      </c>
      <c r="C1728" s="8" t="s">
        <v>3013</v>
      </c>
      <c r="D1728" s="22" t="s">
        <v>1548</v>
      </c>
      <c r="E1728" s="22" t="s">
        <v>1548</v>
      </c>
      <c r="F1728" s="22">
        <v>11299</v>
      </c>
      <c r="G1728" s="22"/>
      <c r="H1728" s="22" t="str">
        <f>+IFERROR(INDEX('18.02.23'!$N$9:$N$746,MATCH('Bảng kê Q1'!$F1728,'18.02.23'!$N$9:$N$746,0)),"")</f>
        <v/>
      </c>
      <c r="I1728" s="22"/>
      <c r="J1728" s="22"/>
      <c r="K1728" s="22"/>
      <c r="L1728" s="5">
        <v>6805410</v>
      </c>
      <c r="M1728" s="9" t="s">
        <v>3015</v>
      </c>
      <c r="N1728" s="5">
        <v>680541</v>
      </c>
      <c r="O1728" s="5">
        <v>7485951</v>
      </c>
      <c r="P1728" s="5">
        <f t="shared" si="52"/>
        <v>786024.85499999998</v>
      </c>
      <c r="Q1728" s="5">
        <f t="shared" si="53"/>
        <v>6699926.1449999996</v>
      </c>
      <c r="R1728" s="5" t="str">
        <f>+IFERROR(INDEX('18.02.23'!$F$9:$F$748,MATCH('Bảng kê Q1'!$F1728,'18.02.23'!$N$9:$N$746,0)),"")</f>
        <v/>
      </c>
      <c r="S1728" s="15" t="s">
        <v>1548</v>
      </c>
      <c r="T1728" s="8" t="s">
        <v>3104</v>
      </c>
      <c r="U1728" t="e">
        <f>INDEX('Hàng tra'!$E$3:$E$519,MATCH('Bảng kê Q1'!$F1728,'Hàng tra'!$E$3:$E$519,0))</f>
        <v>#N/A</v>
      </c>
    </row>
    <row r="1729" spans="1:21" hidden="1" outlineLevel="1" x14ac:dyDescent="0.25">
      <c r="A1729" s="4">
        <v>44989</v>
      </c>
      <c r="B1729" s="8" t="s">
        <v>2186</v>
      </c>
      <c r="C1729" s="8" t="s">
        <v>3013</v>
      </c>
      <c r="D1729" s="22" t="s">
        <v>784</v>
      </c>
      <c r="E1729" s="22" t="s">
        <v>784</v>
      </c>
      <c r="F1729" s="22">
        <v>11300</v>
      </c>
      <c r="G1729" s="22"/>
      <c r="H1729" s="22" t="str">
        <f>+IFERROR(INDEX('18.02.23'!$N$9:$N$746,MATCH('Bảng kê Q1'!$F1729,'18.02.23'!$N$9:$N$746,0)),"")</f>
        <v/>
      </c>
      <c r="I1729" s="22"/>
      <c r="J1729" s="22"/>
      <c r="K1729" s="22"/>
      <c r="L1729" s="5">
        <v>666348</v>
      </c>
      <c r="M1729" s="9" t="s">
        <v>3015</v>
      </c>
      <c r="N1729" s="5">
        <v>66635</v>
      </c>
      <c r="O1729" s="5">
        <v>732983</v>
      </c>
      <c r="P1729" s="5">
        <f t="shared" si="52"/>
        <v>76963.214999999997</v>
      </c>
      <c r="Q1729" s="5">
        <f t="shared" si="53"/>
        <v>656019.78500000003</v>
      </c>
      <c r="R1729" s="5" t="str">
        <f>+IFERROR(INDEX('18.02.23'!$F$9:$F$748,MATCH('Bảng kê Q1'!$F1729,'18.02.23'!$N$9:$N$746,0)),"")</f>
        <v/>
      </c>
      <c r="S1729" s="15" t="s">
        <v>1882</v>
      </c>
      <c r="T1729" s="8" t="s">
        <v>3014</v>
      </c>
      <c r="U1729" t="e">
        <f>INDEX('Hàng tra'!$E$3:$E$519,MATCH('Bảng kê Q1'!$F1729,'Hàng tra'!$E$3:$E$519,0))</f>
        <v>#N/A</v>
      </c>
    </row>
    <row r="1730" spans="1:21" hidden="1" outlineLevel="1" x14ac:dyDescent="0.25">
      <c r="A1730" s="4">
        <v>44989</v>
      </c>
      <c r="B1730" s="8" t="s">
        <v>2822</v>
      </c>
      <c r="C1730" s="8" t="s">
        <v>3013</v>
      </c>
      <c r="D1730" s="22" t="s">
        <v>4290</v>
      </c>
      <c r="E1730" s="22" t="s">
        <v>4290</v>
      </c>
      <c r="F1730" s="22">
        <v>11301</v>
      </c>
      <c r="G1730" s="22"/>
      <c r="H1730" s="22" t="str">
        <f>+IFERROR(INDEX('18.02.23'!$N$9:$N$746,MATCH('Bảng kê Q1'!$F1730,'18.02.23'!$N$9:$N$746,0)),"")</f>
        <v/>
      </c>
      <c r="I1730" s="22"/>
      <c r="J1730" s="22"/>
      <c r="K1730" s="22"/>
      <c r="L1730" s="5">
        <v>1889025</v>
      </c>
      <c r="M1730" s="9" t="s">
        <v>3015</v>
      </c>
      <c r="N1730" s="5">
        <v>188903</v>
      </c>
      <c r="O1730" s="5">
        <v>2077928</v>
      </c>
      <c r="P1730" s="5">
        <f t="shared" si="52"/>
        <v>218182.44</v>
      </c>
      <c r="Q1730" s="5">
        <f t="shared" si="53"/>
        <v>1859745.56</v>
      </c>
      <c r="R1730" s="5" t="str">
        <f>+IFERROR(INDEX('18.02.23'!$F$9:$F$748,MATCH('Bảng kê Q1'!$F1730,'18.02.23'!$N$9:$N$746,0)),"")</f>
        <v/>
      </c>
      <c r="S1730" s="15" t="s">
        <v>1882</v>
      </c>
      <c r="T1730" s="8" t="s">
        <v>3014</v>
      </c>
      <c r="U1730" t="e">
        <f>INDEX('Hàng tra'!$E$3:$E$519,MATCH('Bảng kê Q1'!$F1730,'Hàng tra'!$E$3:$E$519,0))</f>
        <v>#N/A</v>
      </c>
    </row>
    <row r="1731" spans="1:21" hidden="1" outlineLevel="1" x14ac:dyDescent="0.25">
      <c r="A1731" s="4">
        <v>44989</v>
      </c>
      <c r="B1731" s="8" t="s">
        <v>662</v>
      </c>
      <c r="C1731" s="8" t="s">
        <v>3013</v>
      </c>
      <c r="D1731" s="22" t="s">
        <v>594</v>
      </c>
      <c r="E1731" s="22" t="s">
        <v>594</v>
      </c>
      <c r="F1731" s="22">
        <v>11304</v>
      </c>
      <c r="G1731" s="22"/>
      <c r="H1731" s="22" t="str">
        <f>+IFERROR(INDEX('18.02.23'!$N$9:$N$746,MATCH('Bảng kê Q1'!$F1731,'18.02.23'!$N$9:$N$746,0)),"")</f>
        <v/>
      </c>
      <c r="I1731" s="22"/>
      <c r="J1731" s="22"/>
      <c r="K1731" s="22"/>
      <c r="L1731" s="5">
        <v>2103990</v>
      </c>
      <c r="M1731" s="9" t="s">
        <v>3015</v>
      </c>
      <c r="N1731" s="5">
        <v>210399</v>
      </c>
      <c r="O1731" s="5">
        <v>2314389</v>
      </c>
      <c r="P1731" s="5">
        <f t="shared" si="52"/>
        <v>243010.845</v>
      </c>
      <c r="Q1731" s="5">
        <f t="shared" si="53"/>
        <v>2071378.155</v>
      </c>
      <c r="R1731" s="5" t="str">
        <f>+IFERROR(INDEX('18.02.23'!$F$9:$F$748,MATCH('Bảng kê Q1'!$F1731,'18.02.23'!$N$9:$N$746,0)),"")</f>
        <v/>
      </c>
      <c r="S1731" s="15" t="s">
        <v>594</v>
      </c>
      <c r="T1731" s="8" t="s">
        <v>3040</v>
      </c>
      <c r="U1731" t="e">
        <f>INDEX('Hàng tra'!$E$3:$E$519,MATCH('Bảng kê Q1'!$F1731,'Hàng tra'!$E$3:$E$519,0))</f>
        <v>#N/A</v>
      </c>
    </row>
    <row r="1732" spans="1:21" hidden="1" outlineLevel="1" x14ac:dyDescent="0.25">
      <c r="A1732" s="4">
        <v>44989</v>
      </c>
      <c r="B1732" s="8" t="s">
        <v>1461</v>
      </c>
      <c r="C1732" s="8" t="s">
        <v>3013</v>
      </c>
      <c r="D1732" s="22" t="s">
        <v>657</v>
      </c>
      <c r="E1732" s="22" t="s">
        <v>657</v>
      </c>
      <c r="F1732" s="22">
        <v>11306</v>
      </c>
      <c r="G1732" s="22"/>
      <c r="H1732" s="22" t="str">
        <f>+IFERROR(INDEX('18.02.23'!$N$9:$N$746,MATCH('Bảng kê Q1'!$F1732,'18.02.23'!$N$9:$N$746,0)),"")</f>
        <v/>
      </c>
      <c r="I1732" s="22"/>
      <c r="J1732" s="22"/>
      <c r="K1732" s="22"/>
      <c r="L1732" s="5">
        <v>584084</v>
      </c>
      <c r="M1732" s="9" t="s">
        <v>3015</v>
      </c>
      <c r="N1732" s="5">
        <v>58408</v>
      </c>
      <c r="O1732" s="5">
        <v>642492</v>
      </c>
      <c r="P1732" s="5">
        <f t="shared" si="52"/>
        <v>67461.66</v>
      </c>
      <c r="Q1732" s="5">
        <f t="shared" si="53"/>
        <v>575030.34</v>
      </c>
      <c r="R1732" s="5" t="str">
        <f>+IFERROR(INDEX('18.02.23'!$F$9:$F$748,MATCH('Bảng kê Q1'!$F1732,'18.02.23'!$N$9:$N$746,0)),"")</f>
        <v/>
      </c>
      <c r="S1732" s="15" t="s">
        <v>1882</v>
      </c>
      <c r="T1732" s="8" t="s">
        <v>3014</v>
      </c>
      <c r="U1732" t="e">
        <f>INDEX('Hàng tra'!$E$3:$E$519,MATCH('Bảng kê Q1'!$F1732,'Hàng tra'!$E$3:$E$519,0))</f>
        <v>#N/A</v>
      </c>
    </row>
    <row r="1733" spans="1:21" hidden="1" outlineLevel="1" x14ac:dyDescent="0.25">
      <c r="A1733" s="4">
        <v>44989</v>
      </c>
      <c r="B1733" s="8" t="s">
        <v>852</v>
      </c>
      <c r="C1733" s="8" t="s">
        <v>3013</v>
      </c>
      <c r="D1733" s="22" t="s">
        <v>843</v>
      </c>
      <c r="E1733" s="22" t="s">
        <v>843</v>
      </c>
      <c r="F1733" s="22">
        <v>11307</v>
      </c>
      <c r="G1733" s="22"/>
      <c r="H1733" s="22" t="str">
        <f>+IFERROR(INDEX('18.02.23'!$N$9:$N$746,MATCH('Bảng kê Q1'!$F1733,'18.02.23'!$N$9:$N$746,0)),"")</f>
        <v/>
      </c>
      <c r="I1733" s="22"/>
      <c r="J1733" s="22"/>
      <c r="K1733" s="22"/>
      <c r="L1733" s="5">
        <v>777444</v>
      </c>
      <c r="M1733" s="9" t="s">
        <v>3015</v>
      </c>
      <c r="N1733" s="5">
        <v>77744</v>
      </c>
      <c r="O1733" s="5">
        <v>855188</v>
      </c>
      <c r="P1733" s="5">
        <f t="shared" ref="P1733:P1796" si="54">O1733*10.5%</f>
        <v>89794.739999999991</v>
      </c>
      <c r="Q1733" s="5">
        <f t="shared" ref="Q1733:Q1796" si="55">+O1733-P1733</f>
        <v>765393.26</v>
      </c>
      <c r="R1733" s="5" t="str">
        <f>+IFERROR(INDEX('18.02.23'!$F$9:$F$748,MATCH('Bảng kê Q1'!$F1733,'18.02.23'!$N$9:$N$746,0)),"")</f>
        <v/>
      </c>
      <c r="S1733" s="15" t="s">
        <v>1882</v>
      </c>
      <c r="T1733" s="8" t="s">
        <v>3014</v>
      </c>
      <c r="U1733" t="e">
        <f>INDEX('Hàng tra'!$E$3:$E$519,MATCH('Bảng kê Q1'!$F1733,'Hàng tra'!$E$3:$E$519,0))</f>
        <v>#N/A</v>
      </c>
    </row>
    <row r="1734" spans="1:21" ht="21" hidden="1" outlineLevel="1" x14ac:dyDescent="0.25">
      <c r="A1734" s="4">
        <v>44989</v>
      </c>
      <c r="B1734" s="8" t="s">
        <v>1180</v>
      </c>
      <c r="C1734" s="8" t="s">
        <v>3013</v>
      </c>
      <c r="D1734" s="22" t="s">
        <v>4146</v>
      </c>
      <c r="E1734" s="22" t="s">
        <v>4146</v>
      </c>
      <c r="F1734" s="22">
        <v>11310</v>
      </c>
      <c r="G1734" s="22"/>
      <c r="H1734" s="22" t="str">
        <f>+IFERROR(INDEX('18.02.23'!$N$9:$N$746,MATCH('Bảng kê Q1'!$F1734,'18.02.23'!$N$9:$N$746,0)),"")</f>
        <v/>
      </c>
      <c r="I1734" s="22"/>
      <c r="J1734" s="22"/>
      <c r="K1734" s="22"/>
      <c r="L1734" s="5">
        <v>664950</v>
      </c>
      <c r="M1734" s="9" t="s">
        <v>3015</v>
      </c>
      <c r="N1734" s="5">
        <v>66495</v>
      </c>
      <c r="O1734" s="5">
        <v>731445</v>
      </c>
      <c r="P1734" s="5">
        <f t="shared" si="54"/>
        <v>76801.724999999991</v>
      </c>
      <c r="Q1734" s="5">
        <f t="shared" si="55"/>
        <v>654643.27500000002</v>
      </c>
      <c r="R1734" s="5" t="str">
        <f>+IFERROR(INDEX('18.02.23'!$F$9:$F$748,MATCH('Bảng kê Q1'!$F1734,'18.02.23'!$N$9:$N$746,0)),"")</f>
        <v/>
      </c>
      <c r="S1734" s="15" t="s">
        <v>1332</v>
      </c>
      <c r="T1734" s="8" t="s">
        <v>3033</v>
      </c>
      <c r="U1734" t="e">
        <f>INDEX('Hàng tra'!$E$3:$E$519,MATCH('Bảng kê Q1'!$F1734,'Hàng tra'!$E$3:$E$519,0))</f>
        <v>#N/A</v>
      </c>
    </row>
    <row r="1735" spans="1:21" ht="21" hidden="1" outlineLevel="1" x14ac:dyDescent="0.25">
      <c r="A1735" s="4">
        <v>44989</v>
      </c>
      <c r="B1735" s="8" t="s">
        <v>2077</v>
      </c>
      <c r="C1735" s="8" t="s">
        <v>3013</v>
      </c>
      <c r="D1735" s="22" t="s">
        <v>4146</v>
      </c>
      <c r="E1735" s="22" t="s">
        <v>4146</v>
      </c>
      <c r="F1735" s="22">
        <v>11311</v>
      </c>
      <c r="G1735" s="22"/>
      <c r="H1735" s="22" t="str">
        <f>+IFERROR(INDEX('18.02.23'!$N$9:$N$746,MATCH('Bảng kê Q1'!$F1735,'18.02.23'!$N$9:$N$746,0)),"")</f>
        <v/>
      </c>
      <c r="I1735" s="22"/>
      <c r="J1735" s="22"/>
      <c r="K1735" s="22"/>
      <c r="L1735" s="5">
        <v>648900</v>
      </c>
      <c r="M1735" s="9" t="s">
        <v>3015</v>
      </c>
      <c r="N1735" s="5">
        <v>64890</v>
      </c>
      <c r="O1735" s="5">
        <v>713790</v>
      </c>
      <c r="P1735" s="5">
        <f t="shared" si="54"/>
        <v>74947.95</v>
      </c>
      <c r="Q1735" s="5">
        <f t="shared" si="55"/>
        <v>638842.05000000005</v>
      </c>
      <c r="R1735" s="5" t="str">
        <f>+IFERROR(INDEX('18.02.23'!$F$9:$F$748,MATCH('Bảng kê Q1'!$F1735,'18.02.23'!$N$9:$N$746,0)),"")</f>
        <v/>
      </c>
      <c r="S1735" s="15" t="s">
        <v>1332</v>
      </c>
      <c r="T1735" s="8" t="s">
        <v>3033</v>
      </c>
      <c r="U1735" t="e">
        <f>INDEX('Hàng tra'!$E$3:$E$519,MATCH('Bảng kê Q1'!$F1735,'Hàng tra'!$E$3:$E$519,0))</f>
        <v>#N/A</v>
      </c>
    </row>
    <row r="1736" spans="1:21" ht="21" hidden="1" outlineLevel="1" x14ac:dyDescent="0.25">
      <c r="A1736" s="4">
        <v>44989</v>
      </c>
      <c r="B1736" s="8" t="s">
        <v>463</v>
      </c>
      <c r="C1736" s="8" t="s">
        <v>3013</v>
      </c>
      <c r="D1736" s="22" t="s">
        <v>4204</v>
      </c>
      <c r="E1736" s="22" t="s">
        <v>4204</v>
      </c>
      <c r="F1736" s="22">
        <v>11312</v>
      </c>
      <c r="G1736" s="22"/>
      <c r="H1736" s="22" t="str">
        <f>+IFERROR(INDEX('18.02.23'!$N$9:$N$746,MATCH('Bảng kê Q1'!$F1736,'18.02.23'!$N$9:$N$746,0)),"")</f>
        <v/>
      </c>
      <c r="I1736" s="22"/>
      <c r="J1736" s="22"/>
      <c r="K1736" s="22"/>
      <c r="L1736" s="5">
        <v>861000</v>
      </c>
      <c r="M1736" s="9" t="s">
        <v>3015</v>
      </c>
      <c r="N1736" s="5">
        <v>86100</v>
      </c>
      <c r="O1736" s="5">
        <v>947100</v>
      </c>
      <c r="P1736" s="5">
        <f t="shared" si="54"/>
        <v>99445.5</v>
      </c>
      <c r="Q1736" s="5">
        <f t="shared" si="55"/>
        <v>847654.5</v>
      </c>
      <c r="R1736" s="5" t="str">
        <f>+IFERROR(INDEX('18.02.23'!$F$9:$F$748,MATCH('Bảng kê Q1'!$F1736,'18.02.23'!$N$9:$N$746,0)),"")</f>
        <v/>
      </c>
      <c r="S1736" s="15" t="s">
        <v>1332</v>
      </c>
      <c r="T1736" s="8" t="s">
        <v>3033</v>
      </c>
      <c r="U1736" t="e">
        <f>INDEX('Hàng tra'!$E$3:$E$519,MATCH('Bảng kê Q1'!$F1736,'Hàng tra'!$E$3:$E$519,0))</f>
        <v>#N/A</v>
      </c>
    </row>
    <row r="1737" spans="1:21" ht="21" hidden="1" outlineLevel="1" x14ac:dyDescent="0.25">
      <c r="A1737" s="4">
        <v>44989</v>
      </c>
      <c r="B1737" s="8" t="s">
        <v>1852</v>
      </c>
      <c r="C1737" s="8" t="s">
        <v>3013</v>
      </c>
      <c r="D1737" s="22" t="s">
        <v>4204</v>
      </c>
      <c r="E1737" s="22" t="s">
        <v>4204</v>
      </c>
      <c r="F1737" s="22">
        <v>11313</v>
      </c>
      <c r="G1737" s="22"/>
      <c r="H1737" s="22" t="str">
        <f>+IFERROR(INDEX('18.02.23'!$N$9:$N$746,MATCH('Bảng kê Q1'!$F1737,'18.02.23'!$N$9:$N$746,0)),"")</f>
        <v/>
      </c>
      <c r="I1737" s="22"/>
      <c r="J1737" s="22"/>
      <c r="K1737" s="22"/>
      <c r="L1737" s="5">
        <v>738405</v>
      </c>
      <c r="M1737" s="9" t="s">
        <v>3015</v>
      </c>
      <c r="N1737" s="5">
        <v>73841</v>
      </c>
      <c r="O1737" s="5">
        <v>812246</v>
      </c>
      <c r="P1737" s="5">
        <f t="shared" si="54"/>
        <v>85285.83</v>
      </c>
      <c r="Q1737" s="5">
        <f t="shared" si="55"/>
        <v>726960.17</v>
      </c>
      <c r="R1737" s="5" t="str">
        <f>+IFERROR(INDEX('18.02.23'!$F$9:$F$748,MATCH('Bảng kê Q1'!$F1737,'18.02.23'!$N$9:$N$746,0)),"")</f>
        <v/>
      </c>
      <c r="S1737" s="15" t="s">
        <v>1332</v>
      </c>
      <c r="T1737" s="8" t="s">
        <v>3033</v>
      </c>
      <c r="U1737" t="e">
        <f>INDEX('Hàng tra'!$E$3:$E$519,MATCH('Bảng kê Q1'!$F1737,'Hàng tra'!$E$3:$E$519,0))</f>
        <v>#N/A</v>
      </c>
    </row>
    <row r="1738" spans="1:21" ht="21" hidden="1" outlineLevel="1" x14ac:dyDescent="0.25">
      <c r="A1738" s="4">
        <v>44989</v>
      </c>
      <c r="B1738" s="8" t="s">
        <v>2715</v>
      </c>
      <c r="C1738" s="8" t="s">
        <v>3013</v>
      </c>
      <c r="D1738" s="22" t="s">
        <v>4145</v>
      </c>
      <c r="E1738" s="22" t="s">
        <v>4145</v>
      </c>
      <c r="F1738" s="22">
        <v>11315</v>
      </c>
      <c r="G1738" s="22"/>
      <c r="H1738" s="22" t="str">
        <f>+IFERROR(INDEX('18.02.23'!$N$9:$N$746,MATCH('Bảng kê Q1'!$F1738,'18.02.23'!$N$9:$N$746,0)),"")</f>
        <v/>
      </c>
      <c r="I1738" s="22"/>
      <c r="J1738" s="22"/>
      <c r="K1738" s="22"/>
      <c r="L1738" s="5">
        <v>1602342</v>
      </c>
      <c r="M1738" s="9" t="s">
        <v>3015</v>
      </c>
      <c r="N1738" s="5">
        <v>160234</v>
      </c>
      <c r="O1738" s="5">
        <v>1762576</v>
      </c>
      <c r="P1738" s="5">
        <f t="shared" si="54"/>
        <v>185070.47999999998</v>
      </c>
      <c r="Q1738" s="5">
        <f t="shared" si="55"/>
        <v>1577505.52</v>
      </c>
      <c r="R1738" s="5" t="str">
        <f>+IFERROR(INDEX('18.02.23'!$F$9:$F$748,MATCH('Bảng kê Q1'!$F1738,'18.02.23'!$N$9:$N$746,0)),"")</f>
        <v/>
      </c>
      <c r="S1738" s="15" t="s">
        <v>1332</v>
      </c>
      <c r="T1738" s="8" t="s">
        <v>3033</v>
      </c>
      <c r="U1738" t="e">
        <f>INDEX('Hàng tra'!$E$3:$E$519,MATCH('Bảng kê Q1'!$F1738,'Hàng tra'!$E$3:$E$519,0))</f>
        <v>#N/A</v>
      </c>
    </row>
    <row r="1739" spans="1:21" ht="21" hidden="1" outlineLevel="1" x14ac:dyDescent="0.25">
      <c r="A1739" s="4">
        <v>44989</v>
      </c>
      <c r="B1739" s="8" t="s">
        <v>561</v>
      </c>
      <c r="C1739" s="8" t="s">
        <v>3013</v>
      </c>
      <c r="D1739" s="22" t="s">
        <v>4145</v>
      </c>
      <c r="E1739" s="22" t="s">
        <v>4145</v>
      </c>
      <c r="F1739" s="22">
        <v>11316</v>
      </c>
      <c r="G1739" s="22"/>
      <c r="H1739" s="22" t="str">
        <f>+IFERROR(INDEX('18.02.23'!$N$9:$N$746,MATCH('Bảng kê Q1'!$F1739,'18.02.23'!$N$9:$N$746,0)),"")</f>
        <v/>
      </c>
      <c r="I1739" s="22"/>
      <c r="J1739" s="22"/>
      <c r="K1739" s="22"/>
      <c r="L1739" s="5">
        <v>538650</v>
      </c>
      <c r="M1739" s="9" t="s">
        <v>3015</v>
      </c>
      <c r="N1739" s="5">
        <v>53865</v>
      </c>
      <c r="O1739" s="5">
        <v>592515</v>
      </c>
      <c r="P1739" s="5">
        <f t="shared" si="54"/>
        <v>62214.074999999997</v>
      </c>
      <c r="Q1739" s="5">
        <f t="shared" si="55"/>
        <v>530300.92500000005</v>
      </c>
      <c r="R1739" s="5" t="str">
        <f>+IFERROR(INDEX('18.02.23'!$F$9:$F$748,MATCH('Bảng kê Q1'!$F1739,'18.02.23'!$N$9:$N$746,0)),"")</f>
        <v/>
      </c>
      <c r="S1739" s="15" t="s">
        <v>1332</v>
      </c>
      <c r="T1739" s="8" t="s">
        <v>3033</v>
      </c>
      <c r="U1739" t="e">
        <f>INDEX('Hàng tra'!$E$3:$E$519,MATCH('Bảng kê Q1'!$F1739,'Hàng tra'!$E$3:$E$519,0))</f>
        <v>#N/A</v>
      </c>
    </row>
    <row r="1740" spans="1:21" hidden="1" outlineLevel="1" x14ac:dyDescent="0.25">
      <c r="A1740" s="4">
        <v>44989</v>
      </c>
      <c r="B1740" s="8" t="s">
        <v>506</v>
      </c>
      <c r="C1740" s="8" t="s">
        <v>3013</v>
      </c>
      <c r="D1740" s="22" t="s">
        <v>1089</v>
      </c>
      <c r="E1740" s="22" t="s">
        <v>1089</v>
      </c>
      <c r="F1740" s="22">
        <v>11317</v>
      </c>
      <c r="G1740" s="22"/>
      <c r="H1740" s="22" t="str">
        <f>+IFERROR(INDEX('18.02.23'!$N$9:$N$746,MATCH('Bảng kê Q1'!$F1740,'18.02.23'!$N$9:$N$746,0)),"")</f>
        <v/>
      </c>
      <c r="I1740" s="22"/>
      <c r="J1740" s="22"/>
      <c r="K1740" s="22"/>
      <c r="L1740" s="5">
        <v>922445</v>
      </c>
      <c r="M1740" s="9" t="s">
        <v>3015</v>
      </c>
      <c r="N1740" s="5">
        <v>92245</v>
      </c>
      <c r="O1740" s="5">
        <v>1014690</v>
      </c>
      <c r="P1740" s="5">
        <f t="shared" si="54"/>
        <v>106542.45</v>
      </c>
      <c r="Q1740" s="5">
        <f t="shared" si="55"/>
        <v>908147.55</v>
      </c>
      <c r="R1740" s="5" t="str">
        <f>+IFERROR(INDEX('18.02.23'!$F$9:$F$748,MATCH('Bảng kê Q1'!$F1740,'18.02.23'!$N$9:$N$746,0)),"")</f>
        <v/>
      </c>
      <c r="S1740" s="15" t="s">
        <v>1882</v>
      </c>
      <c r="T1740" s="8" t="s">
        <v>3014</v>
      </c>
      <c r="U1740" t="e">
        <f>INDEX('Hàng tra'!$E$3:$E$519,MATCH('Bảng kê Q1'!$F1740,'Hàng tra'!$E$3:$E$519,0))</f>
        <v>#N/A</v>
      </c>
    </row>
    <row r="1741" spans="1:21" ht="21" hidden="1" outlineLevel="1" x14ac:dyDescent="0.25">
      <c r="A1741" s="4">
        <v>44989</v>
      </c>
      <c r="B1741" s="8" t="s">
        <v>1420</v>
      </c>
      <c r="C1741" s="8" t="s">
        <v>3013</v>
      </c>
      <c r="D1741" s="22" t="s">
        <v>4291</v>
      </c>
      <c r="E1741" s="22" t="s">
        <v>4291</v>
      </c>
      <c r="F1741" s="22">
        <v>11325</v>
      </c>
      <c r="G1741" s="22"/>
      <c r="H1741" s="22" t="str">
        <f>+IFERROR(INDEX('18.02.23'!$N$9:$N$746,MATCH('Bảng kê Q1'!$F1741,'18.02.23'!$N$9:$N$746,0)),"")</f>
        <v/>
      </c>
      <c r="I1741" s="22"/>
      <c r="J1741" s="22"/>
      <c r="K1741" s="22"/>
      <c r="L1741" s="5">
        <v>1353074</v>
      </c>
      <c r="M1741" s="9" t="s">
        <v>3015</v>
      </c>
      <c r="N1741" s="5">
        <v>135307</v>
      </c>
      <c r="O1741" s="5">
        <v>1488381</v>
      </c>
      <c r="P1741" s="5">
        <f t="shared" si="54"/>
        <v>156280.005</v>
      </c>
      <c r="Q1741" s="5">
        <f t="shared" si="55"/>
        <v>1332100.9950000001</v>
      </c>
      <c r="R1741" s="5" t="str">
        <f>+IFERROR(INDEX('18.02.23'!$F$9:$F$748,MATCH('Bảng kê Q1'!$F1741,'18.02.23'!$N$9:$N$746,0)),"")</f>
        <v/>
      </c>
      <c r="S1741" s="15" t="s">
        <v>1252</v>
      </c>
      <c r="T1741" s="8" t="s">
        <v>3027</v>
      </c>
      <c r="U1741" t="e">
        <f>INDEX('Hàng tra'!$E$3:$E$519,MATCH('Bảng kê Q1'!$F1741,'Hàng tra'!$E$3:$E$519,0))</f>
        <v>#N/A</v>
      </c>
    </row>
    <row r="1742" spans="1:21" ht="21" hidden="1" outlineLevel="1" x14ac:dyDescent="0.25">
      <c r="A1742" s="4">
        <v>44989</v>
      </c>
      <c r="B1742" s="8" t="s">
        <v>769</v>
      </c>
      <c r="C1742" s="8" t="s">
        <v>3013</v>
      </c>
      <c r="D1742" s="22" t="s">
        <v>2666</v>
      </c>
      <c r="E1742" s="22" t="s">
        <v>2666</v>
      </c>
      <c r="F1742" s="22">
        <v>11326</v>
      </c>
      <c r="G1742" s="22"/>
      <c r="H1742" s="22" t="str">
        <f>+IFERROR(INDEX('18.02.23'!$N$9:$N$746,MATCH('Bảng kê Q1'!$F1742,'18.02.23'!$N$9:$N$746,0)),"")</f>
        <v/>
      </c>
      <c r="I1742" s="22"/>
      <c r="J1742" s="22"/>
      <c r="K1742" s="22"/>
      <c r="L1742" s="5">
        <v>2988130</v>
      </c>
      <c r="M1742" s="9" t="s">
        <v>3015</v>
      </c>
      <c r="N1742" s="5">
        <v>298813</v>
      </c>
      <c r="O1742" s="5">
        <v>3286943</v>
      </c>
      <c r="P1742" s="5">
        <f t="shared" si="54"/>
        <v>345129.01500000001</v>
      </c>
      <c r="Q1742" s="5">
        <f t="shared" si="55"/>
        <v>2941813.9849999999</v>
      </c>
      <c r="R1742" s="5" t="str">
        <f>+IFERROR(INDEX('18.02.23'!$F$9:$F$748,MATCH('Bảng kê Q1'!$F1742,'18.02.23'!$N$9:$N$746,0)),"")</f>
        <v/>
      </c>
      <c r="S1742" s="15" t="s">
        <v>1252</v>
      </c>
      <c r="T1742" s="8" t="s">
        <v>3027</v>
      </c>
      <c r="U1742" t="e">
        <f>INDEX('Hàng tra'!$E$3:$E$519,MATCH('Bảng kê Q1'!$F1742,'Hàng tra'!$E$3:$E$519,0))</f>
        <v>#N/A</v>
      </c>
    </row>
    <row r="1743" spans="1:21" hidden="1" outlineLevel="1" x14ac:dyDescent="0.25">
      <c r="A1743" s="4">
        <v>44989</v>
      </c>
      <c r="B1743" s="8" t="s">
        <v>2094</v>
      </c>
      <c r="C1743" s="8" t="s">
        <v>3013</v>
      </c>
      <c r="D1743" s="22" t="s">
        <v>96</v>
      </c>
      <c r="E1743" s="22" t="s">
        <v>96</v>
      </c>
      <c r="F1743" s="22">
        <v>11327</v>
      </c>
      <c r="G1743" s="22"/>
      <c r="H1743" s="22" t="str">
        <f>+IFERROR(INDEX('18.02.23'!$N$9:$N$746,MATCH('Bảng kê Q1'!$F1743,'18.02.23'!$N$9:$N$746,0)),"")</f>
        <v/>
      </c>
      <c r="I1743" s="22"/>
      <c r="J1743" s="22"/>
      <c r="K1743" s="22"/>
      <c r="L1743" s="5">
        <v>951239</v>
      </c>
      <c r="M1743" s="9" t="s">
        <v>3015</v>
      </c>
      <c r="N1743" s="5">
        <v>95124</v>
      </c>
      <c r="O1743" s="5">
        <v>1046363</v>
      </c>
      <c r="P1743" s="5">
        <f t="shared" si="54"/>
        <v>109868.11499999999</v>
      </c>
      <c r="Q1743" s="5">
        <f t="shared" si="55"/>
        <v>936494.88500000001</v>
      </c>
      <c r="R1743" s="5" t="str">
        <f>+IFERROR(INDEX('18.02.23'!$F$9:$F$748,MATCH('Bảng kê Q1'!$F1743,'18.02.23'!$N$9:$N$746,0)),"")</f>
        <v/>
      </c>
      <c r="S1743" s="15" t="s">
        <v>1882</v>
      </c>
      <c r="T1743" s="8" t="s">
        <v>3014</v>
      </c>
      <c r="U1743" t="e">
        <f>INDEX('Hàng tra'!$E$3:$E$519,MATCH('Bảng kê Q1'!$F1743,'Hàng tra'!$E$3:$E$519,0))</f>
        <v>#N/A</v>
      </c>
    </row>
    <row r="1744" spans="1:21" hidden="1" outlineLevel="1" x14ac:dyDescent="0.25">
      <c r="A1744" s="4">
        <v>44989</v>
      </c>
      <c r="B1744" s="8" t="s">
        <v>1794</v>
      </c>
      <c r="C1744" s="8" t="s">
        <v>3013</v>
      </c>
      <c r="D1744" s="22" t="s">
        <v>96</v>
      </c>
      <c r="E1744" s="22" t="s">
        <v>96</v>
      </c>
      <c r="F1744" s="22">
        <v>11328</v>
      </c>
      <c r="G1744" s="22"/>
      <c r="H1744" s="22" t="str">
        <f>+IFERROR(INDEX('18.02.23'!$N$9:$N$746,MATCH('Bảng kê Q1'!$F1744,'18.02.23'!$N$9:$N$746,0)),"")</f>
        <v/>
      </c>
      <c r="I1744" s="22"/>
      <c r="J1744" s="22"/>
      <c r="K1744" s="22"/>
      <c r="L1744" s="5">
        <v>318150</v>
      </c>
      <c r="M1744" s="9" t="s">
        <v>3015</v>
      </c>
      <c r="N1744" s="5">
        <v>31815</v>
      </c>
      <c r="O1744" s="5">
        <v>349965</v>
      </c>
      <c r="P1744" s="5">
        <f t="shared" si="54"/>
        <v>36746.324999999997</v>
      </c>
      <c r="Q1744" s="5">
        <f t="shared" si="55"/>
        <v>313218.67499999999</v>
      </c>
      <c r="R1744" s="5" t="str">
        <f>+IFERROR(INDEX('18.02.23'!$F$9:$F$748,MATCH('Bảng kê Q1'!$F1744,'18.02.23'!$N$9:$N$746,0)),"")</f>
        <v/>
      </c>
      <c r="S1744" s="15" t="s">
        <v>1882</v>
      </c>
      <c r="T1744" s="8" t="s">
        <v>3014</v>
      </c>
      <c r="U1744" t="e">
        <f>INDEX('Hàng tra'!$E$3:$E$519,MATCH('Bảng kê Q1'!$F1744,'Hàng tra'!$E$3:$E$519,0))</f>
        <v>#N/A</v>
      </c>
    </row>
    <row r="1745" spans="1:21" hidden="1" outlineLevel="1" x14ac:dyDescent="0.25">
      <c r="A1745" s="4">
        <v>44989</v>
      </c>
      <c r="B1745" s="8" t="s">
        <v>2990</v>
      </c>
      <c r="C1745" s="8" t="s">
        <v>3013</v>
      </c>
      <c r="D1745" s="22" t="s">
        <v>942</v>
      </c>
      <c r="E1745" s="22" t="s">
        <v>942</v>
      </c>
      <c r="F1745" s="22">
        <v>11329</v>
      </c>
      <c r="G1745" s="22"/>
      <c r="H1745" s="22" t="str">
        <f>+IFERROR(INDEX('18.02.23'!$N$9:$N$746,MATCH('Bảng kê Q1'!$F1745,'18.02.23'!$N$9:$N$746,0)),"")</f>
        <v/>
      </c>
      <c r="I1745" s="22"/>
      <c r="J1745" s="22"/>
      <c r="K1745" s="22"/>
      <c r="L1745" s="5">
        <v>1795515</v>
      </c>
      <c r="M1745" s="9" t="s">
        <v>3015</v>
      </c>
      <c r="N1745" s="5">
        <v>179552</v>
      </c>
      <c r="O1745" s="5">
        <v>1975067</v>
      </c>
      <c r="P1745" s="5">
        <f t="shared" si="54"/>
        <v>207382.035</v>
      </c>
      <c r="Q1745" s="5">
        <f t="shared" si="55"/>
        <v>1767684.9650000001</v>
      </c>
      <c r="R1745" s="5" t="str">
        <f>+IFERROR(INDEX('18.02.23'!$F$9:$F$748,MATCH('Bảng kê Q1'!$F1745,'18.02.23'!$N$9:$N$746,0)),"")</f>
        <v/>
      </c>
      <c r="S1745" s="15" t="s">
        <v>1882</v>
      </c>
      <c r="T1745" s="8" t="s">
        <v>3014</v>
      </c>
      <c r="U1745" t="e">
        <f>INDEX('Hàng tra'!$E$3:$E$519,MATCH('Bảng kê Q1'!$F1745,'Hàng tra'!$E$3:$E$519,0))</f>
        <v>#N/A</v>
      </c>
    </row>
    <row r="1746" spans="1:21" hidden="1" outlineLevel="1" x14ac:dyDescent="0.25">
      <c r="A1746" s="4">
        <v>44989</v>
      </c>
      <c r="B1746" s="8" t="s">
        <v>120</v>
      </c>
      <c r="C1746" s="8" t="s">
        <v>3013</v>
      </c>
      <c r="D1746" s="22" t="s">
        <v>527</v>
      </c>
      <c r="E1746" s="22" t="s">
        <v>527</v>
      </c>
      <c r="F1746" s="22">
        <v>11330</v>
      </c>
      <c r="G1746" s="22"/>
      <c r="H1746" s="22" t="str">
        <f>+IFERROR(INDEX('18.02.23'!$N$9:$N$746,MATCH('Bảng kê Q1'!$F1746,'18.02.23'!$N$9:$N$746,0)),"")</f>
        <v/>
      </c>
      <c r="I1746" s="22"/>
      <c r="J1746" s="22"/>
      <c r="K1746" s="22"/>
      <c r="L1746" s="5">
        <v>704013</v>
      </c>
      <c r="M1746" s="9" t="s">
        <v>3015</v>
      </c>
      <c r="N1746" s="5">
        <v>70401</v>
      </c>
      <c r="O1746" s="5">
        <v>774414</v>
      </c>
      <c r="P1746" s="5">
        <f t="shared" si="54"/>
        <v>81313.47</v>
      </c>
      <c r="Q1746" s="5">
        <f t="shared" si="55"/>
        <v>693100.53</v>
      </c>
      <c r="R1746" s="5" t="str">
        <f>+IFERROR(INDEX('18.02.23'!$F$9:$F$748,MATCH('Bảng kê Q1'!$F1746,'18.02.23'!$N$9:$N$746,0)),"")</f>
        <v/>
      </c>
      <c r="S1746" s="15" t="s">
        <v>1882</v>
      </c>
      <c r="T1746" s="8" t="s">
        <v>3014</v>
      </c>
      <c r="U1746" t="e">
        <f>INDEX('Hàng tra'!$E$3:$E$519,MATCH('Bảng kê Q1'!$F1746,'Hàng tra'!$E$3:$E$519,0))</f>
        <v>#N/A</v>
      </c>
    </row>
    <row r="1747" spans="1:21" hidden="1" outlineLevel="1" x14ac:dyDescent="0.25">
      <c r="A1747" s="4">
        <v>44989</v>
      </c>
      <c r="B1747" s="8" t="s">
        <v>576</v>
      </c>
      <c r="C1747" s="8" t="s">
        <v>3013</v>
      </c>
      <c r="D1747" s="22" t="s">
        <v>1656</v>
      </c>
      <c r="E1747" s="22" t="s">
        <v>1656</v>
      </c>
      <c r="F1747" s="22">
        <v>11331</v>
      </c>
      <c r="G1747" s="22"/>
      <c r="H1747" s="22" t="str">
        <f>+IFERROR(INDEX('18.02.23'!$N$9:$N$746,MATCH('Bảng kê Q1'!$F1747,'18.02.23'!$N$9:$N$746,0)),"")</f>
        <v/>
      </c>
      <c r="I1747" s="22"/>
      <c r="J1747" s="22"/>
      <c r="K1747" s="22"/>
      <c r="L1747" s="5">
        <v>2301240</v>
      </c>
      <c r="M1747" s="9" t="s">
        <v>3015</v>
      </c>
      <c r="N1747" s="5">
        <v>230124</v>
      </c>
      <c r="O1747" s="5">
        <v>2531364</v>
      </c>
      <c r="P1747" s="5">
        <f t="shared" si="54"/>
        <v>265793.21999999997</v>
      </c>
      <c r="Q1747" s="5">
        <f t="shared" si="55"/>
        <v>2265570.7800000003</v>
      </c>
      <c r="R1747" s="5" t="str">
        <f>+IFERROR(INDEX('18.02.23'!$F$9:$F$748,MATCH('Bảng kê Q1'!$F1747,'18.02.23'!$N$9:$N$746,0)),"")</f>
        <v/>
      </c>
      <c r="S1747" s="15" t="s">
        <v>1656</v>
      </c>
      <c r="T1747" s="8" t="s">
        <v>3100</v>
      </c>
      <c r="U1747" t="e">
        <f>INDEX('Hàng tra'!$E$3:$E$519,MATCH('Bảng kê Q1'!$F1747,'Hàng tra'!$E$3:$E$519,0))</f>
        <v>#N/A</v>
      </c>
    </row>
    <row r="1748" spans="1:21" hidden="1" outlineLevel="1" x14ac:dyDescent="0.25">
      <c r="A1748" s="4">
        <v>44989</v>
      </c>
      <c r="B1748" s="8" t="s">
        <v>2381</v>
      </c>
      <c r="C1748" s="8" t="s">
        <v>3013</v>
      </c>
      <c r="D1748" s="22" t="s">
        <v>470</v>
      </c>
      <c r="E1748" s="22" t="s">
        <v>470</v>
      </c>
      <c r="F1748" s="22">
        <v>11332</v>
      </c>
      <c r="G1748" s="22"/>
      <c r="H1748" s="22" t="str">
        <f>+IFERROR(INDEX('18.02.23'!$N$9:$N$746,MATCH('Bảng kê Q1'!$F1748,'18.02.23'!$N$9:$N$746,0)),"")</f>
        <v/>
      </c>
      <c r="I1748" s="22"/>
      <c r="J1748" s="22"/>
      <c r="K1748" s="22"/>
      <c r="L1748" s="5">
        <v>815623</v>
      </c>
      <c r="M1748" s="9" t="s">
        <v>3015</v>
      </c>
      <c r="N1748" s="5">
        <v>81562</v>
      </c>
      <c r="O1748" s="5">
        <v>897185</v>
      </c>
      <c r="P1748" s="5">
        <f t="shared" si="54"/>
        <v>94204.425000000003</v>
      </c>
      <c r="Q1748" s="5">
        <f t="shared" si="55"/>
        <v>802980.57499999995</v>
      </c>
      <c r="R1748" s="5" t="str">
        <f>+IFERROR(INDEX('18.02.23'!$F$9:$F$748,MATCH('Bảng kê Q1'!$F1748,'18.02.23'!$N$9:$N$746,0)),"")</f>
        <v/>
      </c>
      <c r="S1748" s="15" t="s">
        <v>1882</v>
      </c>
      <c r="T1748" s="8" t="s">
        <v>3014</v>
      </c>
      <c r="U1748" t="e">
        <f>INDEX('Hàng tra'!$E$3:$E$519,MATCH('Bảng kê Q1'!$F1748,'Hàng tra'!$E$3:$E$519,0))</f>
        <v>#N/A</v>
      </c>
    </row>
    <row r="1749" spans="1:21" hidden="1" outlineLevel="1" x14ac:dyDescent="0.25">
      <c r="A1749" s="4">
        <v>44989</v>
      </c>
      <c r="B1749" s="8" t="s">
        <v>2689</v>
      </c>
      <c r="C1749" s="8" t="s">
        <v>3013</v>
      </c>
      <c r="D1749" s="22" t="s">
        <v>1819</v>
      </c>
      <c r="E1749" s="22" t="s">
        <v>1819</v>
      </c>
      <c r="F1749" s="22">
        <v>11333</v>
      </c>
      <c r="G1749" s="22"/>
      <c r="H1749" s="22" t="str">
        <f>+IFERROR(INDEX('18.02.23'!$N$9:$N$746,MATCH('Bảng kê Q1'!$F1749,'18.02.23'!$N$9:$N$746,0)),"")</f>
        <v/>
      </c>
      <c r="I1749" s="22"/>
      <c r="J1749" s="22"/>
      <c r="K1749" s="22"/>
      <c r="L1749" s="5">
        <v>649756</v>
      </c>
      <c r="M1749" s="9" t="s">
        <v>3015</v>
      </c>
      <c r="N1749" s="5">
        <v>64976</v>
      </c>
      <c r="O1749" s="5">
        <v>714732</v>
      </c>
      <c r="P1749" s="5">
        <f t="shared" si="54"/>
        <v>75046.86</v>
      </c>
      <c r="Q1749" s="5">
        <f t="shared" si="55"/>
        <v>639685.14</v>
      </c>
      <c r="R1749" s="5" t="str">
        <f>+IFERROR(INDEX('18.02.23'!$F$9:$F$748,MATCH('Bảng kê Q1'!$F1749,'18.02.23'!$N$9:$N$746,0)),"")</f>
        <v/>
      </c>
      <c r="S1749" s="15" t="s">
        <v>1882</v>
      </c>
      <c r="T1749" s="8" t="s">
        <v>3014</v>
      </c>
      <c r="U1749" t="e">
        <f>INDEX('Hàng tra'!$E$3:$E$519,MATCH('Bảng kê Q1'!$F1749,'Hàng tra'!$E$3:$E$519,0))</f>
        <v>#N/A</v>
      </c>
    </row>
    <row r="1750" spans="1:21" hidden="1" outlineLevel="1" x14ac:dyDescent="0.25">
      <c r="A1750" s="4">
        <v>44989</v>
      </c>
      <c r="B1750" s="8" t="s">
        <v>848</v>
      </c>
      <c r="C1750" s="8" t="s">
        <v>3013</v>
      </c>
      <c r="D1750" s="22" t="s">
        <v>495</v>
      </c>
      <c r="E1750" s="22" t="s">
        <v>495</v>
      </c>
      <c r="F1750" s="22">
        <v>11334</v>
      </c>
      <c r="G1750" s="22"/>
      <c r="H1750" s="22" t="str">
        <f>+IFERROR(INDEX('18.02.23'!$N$9:$N$746,MATCH('Bảng kê Q1'!$F1750,'18.02.23'!$N$9:$N$746,0)),"")</f>
        <v/>
      </c>
      <c r="I1750" s="22"/>
      <c r="J1750" s="22"/>
      <c r="K1750" s="22"/>
      <c r="L1750" s="5">
        <v>825717</v>
      </c>
      <c r="M1750" s="9" t="s">
        <v>3015</v>
      </c>
      <c r="N1750" s="5">
        <v>82572</v>
      </c>
      <c r="O1750" s="5">
        <v>908289</v>
      </c>
      <c r="P1750" s="5">
        <f t="shared" si="54"/>
        <v>95370.345000000001</v>
      </c>
      <c r="Q1750" s="5">
        <f t="shared" si="55"/>
        <v>812918.65500000003</v>
      </c>
      <c r="R1750" s="5" t="str">
        <f>+IFERROR(INDEX('18.02.23'!$F$9:$F$748,MATCH('Bảng kê Q1'!$F1750,'18.02.23'!$N$9:$N$746,0)),"")</f>
        <v/>
      </c>
      <c r="S1750" s="15" t="s">
        <v>1882</v>
      </c>
      <c r="T1750" s="8" t="s">
        <v>3014</v>
      </c>
      <c r="U1750" t="e">
        <f>INDEX('Hàng tra'!$E$3:$E$519,MATCH('Bảng kê Q1'!$F1750,'Hàng tra'!$E$3:$E$519,0))</f>
        <v>#N/A</v>
      </c>
    </row>
    <row r="1751" spans="1:21" hidden="1" outlineLevel="1" x14ac:dyDescent="0.25">
      <c r="A1751" s="4">
        <v>44989</v>
      </c>
      <c r="B1751" s="8" t="s">
        <v>2766</v>
      </c>
      <c r="C1751" s="8" t="s">
        <v>3013</v>
      </c>
      <c r="D1751" s="22" t="s">
        <v>2989</v>
      </c>
      <c r="E1751" s="22" t="s">
        <v>2989</v>
      </c>
      <c r="F1751" s="22">
        <v>11335</v>
      </c>
      <c r="G1751" s="22"/>
      <c r="H1751" s="22" t="str">
        <f>+IFERROR(INDEX('18.02.23'!$N$9:$N$746,MATCH('Bảng kê Q1'!$F1751,'18.02.23'!$N$9:$N$746,0)),"")</f>
        <v/>
      </c>
      <c r="I1751" s="22"/>
      <c r="J1751" s="22"/>
      <c r="K1751" s="22"/>
      <c r="L1751" s="5">
        <v>1102500</v>
      </c>
      <c r="M1751" s="9" t="s">
        <v>3015</v>
      </c>
      <c r="N1751" s="5">
        <v>110250</v>
      </c>
      <c r="O1751" s="5">
        <v>1212750</v>
      </c>
      <c r="P1751" s="5">
        <f t="shared" si="54"/>
        <v>127338.75</v>
      </c>
      <c r="Q1751" s="5">
        <f t="shared" si="55"/>
        <v>1085411.25</v>
      </c>
      <c r="R1751" s="5" t="str">
        <f>+IFERROR(INDEX('18.02.23'!$F$9:$F$748,MATCH('Bảng kê Q1'!$F1751,'18.02.23'!$N$9:$N$746,0)),"")</f>
        <v/>
      </c>
      <c r="S1751" s="15" t="s">
        <v>2989</v>
      </c>
      <c r="T1751" s="8" t="s">
        <v>3038</v>
      </c>
      <c r="U1751" t="e">
        <f>INDEX('Hàng tra'!$E$3:$E$519,MATCH('Bảng kê Q1'!$F1751,'Hàng tra'!$E$3:$E$519,0))</f>
        <v>#N/A</v>
      </c>
    </row>
    <row r="1752" spans="1:21" hidden="1" outlineLevel="1" x14ac:dyDescent="0.25">
      <c r="A1752" s="4">
        <v>44989</v>
      </c>
      <c r="B1752" s="8" t="s">
        <v>1774</v>
      </c>
      <c r="C1752" s="8" t="s">
        <v>3013</v>
      </c>
      <c r="D1752" s="22" t="s">
        <v>1864</v>
      </c>
      <c r="E1752" s="22" t="s">
        <v>1864</v>
      </c>
      <c r="F1752" s="22">
        <v>11336</v>
      </c>
      <c r="G1752" s="22"/>
      <c r="H1752" s="22" t="str">
        <f>+IFERROR(INDEX('18.02.23'!$N$9:$N$746,MATCH('Bảng kê Q1'!$F1752,'18.02.23'!$N$9:$N$746,0)),"")</f>
        <v/>
      </c>
      <c r="I1752" s="22"/>
      <c r="J1752" s="22"/>
      <c r="K1752" s="22"/>
      <c r="L1752" s="5">
        <v>704013</v>
      </c>
      <c r="M1752" s="9" t="s">
        <v>3015</v>
      </c>
      <c r="N1752" s="5">
        <v>70401</v>
      </c>
      <c r="O1752" s="5">
        <v>774414</v>
      </c>
      <c r="P1752" s="5">
        <f t="shared" si="54"/>
        <v>81313.47</v>
      </c>
      <c r="Q1752" s="5">
        <f t="shared" si="55"/>
        <v>693100.53</v>
      </c>
      <c r="R1752" s="5" t="str">
        <f>+IFERROR(INDEX('18.02.23'!$F$9:$F$748,MATCH('Bảng kê Q1'!$F1752,'18.02.23'!$N$9:$N$746,0)),"")</f>
        <v/>
      </c>
      <c r="S1752" s="15" t="s">
        <v>1882</v>
      </c>
      <c r="T1752" s="8" t="s">
        <v>3014</v>
      </c>
      <c r="U1752" t="e">
        <f>INDEX('Hàng tra'!$E$3:$E$519,MATCH('Bảng kê Q1'!$F1752,'Hàng tra'!$E$3:$E$519,0))</f>
        <v>#N/A</v>
      </c>
    </row>
    <row r="1753" spans="1:21" ht="21" hidden="1" outlineLevel="1" x14ac:dyDescent="0.25">
      <c r="A1753" s="4">
        <v>44989</v>
      </c>
      <c r="B1753" s="8" t="s">
        <v>1625</v>
      </c>
      <c r="C1753" s="8" t="s">
        <v>3013</v>
      </c>
      <c r="D1753" s="22" t="s">
        <v>2611</v>
      </c>
      <c r="E1753" s="22" t="s">
        <v>2611</v>
      </c>
      <c r="F1753" s="22">
        <v>11337</v>
      </c>
      <c r="G1753" s="22"/>
      <c r="H1753" s="22" t="str">
        <f>+IFERROR(INDEX('18.02.23'!$N$9:$N$746,MATCH('Bảng kê Q1'!$F1753,'18.02.23'!$N$9:$N$746,0)),"")</f>
        <v/>
      </c>
      <c r="I1753" s="22"/>
      <c r="J1753" s="22"/>
      <c r="K1753" s="22"/>
      <c r="L1753" s="5">
        <v>3380380</v>
      </c>
      <c r="M1753" s="9" t="s">
        <v>3015</v>
      </c>
      <c r="N1753" s="5">
        <v>338038</v>
      </c>
      <c r="O1753" s="5">
        <v>3718418</v>
      </c>
      <c r="P1753" s="5">
        <f t="shared" si="54"/>
        <v>390433.89</v>
      </c>
      <c r="Q1753" s="5">
        <f t="shared" si="55"/>
        <v>3327984.11</v>
      </c>
      <c r="R1753" s="5" t="str">
        <f>+IFERROR(INDEX('18.02.23'!$F$9:$F$748,MATCH('Bảng kê Q1'!$F1753,'18.02.23'!$N$9:$N$746,0)),"")</f>
        <v/>
      </c>
      <c r="S1753" s="15" t="s">
        <v>2611</v>
      </c>
      <c r="T1753" s="8" t="s">
        <v>3054</v>
      </c>
      <c r="U1753" t="e">
        <f>INDEX('Hàng tra'!$E$3:$E$519,MATCH('Bảng kê Q1'!$F1753,'Hàng tra'!$E$3:$E$519,0))</f>
        <v>#N/A</v>
      </c>
    </row>
    <row r="1754" spans="1:21" ht="21" hidden="1" outlineLevel="1" x14ac:dyDescent="0.25">
      <c r="A1754" s="4">
        <v>44989</v>
      </c>
      <c r="B1754" s="8" t="s">
        <v>37</v>
      </c>
      <c r="C1754" s="8" t="s">
        <v>3013</v>
      </c>
      <c r="D1754" s="22" t="s">
        <v>2953</v>
      </c>
      <c r="E1754" s="22" t="s">
        <v>2953</v>
      </c>
      <c r="F1754" s="22">
        <v>11338</v>
      </c>
      <c r="G1754" s="22"/>
      <c r="H1754" s="22" t="str">
        <f>+IFERROR(INDEX('18.02.23'!$N$9:$N$746,MATCH('Bảng kê Q1'!$F1754,'18.02.23'!$N$9:$N$746,0)),"")</f>
        <v/>
      </c>
      <c r="I1754" s="22"/>
      <c r="J1754" s="22"/>
      <c r="K1754" s="22"/>
      <c r="L1754" s="5">
        <v>1924970</v>
      </c>
      <c r="M1754" s="9" t="s">
        <v>3015</v>
      </c>
      <c r="N1754" s="5">
        <v>192497</v>
      </c>
      <c r="O1754" s="5">
        <v>2117467</v>
      </c>
      <c r="P1754" s="5">
        <f t="shared" si="54"/>
        <v>222334.035</v>
      </c>
      <c r="Q1754" s="5">
        <f t="shared" si="55"/>
        <v>1895132.9650000001</v>
      </c>
      <c r="R1754" s="5" t="str">
        <f>+IFERROR(INDEX('18.02.23'!$F$9:$F$748,MATCH('Bảng kê Q1'!$F1754,'18.02.23'!$N$9:$N$746,0)),"")</f>
        <v/>
      </c>
      <c r="S1754" s="15" t="s">
        <v>2953</v>
      </c>
      <c r="T1754" s="8" t="s">
        <v>3074</v>
      </c>
      <c r="U1754" t="e">
        <f>INDEX('Hàng tra'!$E$3:$E$519,MATCH('Bảng kê Q1'!$F1754,'Hàng tra'!$E$3:$E$519,0))</f>
        <v>#N/A</v>
      </c>
    </row>
    <row r="1755" spans="1:21" ht="21" hidden="1" outlineLevel="1" x14ac:dyDescent="0.25">
      <c r="A1755" s="4">
        <v>44989</v>
      </c>
      <c r="B1755" s="8" t="s">
        <v>1945</v>
      </c>
      <c r="C1755" s="8" t="s">
        <v>3013</v>
      </c>
      <c r="D1755" s="22" t="s">
        <v>1471</v>
      </c>
      <c r="E1755" s="22" t="s">
        <v>1471</v>
      </c>
      <c r="F1755" s="22">
        <v>11339</v>
      </c>
      <c r="G1755" s="22"/>
      <c r="H1755" s="22" t="str">
        <f>+IFERROR(INDEX('18.02.23'!$N$9:$N$746,MATCH('Bảng kê Q1'!$F1755,'18.02.23'!$N$9:$N$746,0)),"")</f>
        <v/>
      </c>
      <c r="I1755" s="22"/>
      <c r="J1755" s="22"/>
      <c r="K1755" s="22"/>
      <c r="L1755" s="5">
        <v>997699</v>
      </c>
      <c r="M1755" s="9" t="s">
        <v>3015</v>
      </c>
      <c r="N1755" s="5">
        <v>99770</v>
      </c>
      <c r="O1755" s="5">
        <v>1097469</v>
      </c>
      <c r="P1755" s="5">
        <f t="shared" si="54"/>
        <v>115234.245</v>
      </c>
      <c r="Q1755" s="5">
        <f t="shared" si="55"/>
        <v>982234.755</v>
      </c>
      <c r="R1755" s="5" t="str">
        <f>+IFERROR(INDEX('18.02.23'!$F$9:$F$748,MATCH('Bảng kê Q1'!$F1755,'18.02.23'!$N$9:$N$746,0)),"")</f>
        <v/>
      </c>
      <c r="S1755" s="15" t="s">
        <v>1471</v>
      </c>
      <c r="T1755" s="8" t="s">
        <v>3031</v>
      </c>
      <c r="U1755" t="e">
        <f>INDEX('Hàng tra'!$E$3:$E$519,MATCH('Bảng kê Q1'!$F1755,'Hàng tra'!$E$3:$E$519,0))</f>
        <v>#N/A</v>
      </c>
    </row>
    <row r="1756" spans="1:21" ht="21" hidden="1" outlineLevel="1" x14ac:dyDescent="0.25">
      <c r="A1756" s="4">
        <v>44989</v>
      </c>
      <c r="B1756" s="8" t="s">
        <v>142</v>
      </c>
      <c r="C1756" s="8" t="s">
        <v>3013</v>
      </c>
      <c r="D1756" s="22" t="s">
        <v>2706</v>
      </c>
      <c r="E1756" s="22" t="s">
        <v>2706</v>
      </c>
      <c r="F1756" s="22">
        <v>11340</v>
      </c>
      <c r="G1756" s="22"/>
      <c r="H1756" s="22" t="str">
        <f>+IFERROR(INDEX('18.02.23'!$N$9:$N$746,MATCH('Bảng kê Q1'!$F1756,'18.02.23'!$N$9:$N$746,0)),"")</f>
        <v/>
      </c>
      <c r="I1756" s="22"/>
      <c r="J1756" s="22"/>
      <c r="K1756" s="22"/>
      <c r="L1756" s="5">
        <v>1612400</v>
      </c>
      <c r="M1756" s="9" t="s">
        <v>3015</v>
      </c>
      <c r="N1756" s="5">
        <v>161240</v>
      </c>
      <c r="O1756" s="5">
        <v>1773640</v>
      </c>
      <c r="P1756" s="5">
        <f t="shared" si="54"/>
        <v>186232.19999999998</v>
      </c>
      <c r="Q1756" s="5">
        <f t="shared" si="55"/>
        <v>1587407.8</v>
      </c>
      <c r="R1756" s="5" t="str">
        <f>+IFERROR(INDEX('18.02.23'!$F$9:$F$748,MATCH('Bảng kê Q1'!$F1756,'18.02.23'!$N$9:$N$746,0)),"")</f>
        <v/>
      </c>
      <c r="S1756" s="15" t="s">
        <v>2706</v>
      </c>
      <c r="T1756" s="8" t="s">
        <v>3098</v>
      </c>
      <c r="U1756" t="e">
        <f>INDEX('Hàng tra'!$E$3:$E$519,MATCH('Bảng kê Q1'!$F1756,'Hàng tra'!$E$3:$E$519,0))</f>
        <v>#N/A</v>
      </c>
    </row>
    <row r="1757" spans="1:21" ht="21" hidden="1" outlineLevel="1" x14ac:dyDescent="0.25">
      <c r="A1757" s="4">
        <v>44989</v>
      </c>
      <c r="B1757" s="8" t="s">
        <v>2292</v>
      </c>
      <c r="C1757" s="8" t="s">
        <v>3013</v>
      </c>
      <c r="D1757" s="22" t="s">
        <v>4240</v>
      </c>
      <c r="E1757" s="22" t="s">
        <v>4240</v>
      </c>
      <c r="F1757" s="22">
        <v>11341</v>
      </c>
      <c r="G1757" s="22"/>
      <c r="H1757" s="22" t="str">
        <f>+IFERROR(INDEX('18.02.23'!$N$9:$N$746,MATCH('Bảng kê Q1'!$F1757,'18.02.23'!$N$9:$N$746,0)),"")</f>
        <v/>
      </c>
      <c r="I1757" s="22"/>
      <c r="J1757" s="22"/>
      <c r="K1757" s="22"/>
      <c r="L1757" s="5">
        <v>1223352</v>
      </c>
      <c r="M1757" s="9" t="s">
        <v>3015</v>
      </c>
      <c r="N1757" s="5">
        <v>122335</v>
      </c>
      <c r="O1757" s="5">
        <v>1345687</v>
      </c>
      <c r="P1757" s="5">
        <f t="shared" si="54"/>
        <v>141297.13500000001</v>
      </c>
      <c r="Q1757" s="5">
        <f t="shared" si="55"/>
        <v>1204389.865</v>
      </c>
      <c r="R1757" s="5" t="str">
        <f>+IFERROR(INDEX('18.02.23'!$F$9:$F$748,MATCH('Bảng kê Q1'!$F1757,'18.02.23'!$N$9:$N$746,0)),"")</f>
        <v/>
      </c>
      <c r="S1757" s="15" t="s">
        <v>349</v>
      </c>
      <c r="T1757" s="8" t="s">
        <v>3030</v>
      </c>
      <c r="U1757" t="e">
        <f>INDEX('Hàng tra'!$E$3:$E$519,MATCH('Bảng kê Q1'!$F1757,'Hàng tra'!$E$3:$E$519,0))</f>
        <v>#N/A</v>
      </c>
    </row>
    <row r="1758" spans="1:21" ht="21" hidden="1" outlineLevel="1" x14ac:dyDescent="0.25">
      <c r="A1758" s="4">
        <v>44989</v>
      </c>
      <c r="B1758" s="8" t="s">
        <v>505</v>
      </c>
      <c r="C1758" s="8" t="s">
        <v>3013</v>
      </c>
      <c r="D1758" s="22" t="s">
        <v>1405</v>
      </c>
      <c r="E1758" s="22" t="s">
        <v>1405</v>
      </c>
      <c r="F1758" s="22">
        <v>11343</v>
      </c>
      <c r="G1758" s="22"/>
      <c r="H1758" s="22" t="str">
        <f>+IFERROR(INDEX('18.02.23'!$N$9:$N$746,MATCH('Bảng kê Q1'!$F1758,'18.02.23'!$N$9:$N$746,0)),"")</f>
        <v/>
      </c>
      <c r="I1758" s="22"/>
      <c r="J1758" s="22"/>
      <c r="K1758" s="22"/>
      <c r="L1758" s="5">
        <v>4405860</v>
      </c>
      <c r="M1758" s="9" t="s">
        <v>3015</v>
      </c>
      <c r="N1758" s="5">
        <v>440586</v>
      </c>
      <c r="O1758" s="5">
        <v>4846446</v>
      </c>
      <c r="P1758" s="5">
        <f t="shared" si="54"/>
        <v>508876.82999999996</v>
      </c>
      <c r="Q1758" s="5">
        <f t="shared" si="55"/>
        <v>4337569.17</v>
      </c>
      <c r="R1758" s="5" t="str">
        <f>+IFERROR(INDEX('18.02.23'!$F$9:$F$748,MATCH('Bảng kê Q1'!$F1758,'18.02.23'!$N$9:$N$746,0)),"")</f>
        <v/>
      </c>
      <c r="S1758" s="15" t="s">
        <v>1405</v>
      </c>
      <c r="T1758" s="8" t="s">
        <v>3097</v>
      </c>
      <c r="U1758" t="e">
        <f>INDEX('Hàng tra'!$E$3:$E$519,MATCH('Bảng kê Q1'!$F1758,'Hàng tra'!$E$3:$E$519,0))</f>
        <v>#N/A</v>
      </c>
    </row>
    <row r="1759" spans="1:21" hidden="1" outlineLevel="1" x14ac:dyDescent="0.25">
      <c r="A1759" s="4">
        <v>44991</v>
      </c>
      <c r="B1759" s="8" t="s">
        <v>1935</v>
      </c>
      <c r="C1759" s="8" t="s">
        <v>3013</v>
      </c>
      <c r="D1759" s="22" t="s">
        <v>2102</v>
      </c>
      <c r="E1759" s="22" t="s">
        <v>2102</v>
      </c>
      <c r="F1759" s="22">
        <v>11346</v>
      </c>
      <c r="G1759" s="22"/>
      <c r="H1759" s="22" t="str">
        <f>+IFERROR(INDEX('18.02.23'!$N$9:$N$746,MATCH('Bảng kê Q1'!$F1759,'18.02.23'!$N$9:$N$746,0)),"")</f>
        <v/>
      </c>
      <c r="I1759" s="22"/>
      <c r="J1759" s="22"/>
      <c r="K1759" s="22"/>
      <c r="L1759" s="5">
        <v>922445</v>
      </c>
      <c r="M1759" s="9" t="s">
        <v>3015</v>
      </c>
      <c r="N1759" s="5">
        <v>92245</v>
      </c>
      <c r="O1759" s="5">
        <v>1014690</v>
      </c>
      <c r="P1759" s="5">
        <f t="shared" si="54"/>
        <v>106542.45</v>
      </c>
      <c r="Q1759" s="5">
        <f t="shared" si="55"/>
        <v>908147.55</v>
      </c>
      <c r="R1759" s="5" t="str">
        <f>+IFERROR(INDEX('18.02.23'!$F$9:$F$748,MATCH('Bảng kê Q1'!$F1759,'18.02.23'!$N$9:$N$746,0)),"")</f>
        <v/>
      </c>
      <c r="S1759" s="15" t="s">
        <v>1882</v>
      </c>
      <c r="T1759" s="8" t="s">
        <v>3014</v>
      </c>
      <c r="U1759" t="e">
        <f>INDEX('Hàng tra'!$E$3:$E$519,MATCH('Bảng kê Q1'!$F1759,'Hàng tra'!$E$3:$E$519,0))</f>
        <v>#N/A</v>
      </c>
    </row>
    <row r="1760" spans="1:21" hidden="1" outlineLevel="1" x14ac:dyDescent="0.25">
      <c r="A1760" s="4">
        <v>44991</v>
      </c>
      <c r="B1760" s="8" t="s">
        <v>2522</v>
      </c>
      <c r="C1760" s="8" t="s">
        <v>3013</v>
      </c>
      <c r="D1760" s="22" t="s">
        <v>2992</v>
      </c>
      <c r="E1760" s="22" t="s">
        <v>2992</v>
      </c>
      <c r="F1760" s="22">
        <v>11348</v>
      </c>
      <c r="G1760" s="22"/>
      <c r="H1760" s="22" t="str">
        <f>+IFERROR(INDEX('18.02.23'!$N$9:$N$746,MATCH('Bảng kê Q1'!$F1760,'18.02.23'!$N$9:$N$746,0)),"")</f>
        <v/>
      </c>
      <c r="I1760" s="22"/>
      <c r="J1760" s="22"/>
      <c r="K1760" s="22"/>
      <c r="L1760" s="5">
        <v>686510</v>
      </c>
      <c r="M1760" s="9" t="s">
        <v>3015</v>
      </c>
      <c r="N1760" s="5">
        <v>68651</v>
      </c>
      <c r="O1760" s="5">
        <v>755161</v>
      </c>
      <c r="P1760" s="5">
        <f t="shared" si="54"/>
        <v>79291.904999999999</v>
      </c>
      <c r="Q1760" s="5">
        <f t="shared" si="55"/>
        <v>675869.09499999997</v>
      </c>
      <c r="R1760" s="5" t="str">
        <f>+IFERROR(INDEX('18.02.23'!$F$9:$F$748,MATCH('Bảng kê Q1'!$F1760,'18.02.23'!$N$9:$N$746,0)),"")</f>
        <v/>
      </c>
      <c r="S1760" s="15" t="s">
        <v>1882</v>
      </c>
      <c r="T1760" s="8" t="s">
        <v>3014</v>
      </c>
      <c r="U1760" t="e">
        <f>INDEX('Hàng tra'!$E$3:$E$519,MATCH('Bảng kê Q1'!$F1760,'Hàng tra'!$E$3:$E$519,0))</f>
        <v>#N/A</v>
      </c>
    </row>
    <row r="1761" spans="1:21" hidden="1" outlineLevel="1" x14ac:dyDescent="0.25">
      <c r="A1761" s="4">
        <v>44991</v>
      </c>
      <c r="B1761" s="8" t="s">
        <v>2505</v>
      </c>
      <c r="C1761" s="8" t="s">
        <v>3013</v>
      </c>
      <c r="D1761" s="22" t="s">
        <v>4197</v>
      </c>
      <c r="E1761" s="22" t="s">
        <v>4197</v>
      </c>
      <c r="F1761" s="22">
        <v>11349</v>
      </c>
      <c r="G1761" s="22"/>
      <c r="H1761" s="22" t="str">
        <f>+IFERROR(INDEX('18.02.23'!$N$9:$N$746,MATCH('Bảng kê Q1'!$F1761,'18.02.23'!$N$9:$N$746,0)),"")</f>
        <v/>
      </c>
      <c r="I1761" s="22"/>
      <c r="J1761" s="22"/>
      <c r="K1761" s="22"/>
      <c r="L1761" s="5">
        <v>367155</v>
      </c>
      <c r="M1761" s="9" t="s">
        <v>3015</v>
      </c>
      <c r="N1761" s="5">
        <v>36716</v>
      </c>
      <c r="O1761" s="5">
        <v>403871</v>
      </c>
      <c r="P1761" s="5">
        <f t="shared" si="54"/>
        <v>42406.455000000002</v>
      </c>
      <c r="Q1761" s="5">
        <f t="shared" si="55"/>
        <v>361464.54499999998</v>
      </c>
      <c r="R1761" s="5" t="str">
        <f>+IFERROR(INDEX('18.02.23'!$F$9:$F$748,MATCH('Bảng kê Q1'!$F1761,'18.02.23'!$N$9:$N$746,0)),"")</f>
        <v/>
      </c>
      <c r="S1761" s="15" t="s">
        <v>1882</v>
      </c>
      <c r="T1761" s="8" t="s">
        <v>3014</v>
      </c>
      <c r="U1761" t="e">
        <f>INDEX('Hàng tra'!$E$3:$E$519,MATCH('Bảng kê Q1'!$F1761,'Hàng tra'!$E$3:$E$519,0))</f>
        <v>#N/A</v>
      </c>
    </row>
    <row r="1762" spans="1:21" hidden="1" outlineLevel="1" x14ac:dyDescent="0.25">
      <c r="A1762" s="4">
        <v>44991</v>
      </c>
      <c r="B1762" s="8" t="s">
        <v>2825</v>
      </c>
      <c r="C1762" s="8" t="s">
        <v>3013</v>
      </c>
      <c r="D1762" s="22" t="s">
        <v>1137</v>
      </c>
      <c r="E1762" s="22" t="s">
        <v>1137</v>
      </c>
      <c r="F1762" s="22">
        <v>11351</v>
      </c>
      <c r="G1762" s="22"/>
      <c r="H1762" s="22" t="str">
        <f>+IFERROR(INDEX('18.02.23'!$N$9:$N$746,MATCH('Bảng kê Q1'!$F1762,'18.02.23'!$N$9:$N$746,0)),"")</f>
        <v/>
      </c>
      <c r="I1762" s="22"/>
      <c r="J1762" s="22"/>
      <c r="K1762" s="22"/>
      <c r="L1762" s="5">
        <v>1710610</v>
      </c>
      <c r="M1762" s="9" t="s">
        <v>3015</v>
      </c>
      <c r="N1762" s="5">
        <v>171061</v>
      </c>
      <c r="O1762" s="5">
        <v>1881671</v>
      </c>
      <c r="P1762" s="5">
        <f t="shared" si="54"/>
        <v>197575.45499999999</v>
      </c>
      <c r="Q1762" s="5">
        <f t="shared" si="55"/>
        <v>1684095.5449999999</v>
      </c>
      <c r="R1762" s="5" t="str">
        <f>+IFERROR(INDEX('18.02.23'!$F$9:$F$748,MATCH('Bảng kê Q1'!$F1762,'18.02.23'!$N$9:$N$746,0)),"")</f>
        <v/>
      </c>
      <c r="S1762" s="15" t="s">
        <v>1882</v>
      </c>
      <c r="T1762" s="8" t="s">
        <v>3014</v>
      </c>
      <c r="U1762" t="e">
        <f>INDEX('Hàng tra'!$E$3:$E$519,MATCH('Bảng kê Q1'!$F1762,'Hàng tra'!$E$3:$E$519,0))</f>
        <v>#N/A</v>
      </c>
    </row>
    <row r="1763" spans="1:21" hidden="1" outlineLevel="1" x14ac:dyDescent="0.25">
      <c r="A1763" s="4">
        <v>44991</v>
      </c>
      <c r="B1763" s="8" t="s">
        <v>159</v>
      </c>
      <c r="C1763" s="8" t="s">
        <v>3013</v>
      </c>
      <c r="D1763" s="22" t="s">
        <v>277</v>
      </c>
      <c r="E1763" s="22" t="s">
        <v>277</v>
      </c>
      <c r="F1763" s="22">
        <v>11355</v>
      </c>
      <c r="G1763" s="22"/>
      <c r="H1763" s="22" t="str">
        <f>+IFERROR(INDEX('18.02.23'!$N$9:$N$746,MATCH('Bảng kê Q1'!$F1763,'18.02.23'!$N$9:$N$746,0)),"")</f>
        <v/>
      </c>
      <c r="I1763" s="22"/>
      <c r="J1763" s="22"/>
      <c r="K1763" s="22"/>
      <c r="L1763" s="5">
        <v>1612400</v>
      </c>
      <c r="M1763" s="9" t="s">
        <v>3015</v>
      </c>
      <c r="N1763" s="5">
        <v>161240</v>
      </c>
      <c r="O1763" s="5">
        <v>1773640</v>
      </c>
      <c r="P1763" s="5">
        <f t="shared" si="54"/>
        <v>186232.19999999998</v>
      </c>
      <c r="Q1763" s="5">
        <f t="shared" si="55"/>
        <v>1587407.8</v>
      </c>
      <c r="R1763" s="5" t="str">
        <f>+IFERROR(INDEX('18.02.23'!$F$9:$F$748,MATCH('Bảng kê Q1'!$F1763,'18.02.23'!$N$9:$N$746,0)),"")</f>
        <v/>
      </c>
      <c r="S1763" s="15" t="s">
        <v>277</v>
      </c>
      <c r="T1763" s="8" t="s">
        <v>3101</v>
      </c>
      <c r="U1763" t="e">
        <f>INDEX('Hàng tra'!$E$3:$E$519,MATCH('Bảng kê Q1'!$F1763,'Hàng tra'!$E$3:$E$519,0))</f>
        <v>#N/A</v>
      </c>
    </row>
    <row r="1764" spans="1:21" hidden="1" outlineLevel="1" x14ac:dyDescent="0.25">
      <c r="A1764" s="4">
        <v>44991</v>
      </c>
      <c r="B1764" s="8" t="s">
        <v>816</v>
      </c>
      <c r="C1764" s="8" t="s">
        <v>3013</v>
      </c>
      <c r="D1764" s="22" t="s">
        <v>2662</v>
      </c>
      <c r="E1764" s="22" t="s">
        <v>2662</v>
      </c>
      <c r="F1764" s="22">
        <v>11357</v>
      </c>
      <c r="G1764" s="22"/>
      <c r="H1764" s="22" t="str">
        <f>+IFERROR(INDEX('18.02.23'!$N$9:$N$746,MATCH('Bảng kê Q1'!$F1764,'18.02.23'!$N$9:$N$746,0)),"")</f>
        <v/>
      </c>
      <c r="I1764" s="22"/>
      <c r="J1764" s="22"/>
      <c r="K1764" s="22"/>
      <c r="L1764" s="5">
        <v>995094</v>
      </c>
      <c r="M1764" s="9" t="s">
        <v>3015</v>
      </c>
      <c r="N1764" s="5">
        <v>99509</v>
      </c>
      <c r="O1764" s="5">
        <v>1094603</v>
      </c>
      <c r="P1764" s="5">
        <f t="shared" si="54"/>
        <v>114933.315</v>
      </c>
      <c r="Q1764" s="5">
        <f t="shared" si="55"/>
        <v>979669.68500000006</v>
      </c>
      <c r="R1764" s="5" t="str">
        <f>+IFERROR(INDEX('18.02.23'!$F$9:$F$748,MATCH('Bảng kê Q1'!$F1764,'18.02.23'!$N$9:$N$746,0)),"")</f>
        <v/>
      </c>
      <c r="S1764" s="15" t="s">
        <v>1882</v>
      </c>
      <c r="T1764" s="8" t="s">
        <v>3014</v>
      </c>
      <c r="U1764" t="e">
        <f>INDEX('Hàng tra'!$E$3:$E$519,MATCH('Bảng kê Q1'!$F1764,'Hàng tra'!$E$3:$E$519,0))</f>
        <v>#N/A</v>
      </c>
    </row>
    <row r="1765" spans="1:21" hidden="1" outlineLevel="1" x14ac:dyDescent="0.25">
      <c r="A1765" s="4">
        <v>44991</v>
      </c>
      <c r="B1765" s="8" t="s">
        <v>2946</v>
      </c>
      <c r="C1765" s="8" t="s">
        <v>3013</v>
      </c>
      <c r="D1765" s="22" t="s">
        <v>2456</v>
      </c>
      <c r="E1765" s="22" t="s">
        <v>2456</v>
      </c>
      <c r="F1765" s="22">
        <v>11364</v>
      </c>
      <c r="G1765" s="22"/>
      <c r="H1765" s="22" t="str">
        <f>+IFERROR(INDEX('18.02.23'!$N$9:$N$746,MATCH('Bảng kê Q1'!$F1765,'18.02.23'!$N$9:$N$746,0)),"")</f>
        <v/>
      </c>
      <c r="I1765" s="22"/>
      <c r="J1765" s="22"/>
      <c r="K1765" s="22"/>
      <c r="L1765" s="5">
        <v>2196355</v>
      </c>
      <c r="M1765" s="9" t="s">
        <v>3015</v>
      </c>
      <c r="N1765" s="5">
        <v>219636</v>
      </c>
      <c r="O1765" s="5">
        <v>2415991</v>
      </c>
      <c r="P1765" s="5">
        <f t="shared" si="54"/>
        <v>253679.05499999999</v>
      </c>
      <c r="Q1765" s="5">
        <f t="shared" si="55"/>
        <v>2162311.9449999998</v>
      </c>
      <c r="R1765" s="5" t="str">
        <f>+IFERROR(INDEX('18.02.23'!$F$9:$F$748,MATCH('Bảng kê Q1'!$F1765,'18.02.23'!$N$9:$N$746,0)),"")</f>
        <v/>
      </c>
      <c r="S1765" s="15" t="s">
        <v>1882</v>
      </c>
      <c r="T1765" s="8" t="s">
        <v>3014</v>
      </c>
      <c r="U1765" t="e">
        <f>INDEX('Hàng tra'!$E$3:$E$519,MATCH('Bảng kê Q1'!$F1765,'Hàng tra'!$E$3:$E$519,0))</f>
        <v>#N/A</v>
      </c>
    </row>
    <row r="1766" spans="1:21" hidden="1" outlineLevel="1" x14ac:dyDescent="0.25">
      <c r="A1766" s="4">
        <v>44991</v>
      </c>
      <c r="B1766" s="8" t="s">
        <v>2207</v>
      </c>
      <c r="C1766" s="8" t="s">
        <v>3013</v>
      </c>
      <c r="D1766" s="22" t="s">
        <v>837</v>
      </c>
      <c r="E1766" s="22" t="s">
        <v>837</v>
      </c>
      <c r="F1766" s="22">
        <v>11381</v>
      </c>
      <c r="G1766" s="22"/>
      <c r="H1766" s="22" t="str">
        <f>+IFERROR(INDEX('18.02.23'!$N$9:$N$746,MATCH('Bảng kê Q1'!$F1766,'18.02.23'!$N$9:$N$746,0)),"")</f>
        <v/>
      </c>
      <c r="I1766" s="22"/>
      <c r="J1766" s="22"/>
      <c r="K1766" s="22"/>
      <c r="L1766" s="5">
        <v>1465330</v>
      </c>
      <c r="M1766" s="9" t="s">
        <v>3015</v>
      </c>
      <c r="N1766" s="5">
        <v>146533</v>
      </c>
      <c r="O1766" s="5">
        <v>1611863</v>
      </c>
      <c r="P1766" s="5">
        <f t="shared" si="54"/>
        <v>169245.61499999999</v>
      </c>
      <c r="Q1766" s="5">
        <f t="shared" si="55"/>
        <v>1442617.385</v>
      </c>
      <c r="R1766" s="5" t="str">
        <f>+IFERROR(INDEX('18.02.23'!$F$9:$F$748,MATCH('Bảng kê Q1'!$F1766,'18.02.23'!$N$9:$N$746,0)),"")</f>
        <v/>
      </c>
      <c r="S1766" s="15" t="s">
        <v>1260</v>
      </c>
      <c r="T1766" s="8" t="s">
        <v>3061</v>
      </c>
      <c r="U1766" t="e">
        <f>INDEX('Hàng tra'!$E$3:$E$519,MATCH('Bảng kê Q1'!$F1766,'Hàng tra'!$E$3:$E$519,0))</f>
        <v>#N/A</v>
      </c>
    </row>
    <row r="1767" spans="1:21" ht="21" hidden="1" outlineLevel="1" x14ac:dyDescent="0.25">
      <c r="A1767" s="4">
        <v>44991</v>
      </c>
      <c r="B1767" s="8" t="s">
        <v>2731</v>
      </c>
      <c r="C1767" s="8" t="s">
        <v>3013</v>
      </c>
      <c r="D1767" s="22" t="s">
        <v>4165</v>
      </c>
      <c r="E1767" s="22" t="s">
        <v>4165</v>
      </c>
      <c r="F1767" s="22">
        <v>11385</v>
      </c>
      <c r="G1767" s="22"/>
      <c r="H1767" s="22" t="str">
        <f>+IFERROR(INDEX('18.02.23'!$N$9:$N$746,MATCH('Bảng kê Q1'!$F1767,'18.02.23'!$N$9:$N$746,0)),"")</f>
        <v/>
      </c>
      <c r="I1767" s="22"/>
      <c r="J1767" s="22"/>
      <c r="K1767" s="22"/>
      <c r="L1767" s="5">
        <v>960521</v>
      </c>
      <c r="M1767" s="9" t="s">
        <v>3015</v>
      </c>
      <c r="N1767" s="5">
        <v>96052</v>
      </c>
      <c r="O1767" s="5">
        <v>1056573</v>
      </c>
      <c r="P1767" s="5">
        <f t="shared" si="54"/>
        <v>110940.16499999999</v>
      </c>
      <c r="Q1767" s="5">
        <f t="shared" si="55"/>
        <v>945632.83499999996</v>
      </c>
      <c r="R1767" s="5" t="str">
        <f>+IFERROR(INDEX('18.02.23'!$F$9:$F$748,MATCH('Bảng kê Q1'!$F1767,'18.02.23'!$N$9:$N$746,0)),"")</f>
        <v/>
      </c>
      <c r="S1767" s="15" t="s">
        <v>349</v>
      </c>
      <c r="T1767" s="8" t="s">
        <v>3030</v>
      </c>
      <c r="U1767" t="e">
        <f>INDEX('Hàng tra'!$E$3:$E$519,MATCH('Bảng kê Q1'!$F1767,'Hàng tra'!$E$3:$E$519,0))</f>
        <v>#N/A</v>
      </c>
    </row>
    <row r="1768" spans="1:21" hidden="1" outlineLevel="1" x14ac:dyDescent="0.25">
      <c r="A1768" s="4">
        <v>44991</v>
      </c>
      <c r="B1768" s="8" t="s">
        <v>1524</v>
      </c>
      <c r="C1768" s="8" t="s">
        <v>3013</v>
      </c>
      <c r="D1768" s="22" t="s">
        <v>1482</v>
      </c>
      <c r="E1768" s="22" t="s">
        <v>1482</v>
      </c>
      <c r="F1768" s="22">
        <v>11387</v>
      </c>
      <c r="G1768" s="22"/>
      <c r="H1768" s="22" t="str">
        <f>+IFERROR(INDEX('18.02.23'!$N$9:$N$746,MATCH('Bảng kê Q1'!$F1768,'18.02.23'!$N$9:$N$746,0)),"")</f>
        <v/>
      </c>
      <c r="I1768" s="22"/>
      <c r="J1768" s="22"/>
      <c r="K1768" s="22"/>
      <c r="L1768" s="5">
        <v>1653750</v>
      </c>
      <c r="M1768" s="9" t="s">
        <v>3015</v>
      </c>
      <c r="N1768" s="5">
        <v>165375</v>
      </c>
      <c r="O1768" s="5">
        <v>1819125</v>
      </c>
      <c r="P1768" s="5">
        <f t="shared" si="54"/>
        <v>191008.125</v>
      </c>
      <c r="Q1768" s="5">
        <f t="shared" si="55"/>
        <v>1628116.875</v>
      </c>
      <c r="R1768" s="5" t="str">
        <f>+IFERROR(INDEX('18.02.23'!$F$9:$F$748,MATCH('Bảng kê Q1'!$F1768,'18.02.23'!$N$9:$N$746,0)),"")</f>
        <v/>
      </c>
      <c r="S1768" s="15" t="s">
        <v>1482</v>
      </c>
      <c r="T1768" s="8" t="s">
        <v>3065</v>
      </c>
      <c r="U1768" t="e">
        <f>INDEX('Hàng tra'!$E$3:$E$519,MATCH('Bảng kê Q1'!$F1768,'Hàng tra'!$E$3:$E$519,0))</f>
        <v>#N/A</v>
      </c>
    </row>
    <row r="1769" spans="1:21" hidden="1" outlineLevel="1" x14ac:dyDescent="0.25">
      <c r="A1769" s="4">
        <v>44991</v>
      </c>
      <c r="B1769" s="8" t="s">
        <v>1253</v>
      </c>
      <c r="C1769" s="8" t="s">
        <v>3013</v>
      </c>
      <c r="D1769" s="22" t="s">
        <v>1482</v>
      </c>
      <c r="E1769" s="22" t="s">
        <v>1482</v>
      </c>
      <c r="F1769" s="22">
        <v>11388</v>
      </c>
      <c r="G1769" s="22"/>
      <c r="H1769" s="22" t="str">
        <f>+IFERROR(INDEX('18.02.23'!$N$9:$N$746,MATCH('Bảng kê Q1'!$F1769,'18.02.23'!$N$9:$N$746,0)),"")</f>
        <v/>
      </c>
      <c r="I1769" s="22"/>
      <c r="J1769" s="22"/>
      <c r="K1769" s="22"/>
      <c r="L1769" s="5">
        <v>1705910</v>
      </c>
      <c r="M1769" s="9" t="s">
        <v>3015</v>
      </c>
      <c r="N1769" s="5">
        <v>170591</v>
      </c>
      <c r="O1769" s="5">
        <v>1876501</v>
      </c>
      <c r="P1769" s="5">
        <f t="shared" si="54"/>
        <v>197032.60499999998</v>
      </c>
      <c r="Q1769" s="5">
        <f t="shared" si="55"/>
        <v>1679468.395</v>
      </c>
      <c r="R1769" s="5" t="str">
        <f>+IFERROR(INDEX('18.02.23'!$F$9:$F$748,MATCH('Bảng kê Q1'!$F1769,'18.02.23'!$N$9:$N$746,0)),"")</f>
        <v/>
      </c>
      <c r="S1769" s="15" t="s">
        <v>1482</v>
      </c>
      <c r="T1769" s="8" t="s">
        <v>3065</v>
      </c>
      <c r="U1769" t="e">
        <f>INDEX('Hàng tra'!$E$3:$E$519,MATCH('Bảng kê Q1'!$F1769,'Hàng tra'!$E$3:$E$519,0))</f>
        <v>#N/A</v>
      </c>
    </row>
    <row r="1770" spans="1:21" hidden="1" outlineLevel="1" x14ac:dyDescent="0.25">
      <c r="A1770" s="4">
        <v>44991</v>
      </c>
      <c r="B1770" s="8" t="s">
        <v>2342</v>
      </c>
      <c r="C1770" s="8" t="s">
        <v>3013</v>
      </c>
      <c r="D1770" s="22" t="s">
        <v>1740</v>
      </c>
      <c r="E1770" s="22" t="s">
        <v>1740</v>
      </c>
      <c r="F1770" s="22">
        <v>11390</v>
      </c>
      <c r="G1770" s="22"/>
      <c r="H1770" s="22" t="str">
        <f>+IFERROR(INDEX('18.02.23'!$N$9:$N$746,MATCH('Bảng kê Q1'!$F1770,'18.02.23'!$N$9:$N$746,0)),"")</f>
        <v/>
      </c>
      <c r="I1770" s="22"/>
      <c r="J1770" s="22"/>
      <c r="K1770" s="22"/>
      <c r="L1770" s="5">
        <v>926540</v>
      </c>
      <c r="M1770" s="9" t="s">
        <v>3015</v>
      </c>
      <c r="N1770" s="5">
        <v>92654</v>
      </c>
      <c r="O1770" s="5">
        <v>1019194</v>
      </c>
      <c r="P1770" s="5">
        <f t="shared" si="54"/>
        <v>107015.37</v>
      </c>
      <c r="Q1770" s="5">
        <f t="shared" si="55"/>
        <v>912178.63</v>
      </c>
      <c r="R1770" s="5" t="str">
        <f>+IFERROR(INDEX('18.02.23'!$F$9:$F$748,MATCH('Bảng kê Q1'!$F1770,'18.02.23'!$N$9:$N$746,0)),"")</f>
        <v/>
      </c>
      <c r="S1770" s="15" t="s">
        <v>1882</v>
      </c>
      <c r="T1770" s="8" t="s">
        <v>3014</v>
      </c>
      <c r="U1770" t="e">
        <f>INDEX('Hàng tra'!$E$3:$E$519,MATCH('Bảng kê Q1'!$F1770,'Hàng tra'!$E$3:$E$519,0))</f>
        <v>#N/A</v>
      </c>
    </row>
    <row r="1771" spans="1:21" hidden="1" outlineLevel="1" x14ac:dyDescent="0.25">
      <c r="A1771" s="4">
        <v>44991</v>
      </c>
      <c r="B1771" s="8" t="s">
        <v>1349</v>
      </c>
      <c r="C1771" s="8" t="s">
        <v>3013</v>
      </c>
      <c r="D1771" s="22" t="s">
        <v>1160</v>
      </c>
      <c r="E1771" s="22" t="s">
        <v>1160</v>
      </c>
      <c r="F1771" s="22">
        <v>11391</v>
      </c>
      <c r="G1771" s="22"/>
      <c r="H1771" s="22" t="str">
        <f>+IFERROR(INDEX('18.02.23'!$N$9:$N$746,MATCH('Bảng kê Q1'!$F1771,'18.02.23'!$N$9:$N$746,0)),"")</f>
        <v/>
      </c>
      <c r="I1771" s="22"/>
      <c r="J1771" s="22"/>
      <c r="K1771" s="22"/>
      <c r="L1771" s="5">
        <v>2942040</v>
      </c>
      <c r="M1771" s="9" t="s">
        <v>3015</v>
      </c>
      <c r="N1771" s="5">
        <v>294204</v>
      </c>
      <c r="O1771" s="5">
        <v>3236244</v>
      </c>
      <c r="P1771" s="5">
        <f t="shared" si="54"/>
        <v>339805.62</v>
      </c>
      <c r="Q1771" s="5">
        <f t="shared" si="55"/>
        <v>2896438.38</v>
      </c>
      <c r="R1771" s="5" t="str">
        <f>+IFERROR(INDEX('18.02.23'!$F$9:$F$748,MATCH('Bảng kê Q1'!$F1771,'18.02.23'!$N$9:$N$746,0)),"")</f>
        <v/>
      </c>
      <c r="S1771" s="15" t="s">
        <v>1160</v>
      </c>
      <c r="T1771" s="8" t="s">
        <v>3087</v>
      </c>
      <c r="U1771" t="e">
        <f>INDEX('Hàng tra'!$E$3:$E$519,MATCH('Bảng kê Q1'!$F1771,'Hàng tra'!$E$3:$E$519,0))</f>
        <v>#N/A</v>
      </c>
    </row>
    <row r="1772" spans="1:21" hidden="1" outlineLevel="1" x14ac:dyDescent="0.25">
      <c r="A1772" s="4">
        <v>44991</v>
      </c>
      <c r="B1772" s="8" t="s">
        <v>179</v>
      </c>
      <c r="C1772" s="8" t="s">
        <v>3013</v>
      </c>
      <c r="D1772" s="22" t="s">
        <v>1871</v>
      </c>
      <c r="E1772" s="22" t="s">
        <v>1871</v>
      </c>
      <c r="F1772" s="22">
        <v>11392</v>
      </c>
      <c r="G1772" s="22"/>
      <c r="H1772" s="22" t="str">
        <f>+IFERROR(INDEX('18.02.23'!$N$9:$N$746,MATCH('Bảng kê Q1'!$F1772,'18.02.23'!$N$9:$N$746,0)),"")</f>
        <v/>
      </c>
      <c r="I1772" s="22"/>
      <c r="J1772" s="22"/>
      <c r="K1772" s="22"/>
      <c r="L1772" s="5">
        <v>1173355</v>
      </c>
      <c r="M1772" s="9" t="s">
        <v>3015</v>
      </c>
      <c r="N1772" s="5">
        <v>117336</v>
      </c>
      <c r="O1772" s="5">
        <v>1290691</v>
      </c>
      <c r="P1772" s="5">
        <f t="shared" si="54"/>
        <v>135522.55499999999</v>
      </c>
      <c r="Q1772" s="5">
        <f t="shared" si="55"/>
        <v>1155168.4450000001</v>
      </c>
      <c r="R1772" s="5" t="str">
        <f>+IFERROR(INDEX('18.02.23'!$F$9:$F$748,MATCH('Bảng kê Q1'!$F1772,'18.02.23'!$N$9:$N$746,0)),"")</f>
        <v/>
      </c>
      <c r="S1772" s="15" t="s">
        <v>1882</v>
      </c>
      <c r="T1772" s="8" t="s">
        <v>3014</v>
      </c>
      <c r="U1772" t="e">
        <f>INDEX('Hàng tra'!$E$3:$E$519,MATCH('Bảng kê Q1'!$F1772,'Hàng tra'!$E$3:$E$519,0))</f>
        <v>#N/A</v>
      </c>
    </row>
    <row r="1773" spans="1:21" ht="21" hidden="1" outlineLevel="1" x14ac:dyDescent="0.25">
      <c r="A1773" s="4">
        <v>44991</v>
      </c>
      <c r="B1773" s="8" t="s">
        <v>1907</v>
      </c>
      <c r="C1773" s="8" t="s">
        <v>3013</v>
      </c>
      <c r="D1773" s="22" t="s">
        <v>4265</v>
      </c>
      <c r="E1773" s="22" t="s">
        <v>4265</v>
      </c>
      <c r="F1773" s="22">
        <v>11412</v>
      </c>
      <c r="G1773" s="22"/>
      <c r="H1773" s="22" t="str">
        <f>+IFERROR(INDEX('18.02.23'!$N$9:$N$746,MATCH('Bảng kê Q1'!$F1773,'18.02.23'!$N$9:$N$746,0)),"")</f>
        <v/>
      </c>
      <c r="I1773" s="22"/>
      <c r="J1773" s="22"/>
      <c r="K1773" s="22"/>
      <c r="L1773" s="5">
        <v>702152</v>
      </c>
      <c r="M1773" s="9" t="s">
        <v>3015</v>
      </c>
      <c r="N1773" s="5">
        <v>70215</v>
      </c>
      <c r="O1773" s="5">
        <v>772367</v>
      </c>
      <c r="P1773" s="5">
        <f t="shared" si="54"/>
        <v>81098.535000000003</v>
      </c>
      <c r="Q1773" s="5">
        <f t="shared" si="55"/>
        <v>691268.46499999997</v>
      </c>
      <c r="R1773" s="5" t="str">
        <f>+IFERROR(INDEX('18.02.23'!$F$9:$F$748,MATCH('Bảng kê Q1'!$F1773,'18.02.23'!$N$9:$N$746,0)),"")</f>
        <v/>
      </c>
      <c r="S1773" s="15" t="s">
        <v>1976</v>
      </c>
      <c r="T1773" s="8" t="s">
        <v>3018</v>
      </c>
      <c r="U1773" t="e">
        <f>INDEX('Hàng tra'!$E$3:$E$519,MATCH('Bảng kê Q1'!$F1773,'Hàng tra'!$E$3:$E$519,0))</f>
        <v>#N/A</v>
      </c>
    </row>
    <row r="1774" spans="1:21" ht="21" hidden="1" outlineLevel="1" x14ac:dyDescent="0.25">
      <c r="A1774" s="4">
        <v>44991</v>
      </c>
      <c r="B1774" s="8" t="s">
        <v>1923</v>
      </c>
      <c r="C1774" s="8" t="s">
        <v>3013</v>
      </c>
      <c r="D1774" s="22" t="s">
        <v>4281</v>
      </c>
      <c r="E1774" s="22" t="s">
        <v>4281</v>
      </c>
      <c r="F1774" s="22">
        <v>11413</v>
      </c>
      <c r="G1774" s="22"/>
      <c r="H1774" s="22" t="str">
        <f>+IFERROR(INDEX('18.02.23'!$N$9:$N$746,MATCH('Bảng kê Q1'!$F1774,'18.02.23'!$N$9:$N$746,0)),"")</f>
        <v/>
      </c>
      <c r="I1774" s="22"/>
      <c r="J1774" s="22"/>
      <c r="K1774" s="22"/>
      <c r="L1774" s="5">
        <v>1381255</v>
      </c>
      <c r="M1774" s="9" t="s">
        <v>3015</v>
      </c>
      <c r="N1774" s="5">
        <v>138126</v>
      </c>
      <c r="O1774" s="5">
        <v>1519381</v>
      </c>
      <c r="P1774" s="5">
        <f t="shared" si="54"/>
        <v>159535.005</v>
      </c>
      <c r="Q1774" s="5">
        <f t="shared" si="55"/>
        <v>1359845.9950000001</v>
      </c>
      <c r="R1774" s="5" t="str">
        <f>+IFERROR(INDEX('18.02.23'!$F$9:$F$748,MATCH('Bảng kê Q1'!$F1774,'18.02.23'!$N$9:$N$746,0)),"")</f>
        <v/>
      </c>
      <c r="S1774" s="15" t="s">
        <v>1976</v>
      </c>
      <c r="T1774" s="8" t="s">
        <v>3018</v>
      </c>
      <c r="U1774" t="e">
        <f>INDEX('Hàng tra'!$E$3:$E$519,MATCH('Bảng kê Q1'!$F1774,'Hàng tra'!$E$3:$E$519,0))</f>
        <v>#N/A</v>
      </c>
    </row>
    <row r="1775" spans="1:21" ht="21" hidden="1" outlineLevel="1" x14ac:dyDescent="0.25">
      <c r="A1775" s="4">
        <v>44991</v>
      </c>
      <c r="B1775" s="8" t="s">
        <v>1222</v>
      </c>
      <c r="C1775" s="8" t="s">
        <v>3013</v>
      </c>
      <c r="D1775" s="22" t="s">
        <v>4252</v>
      </c>
      <c r="E1775" s="22" t="s">
        <v>4252</v>
      </c>
      <c r="F1775" s="22">
        <v>11414</v>
      </c>
      <c r="G1775" s="22"/>
      <c r="H1775" s="22" t="str">
        <f>+IFERROR(INDEX('18.02.23'!$N$9:$N$746,MATCH('Bảng kê Q1'!$F1775,'18.02.23'!$N$9:$N$746,0)),"")</f>
        <v/>
      </c>
      <c r="I1775" s="22"/>
      <c r="J1775" s="22"/>
      <c r="K1775" s="22"/>
      <c r="L1775" s="5">
        <v>555290</v>
      </c>
      <c r="M1775" s="9" t="s">
        <v>3015</v>
      </c>
      <c r="N1775" s="5">
        <v>55529</v>
      </c>
      <c r="O1775" s="5">
        <v>610819</v>
      </c>
      <c r="P1775" s="5">
        <f t="shared" si="54"/>
        <v>64135.994999999995</v>
      </c>
      <c r="Q1775" s="5">
        <f t="shared" si="55"/>
        <v>546683.005</v>
      </c>
      <c r="R1775" s="5" t="str">
        <f>+IFERROR(INDEX('18.02.23'!$F$9:$F$748,MATCH('Bảng kê Q1'!$F1775,'18.02.23'!$N$9:$N$746,0)),"")</f>
        <v/>
      </c>
      <c r="S1775" s="15" t="s">
        <v>1976</v>
      </c>
      <c r="T1775" s="8" t="s">
        <v>3018</v>
      </c>
      <c r="U1775" t="e">
        <f>INDEX('Hàng tra'!$E$3:$E$519,MATCH('Bảng kê Q1'!$F1775,'Hàng tra'!$E$3:$E$519,0))</f>
        <v>#N/A</v>
      </c>
    </row>
    <row r="1776" spans="1:21" ht="21" hidden="1" outlineLevel="1" x14ac:dyDescent="0.25">
      <c r="A1776" s="4">
        <v>44991</v>
      </c>
      <c r="B1776" s="8" t="s">
        <v>2052</v>
      </c>
      <c r="C1776" s="8" t="s">
        <v>3013</v>
      </c>
      <c r="D1776" s="22" t="s">
        <v>4266</v>
      </c>
      <c r="E1776" s="22" t="s">
        <v>4266</v>
      </c>
      <c r="F1776" s="22">
        <v>11415</v>
      </c>
      <c r="G1776" s="22"/>
      <c r="H1776" s="22" t="str">
        <f>+IFERROR(INDEX('18.02.23'!$N$9:$N$746,MATCH('Bảng kê Q1'!$F1776,'18.02.23'!$N$9:$N$746,0)),"")</f>
        <v/>
      </c>
      <c r="I1776" s="22"/>
      <c r="J1776" s="22"/>
      <c r="K1776" s="22"/>
      <c r="L1776" s="5">
        <v>776217</v>
      </c>
      <c r="M1776" s="9" t="s">
        <v>3015</v>
      </c>
      <c r="N1776" s="5">
        <v>77622</v>
      </c>
      <c r="O1776" s="5">
        <v>853839</v>
      </c>
      <c r="P1776" s="5">
        <f t="shared" si="54"/>
        <v>89653.095000000001</v>
      </c>
      <c r="Q1776" s="5">
        <f t="shared" si="55"/>
        <v>764185.90500000003</v>
      </c>
      <c r="R1776" s="5" t="str">
        <f>+IFERROR(INDEX('18.02.23'!$F$9:$F$748,MATCH('Bảng kê Q1'!$F1776,'18.02.23'!$N$9:$N$746,0)),"")</f>
        <v/>
      </c>
      <c r="S1776" s="15" t="s">
        <v>1976</v>
      </c>
      <c r="T1776" s="8" t="s">
        <v>3018</v>
      </c>
      <c r="U1776" t="e">
        <f>INDEX('Hàng tra'!$E$3:$E$519,MATCH('Bảng kê Q1'!$F1776,'Hàng tra'!$E$3:$E$519,0))</f>
        <v>#N/A</v>
      </c>
    </row>
    <row r="1777" spans="1:21" ht="21" hidden="1" outlineLevel="1" x14ac:dyDescent="0.25">
      <c r="A1777" s="4">
        <v>44991</v>
      </c>
      <c r="B1777" s="8" t="s">
        <v>2468</v>
      </c>
      <c r="C1777" s="8" t="s">
        <v>3013</v>
      </c>
      <c r="D1777" s="22" t="s">
        <v>4136</v>
      </c>
      <c r="E1777" s="22" t="s">
        <v>4136</v>
      </c>
      <c r="F1777" s="22">
        <v>11416</v>
      </c>
      <c r="G1777" s="22"/>
      <c r="H1777" s="22" t="str">
        <f>+IFERROR(INDEX('18.02.23'!$N$9:$N$746,MATCH('Bảng kê Q1'!$F1777,'18.02.23'!$N$9:$N$746,0)),"")</f>
        <v/>
      </c>
      <c r="I1777" s="22"/>
      <c r="J1777" s="22"/>
      <c r="K1777" s="22"/>
      <c r="L1777" s="5">
        <v>553467</v>
      </c>
      <c r="M1777" s="9" t="s">
        <v>3015</v>
      </c>
      <c r="N1777" s="5">
        <v>55347</v>
      </c>
      <c r="O1777" s="5">
        <v>608814</v>
      </c>
      <c r="P1777" s="5">
        <f t="shared" si="54"/>
        <v>63925.47</v>
      </c>
      <c r="Q1777" s="5">
        <f t="shared" si="55"/>
        <v>544888.53</v>
      </c>
      <c r="R1777" s="5" t="str">
        <f>+IFERROR(INDEX('18.02.23'!$F$9:$F$748,MATCH('Bảng kê Q1'!$F1777,'18.02.23'!$N$9:$N$746,0)),"")</f>
        <v/>
      </c>
      <c r="S1777" s="15" t="s">
        <v>1976</v>
      </c>
      <c r="T1777" s="8" t="s">
        <v>3018</v>
      </c>
      <c r="U1777" t="e">
        <f>INDEX('Hàng tra'!$E$3:$E$519,MATCH('Bảng kê Q1'!$F1777,'Hàng tra'!$E$3:$E$519,0))</f>
        <v>#N/A</v>
      </c>
    </row>
    <row r="1778" spans="1:21" ht="21" hidden="1" outlineLevel="1" x14ac:dyDescent="0.25">
      <c r="A1778" s="4">
        <v>44991</v>
      </c>
      <c r="B1778" s="8" t="s">
        <v>2070</v>
      </c>
      <c r="C1778" s="8" t="s">
        <v>3013</v>
      </c>
      <c r="D1778" s="22" t="s">
        <v>4280</v>
      </c>
      <c r="E1778" s="22" t="s">
        <v>4280</v>
      </c>
      <c r="F1778" s="22">
        <v>11417</v>
      </c>
      <c r="G1778" s="22"/>
      <c r="H1778" s="22" t="str">
        <f>+IFERROR(INDEX('18.02.23'!$N$9:$N$746,MATCH('Bảng kê Q1'!$F1778,'18.02.23'!$N$9:$N$746,0)),"")</f>
        <v/>
      </c>
      <c r="I1778" s="22"/>
      <c r="J1778" s="22"/>
      <c r="K1778" s="22"/>
      <c r="L1778" s="5">
        <v>554920</v>
      </c>
      <c r="M1778" s="9" t="s">
        <v>3015</v>
      </c>
      <c r="N1778" s="5">
        <v>55492</v>
      </c>
      <c r="O1778" s="5">
        <v>610412</v>
      </c>
      <c r="P1778" s="5">
        <f t="shared" si="54"/>
        <v>64093.259999999995</v>
      </c>
      <c r="Q1778" s="5">
        <f t="shared" si="55"/>
        <v>546318.74</v>
      </c>
      <c r="R1778" s="5" t="str">
        <f>+IFERROR(INDEX('18.02.23'!$F$9:$F$748,MATCH('Bảng kê Q1'!$F1778,'18.02.23'!$N$9:$N$746,0)),"")</f>
        <v/>
      </c>
      <c r="S1778" s="15" t="s">
        <v>1976</v>
      </c>
      <c r="T1778" s="8" t="s">
        <v>3018</v>
      </c>
      <c r="U1778" t="e">
        <f>INDEX('Hàng tra'!$E$3:$E$519,MATCH('Bảng kê Q1'!$F1778,'Hàng tra'!$E$3:$E$519,0))</f>
        <v>#N/A</v>
      </c>
    </row>
    <row r="1779" spans="1:21" hidden="1" outlineLevel="1" x14ac:dyDescent="0.25">
      <c r="A1779" s="4">
        <v>44991</v>
      </c>
      <c r="B1779" s="8" t="s">
        <v>2473</v>
      </c>
      <c r="C1779" s="8" t="s">
        <v>3013</v>
      </c>
      <c r="D1779" s="22" t="s">
        <v>1162</v>
      </c>
      <c r="E1779" s="22" t="s">
        <v>1162</v>
      </c>
      <c r="F1779" s="22">
        <v>11418</v>
      </c>
      <c r="G1779" s="22"/>
      <c r="H1779" s="22" t="str">
        <f>+IFERROR(INDEX('18.02.23'!$N$9:$N$746,MATCH('Bảng kê Q1'!$F1779,'18.02.23'!$N$9:$N$746,0)),"")</f>
        <v/>
      </c>
      <c r="I1779" s="22"/>
      <c r="J1779" s="22"/>
      <c r="K1779" s="22"/>
      <c r="L1779" s="5">
        <v>1844890</v>
      </c>
      <c r="M1779" s="9" t="s">
        <v>3015</v>
      </c>
      <c r="N1779" s="5">
        <v>184489</v>
      </c>
      <c r="O1779" s="5">
        <v>2029379</v>
      </c>
      <c r="P1779" s="5">
        <f t="shared" si="54"/>
        <v>213084.79499999998</v>
      </c>
      <c r="Q1779" s="5">
        <f t="shared" si="55"/>
        <v>1816294.2050000001</v>
      </c>
      <c r="R1779" s="5" t="str">
        <f>+IFERROR(INDEX('18.02.23'!$F$9:$F$748,MATCH('Bảng kê Q1'!$F1779,'18.02.23'!$N$9:$N$746,0)),"")</f>
        <v/>
      </c>
      <c r="S1779" s="15" t="s">
        <v>1162</v>
      </c>
      <c r="T1779" s="8" t="s">
        <v>3102</v>
      </c>
      <c r="U1779">
        <f>INDEX('Hàng tra'!$E$3:$E$519,MATCH('Bảng kê Q1'!$F1779,'Hàng tra'!$E$3:$E$519,0))</f>
        <v>11418</v>
      </c>
    </row>
    <row r="1780" spans="1:21" ht="21" hidden="1" outlineLevel="1" x14ac:dyDescent="0.25">
      <c r="A1780" s="4">
        <v>44991</v>
      </c>
      <c r="B1780" s="8" t="s">
        <v>44</v>
      </c>
      <c r="C1780" s="8" t="s">
        <v>3013</v>
      </c>
      <c r="D1780" s="22" t="s">
        <v>1887</v>
      </c>
      <c r="E1780" s="22" t="s">
        <v>1887</v>
      </c>
      <c r="F1780" s="22">
        <v>11419</v>
      </c>
      <c r="G1780" s="22"/>
      <c r="H1780" s="22" t="str">
        <f>+IFERROR(INDEX('18.02.23'!$N$9:$N$746,MATCH('Bảng kê Q1'!$F1780,'18.02.23'!$N$9:$N$746,0)),"")</f>
        <v/>
      </c>
      <c r="I1780" s="22"/>
      <c r="J1780" s="22"/>
      <c r="K1780" s="22"/>
      <c r="L1780" s="5">
        <v>1477735</v>
      </c>
      <c r="M1780" s="9" t="s">
        <v>3015</v>
      </c>
      <c r="N1780" s="5">
        <v>147774</v>
      </c>
      <c r="O1780" s="5">
        <v>1625509</v>
      </c>
      <c r="P1780" s="5">
        <f t="shared" si="54"/>
        <v>170678.44500000001</v>
      </c>
      <c r="Q1780" s="5">
        <f t="shared" si="55"/>
        <v>1454830.5549999999</v>
      </c>
      <c r="R1780" s="5" t="str">
        <f>+IFERROR(INDEX('18.02.23'!$F$9:$F$748,MATCH('Bảng kê Q1'!$F1780,'18.02.23'!$N$9:$N$746,0)),"")</f>
        <v/>
      </c>
      <c r="S1780" s="15" t="s">
        <v>1887</v>
      </c>
      <c r="T1780" s="8" t="s">
        <v>3062</v>
      </c>
      <c r="U1780" t="e">
        <f>INDEX('Hàng tra'!$E$3:$E$519,MATCH('Bảng kê Q1'!$F1780,'Hàng tra'!$E$3:$E$519,0))</f>
        <v>#N/A</v>
      </c>
    </row>
    <row r="1781" spans="1:21" ht="21" hidden="1" outlineLevel="1" x14ac:dyDescent="0.25">
      <c r="A1781" s="4">
        <v>44991</v>
      </c>
      <c r="B1781" s="8" t="s">
        <v>2796</v>
      </c>
      <c r="C1781" s="8" t="s">
        <v>3013</v>
      </c>
      <c r="D1781" s="22" t="s">
        <v>2998</v>
      </c>
      <c r="E1781" s="22" t="s">
        <v>2998</v>
      </c>
      <c r="F1781" s="22">
        <v>11420</v>
      </c>
      <c r="G1781" s="22"/>
      <c r="H1781" s="22" t="str">
        <f>+IFERROR(INDEX('18.02.23'!$N$9:$N$746,MATCH('Bảng kê Q1'!$F1781,'18.02.23'!$N$9:$N$746,0)),"")</f>
        <v/>
      </c>
      <c r="I1781" s="22"/>
      <c r="J1781" s="22"/>
      <c r="K1781" s="22"/>
      <c r="L1781" s="5">
        <v>756018</v>
      </c>
      <c r="M1781" s="9" t="s">
        <v>3015</v>
      </c>
      <c r="N1781" s="5">
        <v>75602</v>
      </c>
      <c r="O1781" s="5">
        <v>831620</v>
      </c>
      <c r="P1781" s="5">
        <f t="shared" si="54"/>
        <v>87320.099999999991</v>
      </c>
      <c r="Q1781" s="5">
        <f t="shared" si="55"/>
        <v>744299.9</v>
      </c>
      <c r="R1781" s="5" t="str">
        <f>+IFERROR(INDEX('18.02.23'!$F$9:$F$748,MATCH('Bảng kê Q1'!$F1781,'18.02.23'!$N$9:$N$746,0)),"")</f>
        <v/>
      </c>
      <c r="S1781" s="15" t="s">
        <v>2998</v>
      </c>
      <c r="T1781" s="8" t="s">
        <v>3089</v>
      </c>
      <c r="U1781" t="e">
        <f>INDEX('Hàng tra'!$E$3:$E$519,MATCH('Bảng kê Q1'!$F1781,'Hàng tra'!$E$3:$E$519,0))</f>
        <v>#N/A</v>
      </c>
    </row>
    <row r="1782" spans="1:21" ht="21" hidden="1" outlineLevel="1" x14ac:dyDescent="0.25">
      <c r="A1782" s="4">
        <v>44991</v>
      </c>
      <c r="B1782" s="8" t="s">
        <v>482</v>
      </c>
      <c r="C1782" s="8" t="s">
        <v>3013</v>
      </c>
      <c r="D1782" s="22" t="s">
        <v>1158</v>
      </c>
      <c r="E1782" s="22" t="s">
        <v>1158</v>
      </c>
      <c r="F1782" s="22">
        <v>11421</v>
      </c>
      <c r="G1782" s="22"/>
      <c r="H1782" s="22" t="str">
        <f>+IFERROR(INDEX('18.02.23'!$N$9:$N$746,MATCH('Bảng kê Q1'!$F1782,'18.02.23'!$N$9:$N$746,0)),"")</f>
        <v/>
      </c>
      <c r="I1782" s="22"/>
      <c r="J1782" s="22"/>
      <c r="K1782" s="22"/>
      <c r="L1782" s="5">
        <v>555924</v>
      </c>
      <c r="M1782" s="9" t="s">
        <v>3015</v>
      </c>
      <c r="N1782" s="5">
        <v>55592</v>
      </c>
      <c r="O1782" s="5">
        <v>611516</v>
      </c>
      <c r="P1782" s="5">
        <f t="shared" si="54"/>
        <v>64209.18</v>
      </c>
      <c r="Q1782" s="5">
        <f t="shared" si="55"/>
        <v>547306.81999999995</v>
      </c>
      <c r="R1782" s="5" t="str">
        <f>+IFERROR(INDEX('18.02.23'!$F$9:$F$748,MATCH('Bảng kê Q1'!$F1782,'18.02.23'!$N$9:$N$746,0)),"")</f>
        <v/>
      </c>
      <c r="S1782" s="15" t="s">
        <v>1158</v>
      </c>
      <c r="T1782" s="8" t="s">
        <v>3017</v>
      </c>
      <c r="U1782" t="e">
        <f>INDEX('Hàng tra'!$E$3:$E$519,MATCH('Bảng kê Q1'!$F1782,'Hàng tra'!$E$3:$E$519,0))</f>
        <v>#N/A</v>
      </c>
    </row>
    <row r="1783" spans="1:21" ht="21" hidden="1" outlineLevel="1" x14ac:dyDescent="0.25">
      <c r="A1783" s="4">
        <v>44991</v>
      </c>
      <c r="B1783" s="8" t="s">
        <v>485</v>
      </c>
      <c r="C1783" s="8" t="s">
        <v>3013</v>
      </c>
      <c r="D1783" s="22" t="s">
        <v>1118</v>
      </c>
      <c r="E1783" s="22" t="s">
        <v>1118</v>
      </c>
      <c r="F1783" s="22">
        <v>11422</v>
      </c>
      <c r="G1783" s="22"/>
      <c r="H1783" s="22" t="str">
        <f>+IFERROR(INDEX('18.02.23'!$N$9:$N$746,MATCH('Bảng kê Q1'!$F1783,'18.02.23'!$N$9:$N$746,0)),"")</f>
        <v/>
      </c>
      <c r="I1783" s="22"/>
      <c r="J1783" s="22"/>
      <c r="K1783" s="22"/>
      <c r="L1783" s="5">
        <v>1728645</v>
      </c>
      <c r="M1783" s="9" t="s">
        <v>3015</v>
      </c>
      <c r="N1783" s="5">
        <v>172865</v>
      </c>
      <c r="O1783" s="5">
        <v>1901510</v>
      </c>
      <c r="P1783" s="5">
        <f t="shared" si="54"/>
        <v>199658.55</v>
      </c>
      <c r="Q1783" s="5">
        <f t="shared" si="55"/>
        <v>1701851.45</v>
      </c>
      <c r="R1783" s="5" t="str">
        <f>+IFERROR(INDEX('18.02.23'!$F$9:$F$748,MATCH('Bảng kê Q1'!$F1783,'18.02.23'!$N$9:$N$746,0)),"")</f>
        <v/>
      </c>
      <c r="S1783" s="15" t="s">
        <v>1118</v>
      </c>
      <c r="T1783" s="8" t="s">
        <v>3016</v>
      </c>
      <c r="U1783" t="e">
        <f>INDEX('Hàng tra'!$E$3:$E$519,MATCH('Bảng kê Q1'!$F1783,'Hàng tra'!$E$3:$E$519,0))</f>
        <v>#N/A</v>
      </c>
    </row>
    <row r="1784" spans="1:21" ht="21" hidden="1" outlineLevel="1" x14ac:dyDescent="0.25">
      <c r="A1784" s="4">
        <v>44991</v>
      </c>
      <c r="B1784" s="8" t="s">
        <v>2178</v>
      </c>
      <c r="C1784" s="8" t="s">
        <v>3013</v>
      </c>
      <c r="D1784" s="22" t="s">
        <v>969</v>
      </c>
      <c r="E1784" s="22" t="s">
        <v>969</v>
      </c>
      <c r="F1784" s="22">
        <v>11423</v>
      </c>
      <c r="G1784" s="22"/>
      <c r="H1784" s="22" t="str">
        <f>+IFERROR(INDEX('18.02.23'!$N$9:$N$746,MATCH('Bảng kê Q1'!$F1784,'18.02.23'!$N$9:$N$746,0)),"")</f>
        <v/>
      </c>
      <c r="I1784" s="22"/>
      <c r="J1784" s="22"/>
      <c r="K1784" s="22"/>
      <c r="L1784" s="5">
        <v>530250</v>
      </c>
      <c r="M1784" s="9" t="s">
        <v>3015</v>
      </c>
      <c r="N1784" s="5">
        <v>53025</v>
      </c>
      <c r="O1784" s="5">
        <v>583275</v>
      </c>
      <c r="P1784" s="5">
        <f t="shared" si="54"/>
        <v>61243.875</v>
      </c>
      <c r="Q1784" s="5">
        <f t="shared" si="55"/>
        <v>522031.125</v>
      </c>
      <c r="R1784" s="5" t="str">
        <f>+IFERROR(INDEX('18.02.23'!$F$9:$F$748,MATCH('Bảng kê Q1'!$F1784,'18.02.23'!$N$9:$N$746,0)),"")</f>
        <v/>
      </c>
      <c r="S1784" s="15" t="s">
        <v>969</v>
      </c>
      <c r="T1784" s="8" t="s">
        <v>3117</v>
      </c>
      <c r="U1784" t="e">
        <f>INDEX('Hàng tra'!$E$3:$E$519,MATCH('Bảng kê Q1'!$F1784,'Hàng tra'!$E$3:$E$519,0))</f>
        <v>#N/A</v>
      </c>
    </row>
    <row r="1785" spans="1:21" ht="21" hidden="1" outlineLevel="1" x14ac:dyDescent="0.25">
      <c r="A1785" s="4">
        <v>44992</v>
      </c>
      <c r="B1785" s="8" t="s">
        <v>266</v>
      </c>
      <c r="C1785" s="8" t="s">
        <v>3013</v>
      </c>
      <c r="D1785" s="22" t="s">
        <v>1597</v>
      </c>
      <c r="E1785" s="22" t="s">
        <v>1597</v>
      </c>
      <c r="F1785" s="22">
        <v>11477</v>
      </c>
      <c r="G1785" s="22"/>
      <c r="H1785" s="22" t="str">
        <f>+IFERROR(INDEX('18.02.23'!$N$9:$N$746,MATCH('Bảng kê Q1'!$F1785,'18.02.23'!$N$9:$N$746,0)),"")</f>
        <v/>
      </c>
      <c r="I1785" s="22"/>
      <c r="J1785" s="22"/>
      <c r="K1785" s="22"/>
      <c r="L1785" s="5">
        <v>1692480</v>
      </c>
      <c r="M1785" s="9" t="s">
        <v>3015</v>
      </c>
      <c r="N1785" s="5">
        <v>169248</v>
      </c>
      <c r="O1785" s="5">
        <v>1861728</v>
      </c>
      <c r="P1785" s="5">
        <f t="shared" si="54"/>
        <v>195481.44</v>
      </c>
      <c r="Q1785" s="5">
        <f t="shared" si="55"/>
        <v>1666246.56</v>
      </c>
      <c r="R1785" s="5" t="str">
        <f>+IFERROR(INDEX('18.02.23'!$F$9:$F$748,MATCH('Bảng kê Q1'!$F1785,'18.02.23'!$N$9:$N$746,0)),"")</f>
        <v/>
      </c>
      <c r="S1785" s="15" t="s">
        <v>1597</v>
      </c>
      <c r="T1785" s="8" t="s">
        <v>3060</v>
      </c>
      <c r="U1785" t="e">
        <f>INDEX('Hàng tra'!$E$3:$E$519,MATCH('Bảng kê Q1'!$F1785,'Hàng tra'!$E$3:$E$519,0))</f>
        <v>#N/A</v>
      </c>
    </row>
    <row r="1786" spans="1:21" hidden="1" outlineLevel="1" x14ac:dyDescent="0.25">
      <c r="A1786" s="4">
        <v>44992</v>
      </c>
      <c r="B1786" s="8" t="s">
        <v>1933</v>
      </c>
      <c r="C1786" s="8" t="s">
        <v>3013</v>
      </c>
      <c r="D1786" s="22" t="s">
        <v>2682</v>
      </c>
      <c r="E1786" s="22" t="s">
        <v>2682</v>
      </c>
      <c r="F1786" s="22">
        <v>11481</v>
      </c>
      <c r="G1786" s="22"/>
      <c r="H1786" s="22" t="str">
        <f>+IFERROR(INDEX('18.02.23'!$N$9:$N$746,MATCH('Bảng kê Q1'!$F1786,'18.02.23'!$N$9:$N$746,0)),"")</f>
        <v/>
      </c>
      <c r="I1786" s="22"/>
      <c r="J1786" s="22"/>
      <c r="K1786" s="22"/>
      <c r="L1786" s="5">
        <v>1060500</v>
      </c>
      <c r="M1786" s="9" t="s">
        <v>3015</v>
      </c>
      <c r="N1786" s="5">
        <v>106050</v>
      </c>
      <c r="O1786" s="5">
        <v>1166550</v>
      </c>
      <c r="P1786" s="5">
        <f t="shared" si="54"/>
        <v>122487.75</v>
      </c>
      <c r="Q1786" s="5">
        <f t="shared" si="55"/>
        <v>1044062.25</v>
      </c>
      <c r="R1786" s="5" t="str">
        <f>+IFERROR(INDEX('18.02.23'!$F$9:$F$748,MATCH('Bảng kê Q1'!$F1786,'18.02.23'!$N$9:$N$746,0)),"")</f>
        <v/>
      </c>
      <c r="S1786" s="15" t="s">
        <v>2682</v>
      </c>
      <c r="T1786" s="8" t="s">
        <v>3029</v>
      </c>
      <c r="U1786" t="e">
        <f>INDEX('Hàng tra'!$E$3:$E$519,MATCH('Bảng kê Q1'!$F1786,'Hàng tra'!$E$3:$E$519,0))</f>
        <v>#N/A</v>
      </c>
    </row>
    <row r="1787" spans="1:21" hidden="1" outlineLevel="1" x14ac:dyDescent="0.25">
      <c r="A1787" s="4">
        <v>44992</v>
      </c>
      <c r="B1787" s="8" t="s">
        <v>1423</v>
      </c>
      <c r="C1787" s="8" t="s">
        <v>3013</v>
      </c>
      <c r="D1787" s="22" t="s">
        <v>2682</v>
      </c>
      <c r="E1787" s="22" t="s">
        <v>2682</v>
      </c>
      <c r="F1787" s="22">
        <v>11482</v>
      </c>
      <c r="G1787" s="22"/>
      <c r="H1787" s="22" t="str">
        <f>+IFERROR(INDEX('18.02.23'!$N$9:$N$746,MATCH('Bảng kê Q1'!$F1787,'18.02.23'!$N$9:$N$746,0)),"")</f>
        <v/>
      </c>
      <c r="I1787" s="22"/>
      <c r="J1787" s="22"/>
      <c r="K1787" s="22"/>
      <c r="L1787" s="5">
        <v>1844890</v>
      </c>
      <c r="M1787" s="9" t="s">
        <v>3015</v>
      </c>
      <c r="N1787" s="5">
        <v>184489</v>
      </c>
      <c r="O1787" s="5">
        <v>2029379</v>
      </c>
      <c r="P1787" s="5">
        <f t="shared" si="54"/>
        <v>213084.79499999998</v>
      </c>
      <c r="Q1787" s="5">
        <f t="shared" si="55"/>
        <v>1816294.2050000001</v>
      </c>
      <c r="R1787" s="5" t="str">
        <f>+IFERROR(INDEX('18.02.23'!$F$9:$F$748,MATCH('Bảng kê Q1'!$F1787,'18.02.23'!$N$9:$N$746,0)),"")</f>
        <v/>
      </c>
      <c r="S1787" s="15" t="s">
        <v>2682</v>
      </c>
      <c r="T1787" s="8" t="s">
        <v>3029</v>
      </c>
      <c r="U1787" t="e">
        <f>INDEX('Hàng tra'!$E$3:$E$519,MATCH('Bảng kê Q1'!$F1787,'Hàng tra'!$E$3:$E$519,0))</f>
        <v>#N/A</v>
      </c>
    </row>
    <row r="1788" spans="1:21" hidden="1" outlineLevel="1" x14ac:dyDescent="0.25">
      <c r="A1788" s="4">
        <v>44992</v>
      </c>
      <c r="B1788" s="8" t="s">
        <v>1370</v>
      </c>
      <c r="C1788" s="8" t="s">
        <v>3013</v>
      </c>
      <c r="D1788" s="22" t="s">
        <v>2053</v>
      </c>
      <c r="E1788" s="22" t="s">
        <v>2053</v>
      </c>
      <c r="F1788" s="22">
        <v>11485</v>
      </c>
      <c r="G1788" s="22"/>
      <c r="H1788" s="22" t="str">
        <f>+IFERROR(INDEX('18.02.23'!$N$9:$N$746,MATCH('Bảng kê Q1'!$F1788,'18.02.23'!$N$9:$N$746,0)),"")</f>
        <v/>
      </c>
      <c r="I1788" s="22"/>
      <c r="J1788" s="22"/>
      <c r="K1788" s="22"/>
      <c r="L1788" s="5">
        <v>773760</v>
      </c>
      <c r="M1788" s="9" t="s">
        <v>3015</v>
      </c>
      <c r="N1788" s="5">
        <v>77376</v>
      </c>
      <c r="O1788" s="5">
        <v>851136</v>
      </c>
      <c r="P1788" s="5">
        <f t="shared" si="54"/>
        <v>89369.279999999999</v>
      </c>
      <c r="Q1788" s="5">
        <f t="shared" si="55"/>
        <v>761766.72</v>
      </c>
      <c r="R1788" s="5" t="str">
        <f>+IFERROR(INDEX('18.02.23'!$F$9:$F$748,MATCH('Bảng kê Q1'!$F1788,'18.02.23'!$N$9:$N$746,0)),"")</f>
        <v/>
      </c>
      <c r="S1788" s="15" t="s">
        <v>1882</v>
      </c>
      <c r="T1788" s="8" t="s">
        <v>3014</v>
      </c>
      <c r="U1788" t="e">
        <f>INDEX('Hàng tra'!$E$3:$E$519,MATCH('Bảng kê Q1'!$F1788,'Hàng tra'!$E$3:$E$519,0))</f>
        <v>#N/A</v>
      </c>
    </row>
    <row r="1789" spans="1:21" ht="21" hidden="1" outlineLevel="1" x14ac:dyDescent="0.25">
      <c r="A1789" s="4">
        <v>44992</v>
      </c>
      <c r="B1789" s="8" t="s">
        <v>409</v>
      </c>
      <c r="C1789" s="8" t="s">
        <v>3013</v>
      </c>
      <c r="D1789" s="22" t="s">
        <v>4169</v>
      </c>
      <c r="E1789" s="22" t="s">
        <v>4169</v>
      </c>
      <c r="F1789" s="22">
        <v>11489</v>
      </c>
      <c r="G1789" s="22"/>
      <c r="H1789" s="22" t="str">
        <f>+IFERROR(INDEX('18.02.23'!$N$9:$N$746,MATCH('Bảng kê Q1'!$F1789,'18.02.23'!$N$9:$N$746,0)),"")</f>
        <v/>
      </c>
      <c r="I1789" s="22"/>
      <c r="J1789" s="22"/>
      <c r="K1789" s="22"/>
      <c r="L1789" s="5">
        <v>1928026</v>
      </c>
      <c r="M1789" s="9" t="s">
        <v>3015</v>
      </c>
      <c r="N1789" s="5">
        <v>192803</v>
      </c>
      <c r="O1789" s="5">
        <v>2120829</v>
      </c>
      <c r="P1789" s="5">
        <f t="shared" si="54"/>
        <v>222687.04499999998</v>
      </c>
      <c r="Q1789" s="5">
        <f t="shared" si="55"/>
        <v>1898141.9550000001</v>
      </c>
      <c r="R1789" s="5" t="str">
        <f>+IFERROR(INDEX('18.02.23'!$F$9:$F$748,MATCH('Bảng kê Q1'!$F1789,'18.02.23'!$N$9:$N$746,0)),"")</f>
        <v/>
      </c>
      <c r="S1789" s="15" t="s">
        <v>349</v>
      </c>
      <c r="T1789" s="8" t="s">
        <v>3030</v>
      </c>
      <c r="U1789" t="e">
        <f>INDEX('Hàng tra'!$E$3:$E$519,MATCH('Bảng kê Q1'!$F1789,'Hàng tra'!$E$3:$E$519,0))</f>
        <v>#N/A</v>
      </c>
    </row>
    <row r="1790" spans="1:21" ht="21" hidden="1" outlineLevel="1" x14ac:dyDescent="0.25">
      <c r="A1790" s="4">
        <v>44992</v>
      </c>
      <c r="B1790" s="8" t="s">
        <v>2431</v>
      </c>
      <c r="C1790" s="8" t="s">
        <v>3013</v>
      </c>
      <c r="D1790" s="22" t="s">
        <v>1748</v>
      </c>
      <c r="E1790" s="22" t="s">
        <v>1748</v>
      </c>
      <c r="F1790" s="22">
        <v>11491</v>
      </c>
      <c r="G1790" s="22"/>
      <c r="H1790" s="22" t="str">
        <f>+IFERROR(INDEX('18.02.23'!$N$9:$N$746,MATCH('Bảng kê Q1'!$F1790,'18.02.23'!$N$9:$N$746,0)),"")</f>
        <v/>
      </c>
      <c r="I1790" s="22"/>
      <c r="J1790" s="22"/>
      <c r="K1790" s="22"/>
      <c r="L1790" s="5">
        <v>1297800</v>
      </c>
      <c r="M1790" s="9" t="s">
        <v>3015</v>
      </c>
      <c r="N1790" s="5">
        <v>129780</v>
      </c>
      <c r="O1790" s="5">
        <v>1427580</v>
      </c>
      <c r="P1790" s="5">
        <f t="shared" si="54"/>
        <v>149895.9</v>
      </c>
      <c r="Q1790" s="5">
        <f t="shared" si="55"/>
        <v>1277684.1000000001</v>
      </c>
      <c r="R1790" s="5" t="str">
        <f>+IFERROR(INDEX('18.02.23'!$F$9:$F$748,MATCH('Bảng kê Q1'!$F1790,'18.02.23'!$N$9:$N$746,0)),"")</f>
        <v/>
      </c>
      <c r="S1790" s="15" t="s">
        <v>1748</v>
      </c>
      <c r="T1790" s="8" t="s">
        <v>3103</v>
      </c>
      <c r="U1790" t="e">
        <f>INDEX('Hàng tra'!$E$3:$E$519,MATCH('Bảng kê Q1'!$F1790,'Hàng tra'!$E$3:$E$519,0))</f>
        <v>#N/A</v>
      </c>
    </row>
    <row r="1791" spans="1:21" ht="21" hidden="1" outlineLevel="1" x14ac:dyDescent="0.25">
      <c r="A1791" s="4">
        <v>44992</v>
      </c>
      <c r="B1791" s="8" t="s">
        <v>2278</v>
      </c>
      <c r="C1791" s="8" t="s">
        <v>3013</v>
      </c>
      <c r="D1791" s="22" t="s">
        <v>1748</v>
      </c>
      <c r="E1791" s="22" t="s">
        <v>1748</v>
      </c>
      <c r="F1791" s="22">
        <v>11492</v>
      </c>
      <c r="G1791" s="22"/>
      <c r="H1791" s="22" t="str">
        <f>+IFERROR(INDEX('18.02.23'!$N$9:$N$746,MATCH('Bảng kê Q1'!$F1791,'18.02.23'!$N$9:$N$746,0)),"")</f>
        <v/>
      </c>
      <c r="I1791" s="22"/>
      <c r="J1791" s="22"/>
      <c r="K1791" s="22"/>
      <c r="L1791" s="5">
        <v>3861688</v>
      </c>
      <c r="M1791" s="9" t="s">
        <v>3015</v>
      </c>
      <c r="N1791" s="5">
        <v>386169</v>
      </c>
      <c r="O1791" s="5">
        <v>4247857</v>
      </c>
      <c r="P1791" s="5">
        <f t="shared" si="54"/>
        <v>446024.98499999999</v>
      </c>
      <c r="Q1791" s="5">
        <f t="shared" si="55"/>
        <v>3801832.0150000001</v>
      </c>
      <c r="R1791" s="5" t="str">
        <f>+IFERROR(INDEX('18.02.23'!$F$9:$F$748,MATCH('Bảng kê Q1'!$F1791,'18.02.23'!$N$9:$N$746,0)),"")</f>
        <v/>
      </c>
      <c r="S1791" s="15" t="s">
        <v>1748</v>
      </c>
      <c r="T1791" s="8" t="s">
        <v>3103</v>
      </c>
      <c r="U1791" t="e">
        <f>INDEX('Hàng tra'!$E$3:$E$519,MATCH('Bảng kê Q1'!$F1791,'Hàng tra'!$E$3:$E$519,0))</f>
        <v>#N/A</v>
      </c>
    </row>
    <row r="1792" spans="1:21" hidden="1" outlineLevel="1" x14ac:dyDescent="0.25">
      <c r="A1792" s="4">
        <v>44992</v>
      </c>
      <c r="B1792" s="8" t="s">
        <v>753</v>
      </c>
      <c r="C1792" s="8" t="s">
        <v>3013</v>
      </c>
      <c r="D1792" s="22" t="s">
        <v>1594</v>
      </c>
      <c r="E1792" s="22" t="s">
        <v>1594</v>
      </c>
      <c r="F1792" s="22">
        <v>11494</v>
      </c>
      <c r="G1792" s="22"/>
      <c r="H1792" s="22" t="str">
        <f>+IFERROR(INDEX('18.02.23'!$N$9:$N$746,MATCH('Bảng kê Q1'!$F1792,'18.02.23'!$N$9:$N$746,0)),"")</f>
        <v/>
      </c>
      <c r="I1792" s="22"/>
      <c r="J1792" s="22"/>
      <c r="K1792" s="22"/>
      <c r="L1792" s="5">
        <v>2964470</v>
      </c>
      <c r="M1792" s="9" t="s">
        <v>3015</v>
      </c>
      <c r="N1792" s="5">
        <v>296447</v>
      </c>
      <c r="O1792" s="5">
        <v>3260917</v>
      </c>
      <c r="P1792" s="5">
        <f t="shared" si="54"/>
        <v>342396.28499999997</v>
      </c>
      <c r="Q1792" s="5">
        <f t="shared" si="55"/>
        <v>2918520.7149999999</v>
      </c>
      <c r="R1792" s="5" t="str">
        <f>+IFERROR(INDEX('18.02.23'!$F$9:$F$748,MATCH('Bảng kê Q1'!$F1792,'18.02.23'!$N$9:$N$746,0)),"")</f>
        <v/>
      </c>
      <c r="S1792" s="15" t="s">
        <v>1594</v>
      </c>
      <c r="T1792" s="8" t="s">
        <v>3041</v>
      </c>
      <c r="U1792" t="e">
        <f>INDEX('Hàng tra'!$E$3:$E$519,MATCH('Bảng kê Q1'!$F1792,'Hàng tra'!$E$3:$E$519,0))</f>
        <v>#N/A</v>
      </c>
    </row>
    <row r="1793" spans="1:21" hidden="1" outlineLevel="1" x14ac:dyDescent="0.25">
      <c r="A1793" s="4">
        <v>44992</v>
      </c>
      <c r="B1793" s="8" t="s">
        <v>853</v>
      </c>
      <c r="C1793" s="8" t="s">
        <v>3013</v>
      </c>
      <c r="D1793" s="22" t="s">
        <v>1594</v>
      </c>
      <c r="E1793" s="22" t="s">
        <v>1594</v>
      </c>
      <c r="F1793" s="22">
        <v>11495</v>
      </c>
      <c r="G1793" s="22"/>
      <c r="H1793" s="22" t="str">
        <f>+IFERROR(INDEX('18.02.23'!$N$9:$N$746,MATCH('Bảng kê Q1'!$F1793,'18.02.23'!$N$9:$N$746,0)),"")</f>
        <v/>
      </c>
      <c r="I1793" s="22"/>
      <c r="J1793" s="22"/>
      <c r="K1793" s="22"/>
      <c r="L1793" s="5">
        <v>1102500</v>
      </c>
      <c r="M1793" s="9" t="s">
        <v>3015</v>
      </c>
      <c r="N1793" s="5">
        <v>110250</v>
      </c>
      <c r="O1793" s="5">
        <v>1212750</v>
      </c>
      <c r="P1793" s="5">
        <f t="shared" si="54"/>
        <v>127338.75</v>
      </c>
      <c r="Q1793" s="5">
        <f t="shared" si="55"/>
        <v>1085411.25</v>
      </c>
      <c r="R1793" s="5" t="str">
        <f>+IFERROR(INDEX('18.02.23'!$F$9:$F$748,MATCH('Bảng kê Q1'!$F1793,'18.02.23'!$N$9:$N$746,0)),"")</f>
        <v/>
      </c>
      <c r="S1793" s="15" t="s">
        <v>1594</v>
      </c>
      <c r="T1793" s="8" t="s">
        <v>3041</v>
      </c>
      <c r="U1793" t="e">
        <f>INDEX('Hàng tra'!$E$3:$E$519,MATCH('Bảng kê Q1'!$F1793,'Hàng tra'!$E$3:$E$519,0))</f>
        <v>#N/A</v>
      </c>
    </row>
    <row r="1794" spans="1:21" hidden="1" outlineLevel="1" x14ac:dyDescent="0.25">
      <c r="A1794" s="4">
        <v>44992</v>
      </c>
      <c r="B1794" s="8" t="s">
        <v>2040</v>
      </c>
      <c r="C1794" s="8" t="s">
        <v>3013</v>
      </c>
      <c r="D1794" s="22" t="s">
        <v>333</v>
      </c>
      <c r="E1794" s="22" t="s">
        <v>333</v>
      </c>
      <c r="F1794" s="22">
        <v>11497</v>
      </c>
      <c r="G1794" s="22"/>
      <c r="H1794" s="22" t="str">
        <f>+IFERROR(INDEX('18.02.23'!$N$9:$N$746,MATCH('Bảng kê Q1'!$F1794,'18.02.23'!$N$9:$N$746,0)),"")</f>
        <v/>
      </c>
      <c r="I1794" s="22"/>
      <c r="J1794" s="22"/>
      <c r="K1794" s="22"/>
      <c r="L1794" s="5">
        <v>471203</v>
      </c>
      <c r="M1794" s="9" t="s">
        <v>3015</v>
      </c>
      <c r="N1794" s="5">
        <v>47120</v>
      </c>
      <c r="O1794" s="5">
        <v>518323</v>
      </c>
      <c r="P1794" s="5">
        <f t="shared" si="54"/>
        <v>54423.915000000001</v>
      </c>
      <c r="Q1794" s="5">
        <f t="shared" si="55"/>
        <v>463899.08500000002</v>
      </c>
      <c r="R1794" s="5" t="str">
        <f>+IFERROR(INDEX('18.02.23'!$F$9:$F$748,MATCH('Bảng kê Q1'!$F1794,'18.02.23'!$N$9:$N$746,0)),"")</f>
        <v/>
      </c>
      <c r="S1794" s="15" t="s">
        <v>1882</v>
      </c>
      <c r="T1794" s="8" t="s">
        <v>3014</v>
      </c>
      <c r="U1794" t="e">
        <f>INDEX('Hàng tra'!$E$3:$E$519,MATCH('Bảng kê Q1'!$F1794,'Hàng tra'!$E$3:$E$519,0))</f>
        <v>#N/A</v>
      </c>
    </row>
    <row r="1795" spans="1:21" hidden="1" outlineLevel="1" x14ac:dyDescent="0.25">
      <c r="A1795" s="4">
        <v>44992</v>
      </c>
      <c r="B1795" s="8" t="s">
        <v>928</v>
      </c>
      <c r="C1795" s="8" t="s">
        <v>3013</v>
      </c>
      <c r="D1795" s="22" t="s">
        <v>1688</v>
      </c>
      <c r="E1795" s="22" t="s">
        <v>1688</v>
      </c>
      <c r="F1795" s="22">
        <v>11498</v>
      </c>
      <c r="G1795" s="22"/>
      <c r="H1795" s="22" t="str">
        <f>+IFERROR(INDEX('18.02.23'!$N$9:$N$746,MATCH('Bảng kê Q1'!$F1795,'18.02.23'!$N$9:$N$746,0)),"")</f>
        <v/>
      </c>
      <c r="I1795" s="22"/>
      <c r="J1795" s="22"/>
      <c r="K1795" s="22"/>
      <c r="L1795" s="5">
        <v>2346710</v>
      </c>
      <c r="M1795" s="9" t="s">
        <v>3015</v>
      </c>
      <c r="N1795" s="5">
        <v>234671</v>
      </c>
      <c r="O1795" s="5">
        <v>2581381</v>
      </c>
      <c r="P1795" s="5">
        <f t="shared" si="54"/>
        <v>271045.005</v>
      </c>
      <c r="Q1795" s="5">
        <f t="shared" si="55"/>
        <v>2310335.9950000001</v>
      </c>
      <c r="R1795" s="5" t="str">
        <f>+IFERROR(INDEX('18.02.23'!$F$9:$F$748,MATCH('Bảng kê Q1'!$F1795,'18.02.23'!$N$9:$N$746,0)),"")</f>
        <v/>
      </c>
      <c r="S1795" s="15" t="s">
        <v>1688</v>
      </c>
      <c r="T1795" s="8" t="s">
        <v>3095</v>
      </c>
      <c r="U1795" t="e">
        <f>INDEX('Hàng tra'!$E$3:$E$519,MATCH('Bảng kê Q1'!$F1795,'Hàng tra'!$E$3:$E$519,0))</f>
        <v>#N/A</v>
      </c>
    </row>
    <row r="1796" spans="1:21" hidden="1" outlineLevel="1" x14ac:dyDescent="0.25">
      <c r="A1796" s="4">
        <v>44992</v>
      </c>
      <c r="B1796" s="8" t="s">
        <v>762</v>
      </c>
      <c r="C1796" s="8" t="s">
        <v>3013</v>
      </c>
      <c r="D1796" s="22" t="s">
        <v>1688</v>
      </c>
      <c r="E1796" s="22" t="s">
        <v>1688</v>
      </c>
      <c r="F1796" s="22">
        <v>11499</v>
      </c>
      <c r="G1796" s="22"/>
      <c r="H1796" s="22" t="str">
        <f>+IFERROR(INDEX('18.02.23'!$N$9:$N$746,MATCH('Bảng kê Q1'!$F1796,'18.02.23'!$N$9:$N$746,0)),"")</f>
        <v/>
      </c>
      <c r="I1796" s="22"/>
      <c r="J1796" s="22"/>
      <c r="K1796" s="22"/>
      <c r="L1796" s="5">
        <v>661500</v>
      </c>
      <c r="M1796" s="9" t="s">
        <v>3015</v>
      </c>
      <c r="N1796" s="5">
        <v>66150</v>
      </c>
      <c r="O1796" s="5">
        <v>727650</v>
      </c>
      <c r="P1796" s="5">
        <f t="shared" si="54"/>
        <v>76403.25</v>
      </c>
      <c r="Q1796" s="5">
        <f t="shared" si="55"/>
        <v>651246.75</v>
      </c>
      <c r="R1796" s="5" t="str">
        <f>+IFERROR(INDEX('18.02.23'!$F$9:$F$748,MATCH('Bảng kê Q1'!$F1796,'18.02.23'!$N$9:$N$746,0)),"")</f>
        <v/>
      </c>
      <c r="S1796" s="15" t="s">
        <v>1688</v>
      </c>
      <c r="T1796" s="8" t="s">
        <v>3095</v>
      </c>
      <c r="U1796" t="e">
        <f>INDEX('Hàng tra'!$E$3:$E$519,MATCH('Bảng kê Q1'!$F1796,'Hàng tra'!$E$3:$E$519,0))</f>
        <v>#N/A</v>
      </c>
    </row>
    <row r="1797" spans="1:21" hidden="1" outlineLevel="1" x14ac:dyDescent="0.25">
      <c r="A1797" s="4">
        <v>44992</v>
      </c>
      <c r="B1797" s="8" t="s">
        <v>1517</v>
      </c>
      <c r="C1797" s="8" t="s">
        <v>3013</v>
      </c>
      <c r="D1797" s="22" t="s">
        <v>4225</v>
      </c>
      <c r="E1797" s="22" t="s">
        <v>4225</v>
      </c>
      <c r="F1797" s="22">
        <v>11508</v>
      </c>
      <c r="G1797" s="22"/>
      <c r="H1797" s="22" t="str">
        <f>+IFERROR(INDEX('18.02.23'!$N$9:$N$746,MATCH('Bảng kê Q1'!$F1797,'18.02.23'!$N$9:$N$746,0)),"")</f>
        <v/>
      </c>
      <c r="I1797" s="22"/>
      <c r="J1797" s="22"/>
      <c r="K1797" s="22"/>
      <c r="L1797" s="5">
        <v>4344186</v>
      </c>
      <c r="M1797" s="9" t="s">
        <v>3015</v>
      </c>
      <c r="N1797" s="5">
        <v>434419</v>
      </c>
      <c r="O1797" s="5">
        <v>4778605</v>
      </c>
      <c r="P1797" s="5">
        <f t="shared" ref="P1797:P1860" si="56">O1797*10.5%</f>
        <v>501753.52499999997</v>
      </c>
      <c r="Q1797" s="5">
        <f t="shared" ref="Q1797:Q1860" si="57">+O1797-P1797</f>
        <v>4276851.4749999996</v>
      </c>
      <c r="R1797" s="5" t="str">
        <f>+IFERROR(INDEX('18.02.23'!$F$9:$F$748,MATCH('Bảng kê Q1'!$F1797,'18.02.23'!$N$9:$N$746,0)),"")</f>
        <v/>
      </c>
      <c r="S1797" s="15" t="s">
        <v>2803</v>
      </c>
      <c r="T1797" s="8" t="s">
        <v>3035</v>
      </c>
      <c r="U1797" t="e">
        <f>INDEX('Hàng tra'!$E$3:$E$519,MATCH('Bảng kê Q1'!$F1797,'Hàng tra'!$E$3:$E$519,0))</f>
        <v>#N/A</v>
      </c>
    </row>
    <row r="1798" spans="1:21" hidden="1" outlineLevel="1" x14ac:dyDescent="0.25">
      <c r="A1798" s="4">
        <v>44992</v>
      </c>
      <c r="B1798" s="8" t="s">
        <v>649</v>
      </c>
      <c r="C1798" s="8" t="s">
        <v>3013</v>
      </c>
      <c r="D1798" s="22" t="s">
        <v>151</v>
      </c>
      <c r="E1798" s="22" t="s">
        <v>151</v>
      </c>
      <c r="F1798" s="22">
        <v>11512</v>
      </c>
      <c r="G1798" s="22"/>
      <c r="H1798" s="22" t="str">
        <f>+IFERROR(INDEX('18.02.23'!$N$9:$N$746,MATCH('Bảng kê Q1'!$F1798,'18.02.23'!$N$9:$N$746,0)),"")</f>
        <v/>
      </c>
      <c r="I1798" s="22"/>
      <c r="J1798" s="22"/>
      <c r="K1798" s="22"/>
      <c r="L1798" s="5">
        <v>444232</v>
      </c>
      <c r="M1798" s="9" t="s">
        <v>3015</v>
      </c>
      <c r="N1798" s="5">
        <v>44423</v>
      </c>
      <c r="O1798" s="5">
        <v>488655</v>
      </c>
      <c r="P1798" s="5">
        <f t="shared" si="56"/>
        <v>51308.775000000001</v>
      </c>
      <c r="Q1798" s="5">
        <f t="shared" si="57"/>
        <v>437346.22499999998</v>
      </c>
      <c r="R1798" s="5" t="str">
        <f>+IFERROR(INDEX('18.02.23'!$F$9:$F$748,MATCH('Bảng kê Q1'!$F1798,'18.02.23'!$N$9:$N$746,0)),"")</f>
        <v/>
      </c>
      <c r="S1798" s="15" t="s">
        <v>1882</v>
      </c>
      <c r="T1798" s="8" t="s">
        <v>3014</v>
      </c>
      <c r="U1798" t="e">
        <f>INDEX('Hàng tra'!$E$3:$E$519,MATCH('Bảng kê Q1'!$F1798,'Hàng tra'!$E$3:$E$519,0))</f>
        <v>#N/A</v>
      </c>
    </row>
    <row r="1799" spans="1:21" hidden="1" outlineLevel="1" x14ac:dyDescent="0.25">
      <c r="A1799" s="4">
        <v>44992</v>
      </c>
      <c r="B1799" s="8" t="s">
        <v>1081</v>
      </c>
      <c r="C1799" s="8" t="s">
        <v>3013</v>
      </c>
      <c r="D1799" s="22" t="s">
        <v>2555</v>
      </c>
      <c r="E1799" s="22" t="s">
        <v>2555</v>
      </c>
      <c r="F1799" s="22">
        <v>11513</v>
      </c>
      <c r="G1799" s="22"/>
      <c r="H1799" s="22" t="str">
        <f>+IFERROR(INDEX('18.02.23'!$N$9:$N$746,MATCH('Bảng kê Q1'!$F1799,'18.02.23'!$N$9:$N$746,0)),"")</f>
        <v/>
      </c>
      <c r="I1799" s="22"/>
      <c r="J1799" s="22"/>
      <c r="K1799" s="22"/>
      <c r="L1799" s="5">
        <v>644960</v>
      </c>
      <c r="M1799" s="9" t="s">
        <v>3015</v>
      </c>
      <c r="N1799" s="5">
        <v>64496</v>
      </c>
      <c r="O1799" s="5">
        <v>709456</v>
      </c>
      <c r="P1799" s="5">
        <f t="shared" si="56"/>
        <v>74492.87999999999</v>
      </c>
      <c r="Q1799" s="5">
        <f t="shared" si="57"/>
        <v>634963.12</v>
      </c>
      <c r="R1799" s="5" t="str">
        <f>+IFERROR(INDEX('18.02.23'!$F$9:$F$748,MATCH('Bảng kê Q1'!$F1799,'18.02.23'!$N$9:$N$746,0)),"")</f>
        <v/>
      </c>
      <c r="S1799" s="15" t="s">
        <v>1882</v>
      </c>
      <c r="T1799" s="8" t="s">
        <v>3014</v>
      </c>
      <c r="U1799" t="e">
        <f>INDEX('Hàng tra'!$E$3:$E$519,MATCH('Bảng kê Q1'!$F1799,'Hàng tra'!$E$3:$E$519,0))</f>
        <v>#N/A</v>
      </c>
    </row>
    <row r="1800" spans="1:21" hidden="1" outlineLevel="1" x14ac:dyDescent="0.25">
      <c r="A1800" s="4">
        <v>44992</v>
      </c>
      <c r="B1800" s="8" t="s">
        <v>2274</v>
      </c>
      <c r="C1800" s="8" t="s">
        <v>3013</v>
      </c>
      <c r="D1800" s="22" t="s">
        <v>4292</v>
      </c>
      <c r="E1800" s="22" t="s">
        <v>4292</v>
      </c>
      <c r="F1800" s="22">
        <v>11514</v>
      </c>
      <c r="G1800" s="22"/>
      <c r="H1800" s="22" t="str">
        <f>+IFERROR(INDEX('18.02.23'!$N$9:$N$746,MATCH('Bảng kê Q1'!$F1800,'18.02.23'!$N$9:$N$746,0)),"")</f>
        <v/>
      </c>
      <c r="I1800" s="22"/>
      <c r="J1800" s="22"/>
      <c r="K1800" s="22"/>
      <c r="L1800" s="5">
        <v>630582</v>
      </c>
      <c r="M1800" s="9" t="s">
        <v>3015</v>
      </c>
      <c r="N1800" s="5">
        <v>63058</v>
      </c>
      <c r="O1800" s="5">
        <v>693640</v>
      </c>
      <c r="P1800" s="5">
        <f t="shared" si="56"/>
        <v>72832.2</v>
      </c>
      <c r="Q1800" s="5">
        <f t="shared" si="57"/>
        <v>620807.80000000005</v>
      </c>
      <c r="R1800" s="5" t="str">
        <f>+IFERROR(INDEX('18.02.23'!$F$9:$F$748,MATCH('Bảng kê Q1'!$F1800,'18.02.23'!$N$9:$N$746,0)),"")</f>
        <v/>
      </c>
      <c r="S1800" s="15" t="s">
        <v>1882</v>
      </c>
      <c r="T1800" s="8" t="s">
        <v>3014</v>
      </c>
      <c r="U1800" t="e">
        <f>INDEX('Hàng tra'!$E$3:$E$519,MATCH('Bảng kê Q1'!$F1800,'Hàng tra'!$E$3:$E$519,0))</f>
        <v>#N/A</v>
      </c>
    </row>
    <row r="1801" spans="1:21" hidden="1" outlineLevel="1" x14ac:dyDescent="0.25">
      <c r="A1801" s="4">
        <v>44992</v>
      </c>
      <c r="B1801" s="8" t="s">
        <v>231</v>
      </c>
      <c r="C1801" s="8" t="s">
        <v>3013</v>
      </c>
      <c r="D1801" s="22" t="s">
        <v>46</v>
      </c>
      <c r="E1801" s="22" t="s">
        <v>46</v>
      </c>
      <c r="F1801" s="22">
        <v>11516</v>
      </c>
      <c r="G1801" s="22"/>
      <c r="H1801" s="22" t="str">
        <f>+IFERROR(INDEX('18.02.23'!$N$9:$N$746,MATCH('Bảng kê Q1'!$F1801,'18.02.23'!$N$9:$N$746,0)),"")</f>
        <v/>
      </c>
      <c r="I1801" s="22"/>
      <c r="J1801" s="22"/>
      <c r="K1801" s="22"/>
      <c r="L1801" s="5">
        <v>738405</v>
      </c>
      <c r="M1801" s="9" t="s">
        <v>3015</v>
      </c>
      <c r="N1801" s="5">
        <v>73841</v>
      </c>
      <c r="O1801" s="5">
        <v>812246</v>
      </c>
      <c r="P1801" s="5">
        <f t="shared" si="56"/>
        <v>85285.83</v>
      </c>
      <c r="Q1801" s="5">
        <f t="shared" si="57"/>
        <v>726960.17</v>
      </c>
      <c r="R1801" s="5" t="str">
        <f>+IFERROR(INDEX('18.02.23'!$F$9:$F$748,MATCH('Bảng kê Q1'!$F1801,'18.02.23'!$N$9:$N$746,0)),"")</f>
        <v/>
      </c>
      <c r="S1801" s="15" t="s">
        <v>1882</v>
      </c>
      <c r="T1801" s="8" t="s">
        <v>3014</v>
      </c>
      <c r="U1801" t="e">
        <f>INDEX('Hàng tra'!$E$3:$E$519,MATCH('Bảng kê Q1'!$F1801,'Hàng tra'!$E$3:$E$519,0))</f>
        <v>#N/A</v>
      </c>
    </row>
    <row r="1802" spans="1:21" ht="21" hidden="1" outlineLevel="1" x14ac:dyDescent="0.25">
      <c r="A1802" s="4">
        <v>44992</v>
      </c>
      <c r="B1802" s="8" t="s">
        <v>2517</v>
      </c>
      <c r="C1802" s="8" t="s">
        <v>3013</v>
      </c>
      <c r="D1802" s="22" t="s">
        <v>2912</v>
      </c>
      <c r="E1802" s="22" t="s">
        <v>2912</v>
      </c>
      <c r="F1802" s="22">
        <v>11517</v>
      </c>
      <c r="G1802" s="22"/>
      <c r="H1802" s="22" t="str">
        <f>+IFERROR(INDEX('18.02.23'!$N$9:$N$746,MATCH('Bảng kê Q1'!$F1802,'18.02.23'!$N$9:$N$746,0)),"")</f>
        <v/>
      </c>
      <c r="I1802" s="22"/>
      <c r="J1802" s="22"/>
      <c r="K1802" s="22"/>
      <c r="L1802" s="5">
        <v>2230145</v>
      </c>
      <c r="M1802" s="9" t="s">
        <v>3015</v>
      </c>
      <c r="N1802" s="5">
        <v>223015</v>
      </c>
      <c r="O1802" s="5">
        <v>2453160</v>
      </c>
      <c r="P1802" s="5">
        <f t="shared" si="56"/>
        <v>257581.8</v>
      </c>
      <c r="Q1802" s="5">
        <f t="shared" si="57"/>
        <v>2195578.2000000002</v>
      </c>
      <c r="R1802" s="5" t="str">
        <f>+IFERROR(INDEX('18.02.23'!$F$9:$F$748,MATCH('Bảng kê Q1'!$F1802,'18.02.23'!$N$9:$N$746,0)),"")</f>
        <v/>
      </c>
      <c r="S1802" s="15" t="s">
        <v>2912</v>
      </c>
      <c r="T1802" s="8" t="s">
        <v>3049</v>
      </c>
      <c r="U1802" t="e">
        <f>INDEX('Hàng tra'!$E$3:$E$519,MATCH('Bảng kê Q1'!$F1802,'Hàng tra'!$E$3:$E$519,0))</f>
        <v>#N/A</v>
      </c>
    </row>
    <row r="1803" spans="1:21" hidden="1" outlineLevel="1" x14ac:dyDescent="0.25">
      <c r="A1803" s="4">
        <v>44992</v>
      </c>
      <c r="B1803" s="8" t="s">
        <v>1860</v>
      </c>
      <c r="C1803" s="8" t="s">
        <v>3013</v>
      </c>
      <c r="D1803" s="22" t="s">
        <v>1640</v>
      </c>
      <c r="E1803" s="22" t="s">
        <v>1640</v>
      </c>
      <c r="F1803" s="22">
        <v>11518</v>
      </c>
      <c r="G1803" s="22"/>
      <c r="H1803" s="22" t="str">
        <f>+IFERROR(INDEX('18.02.23'!$N$9:$N$746,MATCH('Bảng kê Q1'!$F1803,'18.02.23'!$N$9:$N$746,0)),"")</f>
        <v/>
      </c>
      <c r="I1803" s="22"/>
      <c r="J1803" s="22"/>
      <c r="K1803" s="22"/>
      <c r="L1803" s="5">
        <v>1945630</v>
      </c>
      <c r="M1803" s="9" t="s">
        <v>3015</v>
      </c>
      <c r="N1803" s="5">
        <v>194563</v>
      </c>
      <c r="O1803" s="5">
        <v>2140193</v>
      </c>
      <c r="P1803" s="5">
        <f t="shared" si="56"/>
        <v>224720.26499999998</v>
      </c>
      <c r="Q1803" s="5">
        <f t="shared" si="57"/>
        <v>1915472.7350000001</v>
      </c>
      <c r="R1803" s="5" t="str">
        <f>+IFERROR(INDEX('18.02.23'!$F$9:$F$748,MATCH('Bảng kê Q1'!$F1803,'18.02.23'!$N$9:$N$746,0)),"")</f>
        <v/>
      </c>
      <c r="S1803" s="15" t="s">
        <v>1640</v>
      </c>
      <c r="T1803" s="8" t="s">
        <v>3048</v>
      </c>
      <c r="U1803" t="e">
        <f>INDEX('Hàng tra'!$E$3:$E$519,MATCH('Bảng kê Q1'!$F1803,'Hàng tra'!$E$3:$E$519,0))</f>
        <v>#N/A</v>
      </c>
    </row>
    <row r="1804" spans="1:21" hidden="1" outlineLevel="1" x14ac:dyDescent="0.25">
      <c r="A1804" s="4">
        <v>44992</v>
      </c>
      <c r="B1804" s="8" t="s">
        <v>1322</v>
      </c>
      <c r="C1804" s="8" t="s">
        <v>3013</v>
      </c>
      <c r="D1804" s="22" t="s">
        <v>1048</v>
      </c>
      <c r="E1804" s="22" t="s">
        <v>1048</v>
      </c>
      <c r="F1804" s="22">
        <v>11519</v>
      </c>
      <c r="G1804" s="22"/>
      <c r="H1804" s="22" t="str">
        <f>+IFERROR(INDEX('18.02.23'!$N$9:$N$746,MATCH('Bảng kê Q1'!$F1804,'18.02.23'!$N$9:$N$746,0)),"")</f>
        <v/>
      </c>
      <c r="I1804" s="22"/>
      <c r="J1804" s="22"/>
      <c r="K1804" s="22"/>
      <c r="L1804" s="5">
        <v>9966510</v>
      </c>
      <c r="M1804" s="9" t="s">
        <v>3015</v>
      </c>
      <c r="N1804" s="5">
        <v>996651</v>
      </c>
      <c r="O1804" s="5">
        <v>10963161</v>
      </c>
      <c r="P1804" s="5">
        <f t="shared" si="56"/>
        <v>1151131.905</v>
      </c>
      <c r="Q1804" s="5">
        <f t="shared" si="57"/>
        <v>9812029.0950000007</v>
      </c>
      <c r="R1804" s="5" t="str">
        <f>+IFERROR(INDEX('18.02.23'!$F$9:$F$748,MATCH('Bảng kê Q1'!$F1804,'18.02.23'!$N$9:$N$746,0)),"")</f>
        <v/>
      </c>
      <c r="S1804" s="15" t="s">
        <v>1048</v>
      </c>
      <c r="T1804" s="8" t="s">
        <v>3045</v>
      </c>
      <c r="U1804" t="e">
        <f>INDEX('Hàng tra'!$E$3:$E$519,MATCH('Bảng kê Q1'!$F1804,'Hàng tra'!$E$3:$E$519,0))</f>
        <v>#N/A</v>
      </c>
    </row>
    <row r="1805" spans="1:21" hidden="1" outlineLevel="1" x14ac:dyDescent="0.25">
      <c r="A1805" s="4">
        <v>44992</v>
      </c>
      <c r="B1805" s="8" t="s">
        <v>2639</v>
      </c>
      <c r="C1805" s="8" t="s">
        <v>3013</v>
      </c>
      <c r="D1805" s="22" t="s">
        <v>773</v>
      </c>
      <c r="E1805" s="22" t="s">
        <v>773</v>
      </c>
      <c r="F1805" s="22">
        <v>11520</v>
      </c>
      <c r="G1805" s="22"/>
      <c r="H1805" s="22" t="str">
        <f>+IFERROR(INDEX('18.02.23'!$N$9:$N$746,MATCH('Bảng kê Q1'!$F1805,'18.02.23'!$N$9:$N$746,0)),"")</f>
        <v/>
      </c>
      <c r="I1805" s="22"/>
      <c r="J1805" s="22"/>
      <c r="K1805" s="22"/>
      <c r="L1805" s="5">
        <v>3035550</v>
      </c>
      <c r="M1805" s="9" t="s">
        <v>3015</v>
      </c>
      <c r="N1805" s="5">
        <v>303555</v>
      </c>
      <c r="O1805" s="5">
        <v>3339105</v>
      </c>
      <c r="P1805" s="5">
        <f t="shared" si="56"/>
        <v>350606.02499999997</v>
      </c>
      <c r="Q1805" s="5">
        <f t="shared" si="57"/>
        <v>2988498.9750000001</v>
      </c>
      <c r="R1805" s="5" t="str">
        <f>+IFERROR(INDEX('18.02.23'!$F$9:$F$748,MATCH('Bảng kê Q1'!$F1805,'18.02.23'!$N$9:$N$746,0)),"")</f>
        <v/>
      </c>
      <c r="S1805" s="15" t="s">
        <v>773</v>
      </c>
      <c r="T1805" s="8" t="s">
        <v>3052</v>
      </c>
      <c r="U1805" t="e">
        <f>INDEX('Hàng tra'!$E$3:$E$519,MATCH('Bảng kê Q1'!$F1805,'Hàng tra'!$E$3:$E$519,0))</f>
        <v>#N/A</v>
      </c>
    </row>
    <row r="1806" spans="1:21" ht="21" hidden="1" outlineLevel="1" x14ac:dyDescent="0.25">
      <c r="A1806" s="4">
        <v>44992</v>
      </c>
      <c r="B1806" s="8" t="s">
        <v>2583</v>
      </c>
      <c r="C1806" s="8" t="s">
        <v>3013</v>
      </c>
      <c r="D1806" s="22" t="s">
        <v>1888</v>
      </c>
      <c r="E1806" s="22" t="s">
        <v>1888</v>
      </c>
      <c r="F1806" s="22">
        <v>11521</v>
      </c>
      <c r="G1806" s="22"/>
      <c r="H1806" s="22" t="str">
        <f>+IFERROR(INDEX('18.02.23'!$N$9:$N$746,MATCH('Bảng kê Q1'!$F1806,'18.02.23'!$N$9:$N$746,0)),"")</f>
        <v/>
      </c>
      <c r="I1806" s="22"/>
      <c r="J1806" s="22"/>
      <c r="K1806" s="22"/>
      <c r="L1806" s="5">
        <v>1924970</v>
      </c>
      <c r="M1806" s="9" t="s">
        <v>3015</v>
      </c>
      <c r="N1806" s="5">
        <v>192497</v>
      </c>
      <c r="O1806" s="5">
        <v>2117467</v>
      </c>
      <c r="P1806" s="5">
        <f t="shared" si="56"/>
        <v>222334.035</v>
      </c>
      <c r="Q1806" s="5">
        <f t="shared" si="57"/>
        <v>1895132.9650000001</v>
      </c>
      <c r="R1806" s="5" t="str">
        <f>+IFERROR(INDEX('18.02.23'!$F$9:$F$748,MATCH('Bảng kê Q1'!$F1806,'18.02.23'!$N$9:$N$746,0)),"")</f>
        <v/>
      </c>
      <c r="S1806" s="15" t="s">
        <v>1888</v>
      </c>
      <c r="T1806" s="8" t="s">
        <v>3055</v>
      </c>
      <c r="U1806" t="e">
        <f>INDEX('Hàng tra'!$E$3:$E$519,MATCH('Bảng kê Q1'!$F1806,'Hàng tra'!$E$3:$E$519,0))</f>
        <v>#N/A</v>
      </c>
    </row>
    <row r="1807" spans="1:21" hidden="1" outlineLevel="1" x14ac:dyDescent="0.25">
      <c r="A1807" s="4">
        <v>44992</v>
      </c>
      <c r="B1807" s="8" t="s">
        <v>2162</v>
      </c>
      <c r="C1807" s="8" t="s">
        <v>3013</v>
      </c>
      <c r="D1807" s="22" t="s">
        <v>1246</v>
      </c>
      <c r="E1807" s="22" t="s">
        <v>1246</v>
      </c>
      <c r="F1807" s="22">
        <v>11522</v>
      </c>
      <c r="G1807" s="22"/>
      <c r="H1807" s="22" t="str">
        <f>+IFERROR(INDEX('18.02.23'!$N$9:$N$746,MATCH('Bảng kê Q1'!$F1807,'18.02.23'!$N$9:$N$746,0)),"")</f>
        <v/>
      </c>
      <c r="I1807" s="22"/>
      <c r="J1807" s="22"/>
      <c r="K1807" s="22"/>
      <c r="L1807" s="5">
        <v>5607435</v>
      </c>
      <c r="M1807" s="9" t="s">
        <v>3015</v>
      </c>
      <c r="N1807" s="5">
        <v>560744</v>
      </c>
      <c r="O1807" s="5">
        <v>6168179</v>
      </c>
      <c r="P1807" s="5">
        <f t="shared" si="56"/>
        <v>647658.79499999993</v>
      </c>
      <c r="Q1807" s="5">
        <f t="shared" si="57"/>
        <v>5520520.2050000001</v>
      </c>
      <c r="R1807" s="5" t="str">
        <f>+IFERROR(INDEX('18.02.23'!$F$9:$F$748,MATCH('Bảng kê Q1'!$F1807,'18.02.23'!$N$9:$N$746,0)),"")</f>
        <v/>
      </c>
      <c r="S1807" s="15" t="s">
        <v>1246</v>
      </c>
      <c r="T1807" s="8" t="s">
        <v>3044</v>
      </c>
      <c r="U1807" t="e">
        <f>INDEX('Hàng tra'!$E$3:$E$519,MATCH('Bảng kê Q1'!$F1807,'Hàng tra'!$E$3:$E$519,0))</f>
        <v>#N/A</v>
      </c>
    </row>
    <row r="1808" spans="1:21" hidden="1" outlineLevel="1" x14ac:dyDescent="0.25">
      <c r="A1808" s="4">
        <v>44992</v>
      </c>
      <c r="B1808" s="8" t="s">
        <v>1361</v>
      </c>
      <c r="C1808" s="8" t="s">
        <v>3013</v>
      </c>
      <c r="D1808" s="22" t="s">
        <v>1246</v>
      </c>
      <c r="E1808" s="22" t="s">
        <v>1246</v>
      </c>
      <c r="F1808" s="22">
        <v>11523</v>
      </c>
      <c r="G1808" s="22"/>
      <c r="H1808" s="22" t="str">
        <f>+IFERROR(INDEX('18.02.23'!$N$9:$N$746,MATCH('Bảng kê Q1'!$F1808,'18.02.23'!$N$9:$N$746,0)),"")</f>
        <v/>
      </c>
      <c r="I1808" s="22"/>
      <c r="J1808" s="22"/>
      <c r="K1808" s="22"/>
      <c r="L1808" s="5">
        <v>1302000</v>
      </c>
      <c r="M1808" s="9" t="s">
        <v>3015</v>
      </c>
      <c r="N1808" s="5">
        <v>130200</v>
      </c>
      <c r="O1808" s="5">
        <v>1432200</v>
      </c>
      <c r="P1808" s="5">
        <f t="shared" si="56"/>
        <v>150381</v>
      </c>
      <c r="Q1808" s="5">
        <f t="shared" si="57"/>
        <v>1281819</v>
      </c>
      <c r="R1808" s="5" t="str">
        <f>+IFERROR(INDEX('18.02.23'!$F$9:$F$748,MATCH('Bảng kê Q1'!$F1808,'18.02.23'!$N$9:$N$746,0)),"")</f>
        <v/>
      </c>
      <c r="S1808" s="15" t="s">
        <v>1246</v>
      </c>
      <c r="T1808" s="8" t="s">
        <v>3044</v>
      </c>
      <c r="U1808" t="e">
        <f>INDEX('Hàng tra'!$E$3:$E$519,MATCH('Bảng kê Q1'!$F1808,'Hàng tra'!$E$3:$E$519,0))</f>
        <v>#N/A</v>
      </c>
    </row>
    <row r="1809" spans="1:21" hidden="1" outlineLevel="1" x14ac:dyDescent="0.25">
      <c r="A1809" s="4">
        <v>44992</v>
      </c>
      <c r="B1809" s="8" t="s">
        <v>585</v>
      </c>
      <c r="C1809" s="8" t="s">
        <v>3013</v>
      </c>
      <c r="D1809" s="22" t="s">
        <v>773</v>
      </c>
      <c r="E1809" s="22" t="s">
        <v>773</v>
      </c>
      <c r="F1809" s="22">
        <v>11524</v>
      </c>
      <c r="G1809" s="22"/>
      <c r="H1809" s="22" t="str">
        <f>+IFERROR(INDEX('18.02.23'!$N$9:$N$746,MATCH('Bảng kê Q1'!$F1809,'18.02.23'!$N$9:$N$746,0)),"")</f>
        <v/>
      </c>
      <c r="I1809" s="22"/>
      <c r="J1809" s="22"/>
      <c r="K1809" s="22"/>
      <c r="L1809" s="5">
        <v>1590750</v>
      </c>
      <c r="M1809" s="9" t="s">
        <v>3015</v>
      </c>
      <c r="N1809" s="5">
        <v>159075</v>
      </c>
      <c r="O1809" s="5">
        <v>1749825</v>
      </c>
      <c r="P1809" s="5">
        <f t="shared" si="56"/>
        <v>183731.625</v>
      </c>
      <c r="Q1809" s="5">
        <f t="shared" si="57"/>
        <v>1566093.375</v>
      </c>
      <c r="R1809" s="5" t="str">
        <f>+IFERROR(INDEX('18.02.23'!$F$9:$F$748,MATCH('Bảng kê Q1'!$F1809,'18.02.23'!$N$9:$N$746,0)),"")</f>
        <v/>
      </c>
      <c r="S1809" s="15" t="s">
        <v>773</v>
      </c>
      <c r="T1809" s="8" t="s">
        <v>3052</v>
      </c>
      <c r="U1809" t="e">
        <f>INDEX('Hàng tra'!$E$3:$E$519,MATCH('Bảng kê Q1'!$F1809,'Hàng tra'!$E$3:$E$519,0))</f>
        <v>#N/A</v>
      </c>
    </row>
    <row r="1810" spans="1:21" ht="21" hidden="1" outlineLevel="1" x14ac:dyDescent="0.25">
      <c r="A1810" s="4">
        <v>44992</v>
      </c>
      <c r="B1810" s="8" t="s">
        <v>2996</v>
      </c>
      <c r="C1810" s="8" t="s">
        <v>3013</v>
      </c>
      <c r="D1810" s="22" t="s">
        <v>2912</v>
      </c>
      <c r="E1810" s="22" t="s">
        <v>2912</v>
      </c>
      <c r="F1810" s="22">
        <v>11525</v>
      </c>
      <c r="G1810" s="22"/>
      <c r="H1810" s="22" t="str">
        <f>+IFERROR(INDEX('18.02.23'!$N$9:$N$746,MATCH('Bảng kê Q1'!$F1810,'18.02.23'!$N$9:$N$746,0)),"")</f>
        <v/>
      </c>
      <c r="I1810" s="22"/>
      <c r="J1810" s="22"/>
      <c r="K1810" s="22"/>
      <c r="L1810" s="5">
        <v>530250</v>
      </c>
      <c r="M1810" s="9" t="s">
        <v>3015</v>
      </c>
      <c r="N1810" s="5">
        <v>53025</v>
      </c>
      <c r="O1810" s="5">
        <v>583275</v>
      </c>
      <c r="P1810" s="5">
        <f t="shared" si="56"/>
        <v>61243.875</v>
      </c>
      <c r="Q1810" s="5">
        <f t="shared" si="57"/>
        <v>522031.125</v>
      </c>
      <c r="R1810" s="5" t="str">
        <f>+IFERROR(INDEX('18.02.23'!$F$9:$F$748,MATCH('Bảng kê Q1'!$F1810,'18.02.23'!$N$9:$N$746,0)),"")</f>
        <v/>
      </c>
      <c r="S1810" s="15" t="s">
        <v>2912</v>
      </c>
      <c r="T1810" s="8" t="s">
        <v>3049</v>
      </c>
      <c r="U1810" t="e">
        <f>INDEX('Hàng tra'!$E$3:$E$519,MATCH('Bảng kê Q1'!$F1810,'Hàng tra'!$E$3:$E$519,0))</f>
        <v>#N/A</v>
      </c>
    </row>
    <row r="1811" spans="1:21" hidden="1" outlineLevel="1" x14ac:dyDescent="0.25">
      <c r="A1811" s="4">
        <v>44992</v>
      </c>
      <c r="B1811" s="8" t="s">
        <v>1810</v>
      </c>
      <c r="C1811" s="8" t="s">
        <v>3013</v>
      </c>
      <c r="D1811" s="22" t="s">
        <v>1479</v>
      </c>
      <c r="E1811" s="22" t="s">
        <v>1479</v>
      </c>
      <c r="F1811" s="22">
        <v>11526</v>
      </c>
      <c r="G1811" s="22"/>
      <c r="H1811" s="22" t="str">
        <f>+IFERROR(INDEX('18.02.23'!$N$9:$N$746,MATCH('Bảng kê Q1'!$F1811,'18.02.23'!$N$9:$N$746,0)),"")</f>
        <v/>
      </c>
      <c r="I1811" s="22"/>
      <c r="J1811" s="22"/>
      <c r="K1811" s="22"/>
      <c r="L1811" s="5">
        <v>618065</v>
      </c>
      <c r="M1811" s="9" t="s">
        <v>3015</v>
      </c>
      <c r="N1811" s="5">
        <v>61807</v>
      </c>
      <c r="O1811" s="5">
        <v>679872</v>
      </c>
      <c r="P1811" s="5">
        <f t="shared" si="56"/>
        <v>71386.559999999998</v>
      </c>
      <c r="Q1811" s="5">
        <f t="shared" si="57"/>
        <v>608485.43999999994</v>
      </c>
      <c r="R1811" s="5" t="str">
        <f>+IFERROR(INDEX('18.02.23'!$F$9:$F$748,MATCH('Bảng kê Q1'!$F1811,'18.02.23'!$N$9:$N$746,0)),"")</f>
        <v/>
      </c>
      <c r="S1811" s="15" t="s">
        <v>1882</v>
      </c>
      <c r="T1811" s="8" t="s">
        <v>3014</v>
      </c>
      <c r="U1811" t="e">
        <f>INDEX('Hàng tra'!$E$3:$E$519,MATCH('Bảng kê Q1'!$F1811,'Hàng tra'!$E$3:$E$519,0))</f>
        <v>#N/A</v>
      </c>
    </row>
    <row r="1812" spans="1:21" hidden="1" outlineLevel="1" x14ac:dyDescent="0.25">
      <c r="A1812" s="4">
        <v>44992</v>
      </c>
      <c r="B1812" s="8" t="s">
        <v>1780</v>
      </c>
      <c r="C1812" s="8" t="s">
        <v>3013</v>
      </c>
      <c r="D1812" s="22" t="s">
        <v>1558</v>
      </c>
      <c r="E1812" s="22" t="s">
        <v>1558</v>
      </c>
      <c r="F1812" s="22">
        <v>11527</v>
      </c>
      <c r="G1812" s="22"/>
      <c r="H1812" s="22" t="str">
        <f>+IFERROR(INDEX('18.02.23'!$N$9:$N$746,MATCH('Bảng kê Q1'!$F1812,'18.02.23'!$N$9:$N$746,0)),"")</f>
        <v/>
      </c>
      <c r="I1812" s="22"/>
      <c r="J1812" s="22"/>
      <c r="K1812" s="22"/>
      <c r="L1812" s="5">
        <v>922445</v>
      </c>
      <c r="M1812" s="9" t="s">
        <v>3015</v>
      </c>
      <c r="N1812" s="5">
        <v>92245</v>
      </c>
      <c r="O1812" s="5">
        <v>1014690</v>
      </c>
      <c r="P1812" s="5">
        <f t="shared" si="56"/>
        <v>106542.45</v>
      </c>
      <c r="Q1812" s="5">
        <f t="shared" si="57"/>
        <v>908147.55</v>
      </c>
      <c r="R1812" s="5" t="str">
        <f>+IFERROR(INDEX('18.02.23'!$F$9:$F$748,MATCH('Bảng kê Q1'!$F1812,'18.02.23'!$N$9:$N$746,0)),"")</f>
        <v/>
      </c>
      <c r="S1812" s="15" t="s">
        <v>1882</v>
      </c>
      <c r="T1812" s="8" t="s">
        <v>3014</v>
      </c>
      <c r="U1812" t="e">
        <f>INDEX('Hàng tra'!$E$3:$E$519,MATCH('Bảng kê Q1'!$F1812,'Hàng tra'!$E$3:$E$519,0))</f>
        <v>#N/A</v>
      </c>
    </row>
    <row r="1813" spans="1:21" ht="21" hidden="1" outlineLevel="1" x14ac:dyDescent="0.25">
      <c r="A1813" s="4">
        <v>44992</v>
      </c>
      <c r="B1813" s="8" t="s">
        <v>2374</v>
      </c>
      <c r="C1813" s="8" t="s">
        <v>3013</v>
      </c>
      <c r="D1813" s="22" t="s">
        <v>2337</v>
      </c>
      <c r="E1813" s="22" t="s">
        <v>2337</v>
      </c>
      <c r="F1813" s="22">
        <v>11537</v>
      </c>
      <c r="G1813" s="22"/>
      <c r="H1813" s="22" t="str">
        <f>+IFERROR(INDEX('18.02.23'!$N$9:$N$746,MATCH('Bảng kê Q1'!$F1813,'18.02.23'!$N$9:$N$746,0)),"")</f>
        <v/>
      </c>
      <c r="I1813" s="22"/>
      <c r="J1813" s="22"/>
      <c r="K1813" s="22"/>
      <c r="L1813" s="5">
        <v>1648445</v>
      </c>
      <c r="M1813" s="9" t="s">
        <v>3015</v>
      </c>
      <c r="N1813" s="5">
        <v>164845</v>
      </c>
      <c r="O1813" s="5">
        <v>1813290</v>
      </c>
      <c r="P1813" s="5">
        <f t="shared" si="56"/>
        <v>190395.44999999998</v>
      </c>
      <c r="Q1813" s="5">
        <f t="shared" si="57"/>
        <v>1622894.55</v>
      </c>
      <c r="R1813" s="5" t="str">
        <f>+IFERROR(INDEX('18.02.23'!$F$9:$F$748,MATCH('Bảng kê Q1'!$F1813,'18.02.23'!$N$9:$N$746,0)),"")</f>
        <v/>
      </c>
      <c r="S1813" s="15" t="s">
        <v>2337</v>
      </c>
      <c r="T1813" s="8" t="s">
        <v>3112</v>
      </c>
      <c r="U1813" t="e">
        <f>INDEX('Hàng tra'!$E$3:$E$519,MATCH('Bảng kê Q1'!$F1813,'Hàng tra'!$E$3:$E$519,0))</f>
        <v>#N/A</v>
      </c>
    </row>
    <row r="1814" spans="1:21" hidden="1" outlineLevel="1" x14ac:dyDescent="0.25">
      <c r="A1814" s="4">
        <v>44992</v>
      </c>
      <c r="B1814" s="8" t="s">
        <v>1684</v>
      </c>
      <c r="C1814" s="8" t="s">
        <v>3013</v>
      </c>
      <c r="D1814" s="22" t="s">
        <v>1769</v>
      </c>
      <c r="E1814" s="22" t="s">
        <v>1769</v>
      </c>
      <c r="F1814" s="22">
        <v>11539</v>
      </c>
      <c r="G1814" s="22"/>
      <c r="H1814" s="22" t="str">
        <f>+IFERROR(INDEX('18.02.23'!$N$9:$N$746,MATCH('Bảng kê Q1'!$F1814,'18.02.23'!$N$9:$N$746,0)),"")</f>
        <v/>
      </c>
      <c r="I1814" s="22"/>
      <c r="J1814" s="22"/>
      <c r="K1814" s="22"/>
      <c r="L1814" s="5">
        <v>1323430</v>
      </c>
      <c r="M1814" s="9" t="s">
        <v>3015</v>
      </c>
      <c r="N1814" s="5">
        <v>132343</v>
      </c>
      <c r="O1814" s="5">
        <v>1455773</v>
      </c>
      <c r="P1814" s="5">
        <f t="shared" si="56"/>
        <v>152856.16500000001</v>
      </c>
      <c r="Q1814" s="5">
        <f t="shared" si="57"/>
        <v>1302916.835</v>
      </c>
      <c r="R1814" s="5" t="str">
        <f>+IFERROR(INDEX('18.02.23'!$F$9:$F$748,MATCH('Bảng kê Q1'!$F1814,'18.02.23'!$N$9:$N$746,0)),"")</f>
        <v/>
      </c>
      <c r="S1814" s="15" t="s">
        <v>1882</v>
      </c>
      <c r="T1814" s="8" t="s">
        <v>3014</v>
      </c>
      <c r="U1814" t="e">
        <f>INDEX('Hàng tra'!$E$3:$E$519,MATCH('Bảng kê Q1'!$F1814,'Hàng tra'!$E$3:$E$519,0))</f>
        <v>#N/A</v>
      </c>
    </row>
    <row r="1815" spans="1:21" hidden="1" outlineLevel="1" x14ac:dyDescent="0.25">
      <c r="A1815" s="4">
        <v>44992</v>
      </c>
      <c r="B1815" s="8" t="s">
        <v>1530</v>
      </c>
      <c r="C1815" s="8" t="s">
        <v>3013</v>
      </c>
      <c r="D1815" s="22" t="s">
        <v>1769</v>
      </c>
      <c r="E1815" s="22" t="s">
        <v>1769</v>
      </c>
      <c r="F1815" s="22">
        <v>11540</v>
      </c>
      <c r="G1815" s="22"/>
      <c r="H1815" s="22" t="str">
        <f>+IFERROR(INDEX('18.02.23'!$N$9:$N$746,MATCH('Bảng kê Q1'!$F1815,'18.02.23'!$N$9:$N$746,0)),"")</f>
        <v/>
      </c>
      <c r="I1815" s="22"/>
      <c r="J1815" s="22"/>
      <c r="K1815" s="22"/>
      <c r="L1815" s="5">
        <v>530250</v>
      </c>
      <c r="M1815" s="9" t="s">
        <v>3015</v>
      </c>
      <c r="N1815" s="5">
        <v>53025</v>
      </c>
      <c r="O1815" s="5">
        <v>583275</v>
      </c>
      <c r="P1815" s="5">
        <f t="shared" si="56"/>
        <v>61243.875</v>
      </c>
      <c r="Q1815" s="5">
        <f t="shared" si="57"/>
        <v>522031.125</v>
      </c>
      <c r="R1815" s="5" t="str">
        <f>+IFERROR(INDEX('18.02.23'!$F$9:$F$748,MATCH('Bảng kê Q1'!$F1815,'18.02.23'!$N$9:$N$746,0)),"")</f>
        <v/>
      </c>
      <c r="S1815" s="15" t="s">
        <v>1882</v>
      </c>
      <c r="T1815" s="8" t="s">
        <v>3014</v>
      </c>
      <c r="U1815" t="e">
        <f>INDEX('Hàng tra'!$E$3:$E$519,MATCH('Bảng kê Q1'!$F1815,'Hàng tra'!$E$3:$E$519,0))</f>
        <v>#N/A</v>
      </c>
    </row>
    <row r="1816" spans="1:21" hidden="1" outlineLevel="1" x14ac:dyDescent="0.25">
      <c r="A1816" s="4">
        <v>44992</v>
      </c>
      <c r="B1816" s="8" t="s">
        <v>2884</v>
      </c>
      <c r="C1816" s="8" t="s">
        <v>3013</v>
      </c>
      <c r="D1816" s="22" t="s">
        <v>280</v>
      </c>
      <c r="E1816" s="22" t="s">
        <v>280</v>
      </c>
      <c r="F1816" s="22">
        <v>11541</v>
      </c>
      <c r="G1816" s="22"/>
      <c r="H1816" s="22" t="str">
        <f>+IFERROR(INDEX('18.02.23'!$N$9:$N$746,MATCH('Bảng kê Q1'!$F1816,'18.02.23'!$N$9:$N$746,0)),"")</f>
        <v/>
      </c>
      <c r="I1816" s="22"/>
      <c r="J1816" s="22"/>
      <c r="K1816" s="22"/>
      <c r="L1816" s="5">
        <v>1110580</v>
      </c>
      <c r="M1816" s="9" t="s">
        <v>3015</v>
      </c>
      <c r="N1816" s="5">
        <v>111058</v>
      </c>
      <c r="O1816" s="5">
        <v>1221638</v>
      </c>
      <c r="P1816" s="5">
        <f t="shared" si="56"/>
        <v>128271.98999999999</v>
      </c>
      <c r="Q1816" s="5">
        <f t="shared" si="57"/>
        <v>1093366.01</v>
      </c>
      <c r="R1816" s="5" t="str">
        <f>+IFERROR(INDEX('18.02.23'!$F$9:$F$748,MATCH('Bảng kê Q1'!$F1816,'18.02.23'!$N$9:$N$746,0)),"")</f>
        <v/>
      </c>
      <c r="S1816" s="15" t="s">
        <v>280</v>
      </c>
      <c r="T1816" s="8" t="s">
        <v>3037</v>
      </c>
      <c r="U1816" t="e">
        <f>INDEX('Hàng tra'!$E$3:$E$519,MATCH('Bảng kê Q1'!$F1816,'Hàng tra'!$E$3:$E$519,0))</f>
        <v>#N/A</v>
      </c>
    </row>
    <row r="1817" spans="1:21" hidden="1" outlineLevel="1" x14ac:dyDescent="0.25">
      <c r="A1817" s="4">
        <v>44993</v>
      </c>
      <c r="B1817" s="8" t="s">
        <v>1866</v>
      </c>
      <c r="C1817" s="8" t="s">
        <v>3013</v>
      </c>
      <c r="D1817" s="22" t="s">
        <v>1305</v>
      </c>
      <c r="E1817" s="22" t="s">
        <v>1305</v>
      </c>
      <c r="F1817" s="22">
        <v>11542</v>
      </c>
      <c r="G1817" s="22"/>
      <c r="H1817" s="22" t="str">
        <f>+IFERROR(INDEX('18.02.23'!$N$9:$N$746,MATCH('Bảng kê Q1'!$F1817,'18.02.23'!$N$9:$N$746,0)),"")</f>
        <v/>
      </c>
      <c r="I1817" s="22"/>
      <c r="J1817" s="22"/>
      <c r="K1817" s="22"/>
      <c r="L1817" s="5">
        <v>584084</v>
      </c>
      <c r="M1817" s="9" t="s">
        <v>3015</v>
      </c>
      <c r="N1817" s="5">
        <v>58408</v>
      </c>
      <c r="O1817" s="5">
        <v>642492</v>
      </c>
      <c r="P1817" s="5">
        <f t="shared" si="56"/>
        <v>67461.66</v>
      </c>
      <c r="Q1817" s="5">
        <f t="shared" si="57"/>
        <v>575030.34</v>
      </c>
      <c r="R1817" s="5" t="str">
        <f>+IFERROR(INDEX('18.02.23'!$F$9:$F$748,MATCH('Bảng kê Q1'!$F1817,'18.02.23'!$N$9:$N$746,0)),"")</f>
        <v/>
      </c>
      <c r="S1817" s="15" t="s">
        <v>1882</v>
      </c>
      <c r="T1817" s="8" t="s">
        <v>3014</v>
      </c>
      <c r="U1817" t="e">
        <f>INDEX('Hàng tra'!$E$3:$E$519,MATCH('Bảng kê Q1'!$F1817,'Hàng tra'!$E$3:$E$519,0))</f>
        <v>#N/A</v>
      </c>
    </row>
    <row r="1818" spans="1:21" hidden="1" outlineLevel="1" x14ac:dyDescent="0.25">
      <c r="A1818" s="4">
        <v>44993</v>
      </c>
      <c r="B1818" s="8" t="s">
        <v>292</v>
      </c>
      <c r="C1818" s="8" t="s">
        <v>3013</v>
      </c>
      <c r="D1818" s="22" t="s">
        <v>476</v>
      </c>
      <c r="E1818" s="22" t="s">
        <v>476</v>
      </c>
      <c r="F1818" s="22">
        <v>11544</v>
      </c>
      <c r="G1818" s="22"/>
      <c r="H1818" s="22" t="str">
        <f>+IFERROR(INDEX('18.02.23'!$N$9:$N$746,MATCH('Bảng kê Q1'!$F1818,'18.02.23'!$N$9:$N$746,0)),"")</f>
        <v/>
      </c>
      <c r="I1818" s="22"/>
      <c r="J1818" s="22"/>
      <c r="K1818" s="22"/>
      <c r="L1818" s="5">
        <v>553467</v>
      </c>
      <c r="M1818" s="9" t="s">
        <v>3015</v>
      </c>
      <c r="N1818" s="5">
        <v>55347</v>
      </c>
      <c r="O1818" s="5">
        <v>608814</v>
      </c>
      <c r="P1818" s="5">
        <f t="shared" si="56"/>
        <v>63925.47</v>
      </c>
      <c r="Q1818" s="5">
        <f t="shared" si="57"/>
        <v>544888.53</v>
      </c>
      <c r="R1818" s="5" t="str">
        <f>+IFERROR(INDEX('18.02.23'!$F$9:$F$748,MATCH('Bảng kê Q1'!$F1818,'18.02.23'!$N$9:$N$746,0)),"")</f>
        <v/>
      </c>
      <c r="S1818" s="15" t="s">
        <v>1882</v>
      </c>
      <c r="T1818" s="8" t="s">
        <v>3014</v>
      </c>
      <c r="U1818" t="e">
        <f>INDEX('Hàng tra'!$E$3:$E$519,MATCH('Bảng kê Q1'!$F1818,'Hàng tra'!$E$3:$E$519,0))</f>
        <v>#N/A</v>
      </c>
    </row>
    <row r="1819" spans="1:21" hidden="1" outlineLevel="1" x14ac:dyDescent="0.25">
      <c r="A1819" s="4">
        <v>44993</v>
      </c>
      <c r="B1819" s="8" t="s">
        <v>1890</v>
      </c>
      <c r="C1819" s="8" t="s">
        <v>3013</v>
      </c>
      <c r="D1819" s="22" t="s">
        <v>4218</v>
      </c>
      <c r="E1819" s="22" t="s">
        <v>4218</v>
      </c>
      <c r="F1819" s="22">
        <v>11546</v>
      </c>
      <c r="G1819" s="22"/>
      <c r="H1819" s="22" t="str">
        <f>+IFERROR(INDEX('18.02.23'!$N$9:$N$746,MATCH('Bảng kê Q1'!$F1819,'18.02.23'!$N$9:$N$746,0)),"")</f>
        <v/>
      </c>
      <c r="I1819" s="22"/>
      <c r="J1819" s="22"/>
      <c r="K1819" s="22"/>
      <c r="L1819" s="5">
        <v>804393</v>
      </c>
      <c r="M1819" s="9" t="s">
        <v>3015</v>
      </c>
      <c r="N1819" s="5">
        <v>80439</v>
      </c>
      <c r="O1819" s="5">
        <v>884832</v>
      </c>
      <c r="P1819" s="5">
        <f t="shared" si="56"/>
        <v>92907.36</v>
      </c>
      <c r="Q1819" s="5">
        <f t="shared" si="57"/>
        <v>791924.64</v>
      </c>
      <c r="R1819" s="5" t="str">
        <f>+IFERROR(INDEX('18.02.23'!$F$9:$F$748,MATCH('Bảng kê Q1'!$F1819,'18.02.23'!$N$9:$N$746,0)),"")</f>
        <v/>
      </c>
      <c r="S1819" s="15" t="s">
        <v>1882</v>
      </c>
      <c r="T1819" s="8" t="s">
        <v>3014</v>
      </c>
      <c r="U1819" t="e">
        <f>INDEX('Hàng tra'!$E$3:$E$519,MATCH('Bảng kê Q1'!$F1819,'Hàng tra'!$E$3:$E$519,0))</f>
        <v>#N/A</v>
      </c>
    </row>
    <row r="1820" spans="1:21" hidden="1" outlineLevel="1" x14ac:dyDescent="0.25">
      <c r="A1820" s="4">
        <v>44993</v>
      </c>
      <c r="B1820" s="8" t="s">
        <v>2163</v>
      </c>
      <c r="C1820" s="8" t="s">
        <v>3013</v>
      </c>
      <c r="D1820" s="22" t="s">
        <v>4218</v>
      </c>
      <c r="E1820" s="22" t="s">
        <v>4218</v>
      </c>
      <c r="F1820" s="22">
        <v>11547</v>
      </c>
      <c r="G1820" s="22"/>
      <c r="H1820" s="22" t="str">
        <f>+IFERROR(INDEX('18.02.23'!$N$9:$N$746,MATCH('Bảng kê Q1'!$F1820,'18.02.23'!$N$9:$N$746,0)),"")</f>
        <v/>
      </c>
      <c r="I1820" s="22"/>
      <c r="J1820" s="22"/>
      <c r="K1820" s="22"/>
      <c r="L1820" s="5">
        <v>318150</v>
      </c>
      <c r="M1820" s="9" t="s">
        <v>3015</v>
      </c>
      <c r="N1820" s="5">
        <v>31815</v>
      </c>
      <c r="O1820" s="5">
        <v>349965</v>
      </c>
      <c r="P1820" s="5">
        <f t="shared" si="56"/>
        <v>36746.324999999997</v>
      </c>
      <c r="Q1820" s="5">
        <f t="shared" si="57"/>
        <v>313218.67499999999</v>
      </c>
      <c r="R1820" s="5" t="str">
        <f>+IFERROR(INDEX('18.02.23'!$F$9:$F$748,MATCH('Bảng kê Q1'!$F1820,'18.02.23'!$N$9:$N$746,0)),"")</f>
        <v/>
      </c>
      <c r="S1820" s="15" t="s">
        <v>1882</v>
      </c>
      <c r="T1820" s="8" t="s">
        <v>3014</v>
      </c>
      <c r="U1820" t="e">
        <f>INDEX('Hàng tra'!$E$3:$E$519,MATCH('Bảng kê Q1'!$F1820,'Hàng tra'!$E$3:$E$519,0))</f>
        <v>#N/A</v>
      </c>
    </row>
    <row r="1821" spans="1:21" hidden="1" outlineLevel="1" x14ac:dyDescent="0.25">
      <c r="A1821" s="4">
        <v>44993</v>
      </c>
      <c r="B1821" s="8" t="s">
        <v>1892</v>
      </c>
      <c r="C1821" s="8" t="s">
        <v>3013</v>
      </c>
      <c r="D1821" s="22" t="s">
        <v>2671</v>
      </c>
      <c r="E1821" s="22" t="s">
        <v>2671</v>
      </c>
      <c r="F1821" s="22">
        <v>11549</v>
      </c>
      <c r="G1821" s="22"/>
      <c r="H1821" s="22" t="str">
        <f>+IFERROR(INDEX('18.02.23'!$N$9:$N$746,MATCH('Bảng kê Q1'!$F1821,'18.02.23'!$N$9:$N$746,0)),"")</f>
        <v/>
      </c>
      <c r="I1821" s="22"/>
      <c r="J1821" s="22"/>
      <c r="K1821" s="22"/>
      <c r="L1821" s="5">
        <v>922445</v>
      </c>
      <c r="M1821" s="9" t="s">
        <v>3015</v>
      </c>
      <c r="N1821" s="5">
        <v>92245</v>
      </c>
      <c r="O1821" s="5">
        <v>1014690</v>
      </c>
      <c r="P1821" s="5">
        <f t="shared" si="56"/>
        <v>106542.45</v>
      </c>
      <c r="Q1821" s="5">
        <f t="shared" si="57"/>
        <v>908147.55</v>
      </c>
      <c r="R1821" s="5" t="str">
        <f>+IFERROR(INDEX('18.02.23'!$F$9:$F$748,MATCH('Bảng kê Q1'!$F1821,'18.02.23'!$N$9:$N$746,0)),"")</f>
        <v/>
      </c>
      <c r="S1821" s="15" t="s">
        <v>1882</v>
      </c>
      <c r="T1821" s="8" t="s">
        <v>3014</v>
      </c>
      <c r="U1821" t="e">
        <f>INDEX('Hàng tra'!$E$3:$E$519,MATCH('Bảng kê Q1'!$F1821,'Hàng tra'!$E$3:$E$519,0))</f>
        <v>#N/A</v>
      </c>
    </row>
    <row r="1822" spans="1:21" hidden="1" outlineLevel="1" x14ac:dyDescent="0.25">
      <c r="A1822" s="4">
        <v>44993</v>
      </c>
      <c r="B1822" s="8" t="s">
        <v>1165</v>
      </c>
      <c r="C1822" s="8" t="s">
        <v>3013</v>
      </c>
      <c r="D1822" s="22" t="s">
        <v>2671</v>
      </c>
      <c r="E1822" s="22" t="s">
        <v>2671</v>
      </c>
      <c r="F1822" s="22">
        <v>11550</v>
      </c>
      <c r="G1822" s="22"/>
      <c r="H1822" s="22" t="str">
        <f>+IFERROR(INDEX('18.02.23'!$N$9:$N$746,MATCH('Bảng kê Q1'!$F1822,'18.02.23'!$N$9:$N$746,0)),"")</f>
        <v/>
      </c>
      <c r="I1822" s="22"/>
      <c r="J1822" s="22"/>
      <c r="K1822" s="22"/>
      <c r="L1822" s="5">
        <v>530250</v>
      </c>
      <c r="M1822" s="9" t="s">
        <v>3015</v>
      </c>
      <c r="N1822" s="5">
        <v>53025</v>
      </c>
      <c r="O1822" s="5">
        <v>583275</v>
      </c>
      <c r="P1822" s="5">
        <f t="shared" si="56"/>
        <v>61243.875</v>
      </c>
      <c r="Q1822" s="5">
        <f t="shared" si="57"/>
        <v>522031.125</v>
      </c>
      <c r="R1822" s="5" t="str">
        <f>+IFERROR(INDEX('18.02.23'!$F$9:$F$748,MATCH('Bảng kê Q1'!$F1822,'18.02.23'!$N$9:$N$746,0)),"")</f>
        <v/>
      </c>
      <c r="S1822" s="15" t="s">
        <v>1882</v>
      </c>
      <c r="T1822" s="8" t="s">
        <v>3014</v>
      </c>
      <c r="U1822" t="e">
        <f>INDEX('Hàng tra'!$E$3:$E$519,MATCH('Bảng kê Q1'!$F1822,'Hàng tra'!$E$3:$E$519,0))</f>
        <v>#N/A</v>
      </c>
    </row>
    <row r="1823" spans="1:21" hidden="1" outlineLevel="1" x14ac:dyDescent="0.25">
      <c r="A1823" s="4">
        <v>44993</v>
      </c>
      <c r="B1823" s="8" t="s">
        <v>716</v>
      </c>
      <c r="C1823" s="8" t="s">
        <v>3013</v>
      </c>
      <c r="D1823" s="22" t="s">
        <v>2243</v>
      </c>
      <c r="E1823" s="22" t="s">
        <v>2243</v>
      </c>
      <c r="F1823" s="22">
        <v>11551</v>
      </c>
      <c r="G1823" s="22"/>
      <c r="H1823" s="22" t="str">
        <f>+IFERROR(INDEX('18.02.23'!$N$9:$N$746,MATCH('Bảng kê Q1'!$F1823,'18.02.23'!$N$9:$N$746,0)),"")</f>
        <v/>
      </c>
      <c r="I1823" s="22"/>
      <c r="J1823" s="22"/>
      <c r="K1823" s="22"/>
      <c r="L1823" s="5">
        <v>1292155</v>
      </c>
      <c r="M1823" s="9" t="s">
        <v>3015</v>
      </c>
      <c r="N1823" s="5">
        <v>129216</v>
      </c>
      <c r="O1823" s="5">
        <v>1421371</v>
      </c>
      <c r="P1823" s="5">
        <f t="shared" si="56"/>
        <v>149243.95499999999</v>
      </c>
      <c r="Q1823" s="5">
        <f t="shared" si="57"/>
        <v>1272127.0449999999</v>
      </c>
      <c r="R1823" s="5" t="str">
        <f>+IFERROR(INDEX('18.02.23'!$F$9:$F$748,MATCH('Bảng kê Q1'!$F1823,'18.02.23'!$N$9:$N$746,0)),"")</f>
        <v/>
      </c>
      <c r="S1823" s="15" t="s">
        <v>1882</v>
      </c>
      <c r="T1823" s="8" t="s">
        <v>3014</v>
      </c>
      <c r="U1823" t="e">
        <f>INDEX('Hàng tra'!$E$3:$E$519,MATCH('Bảng kê Q1'!$F1823,'Hàng tra'!$E$3:$E$519,0))</f>
        <v>#N/A</v>
      </c>
    </row>
    <row r="1824" spans="1:21" hidden="1" outlineLevel="1" x14ac:dyDescent="0.25">
      <c r="A1824" s="4">
        <v>44993</v>
      </c>
      <c r="B1824" s="8" t="s">
        <v>2792</v>
      </c>
      <c r="C1824" s="8" t="s">
        <v>3013</v>
      </c>
      <c r="D1824" s="22" t="s">
        <v>1195</v>
      </c>
      <c r="E1824" s="22" t="s">
        <v>1195</v>
      </c>
      <c r="F1824" s="22">
        <v>11552</v>
      </c>
      <c r="G1824" s="22"/>
      <c r="H1824" s="22" t="str">
        <f>+IFERROR(INDEX('18.02.23'!$N$9:$N$746,MATCH('Bảng kê Q1'!$F1824,'18.02.23'!$N$9:$N$746,0)),"")</f>
        <v/>
      </c>
      <c r="I1824" s="22"/>
      <c r="J1824" s="22"/>
      <c r="K1824" s="22"/>
      <c r="L1824" s="5">
        <v>724353</v>
      </c>
      <c r="M1824" s="9" t="s">
        <v>3015</v>
      </c>
      <c r="N1824" s="5">
        <v>72435</v>
      </c>
      <c r="O1824" s="5">
        <v>796788</v>
      </c>
      <c r="P1824" s="5">
        <f t="shared" si="56"/>
        <v>83662.739999999991</v>
      </c>
      <c r="Q1824" s="5">
        <f t="shared" si="57"/>
        <v>713125.26</v>
      </c>
      <c r="R1824" s="5" t="str">
        <f>+IFERROR(INDEX('18.02.23'!$F$9:$F$748,MATCH('Bảng kê Q1'!$F1824,'18.02.23'!$N$9:$N$746,0)),"")</f>
        <v/>
      </c>
      <c r="S1824" s="15" t="s">
        <v>1882</v>
      </c>
      <c r="T1824" s="8" t="s">
        <v>3014</v>
      </c>
      <c r="U1824" t="e">
        <f>INDEX('Hàng tra'!$E$3:$E$519,MATCH('Bảng kê Q1'!$F1824,'Hàng tra'!$E$3:$E$519,0))</f>
        <v>#N/A</v>
      </c>
    </row>
    <row r="1825" spans="1:21" hidden="1" outlineLevel="1" x14ac:dyDescent="0.25">
      <c r="A1825" s="4">
        <v>44993</v>
      </c>
      <c r="B1825" s="8" t="s">
        <v>719</v>
      </c>
      <c r="C1825" s="8" t="s">
        <v>3013</v>
      </c>
      <c r="D1825" s="22" t="s">
        <v>1324</v>
      </c>
      <c r="E1825" s="22" t="s">
        <v>1324</v>
      </c>
      <c r="F1825" s="22">
        <v>11553</v>
      </c>
      <c r="G1825" s="22"/>
      <c r="H1825" s="22" t="str">
        <f>+IFERROR(INDEX('18.02.23'!$N$9:$N$746,MATCH('Bảng kê Q1'!$F1825,'18.02.23'!$N$9:$N$746,0)),"")</f>
        <v/>
      </c>
      <c r="I1825" s="22"/>
      <c r="J1825" s="22"/>
      <c r="K1825" s="22"/>
      <c r="L1825" s="5">
        <v>1173355</v>
      </c>
      <c r="M1825" s="9" t="s">
        <v>3015</v>
      </c>
      <c r="N1825" s="5">
        <v>117336</v>
      </c>
      <c r="O1825" s="5">
        <v>1290691</v>
      </c>
      <c r="P1825" s="5">
        <f t="shared" si="56"/>
        <v>135522.55499999999</v>
      </c>
      <c r="Q1825" s="5">
        <f t="shared" si="57"/>
        <v>1155168.4450000001</v>
      </c>
      <c r="R1825" s="5" t="str">
        <f>+IFERROR(INDEX('18.02.23'!$F$9:$F$748,MATCH('Bảng kê Q1'!$F1825,'18.02.23'!$N$9:$N$746,0)),"")</f>
        <v/>
      </c>
      <c r="S1825" s="15" t="s">
        <v>1882</v>
      </c>
      <c r="T1825" s="8" t="s">
        <v>3014</v>
      </c>
      <c r="U1825" t="e">
        <f>INDEX('Hàng tra'!$E$3:$E$519,MATCH('Bảng kê Q1'!$F1825,'Hàng tra'!$E$3:$E$519,0))</f>
        <v>#N/A</v>
      </c>
    </row>
    <row r="1826" spans="1:21" hidden="1" outlineLevel="1" x14ac:dyDescent="0.25">
      <c r="A1826" s="4">
        <v>44993</v>
      </c>
      <c r="B1826" s="8" t="s">
        <v>1156</v>
      </c>
      <c r="C1826" s="8" t="s">
        <v>3013</v>
      </c>
      <c r="D1826" s="22" t="s">
        <v>2244</v>
      </c>
      <c r="E1826" s="22" t="s">
        <v>2244</v>
      </c>
      <c r="F1826" s="22">
        <v>11778</v>
      </c>
      <c r="G1826" s="22"/>
      <c r="H1826" s="22" t="str">
        <f>+IFERROR(INDEX('18.02.23'!$N$9:$N$746,MATCH('Bảng kê Q1'!$F1826,'18.02.23'!$N$9:$N$746,0)),"")</f>
        <v/>
      </c>
      <c r="I1826" s="22"/>
      <c r="J1826" s="22"/>
      <c r="K1826" s="22"/>
      <c r="L1826" s="5">
        <v>1060500</v>
      </c>
      <c r="M1826" s="9" t="s">
        <v>3015</v>
      </c>
      <c r="N1826" s="5">
        <v>106050</v>
      </c>
      <c r="O1826" s="5">
        <v>1166550</v>
      </c>
      <c r="P1826" s="5">
        <f t="shared" si="56"/>
        <v>122487.75</v>
      </c>
      <c r="Q1826" s="5">
        <f t="shared" si="57"/>
        <v>1044062.25</v>
      </c>
      <c r="R1826" s="5" t="str">
        <f>+IFERROR(INDEX('18.02.23'!$F$9:$F$748,MATCH('Bảng kê Q1'!$F1826,'18.02.23'!$N$9:$N$746,0)),"")</f>
        <v/>
      </c>
      <c r="S1826" s="15" t="s">
        <v>2244</v>
      </c>
      <c r="T1826" s="8" t="s">
        <v>3088</v>
      </c>
      <c r="U1826" t="e">
        <f>INDEX('Hàng tra'!$E$3:$E$519,MATCH('Bảng kê Q1'!$F1826,'Hàng tra'!$E$3:$E$519,0))</f>
        <v>#N/A</v>
      </c>
    </row>
    <row r="1827" spans="1:21" hidden="1" outlineLevel="1" x14ac:dyDescent="0.25">
      <c r="A1827" s="4">
        <v>44993</v>
      </c>
      <c r="B1827" s="8" t="s">
        <v>76</v>
      </c>
      <c r="C1827" s="8" t="s">
        <v>3013</v>
      </c>
      <c r="D1827" s="22" t="s">
        <v>2692</v>
      </c>
      <c r="E1827" s="22" t="s">
        <v>2692</v>
      </c>
      <c r="F1827" s="22">
        <v>11780</v>
      </c>
      <c r="G1827" s="22"/>
      <c r="H1827" s="22" t="str">
        <f>+IFERROR(INDEX('18.02.23'!$N$9:$N$746,MATCH('Bảng kê Q1'!$F1827,'18.02.23'!$N$9:$N$746,0)),"")</f>
        <v/>
      </c>
      <c r="I1827" s="22"/>
      <c r="J1827" s="22"/>
      <c r="K1827" s="22"/>
      <c r="L1827" s="5">
        <v>1853080</v>
      </c>
      <c r="M1827" s="9" t="s">
        <v>3015</v>
      </c>
      <c r="N1827" s="5">
        <v>185308</v>
      </c>
      <c r="O1827" s="5">
        <v>2038388</v>
      </c>
      <c r="P1827" s="5">
        <f t="shared" si="56"/>
        <v>214030.74</v>
      </c>
      <c r="Q1827" s="5">
        <f t="shared" si="57"/>
        <v>1824357.26</v>
      </c>
      <c r="R1827" s="5" t="str">
        <f>+IFERROR(INDEX('18.02.23'!$F$9:$F$748,MATCH('Bảng kê Q1'!$F1827,'18.02.23'!$N$9:$N$746,0)),"")</f>
        <v/>
      </c>
      <c r="S1827" s="15" t="s">
        <v>2692</v>
      </c>
      <c r="T1827" s="8" t="s">
        <v>3093</v>
      </c>
      <c r="U1827" t="e">
        <f>INDEX('Hàng tra'!$E$3:$E$519,MATCH('Bảng kê Q1'!$F1827,'Hàng tra'!$E$3:$E$519,0))</f>
        <v>#N/A</v>
      </c>
    </row>
    <row r="1828" spans="1:21" hidden="1" outlineLevel="1" x14ac:dyDescent="0.25">
      <c r="A1828" s="4">
        <v>44993</v>
      </c>
      <c r="B1828" s="8" t="s">
        <v>592</v>
      </c>
      <c r="C1828" s="8" t="s">
        <v>3013</v>
      </c>
      <c r="D1828" s="22" t="s">
        <v>4293</v>
      </c>
      <c r="E1828" s="22" t="s">
        <v>4293</v>
      </c>
      <c r="F1828" s="22">
        <v>11781</v>
      </c>
      <c r="G1828" s="22"/>
      <c r="H1828" s="22" t="str">
        <f>+IFERROR(INDEX('18.02.23'!$N$9:$N$746,MATCH('Bảng kê Q1'!$F1828,'18.02.23'!$N$9:$N$746,0)),"")</f>
        <v/>
      </c>
      <c r="I1828" s="22"/>
      <c r="J1828" s="22"/>
      <c r="K1828" s="22"/>
      <c r="L1828" s="5">
        <v>584084</v>
      </c>
      <c r="M1828" s="9" t="s">
        <v>3015</v>
      </c>
      <c r="N1828" s="5">
        <v>58408</v>
      </c>
      <c r="O1828" s="5">
        <v>642492</v>
      </c>
      <c r="P1828" s="5">
        <f t="shared" si="56"/>
        <v>67461.66</v>
      </c>
      <c r="Q1828" s="5">
        <f t="shared" si="57"/>
        <v>575030.34</v>
      </c>
      <c r="R1828" s="5" t="str">
        <f>+IFERROR(INDEX('18.02.23'!$F$9:$F$748,MATCH('Bảng kê Q1'!$F1828,'18.02.23'!$N$9:$N$746,0)),"")</f>
        <v/>
      </c>
      <c r="S1828" s="15" t="s">
        <v>1882</v>
      </c>
      <c r="T1828" s="8" t="s">
        <v>3014</v>
      </c>
      <c r="U1828" t="e">
        <f>INDEX('Hàng tra'!$E$3:$E$519,MATCH('Bảng kê Q1'!$F1828,'Hàng tra'!$E$3:$E$519,0))</f>
        <v>#N/A</v>
      </c>
    </row>
    <row r="1829" spans="1:21" hidden="1" outlineLevel="1" x14ac:dyDescent="0.25">
      <c r="A1829" s="4">
        <v>44993</v>
      </c>
      <c r="B1829" s="8" t="s">
        <v>2344</v>
      </c>
      <c r="C1829" s="8" t="s">
        <v>3013</v>
      </c>
      <c r="D1829" s="22" t="s">
        <v>2387</v>
      </c>
      <c r="E1829" s="22" t="s">
        <v>2387</v>
      </c>
      <c r="F1829" s="22">
        <v>11782</v>
      </c>
      <c r="G1829" s="22"/>
      <c r="H1829" s="22" t="str">
        <f>+IFERROR(INDEX('18.02.23'!$N$9:$N$746,MATCH('Bảng kê Q1'!$F1829,'18.02.23'!$N$9:$N$746,0)),"")</f>
        <v/>
      </c>
      <c r="I1829" s="22"/>
      <c r="J1829" s="22"/>
      <c r="K1829" s="22"/>
      <c r="L1829" s="5">
        <v>1100049</v>
      </c>
      <c r="M1829" s="9" t="s">
        <v>3015</v>
      </c>
      <c r="N1829" s="5">
        <v>110005</v>
      </c>
      <c r="O1829" s="5">
        <v>1210054</v>
      </c>
      <c r="P1829" s="5">
        <f t="shared" si="56"/>
        <v>127055.67</v>
      </c>
      <c r="Q1829" s="5">
        <f t="shared" si="57"/>
        <v>1082998.33</v>
      </c>
      <c r="R1829" s="5" t="str">
        <f>+IFERROR(INDEX('18.02.23'!$F$9:$F$748,MATCH('Bảng kê Q1'!$F1829,'18.02.23'!$N$9:$N$746,0)),"")</f>
        <v/>
      </c>
      <c r="S1829" s="15" t="s">
        <v>1882</v>
      </c>
      <c r="T1829" s="8" t="s">
        <v>3014</v>
      </c>
      <c r="U1829" t="e">
        <f>INDEX('Hàng tra'!$E$3:$E$519,MATCH('Bảng kê Q1'!$F1829,'Hàng tra'!$E$3:$E$519,0))</f>
        <v>#N/A</v>
      </c>
    </row>
    <row r="1830" spans="1:21" hidden="1" outlineLevel="1" x14ac:dyDescent="0.25">
      <c r="A1830" s="4">
        <v>44993</v>
      </c>
      <c r="B1830" s="8" t="s">
        <v>11</v>
      </c>
      <c r="C1830" s="8" t="s">
        <v>3013</v>
      </c>
      <c r="D1830" s="22" t="s">
        <v>2875</v>
      </c>
      <c r="E1830" s="22" t="s">
        <v>2875</v>
      </c>
      <c r="F1830" s="22">
        <v>11806</v>
      </c>
      <c r="G1830" s="22"/>
      <c r="H1830" s="22" t="str">
        <f>+IFERROR(INDEX('18.02.23'!$N$9:$N$746,MATCH('Bảng kê Q1'!$F1830,'18.02.23'!$N$9:$N$746,0)),"")</f>
        <v/>
      </c>
      <c r="I1830" s="22"/>
      <c r="J1830" s="22"/>
      <c r="K1830" s="22"/>
      <c r="L1830" s="5">
        <v>1167378</v>
      </c>
      <c r="M1830" s="9" t="s">
        <v>3015</v>
      </c>
      <c r="N1830" s="5">
        <v>116738</v>
      </c>
      <c r="O1830" s="5">
        <v>1284116</v>
      </c>
      <c r="P1830" s="5">
        <f t="shared" si="56"/>
        <v>134832.18</v>
      </c>
      <c r="Q1830" s="5">
        <f t="shared" si="57"/>
        <v>1149283.82</v>
      </c>
      <c r="R1830" s="5" t="str">
        <f>+IFERROR(INDEX('18.02.23'!$F$9:$F$748,MATCH('Bảng kê Q1'!$F1830,'18.02.23'!$N$9:$N$746,0)),"")</f>
        <v/>
      </c>
      <c r="S1830" s="15" t="s">
        <v>1882</v>
      </c>
      <c r="T1830" s="8" t="s">
        <v>3014</v>
      </c>
      <c r="U1830" t="e">
        <f>INDEX('Hàng tra'!$E$3:$E$519,MATCH('Bảng kê Q1'!$F1830,'Hàng tra'!$E$3:$E$519,0))</f>
        <v>#N/A</v>
      </c>
    </row>
    <row r="1831" spans="1:21" hidden="1" outlineLevel="1" x14ac:dyDescent="0.25">
      <c r="A1831" s="4">
        <v>44993</v>
      </c>
      <c r="B1831" s="8" t="s">
        <v>1336</v>
      </c>
      <c r="C1831" s="8" t="s">
        <v>3013</v>
      </c>
      <c r="D1831" s="22" t="s">
        <v>2491</v>
      </c>
      <c r="E1831" s="22" t="s">
        <v>2491</v>
      </c>
      <c r="F1831" s="22">
        <v>11807</v>
      </c>
      <c r="G1831" s="22"/>
      <c r="H1831" s="22" t="str">
        <f>+IFERROR(INDEX('18.02.23'!$N$9:$N$746,MATCH('Bảng kê Q1'!$F1831,'18.02.23'!$N$9:$N$746,0)),"")</f>
        <v/>
      </c>
      <c r="I1831" s="22"/>
      <c r="J1831" s="22"/>
      <c r="K1831" s="22"/>
      <c r="L1831" s="5">
        <v>1061211</v>
      </c>
      <c r="M1831" s="9" t="s">
        <v>3015</v>
      </c>
      <c r="N1831" s="5">
        <v>106121</v>
      </c>
      <c r="O1831" s="5">
        <v>1167332</v>
      </c>
      <c r="P1831" s="5">
        <f t="shared" si="56"/>
        <v>122569.86</v>
      </c>
      <c r="Q1831" s="5">
        <f t="shared" si="57"/>
        <v>1044762.14</v>
      </c>
      <c r="R1831" s="5" t="str">
        <f>+IFERROR(INDEX('18.02.23'!$F$9:$F$748,MATCH('Bảng kê Q1'!$F1831,'18.02.23'!$N$9:$N$746,0)),"")</f>
        <v/>
      </c>
      <c r="S1831" s="15" t="s">
        <v>1882</v>
      </c>
      <c r="T1831" s="8" t="s">
        <v>3014</v>
      </c>
      <c r="U1831" t="e">
        <f>INDEX('Hàng tra'!$E$3:$E$519,MATCH('Bảng kê Q1'!$F1831,'Hàng tra'!$E$3:$E$519,0))</f>
        <v>#N/A</v>
      </c>
    </row>
    <row r="1832" spans="1:21" hidden="1" outlineLevel="1" x14ac:dyDescent="0.25">
      <c r="A1832" s="4">
        <v>44993</v>
      </c>
      <c r="B1832" s="8" t="s">
        <v>1141</v>
      </c>
      <c r="C1832" s="8" t="s">
        <v>3013</v>
      </c>
      <c r="D1832" s="22" t="s">
        <v>4170</v>
      </c>
      <c r="E1832" s="22" t="s">
        <v>4170</v>
      </c>
      <c r="F1832" s="22">
        <v>11809</v>
      </c>
      <c r="G1832" s="22"/>
      <c r="H1832" s="22" t="str">
        <f>+IFERROR(INDEX('18.02.23'!$N$9:$N$746,MATCH('Bảng kê Q1'!$F1832,'18.02.23'!$N$9:$N$746,0)),"")</f>
        <v/>
      </c>
      <c r="I1832" s="22"/>
      <c r="J1832" s="22"/>
      <c r="K1832" s="22"/>
      <c r="L1832" s="5">
        <v>2519900</v>
      </c>
      <c r="M1832" s="9" t="s">
        <v>3015</v>
      </c>
      <c r="N1832" s="5">
        <v>251990</v>
      </c>
      <c r="O1832" s="5">
        <v>2771890</v>
      </c>
      <c r="P1832" s="5">
        <f t="shared" si="56"/>
        <v>291048.45</v>
      </c>
      <c r="Q1832" s="5">
        <f t="shared" si="57"/>
        <v>2480841.5499999998</v>
      </c>
      <c r="R1832" s="5" t="str">
        <f>+IFERROR(INDEX('18.02.23'!$F$9:$F$748,MATCH('Bảng kê Q1'!$F1832,'18.02.23'!$N$9:$N$746,0)),"")</f>
        <v/>
      </c>
      <c r="S1832" s="15" t="s">
        <v>181</v>
      </c>
      <c r="T1832" s="8" t="s">
        <v>3068</v>
      </c>
      <c r="U1832" t="e">
        <f>INDEX('Hàng tra'!$E$3:$E$519,MATCH('Bảng kê Q1'!$F1832,'Hàng tra'!$E$3:$E$519,0))</f>
        <v>#N/A</v>
      </c>
    </row>
    <row r="1833" spans="1:21" hidden="1" outlineLevel="1" x14ac:dyDescent="0.25">
      <c r="A1833" s="4">
        <v>44993</v>
      </c>
      <c r="B1833" s="8" t="s">
        <v>32</v>
      </c>
      <c r="C1833" s="8" t="s">
        <v>3013</v>
      </c>
      <c r="D1833" s="22" t="s">
        <v>4139</v>
      </c>
      <c r="E1833" s="22" t="s">
        <v>4139</v>
      </c>
      <c r="F1833" s="22">
        <v>11810</v>
      </c>
      <c r="G1833" s="22"/>
      <c r="H1833" s="22" t="str">
        <f>+IFERROR(INDEX('18.02.23'!$N$9:$N$746,MATCH('Bảng kê Q1'!$F1833,'18.02.23'!$N$9:$N$746,0)),"")</f>
        <v/>
      </c>
      <c r="I1833" s="22"/>
      <c r="J1833" s="22"/>
      <c r="K1833" s="22"/>
      <c r="L1833" s="5">
        <v>333174</v>
      </c>
      <c r="M1833" s="9" t="s">
        <v>3015</v>
      </c>
      <c r="N1833" s="5">
        <v>33317</v>
      </c>
      <c r="O1833" s="5">
        <v>366491</v>
      </c>
      <c r="P1833" s="5">
        <f t="shared" si="56"/>
        <v>38481.555</v>
      </c>
      <c r="Q1833" s="5">
        <f t="shared" si="57"/>
        <v>328009.44500000001</v>
      </c>
      <c r="R1833" s="5" t="str">
        <f>+IFERROR(INDEX('18.02.23'!$F$9:$F$748,MATCH('Bảng kê Q1'!$F1833,'18.02.23'!$N$9:$N$746,0)),"")</f>
        <v/>
      </c>
      <c r="S1833" s="15" t="s">
        <v>1882</v>
      </c>
      <c r="T1833" s="8" t="s">
        <v>3014</v>
      </c>
      <c r="U1833" t="e">
        <f>INDEX('Hàng tra'!$E$3:$E$519,MATCH('Bảng kê Q1'!$F1833,'Hàng tra'!$E$3:$E$519,0))</f>
        <v>#N/A</v>
      </c>
    </row>
    <row r="1834" spans="1:21" hidden="1" outlineLevel="1" x14ac:dyDescent="0.25">
      <c r="A1834" s="4">
        <v>44993</v>
      </c>
      <c r="B1834" s="8" t="s">
        <v>633</v>
      </c>
      <c r="C1834" s="8" t="s">
        <v>3013</v>
      </c>
      <c r="D1834" s="22" t="s">
        <v>539</v>
      </c>
      <c r="E1834" s="22" t="s">
        <v>539</v>
      </c>
      <c r="F1834" s="22">
        <v>11825</v>
      </c>
      <c r="G1834" s="22"/>
      <c r="H1834" s="22" t="str">
        <f>+IFERROR(INDEX('18.02.23'!$N$9:$N$746,MATCH('Bảng kê Q1'!$F1834,'18.02.23'!$N$9:$N$746,0)),"")</f>
        <v/>
      </c>
      <c r="I1834" s="22"/>
      <c r="J1834" s="22"/>
      <c r="K1834" s="22"/>
      <c r="L1834" s="5">
        <v>804393</v>
      </c>
      <c r="M1834" s="9" t="s">
        <v>3015</v>
      </c>
      <c r="N1834" s="5">
        <v>80439</v>
      </c>
      <c r="O1834" s="5">
        <v>884832</v>
      </c>
      <c r="P1834" s="5">
        <f t="shared" si="56"/>
        <v>92907.36</v>
      </c>
      <c r="Q1834" s="5">
        <f t="shared" si="57"/>
        <v>791924.64</v>
      </c>
      <c r="R1834" s="5" t="str">
        <f>+IFERROR(INDEX('18.02.23'!$F$9:$F$748,MATCH('Bảng kê Q1'!$F1834,'18.02.23'!$N$9:$N$746,0)),"")</f>
        <v/>
      </c>
      <c r="S1834" s="15" t="s">
        <v>1882</v>
      </c>
      <c r="T1834" s="8" t="s">
        <v>3014</v>
      </c>
      <c r="U1834" t="e">
        <f>INDEX('Hàng tra'!$E$3:$E$519,MATCH('Bảng kê Q1'!$F1834,'Hàng tra'!$E$3:$E$519,0))</f>
        <v>#N/A</v>
      </c>
    </row>
    <row r="1835" spans="1:21" ht="21" hidden="1" outlineLevel="1" x14ac:dyDescent="0.25">
      <c r="A1835" s="4">
        <v>44993</v>
      </c>
      <c r="B1835" s="8" t="s">
        <v>1357</v>
      </c>
      <c r="C1835" s="8" t="s">
        <v>3013</v>
      </c>
      <c r="D1835" s="22" t="s">
        <v>1528</v>
      </c>
      <c r="E1835" s="22" t="s">
        <v>1528</v>
      </c>
      <c r="F1835" s="22">
        <v>11826</v>
      </c>
      <c r="G1835" s="22"/>
      <c r="H1835" s="22" t="str">
        <f>+IFERROR(INDEX('18.02.23'!$N$9:$N$746,MATCH('Bảng kê Q1'!$F1835,'18.02.23'!$N$9:$N$746,0)),"")</f>
        <v/>
      </c>
      <c r="I1835" s="22"/>
      <c r="J1835" s="22"/>
      <c r="K1835" s="22"/>
      <c r="L1835" s="5">
        <v>1289600</v>
      </c>
      <c r="M1835" s="9" t="s">
        <v>3015</v>
      </c>
      <c r="N1835" s="5">
        <v>128960</v>
      </c>
      <c r="O1835" s="5">
        <v>1418560</v>
      </c>
      <c r="P1835" s="5">
        <f t="shared" si="56"/>
        <v>148948.79999999999</v>
      </c>
      <c r="Q1835" s="5">
        <f t="shared" si="57"/>
        <v>1269611.2</v>
      </c>
      <c r="R1835" s="5" t="str">
        <f>+IFERROR(INDEX('18.02.23'!$F$9:$F$748,MATCH('Bảng kê Q1'!$F1835,'18.02.23'!$N$9:$N$746,0)),"")</f>
        <v/>
      </c>
      <c r="S1835" s="15" t="s">
        <v>1528</v>
      </c>
      <c r="T1835" s="8" t="s">
        <v>3043</v>
      </c>
      <c r="U1835" t="e">
        <f>INDEX('Hàng tra'!$E$3:$E$519,MATCH('Bảng kê Q1'!$F1835,'Hàng tra'!$E$3:$E$519,0))</f>
        <v>#N/A</v>
      </c>
    </row>
    <row r="1836" spans="1:21" hidden="1" outlineLevel="1" x14ac:dyDescent="0.25">
      <c r="A1836" s="4">
        <v>44993</v>
      </c>
      <c r="B1836" s="8" t="s">
        <v>2432</v>
      </c>
      <c r="C1836" s="8" t="s">
        <v>3013</v>
      </c>
      <c r="D1836" s="22" t="s">
        <v>922</v>
      </c>
      <c r="E1836" s="22" t="s">
        <v>922</v>
      </c>
      <c r="F1836" s="22">
        <v>11828</v>
      </c>
      <c r="G1836" s="22"/>
      <c r="H1836" s="22" t="str">
        <f>+IFERROR(INDEX('18.02.23'!$N$9:$N$746,MATCH('Bảng kê Q1'!$F1836,'18.02.23'!$N$9:$N$746,0)),"")</f>
        <v/>
      </c>
      <c r="I1836" s="22"/>
      <c r="J1836" s="22"/>
      <c r="K1836" s="22"/>
      <c r="L1836" s="5">
        <v>2579200</v>
      </c>
      <c r="M1836" s="9" t="s">
        <v>3015</v>
      </c>
      <c r="N1836" s="5">
        <v>257920</v>
      </c>
      <c r="O1836" s="5">
        <v>2837120</v>
      </c>
      <c r="P1836" s="5">
        <f t="shared" si="56"/>
        <v>297897.59999999998</v>
      </c>
      <c r="Q1836" s="5">
        <f t="shared" si="57"/>
        <v>2539222.4</v>
      </c>
      <c r="R1836" s="5" t="str">
        <f>+IFERROR(INDEX('18.02.23'!$F$9:$F$748,MATCH('Bảng kê Q1'!$F1836,'18.02.23'!$N$9:$N$746,0)),"")</f>
        <v/>
      </c>
      <c r="S1836" s="15" t="s">
        <v>922</v>
      </c>
      <c r="T1836" s="8" t="s">
        <v>3034</v>
      </c>
      <c r="U1836" t="e">
        <f>INDEX('Hàng tra'!$E$3:$E$519,MATCH('Bảng kê Q1'!$F1836,'Hàng tra'!$E$3:$E$519,0))</f>
        <v>#N/A</v>
      </c>
    </row>
    <row r="1837" spans="1:21" hidden="1" outlineLevel="1" x14ac:dyDescent="0.25">
      <c r="A1837" s="4">
        <v>44993</v>
      </c>
      <c r="B1837" s="8" t="s">
        <v>927</v>
      </c>
      <c r="C1837" s="8" t="s">
        <v>3013</v>
      </c>
      <c r="D1837" s="22" t="s">
        <v>228</v>
      </c>
      <c r="E1837" s="22" t="s">
        <v>228</v>
      </c>
      <c r="F1837" s="22">
        <v>11829</v>
      </c>
      <c r="G1837" s="22"/>
      <c r="H1837" s="22" t="str">
        <f>+IFERROR(INDEX('18.02.23'!$N$9:$N$746,MATCH('Bảng kê Q1'!$F1837,'18.02.23'!$N$9:$N$746,0)),"")</f>
        <v/>
      </c>
      <c r="I1837" s="22"/>
      <c r="J1837" s="22"/>
      <c r="K1837" s="22"/>
      <c r="L1837" s="5">
        <v>1392489</v>
      </c>
      <c r="M1837" s="9" t="s">
        <v>3015</v>
      </c>
      <c r="N1837" s="5">
        <v>139249</v>
      </c>
      <c r="O1837" s="5">
        <v>1531738</v>
      </c>
      <c r="P1837" s="5">
        <f t="shared" si="56"/>
        <v>160832.49</v>
      </c>
      <c r="Q1837" s="5">
        <f t="shared" si="57"/>
        <v>1370905.51</v>
      </c>
      <c r="R1837" s="5" t="str">
        <f>+IFERROR(INDEX('18.02.23'!$F$9:$F$748,MATCH('Bảng kê Q1'!$F1837,'18.02.23'!$N$9:$N$746,0)),"")</f>
        <v/>
      </c>
      <c r="S1837" s="15" t="s">
        <v>1882</v>
      </c>
      <c r="T1837" s="8" t="s">
        <v>3014</v>
      </c>
      <c r="U1837" t="e">
        <f>INDEX('Hàng tra'!$E$3:$E$519,MATCH('Bảng kê Q1'!$F1837,'Hàng tra'!$E$3:$E$519,0))</f>
        <v>#N/A</v>
      </c>
    </row>
    <row r="1838" spans="1:21" hidden="1" outlineLevel="1" x14ac:dyDescent="0.25">
      <c r="A1838" s="4">
        <v>44993</v>
      </c>
      <c r="B1838" s="8" t="s">
        <v>664</v>
      </c>
      <c r="C1838" s="8" t="s">
        <v>3013</v>
      </c>
      <c r="D1838" s="22" t="s">
        <v>2247</v>
      </c>
      <c r="E1838" s="22" t="s">
        <v>2247</v>
      </c>
      <c r="F1838" s="22">
        <v>11830</v>
      </c>
      <c r="G1838" s="22"/>
      <c r="H1838" s="22" t="str">
        <f>+IFERROR(INDEX('18.02.23'!$N$9:$N$746,MATCH('Bảng kê Q1'!$F1838,'18.02.23'!$N$9:$N$746,0)),"")</f>
        <v/>
      </c>
      <c r="I1838" s="22"/>
      <c r="J1838" s="22"/>
      <c r="K1838" s="22"/>
      <c r="L1838" s="5">
        <v>3043740</v>
      </c>
      <c r="M1838" s="9" t="s">
        <v>3015</v>
      </c>
      <c r="N1838" s="5">
        <v>304374</v>
      </c>
      <c r="O1838" s="5">
        <v>3348114</v>
      </c>
      <c r="P1838" s="5">
        <f t="shared" si="56"/>
        <v>351551.97</v>
      </c>
      <c r="Q1838" s="5">
        <f t="shared" si="57"/>
        <v>2996562.0300000003</v>
      </c>
      <c r="R1838" s="5" t="str">
        <f>+IFERROR(INDEX('18.02.23'!$F$9:$F$748,MATCH('Bảng kê Q1'!$F1838,'18.02.23'!$N$9:$N$746,0)),"")</f>
        <v/>
      </c>
      <c r="S1838" s="15" t="s">
        <v>2247</v>
      </c>
      <c r="T1838" s="8" t="s">
        <v>3058</v>
      </c>
      <c r="U1838" t="e">
        <f>INDEX('Hàng tra'!$E$3:$E$519,MATCH('Bảng kê Q1'!$F1838,'Hàng tra'!$E$3:$E$519,0))</f>
        <v>#N/A</v>
      </c>
    </row>
    <row r="1839" spans="1:21" ht="21" hidden="1" outlineLevel="1" x14ac:dyDescent="0.25">
      <c r="A1839" s="4">
        <v>44993</v>
      </c>
      <c r="B1839" s="8" t="s">
        <v>1338</v>
      </c>
      <c r="C1839" s="8" t="s">
        <v>3013</v>
      </c>
      <c r="D1839" s="22" t="s">
        <v>760</v>
      </c>
      <c r="E1839" s="22" t="s">
        <v>760</v>
      </c>
      <c r="F1839" s="22">
        <v>12337</v>
      </c>
      <c r="G1839" s="22"/>
      <c r="H1839" s="22" t="str">
        <f>+IFERROR(INDEX('18.02.23'!$N$9:$N$746,MATCH('Bảng kê Q1'!$F1839,'18.02.23'!$N$9:$N$746,0)),"")</f>
        <v/>
      </c>
      <c r="I1839" s="22"/>
      <c r="J1839" s="22"/>
      <c r="K1839" s="22"/>
      <c r="L1839" s="5">
        <v>1081500</v>
      </c>
      <c r="M1839" s="9" t="s">
        <v>3015</v>
      </c>
      <c r="N1839" s="5">
        <v>108150</v>
      </c>
      <c r="O1839" s="5">
        <v>1189650</v>
      </c>
      <c r="P1839" s="5">
        <f t="shared" si="56"/>
        <v>124913.25</v>
      </c>
      <c r="Q1839" s="5">
        <f t="shared" si="57"/>
        <v>1064736.75</v>
      </c>
      <c r="R1839" s="5" t="str">
        <f>+IFERROR(INDEX('18.02.23'!$F$9:$F$748,MATCH('Bảng kê Q1'!$F1839,'18.02.23'!$N$9:$N$746,0)),"")</f>
        <v/>
      </c>
      <c r="S1839" s="15" t="s">
        <v>760</v>
      </c>
      <c r="T1839" s="8" t="s">
        <v>3073</v>
      </c>
      <c r="U1839" t="e">
        <f>INDEX('Hàng tra'!$E$3:$E$519,MATCH('Bảng kê Q1'!$F1839,'Hàng tra'!$E$3:$E$519,0))</f>
        <v>#N/A</v>
      </c>
    </row>
    <row r="1840" spans="1:21" ht="21" hidden="1" outlineLevel="1" x14ac:dyDescent="0.25">
      <c r="A1840" s="4">
        <v>44993</v>
      </c>
      <c r="B1840" s="8" t="s">
        <v>196</v>
      </c>
      <c r="C1840" s="8" t="s">
        <v>3013</v>
      </c>
      <c r="D1840" s="22" t="s">
        <v>4179</v>
      </c>
      <c r="E1840" s="22" t="s">
        <v>4179</v>
      </c>
      <c r="F1840" s="22">
        <v>12340</v>
      </c>
      <c r="G1840" s="22"/>
      <c r="H1840" s="22" t="str">
        <f>+IFERROR(INDEX('18.02.23'!$N$9:$N$746,MATCH('Bảng kê Q1'!$F1840,'18.02.23'!$N$9:$N$746,0)),"")</f>
        <v/>
      </c>
      <c r="I1840" s="22"/>
      <c r="J1840" s="22"/>
      <c r="K1840" s="22"/>
      <c r="L1840" s="5">
        <v>1441965</v>
      </c>
      <c r="M1840" s="9" t="s">
        <v>3015</v>
      </c>
      <c r="N1840" s="5">
        <v>144197</v>
      </c>
      <c r="O1840" s="5">
        <v>1586162</v>
      </c>
      <c r="P1840" s="5">
        <f t="shared" si="56"/>
        <v>166547.00999999998</v>
      </c>
      <c r="Q1840" s="5">
        <f t="shared" si="57"/>
        <v>1419614.99</v>
      </c>
      <c r="R1840" s="5" t="str">
        <f>+IFERROR(INDEX('18.02.23'!$F$9:$F$748,MATCH('Bảng kê Q1'!$F1840,'18.02.23'!$N$9:$N$746,0)),"")</f>
        <v/>
      </c>
      <c r="S1840" s="15" t="s">
        <v>349</v>
      </c>
      <c r="T1840" s="8" t="s">
        <v>3030</v>
      </c>
      <c r="U1840" t="e">
        <f>INDEX('Hàng tra'!$E$3:$E$519,MATCH('Bảng kê Q1'!$F1840,'Hàng tra'!$E$3:$E$519,0))</f>
        <v>#N/A</v>
      </c>
    </row>
    <row r="1841" spans="1:21" ht="21" hidden="1" outlineLevel="1" x14ac:dyDescent="0.25">
      <c r="A1841" s="4">
        <v>44993</v>
      </c>
      <c r="B1841" s="8" t="s">
        <v>455</v>
      </c>
      <c r="C1841" s="8" t="s">
        <v>3013</v>
      </c>
      <c r="D1841" s="22" t="s">
        <v>2233</v>
      </c>
      <c r="E1841" s="22" t="s">
        <v>2233</v>
      </c>
      <c r="F1841" s="22">
        <v>12346</v>
      </c>
      <c r="G1841" s="22"/>
      <c r="H1841" s="22" t="str">
        <f>+IFERROR(INDEX('18.02.23'!$N$9:$N$746,MATCH('Bảng kê Q1'!$F1841,'18.02.23'!$N$9:$N$746,0)),"")</f>
        <v/>
      </c>
      <c r="I1841" s="22"/>
      <c r="J1841" s="22"/>
      <c r="K1841" s="22"/>
      <c r="L1841" s="5">
        <v>333174</v>
      </c>
      <c r="M1841" s="9" t="s">
        <v>3015</v>
      </c>
      <c r="N1841" s="5">
        <v>33317</v>
      </c>
      <c r="O1841" s="5">
        <v>366491</v>
      </c>
      <c r="P1841" s="5">
        <f t="shared" si="56"/>
        <v>38481.555</v>
      </c>
      <c r="Q1841" s="5">
        <f t="shared" si="57"/>
        <v>328009.44500000001</v>
      </c>
      <c r="R1841" s="5" t="str">
        <f>+IFERROR(INDEX('18.02.23'!$F$9:$F$748,MATCH('Bảng kê Q1'!$F1841,'18.02.23'!$N$9:$N$746,0)),"")</f>
        <v/>
      </c>
      <c r="S1841" s="15" t="s">
        <v>2233</v>
      </c>
      <c r="T1841" s="8" t="s">
        <v>3113</v>
      </c>
      <c r="U1841" t="e">
        <f>INDEX('Hàng tra'!$E$3:$E$519,MATCH('Bảng kê Q1'!$F1841,'Hàng tra'!$E$3:$E$519,0))</f>
        <v>#N/A</v>
      </c>
    </row>
    <row r="1842" spans="1:21" ht="21" hidden="1" outlineLevel="1" x14ac:dyDescent="0.25">
      <c r="A1842" s="4">
        <v>44993</v>
      </c>
      <c r="B1842" s="8" t="s">
        <v>950</v>
      </c>
      <c r="C1842" s="8" t="s">
        <v>3013</v>
      </c>
      <c r="D1842" s="22" t="s">
        <v>2781</v>
      </c>
      <c r="E1842" s="22" t="s">
        <v>2781</v>
      </c>
      <c r="F1842" s="22">
        <v>12347</v>
      </c>
      <c r="G1842" s="22"/>
      <c r="H1842" s="22" t="str">
        <f>+IFERROR(INDEX('18.02.23'!$N$9:$N$746,MATCH('Bảng kê Q1'!$F1842,'18.02.23'!$N$9:$N$746,0)),"")</f>
        <v/>
      </c>
      <c r="I1842" s="22"/>
      <c r="J1842" s="22"/>
      <c r="K1842" s="22"/>
      <c r="L1842" s="5">
        <v>2073065</v>
      </c>
      <c r="M1842" s="9" t="s">
        <v>3015</v>
      </c>
      <c r="N1842" s="5">
        <v>207307</v>
      </c>
      <c r="O1842" s="5">
        <v>2280372</v>
      </c>
      <c r="P1842" s="5">
        <f t="shared" si="56"/>
        <v>239439.06</v>
      </c>
      <c r="Q1842" s="5">
        <f t="shared" si="57"/>
        <v>2040932.94</v>
      </c>
      <c r="R1842" s="5" t="str">
        <f>+IFERROR(INDEX('18.02.23'!$F$9:$F$748,MATCH('Bảng kê Q1'!$F1842,'18.02.23'!$N$9:$N$746,0)),"")</f>
        <v/>
      </c>
      <c r="S1842" s="15" t="s">
        <v>2781</v>
      </c>
      <c r="T1842" s="8" t="s">
        <v>3075</v>
      </c>
      <c r="U1842" t="e">
        <f>INDEX('Hàng tra'!$E$3:$E$519,MATCH('Bảng kê Q1'!$F1842,'Hàng tra'!$E$3:$E$519,0))</f>
        <v>#N/A</v>
      </c>
    </row>
    <row r="1843" spans="1:21" ht="21" hidden="1" outlineLevel="1" x14ac:dyDescent="0.25">
      <c r="A1843" s="4">
        <v>44993</v>
      </c>
      <c r="B1843" s="8" t="s">
        <v>373</v>
      </c>
      <c r="C1843" s="8" t="s">
        <v>3013</v>
      </c>
      <c r="D1843" s="22" t="s">
        <v>1405</v>
      </c>
      <c r="E1843" s="22" t="s">
        <v>1405</v>
      </c>
      <c r="F1843" s="22">
        <v>12348</v>
      </c>
      <c r="G1843" s="22"/>
      <c r="H1843" s="22" t="str">
        <f>+IFERROR(INDEX('18.02.23'!$N$9:$N$746,MATCH('Bảng kê Q1'!$F1843,'18.02.23'!$N$9:$N$746,0)),"")</f>
        <v/>
      </c>
      <c r="I1843" s="22"/>
      <c r="J1843" s="22"/>
      <c r="K1843" s="22"/>
      <c r="L1843" s="5">
        <v>2619240</v>
      </c>
      <c r="M1843" s="9" t="s">
        <v>3015</v>
      </c>
      <c r="N1843" s="5">
        <v>261924</v>
      </c>
      <c r="O1843" s="5">
        <v>2881164</v>
      </c>
      <c r="P1843" s="5">
        <f t="shared" si="56"/>
        <v>302522.21999999997</v>
      </c>
      <c r="Q1843" s="5">
        <f t="shared" si="57"/>
        <v>2578641.7800000003</v>
      </c>
      <c r="R1843" s="5" t="str">
        <f>+IFERROR(INDEX('18.02.23'!$F$9:$F$748,MATCH('Bảng kê Q1'!$F1843,'18.02.23'!$N$9:$N$746,0)),"")</f>
        <v/>
      </c>
      <c r="S1843" s="15" t="s">
        <v>1405</v>
      </c>
      <c r="T1843" s="8" t="s">
        <v>3097</v>
      </c>
      <c r="U1843" t="e">
        <f>INDEX('Hàng tra'!$E$3:$E$519,MATCH('Bảng kê Q1'!$F1843,'Hàng tra'!$E$3:$E$519,0))</f>
        <v>#N/A</v>
      </c>
    </row>
    <row r="1844" spans="1:21" ht="21" hidden="1" outlineLevel="1" x14ac:dyDescent="0.25">
      <c r="A1844" s="4">
        <v>44993</v>
      </c>
      <c r="B1844" s="8" t="s">
        <v>1789</v>
      </c>
      <c r="C1844" s="8" t="s">
        <v>3013</v>
      </c>
      <c r="D1844" s="22" t="s">
        <v>2670</v>
      </c>
      <c r="E1844" s="22" t="s">
        <v>2670</v>
      </c>
      <c r="F1844" s="22">
        <v>12349</v>
      </c>
      <c r="G1844" s="22"/>
      <c r="H1844" s="22" t="str">
        <f>+IFERROR(INDEX('18.02.23'!$N$9:$N$746,MATCH('Bảng kê Q1'!$F1844,'18.02.23'!$N$9:$N$746,0)),"")</f>
        <v/>
      </c>
      <c r="I1844" s="22"/>
      <c r="J1844" s="22"/>
      <c r="K1844" s="22"/>
      <c r="L1844" s="5">
        <v>13158870</v>
      </c>
      <c r="M1844" s="9" t="s">
        <v>3015</v>
      </c>
      <c r="N1844" s="5">
        <v>1315887</v>
      </c>
      <c r="O1844" s="5">
        <v>14474757</v>
      </c>
      <c r="P1844" s="5">
        <f t="shared" si="56"/>
        <v>1519849.4849999999</v>
      </c>
      <c r="Q1844" s="5">
        <f t="shared" si="57"/>
        <v>12954907.515000001</v>
      </c>
      <c r="R1844" s="5" t="str">
        <f>+IFERROR(INDEX('18.02.23'!$F$9:$F$748,MATCH('Bảng kê Q1'!$F1844,'18.02.23'!$N$9:$N$746,0)),"")</f>
        <v/>
      </c>
      <c r="S1844" s="15" t="s">
        <v>2670</v>
      </c>
      <c r="T1844" s="8" t="s">
        <v>3072</v>
      </c>
      <c r="U1844" t="e">
        <f>INDEX('Hàng tra'!$E$3:$E$519,MATCH('Bảng kê Q1'!$F1844,'Hàng tra'!$E$3:$E$519,0))</f>
        <v>#N/A</v>
      </c>
    </row>
    <row r="1845" spans="1:21" ht="21" hidden="1" outlineLevel="1" x14ac:dyDescent="0.25">
      <c r="A1845" s="4">
        <v>44993</v>
      </c>
      <c r="B1845" s="8" t="s">
        <v>323</v>
      </c>
      <c r="C1845" s="8" t="s">
        <v>3013</v>
      </c>
      <c r="D1845" s="22" t="s">
        <v>1531</v>
      </c>
      <c r="E1845" s="22" t="s">
        <v>1531</v>
      </c>
      <c r="F1845" s="22">
        <v>12350</v>
      </c>
      <c r="G1845" s="22"/>
      <c r="H1845" s="22" t="str">
        <f>+IFERROR(INDEX('18.02.23'!$N$9:$N$746,MATCH('Bảng kê Q1'!$F1845,'18.02.23'!$N$9:$N$746,0)),"")</f>
        <v/>
      </c>
      <c r="I1845" s="22"/>
      <c r="J1845" s="22"/>
      <c r="K1845" s="22"/>
      <c r="L1845" s="5">
        <v>3035550</v>
      </c>
      <c r="M1845" s="9" t="s">
        <v>3015</v>
      </c>
      <c r="N1845" s="5">
        <v>303555</v>
      </c>
      <c r="O1845" s="5">
        <v>3339105</v>
      </c>
      <c r="P1845" s="5">
        <f t="shared" si="56"/>
        <v>350606.02499999997</v>
      </c>
      <c r="Q1845" s="5">
        <f t="shared" si="57"/>
        <v>2988498.9750000001</v>
      </c>
      <c r="R1845" s="5" t="str">
        <f>+IFERROR(INDEX('18.02.23'!$F$9:$F$748,MATCH('Bảng kê Q1'!$F1845,'18.02.23'!$N$9:$N$746,0)),"")</f>
        <v/>
      </c>
      <c r="S1845" s="15" t="s">
        <v>1531</v>
      </c>
      <c r="T1845" s="8" t="s">
        <v>3078</v>
      </c>
      <c r="U1845" t="e">
        <f>INDEX('Hàng tra'!$E$3:$E$519,MATCH('Bảng kê Q1'!$F1845,'Hàng tra'!$E$3:$E$519,0))</f>
        <v>#N/A</v>
      </c>
    </row>
    <row r="1846" spans="1:21" ht="21" hidden="1" outlineLevel="1" x14ac:dyDescent="0.25">
      <c r="A1846" s="4">
        <v>44993</v>
      </c>
      <c r="B1846" s="8" t="s">
        <v>1091</v>
      </c>
      <c r="C1846" s="8" t="s">
        <v>3013</v>
      </c>
      <c r="D1846" s="22" t="s">
        <v>439</v>
      </c>
      <c r="E1846" s="22" t="s">
        <v>439</v>
      </c>
      <c r="F1846" s="22">
        <v>12351</v>
      </c>
      <c r="G1846" s="22"/>
      <c r="H1846" s="22" t="str">
        <f>+IFERROR(INDEX('18.02.23'!$N$9:$N$746,MATCH('Bảng kê Q1'!$F1846,'18.02.23'!$N$9:$N$746,0)),"")</f>
        <v/>
      </c>
      <c r="I1846" s="22"/>
      <c r="J1846" s="22"/>
      <c r="K1846" s="22"/>
      <c r="L1846" s="5">
        <v>555290</v>
      </c>
      <c r="M1846" s="9" t="s">
        <v>3015</v>
      </c>
      <c r="N1846" s="5">
        <v>55529</v>
      </c>
      <c r="O1846" s="5">
        <v>610819</v>
      </c>
      <c r="P1846" s="5">
        <f t="shared" si="56"/>
        <v>64135.994999999995</v>
      </c>
      <c r="Q1846" s="5">
        <f t="shared" si="57"/>
        <v>546683.005</v>
      </c>
      <c r="R1846" s="5" t="str">
        <f>+IFERROR(INDEX('18.02.23'!$F$9:$F$748,MATCH('Bảng kê Q1'!$F1846,'18.02.23'!$N$9:$N$746,0)),"")</f>
        <v/>
      </c>
      <c r="S1846" s="15" t="s">
        <v>439</v>
      </c>
      <c r="T1846" s="8" t="s">
        <v>3077</v>
      </c>
      <c r="U1846" t="e">
        <f>INDEX('Hàng tra'!$E$3:$E$519,MATCH('Bảng kê Q1'!$F1846,'Hàng tra'!$E$3:$E$519,0))</f>
        <v>#N/A</v>
      </c>
    </row>
    <row r="1847" spans="1:21" hidden="1" outlineLevel="1" x14ac:dyDescent="0.25">
      <c r="A1847" s="4">
        <v>44993</v>
      </c>
      <c r="B1847" s="8" t="s">
        <v>2833</v>
      </c>
      <c r="C1847" s="8" t="s">
        <v>3013</v>
      </c>
      <c r="D1847" s="22" t="s">
        <v>672</v>
      </c>
      <c r="E1847" s="22" t="s">
        <v>672</v>
      </c>
      <c r="F1847" s="22">
        <v>12352</v>
      </c>
      <c r="G1847" s="22"/>
      <c r="H1847" s="22" t="str">
        <f>+IFERROR(INDEX('18.02.23'!$N$9:$N$746,MATCH('Bảng kê Q1'!$F1847,'18.02.23'!$N$9:$N$746,0)),"")</f>
        <v/>
      </c>
      <c r="I1847" s="22"/>
      <c r="J1847" s="22"/>
      <c r="K1847" s="22"/>
      <c r="L1847" s="5">
        <v>6071100</v>
      </c>
      <c r="M1847" s="9" t="s">
        <v>3015</v>
      </c>
      <c r="N1847" s="5">
        <v>607110</v>
      </c>
      <c r="O1847" s="5">
        <v>6678210</v>
      </c>
      <c r="P1847" s="5">
        <f t="shared" si="56"/>
        <v>701212.04999999993</v>
      </c>
      <c r="Q1847" s="5">
        <f t="shared" si="57"/>
        <v>5976997.9500000002</v>
      </c>
      <c r="R1847" s="5" t="str">
        <f>+IFERROR(INDEX('18.02.23'!$F$9:$F$748,MATCH('Bảng kê Q1'!$F1847,'18.02.23'!$N$9:$N$746,0)),"")</f>
        <v/>
      </c>
      <c r="S1847" s="15" t="s">
        <v>672</v>
      </c>
      <c r="T1847" s="8" t="s">
        <v>3081</v>
      </c>
      <c r="U1847" t="e">
        <f>INDEX('Hàng tra'!$E$3:$E$519,MATCH('Bảng kê Q1'!$F1847,'Hàng tra'!$E$3:$E$519,0))</f>
        <v>#N/A</v>
      </c>
    </row>
    <row r="1848" spans="1:21" ht="21" hidden="1" outlineLevel="1" x14ac:dyDescent="0.25">
      <c r="A1848" s="4">
        <v>44993</v>
      </c>
      <c r="B1848" s="8" t="s">
        <v>591</v>
      </c>
      <c r="C1848" s="8" t="s">
        <v>3013</v>
      </c>
      <c r="D1848" s="22" t="s">
        <v>415</v>
      </c>
      <c r="E1848" s="22" t="s">
        <v>415</v>
      </c>
      <c r="F1848" s="22">
        <v>12353</v>
      </c>
      <c r="G1848" s="22"/>
      <c r="H1848" s="22" t="str">
        <f>+IFERROR(INDEX('18.02.23'!$N$9:$N$746,MATCH('Bảng kê Q1'!$F1848,'18.02.23'!$N$9:$N$746,0)),"")</f>
        <v/>
      </c>
      <c r="I1848" s="22"/>
      <c r="J1848" s="22"/>
      <c r="K1848" s="22"/>
      <c r="L1848" s="5">
        <v>1979555</v>
      </c>
      <c r="M1848" s="9" t="s">
        <v>3015</v>
      </c>
      <c r="N1848" s="5">
        <v>197956</v>
      </c>
      <c r="O1848" s="5">
        <v>2177511</v>
      </c>
      <c r="P1848" s="5">
        <f t="shared" si="56"/>
        <v>228638.655</v>
      </c>
      <c r="Q1848" s="5">
        <f t="shared" si="57"/>
        <v>1948872.345</v>
      </c>
      <c r="R1848" s="5" t="str">
        <f>+IFERROR(INDEX('18.02.23'!$F$9:$F$748,MATCH('Bảng kê Q1'!$F1848,'18.02.23'!$N$9:$N$746,0)),"")</f>
        <v/>
      </c>
      <c r="S1848" s="15" t="s">
        <v>415</v>
      </c>
      <c r="T1848" s="8" t="s">
        <v>3076</v>
      </c>
      <c r="U1848" t="e">
        <f>INDEX('Hàng tra'!$E$3:$E$519,MATCH('Bảng kê Q1'!$F1848,'Hàng tra'!$E$3:$E$519,0))</f>
        <v>#N/A</v>
      </c>
    </row>
    <row r="1849" spans="1:21" ht="21" hidden="1" outlineLevel="1" x14ac:dyDescent="0.25">
      <c r="A1849" s="4">
        <v>44993</v>
      </c>
      <c r="B1849" s="8" t="s">
        <v>2452</v>
      </c>
      <c r="C1849" s="8" t="s">
        <v>3013</v>
      </c>
      <c r="D1849" s="22" t="s">
        <v>760</v>
      </c>
      <c r="E1849" s="22" t="s">
        <v>760</v>
      </c>
      <c r="F1849" s="22">
        <v>12354</v>
      </c>
      <c r="G1849" s="22"/>
      <c r="H1849" s="22" t="str">
        <f>+IFERROR(INDEX('18.02.23'!$N$9:$N$746,MATCH('Bảng kê Q1'!$F1849,'18.02.23'!$N$9:$N$746,0)),"")</f>
        <v/>
      </c>
      <c r="I1849" s="22"/>
      <c r="J1849" s="22"/>
      <c r="K1849" s="22"/>
      <c r="L1849" s="5">
        <v>922445</v>
      </c>
      <c r="M1849" s="9" t="s">
        <v>3015</v>
      </c>
      <c r="N1849" s="5">
        <v>92245</v>
      </c>
      <c r="O1849" s="5">
        <v>1014690</v>
      </c>
      <c r="P1849" s="5">
        <f t="shared" si="56"/>
        <v>106542.45</v>
      </c>
      <c r="Q1849" s="5">
        <f t="shared" si="57"/>
        <v>908147.55</v>
      </c>
      <c r="R1849" s="5" t="str">
        <f>+IFERROR(INDEX('18.02.23'!$F$9:$F$748,MATCH('Bảng kê Q1'!$F1849,'18.02.23'!$N$9:$N$746,0)),"")</f>
        <v/>
      </c>
      <c r="S1849" s="15" t="s">
        <v>760</v>
      </c>
      <c r="T1849" s="8" t="s">
        <v>3073</v>
      </c>
      <c r="U1849" t="e">
        <f>INDEX('Hàng tra'!$E$3:$E$519,MATCH('Bảng kê Q1'!$F1849,'Hàng tra'!$E$3:$E$519,0))</f>
        <v>#N/A</v>
      </c>
    </row>
    <row r="1850" spans="1:21" hidden="1" outlineLevel="1" x14ac:dyDescent="0.25">
      <c r="A1850" s="4">
        <v>44994</v>
      </c>
      <c r="B1850" s="8" t="s">
        <v>2672</v>
      </c>
      <c r="C1850" s="8" t="s">
        <v>3013</v>
      </c>
      <c r="D1850" s="22" t="s">
        <v>453</v>
      </c>
      <c r="E1850" s="22" t="s">
        <v>453</v>
      </c>
      <c r="F1850" s="22">
        <v>12538</v>
      </c>
      <c r="G1850" s="22"/>
      <c r="H1850" s="22" t="str">
        <f>+IFERROR(INDEX('18.02.23'!$N$9:$N$746,MATCH('Bảng kê Q1'!$F1850,'18.02.23'!$N$9:$N$746,0)),"")</f>
        <v/>
      </c>
      <c r="I1850" s="22"/>
      <c r="J1850" s="22"/>
      <c r="K1850" s="22"/>
      <c r="L1850" s="5">
        <v>618065</v>
      </c>
      <c r="M1850" s="9" t="s">
        <v>3015</v>
      </c>
      <c r="N1850" s="5">
        <v>61807</v>
      </c>
      <c r="O1850" s="5">
        <v>679872</v>
      </c>
      <c r="P1850" s="5">
        <f t="shared" si="56"/>
        <v>71386.559999999998</v>
      </c>
      <c r="Q1850" s="5">
        <f t="shared" si="57"/>
        <v>608485.43999999994</v>
      </c>
      <c r="R1850" s="5" t="str">
        <f>+IFERROR(INDEX('18.02.23'!$F$9:$F$748,MATCH('Bảng kê Q1'!$F1850,'18.02.23'!$N$9:$N$746,0)),"")</f>
        <v/>
      </c>
      <c r="S1850" s="15" t="s">
        <v>1882</v>
      </c>
      <c r="T1850" s="8" t="s">
        <v>3014</v>
      </c>
      <c r="U1850" t="e">
        <f>INDEX('Hàng tra'!$E$3:$E$519,MATCH('Bảng kê Q1'!$F1850,'Hàng tra'!$E$3:$E$519,0))</f>
        <v>#N/A</v>
      </c>
    </row>
    <row r="1851" spans="1:21" hidden="1" outlineLevel="1" x14ac:dyDescent="0.25">
      <c r="A1851" s="4">
        <v>44994</v>
      </c>
      <c r="B1851" s="8" t="s">
        <v>2297</v>
      </c>
      <c r="C1851" s="8" t="s">
        <v>3013</v>
      </c>
      <c r="D1851" s="22" t="s">
        <v>812</v>
      </c>
      <c r="E1851" s="22" t="s">
        <v>812</v>
      </c>
      <c r="F1851" s="22">
        <v>12621</v>
      </c>
      <c r="G1851" s="22"/>
      <c r="H1851" s="22" t="str">
        <f>+IFERROR(INDEX('18.02.23'!$N$9:$N$746,MATCH('Bảng kê Q1'!$F1851,'18.02.23'!$N$9:$N$746,0)),"")</f>
        <v/>
      </c>
      <c r="I1851" s="22"/>
      <c r="J1851" s="22"/>
      <c r="K1851" s="22"/>
      <c r="L1851" s="5">
        <v>583689</v>
      </c>
      <c r="M1851" s="9" t="s">
        <v>3015</v>
      </c>
      <c r="N1851" s="5">
        <v>58369</v>
      </c>
      <c r="O1851" s="5">
        <v>642058</v>
      </c>
      <c r="P1851" s="5">
        <f t="shared" si="56"/>
        <v>67416.09</v>
      </c>
      <c r="Q1851" s="5">
        <f t="shared" si="57"/>
        <v>574641.91</v>
      </c>
      <c r="R1851" s="5" t="str">
        <f>+IFERROR(INDEX('18.02.23'!$F$9:$F$748,MATCH('Bảng kê Q1'!$F1851,'18.02.23'!$N$9:$N$746,0)),"")</f>
        <v/>
      </c>
      <c r="S1851" s="15" t="s">
        <v>1882</v>
      </c>
      <c r="T1851" s="8" t="s">
        <v>3014</v>
      </c>
      <c r="U1851" t="e">
        <f>INDEX('Hàng tra'!$E$3:$E$519,MATCH('Bảng kê Q1'!$F1851,'Hàng tra'!$E$3:$E$519,0))</f>
        <v>#N/A</v>
      </c>
    </row>
    <row r="1852" spans="1:21" hidden="1" outlineLevel="1" x14ac:dyDescent="0.25">
      <c r="A1852" s="4">
        <v>44994</v>
      </c>
      <c r="B1852" s="8" t="s">
        <v>2808</v>
      </c>
      <c r="C1852" s="8" t="s">
        <v>3013</v>
      </c>
      <c r="D1852" s="22" t="s">
        <v>2486</v>
      </c>
      <c r="E1852" s="22" t="s">
        <v>2486</v>
      </c>
      <c r="F1852" s="22">
        <v>12622</v>
      </c>
      <c r="G1852" s="22"/>
      <c r="H1852" s="22" t="str">
        <f>+IFERROR(INDEX('18.02.23'!$N$9:$N$746,MATCH('Bảng kê Q1'!$F1852,'18.02.23'!$N$9:$N$746,0)),"")</f>
        <v/>
      </c>
      <c r="I1852" s="22"/>
      <c r="J1852" s="22"/>
      <c r="K1852" s="22"/>
      <c r="L1852" s="5">
        <v>809438</v>
      </c>
      <c r="M1852" s="9" t="s">
        <v>3015</v>
      </c>
      <c r="N1852" s="5">
        <v>80944</v>
      </c>
      <c r="O1852" s="5">
        <v>890382</v>
      </c>
      <c r="P1852" s="5">
        <f t="shared" si="56"/>
        <v>93490.11</v>
      </c>
      <c r="Q1852" s="5">
        <f t="shared" si="57"/>
        <v>796891.89</v>
      </c>
      <c r="R1852" s="5" t="str">
        <f>+IFERROR(INDEX('18.02.23'!$F$9:$F$748,MATCH('Bảng kê Q1'!$F1852,'18.02.23'!$N$9:$N$746,0)),"")</f>
        <v/>
      </c>
      <c r="S1852" s="15" t="s">
        <v>1882</v>
      </c>
      <c r="T1852" s="8" t="s">
        <v>3014</v>
      </c>
      <c r="U1852" t="e">
        <f>INDEX('Hàng tra'!$E$3:$E$519,MATCH('Bảng kê Q1'!$F1852,'Hàng tra'!$E$3:$E$519,0))</f>
        <v>#N/A</v>
      </c>
    </row>
    <row r="1853" spans="1:21" hidden="1" outlineLevel="1" x14ac:dyDescent="0.25">
      <c r="A1853" s="4">
        <v>44994</v>
      </c>
      <c r="B1853" s="8" t="s">
        <v>2415</v>
      </c>
      <c r="C1853" s="8" t="s">
        <v>3013</v>
      </c>
      <c r="D1853" s="22" t="s">
        <v>171</v>
      </c>
      <c r="E1853" s="22" t="s">
        <v>171</v>
      </c>
      <c r="F1853" s="22">
        <v>12696</v>
      </c>
      <c r="G1853" s="22"/>
      <c r="H1853" s="22" t="str">
        <f>+IFERROR(INDEX('18.02.23'!$N$9:$N$746,MATCH('Bảng kê Q1'!$F1853,'18.02.23'!$N$9:$N$746,0)),"")</f>
        <v/>
      </c>
      <c r="I1853" s="22"/>
      <c r="J1853" s="22"/>
      <c r="K1853" s="22"/>
      <c r="L1853" s="5">
        <v>1289600</v>
      </c>
      <c r="M1853" s="9" t="s">
        <v>3015</v>
      </c>
      <c r="N1853" s="5">
        <v>128960</v>
      </c>
      <c r="O1853" s="5">
        <v>1418560</v>
      </c>
      <c r="P1853" s="5">
        <f t="shared" si="56"/>
        <v>148948.79999999999</v>
      </c>
      <c r="Q1853" s="5">
        <f t="shared" si="57"/>
        <v>1269611.2</v>
      </c>
      <c r="R1853" s="5" t="str">
        <f>+IFERROR(INDEX('18.02.23'!$F$9:$F$748,MATCH('Bảng kê Q1'!$F1853,'18.02.23'!$N$9:$N$746,0)),"")</f>
        <v/>
      </c>
      <c r="S1853" s="15" t="s">
        <v>1882</v>
      </c>
      <c r="T1853" s="8" t="s">
        <v>3014</v>
      </c>
      <c r="U1853" t="e">
        <f>INDEX('Hàng tra'!$E$3:$E$519,MATCH('Bảng kê Q1'!$F1853,'Hàng tra'!$E$3:$E$519,0))</f>
        <v>#N/A</v>
      </c>
    </row>
    <row r="1854" spans="1:21" hidden="1" outlineLevel="1" x14ac:dyDescent="0.25">
      <c r="A1854" s="4">
        <v>44994</v>
      </c>
      <c r="B1854" s="8" t="s">
        <v>2124</v>
      </c>
      <c r="C1854" s="8" t="s">
        <v>3013</v>
      </c>
      <c r="D1854" s="22" t="s">
        <v>2125</v>
      </c>
      <c r="E1854" s="22" t="s">
        <v>2125</v>
      </c>
      <c r="F1854" s="22">
        <v>12698</v>
      </c>
      <c r="G1854" s="22"/>
      <c r="H1854" s="22" t="str">
        <f>+IFERROR(INDEX('18.02.23'!$N$9:$N$746,MATCH('Bảng kê Q1'!$F1854,'18.02.23'!$N$9:$N$746,0)),"")</f>
        <v/>
      </c>
      <c r="I1854" s="22"/>
      <c r="J1854" s="22"/>
      <c r="K1854" s="22"/>
      <c r="L1854" s="5">
        <v>2209456</v>
      </c>
      <c r="M1854" s="9" t="s">
        <v>3015</v>
      </c>
      <c r="N1854" s="5">
        <v>220946</v>
      </c>
      <c r="O1854" s="5">
        <v>2430402</v>
      </c>
      <c r="P1854" s="5">
        <f t="shared" si="56"/>
        <v>255192.21</v>
      </c>
      <c r="Q1854" s="5">
        <f t="shared" si="57"/>
        <v>2175209.79</v>
      </c>
      <c r="R1854" s="5" t="str">
        <f>+IFERROR(INDEX('18.02.23'!$F$9:$F$748,MATCH('Bảng kê Q1'!$F1854,'18.02.23'!$N$9:$N$746,0)),"")</f>
        <v/>
      </c>
      <c r="S1854" s="15" t="s">
        <v>1260</v>
      </c>
      <c r="T1854" s="8" t="s">
        <v>3061</v>
      </c>
      <c r="U1854" t="e">
        <f>INDEX('Hàng tra'!$E$3:$E$519,MATCH('Bảng kê Q1'!$F1854,'Hàng tra'!$E$3:$E$519,0))</f>
        <v>#N/A</v>
      </c>
    </row>
    <row r="1855" spans="1:21" hidden="1" outlineLevel="1" x14ac:dyDescent="0.25">
      <c r="A1855" s="4">
        <v>44994</v>
      </c>
      <c r="B1855" s="8" t="s">
        <v>404</v>
      </c>
      <c r="C1855" s="8" t="s">
        <v>3013</v>
      </c>
      <c r="D1855" s="22" t="s">
        <v>2721</v>
      </c>
      <c r="E1855" s="22" t="s">
        <v>2721</v>
      </c>
      <c r="F1855" s="22">
        <v>12699</v>
      </c>
      <c r="G1855" s="22"/>
      <c r="H1855" s="22" t="str">
        <f>+IFERROR(INDEX('18.02.23'!$N$9:$N$746,MATCH('Bảng kê Q1'!$F1855,'18.02.23'!$N$9:$N$746,0)),"")</f>
        <v/>
      </c>
      <c r="I1855" s="22"/>
      <c r="J1855" s="22"/>
      <c r="K1855" s="22"/>
      <c r="L1855" s="5">
        <v>2426790</v>
      </c>
      <c r="M1855" s="9" t="s">
        <v>3015</v>
      </c>
      <c r="N1855" s="5">
        <v>242679</v>
      </c>
      <c r="O1855" s="5">
        <v>2669469</v>
      </c>
      <c r="P1855" s="5">
        <f t="shared" si="56"/>
        <v>280294.245</v>
      </c>
      <c r="Q1855" s="5">
        <f t="shared" si="57"/>
        <v>2389174.7549999999</v>
      </c>
      <c r="R1855" s="5" t="str">
        <f>+IFERROR(INDEX('18.02.23'!$F$9:$F$748,MATCH('Bảng kê Q1'!$F1855,'18.02.23'!$N$9:$N$746,0)),"")</f>
        <v/>
      </c>
      <c r="S1855" s="15" t="s">
        <v>2721</v>
      </c>
      <c r="T1855" s="8" t="s">
        <v>3036</v>
      </c>
      <c r="U1855" t="e">
        <f>INDEX('Hàng tra'!$E$3:$E$519,MATCH('Bảng kê Q1'!$F1855,'Hàng tra'!$E$3:$E$519,0))</f>
        <v>#N/A</v>
      </c>
    </row>
    <row r="1856" spans="1:21" hidden="1" outlineLevel="1" x14ac:dyDescent="0.25">
      <c r="A1856" s="4">
        <v>44994</v>
      </c>
      <c r="B1856" s="8" t="s">
        <v>10</v>
      </c>
      <c r="C1856" s="8" t="s">
        <v>3013</v>
      </c>
      <c r="D1856" s="22" t="s">
        <v>457</v>
      </c>
      <c r="E1856" s="22" t="s">
        <v>457</v>
      </c>
      <c r="F1856" s="22">
        <v>12717</v>
      </c>
      <c r="G1856" s="22"/>
      <c r="H1856" s="22" t="str">
        <f>+IFERROR(INDEX('18.02.23'!$N$9:$N$746,MATCH('Bảng kê Q1'!$F1856,'18.02.23'!$N$9:$N$746,0)),"")</f>
        <v/>
      </c>
      <c r="I1856" s="22"/>
      <c r="J1856" s="22"/>
      <c r="K1856" s="22"/>
      <c r="L1856" s="5">
        <v>634266</v>
      </c>
      <c r="M1856" s="9" t="s">
        <v>3015</v>
      </c>
      <c r="N1856" s="5">
        <v>63427</v>
      </c>
      <c r="O1856" s="5">
        <v>697693</v>
      </c>
      <c r="P1856" s="5">
        <f t="shared" si="56"/>
        <v>73257.764999999999</v>
      </c>
      <c r="Q1856" s="5">
        <f t="shared" si="57"/>
        <v>624435.23499999999</v>
      </c>
      <c r="R1856" s="5" t="str">
        <f>+IFERROR(INDEX('18.02.23'!$F$9:$F$748,MATCH('Bảng kê Q1'!$F1856,'18.02.23'!$N$9:$N$746,0)),"")</f>
        <v/>
      </c>
      <c r="S1856" s="15" t="s">
        <v>1882</v>
      </c>
      <c r="T1856" s="8" t="s">
        <v>3014</v>
      </c>
      <c r="U1856" t="e">
        <f>INDEX('Hàng tra'!$E$3:$E$519,MATCH('Bảng kê Q1'!$F1856,'Hàng tra'!$E$3:$E$519,0))</f>
        <v>#N/A</v>
      </c>
    </row>
    <row r="1857" spans="1:21" hidden="1" outlineLevel="1" x14ac:dyDescent="0.25">
      <c r="A1857" s="4">
        <v>44994</v>
      </c>
      <c r="B1857" s="8" t="s">
        <v>2552</v>
      </c>
      <c r="C1857" s="8" t="s">
        <v>3013</v>
      </c>
      <c r="D1857" s="22" t="s">
        <v>45</v>
      </c>
      <c r="E1857" s="22" t="s">
        <v>45</v>
      </c>
      <c r="F1857" s="22">
        <v>13148</v>
      </c>
      <c r="G1857" s="22"/>
      <c r="H1857" s="22" t="str">
        <f>+IFERROR(INDEX('18.02.23'!$N$9:$N$746,MATCH('Bảng kê Q1'!$F1857,'18.02.23'!$N$9:$N$746,0)),"")</f>
        <v/>
      </c>
      <c r="I1857" s="22"/>
      <c r="J1857" s="22"/>
      <c r="K1857" s="22"/>
      <c r="L1857" s="5">
        <v>318150</v>
      </c>
      <c r="M1857" s="9" t="s">
        <v>3015</v>
      </c>
      <c r="N1857" s="5">
        <v>31815</v>
      </c>
      <c r="O1857" s="5">
        <v>349965</v>
      </c>
      <c r="P1857" s="5">
        <f t="shared" si="56"/>
        <v>36746.324999999997</v>
      </c>
      <c r="Q1857" s="5">
        <f t="shared" si="57"/>
        <v>313218.67499999999</v>
      </c>
      <c r="R1857" s="5" t="str">
        <f>+IFERROR(INDEX('18.02.23'!$F$9:$F$748,MATCH('Bảng kê Q1'!$F1857,'18.02.23'!$N$9:$N$746,0)),"")</f>
        <v/>
      </c>
      <c r="S1857" s="15" t="s">
        <v>1882</v>
      </c>
      <c r="T1857" s="8" t="s">
        <v>3014</v>
      </c>
      <c r="U1857" t="e">
        <f>INDEX('Hàng tra'!$E$3:$E$519,MATCH('Bảng kê Q1'!$F1857,'Hàng tra'!$E$3:$E$519,0))</f>
        <v>#N/A</v>
      </c>
    </row>
    <row r="1858" spans="1:21" hidden="1" outlineLevel="1" x14ac:dyDescent="0.25">
      <c r="A1858" s="4">
        <v>44994</v>
      </c>
      <c r="B1858" s="8" t="s">
        <v>1073</v>
      </c>
      <c r="C1858" s="8" t="s">
        <v>3013</v>
      </c>
      <c r="D1858" s="22" t="s">
        <v>45</v>
      </c>
      <c r="E1858" s="22" t="s">
        <v>45</v>
      </c>
      <c r="F1858" s="22">
        <v>13149</v>
      </c>
      <c r="G1858" s="22"/>
      <c r="H1858" s="22" t="str">
        <f>+IFERROR(INDEX('18.02.23'!$N$9:$N$746,MATCH('Bảng kê Q1'!$F1858,'18.02.23'!$N$9:$N$746,0)),"")</f>
        <v/>
      </c>
      <c r="I1858" s="22"/>
      <c r="J1858" s="22"/>
      <c r="K1858" s="22"/>
      <c r="L1858" s="5">
        <v>644960</v>
      </c>
      <c r="M1858" s="9" t="s">
        <v>3015</v>
      </c>
      <c r="N1858" s="5">
        <v>64496</v>
      </c>
      <c r="O1858" s="5">
        <v>709456</v>
      </c>
      <c r="P1858" s="5">
        <f t="shared" si="56"/>
        <v>74492.87999999999</v>
      </c>
      <c r="Q1858" s="5">
        <f t="shared" si="57"/>
        <v>634963.12</v>
      </c>
      <c r="R1858" s="5" t="str">
        <f>+IFERROR(INDEX('18.02.23'!$F$9:$F$748,MATCH('Bảng kê Q1'!$F1858,'18.02.23'!$N$9:$N$746,0)),"")</f>
        <v/>
      </c>
      <c r="S1858" s="15" t="s">
        <v>1882</v>
      </c>
      <c r="T1858" s="8" t="s">
        <v>3014</v>
      </c>
      <c r="U1858" t="e">
        <f>INDEX('Hàng tra'!$E$3:$E$519,MATCH('Bảng kê Q1'!$F1858,'Hàng tra'!$E$3:$E$519,0))</f>
        <v>#N/A</v>
      </c>
    </row>
    <row r="1859" spans="1:21" hidden="1" outlineLevel="1" x14ac:dyDescent="0.25">
      <c r="A1859" s="4">
        <v>44994</v>
      </c>
      <c r="B1859" s="8" t="s">
        <v>1204</v>
      </c>
      <c r="C1859" s="8" t="s">
        <v>3013</v>
      </c>
      <c r="D1859" s="22" t="s">
        <v>4135</v>
      </c>
      <c r="E1859" s="22" t="s">
        <v>4135</v>
      </c>
      <c r="F1859" s="22">
        <v>13150</v>
      </c>
      <c r="G1859" s="22"/>
      <c r="H1859" s="22" t="str">
        <f>+IFERROR(INDEX('18.02.23'!$N$9:$N$746,MATCH('Bảng kê Q1'!$F1859,'18.02.23'!$N$9:$N$746,0)),"")</f>
        <v/>
      </c>
      <c r="I1859" s="22"/>
      <c r="J1859" s="22"/>
      <c r="K1859" s="22"/>
      <c r="L1859" s="5">
        <v>700329</v>
      </c>
      <c r="M1859" s="9" t="s">
        <v>3015</v>
      </c>
      <c r="N1859" s="5">
        <v>70033</v>
      </c>
      <c r="O1859" s="5">
        <v>770362</v>
      </c>
      <c r="P1859" s="5">
        <f t="shared" si="56"/>
        <v>80888.009999999995</v>
      </c>
      <c r="Q1859" s="5">
        <f t="shared" si="57"/>
        <v>689473.99</v>
      </c>
      <c r="R1859" s="5" t="str">
        <f>+IFERROR(INDEX('18.02.23'!$F$9:$F$748,MATCH('Bảng kê Q1'!$F1859,'18.02.23'!$N$9:$N$746,0)),"")</f>
        <v/>
      </c>
      <c r="S1859" s="15" t="s">
        <v>1882</v>
      </c>
      <c r="T1859" s="8" t="s">
        <v>3014</v>
      </c>
      <c r="U1859" t="e">
        <f>INDEX('Hàng tra'!$E$3:$E$519,MATCH('Bảng kê Q1'!$F1859,'Hàng tra'!$E$3:$E$519,0))</f>
        <v>#N/A</v>
      </c>
    </row>
    <row r="1860" spans="1:21" hidden="1" outlineLevel="1" x14ac:dyDescent="0.25">
      <c r="A1860" s="4">
        <v>44994</v>
      </c>
      <c r="B1860" s="8" t="s">
        <v>2150</v>
      </c>
      <c r="C1860" s="8" t="s">
        <v>3013</v>
      </c>
      <c r="D1860" s="22" t="s">
        <v>54</v>
      </c>
      <c r="E1860" s="22" t="s">
        <v>54</v>
      </c>
      <c r="F1860" s="22">
        <v>13151</v>
      </c>
      <c r="G1860" s="22"/>
      <c r="H1860" s="22" t="str">
        <f>+IFERROR(INDEX('18.02.23'!$N$9:$N$746,MATCH('Bảng kê Q1'!$F1860,'18.02.23'!$N$9:$N$746,0)),"")</f>
        <v/>
      </c>
      <c r="I1860" s="22"/>
      <c r="J1860" s="22"/>
      <c r="K1860" s="22"/>
      <c r="L1860" s="5">
        <v>1009980</v>
      </c>
      <c r="M1860" s="9" t="s">
        <v>3015</v>
      </c>
      <c r="N1860" s="5">
        <v>100998</v>
      </c>
      <c r="O1860" s="5">
        <v>1110978</v>
      </c>
      <c r="P1860" s="5">
        <f t="shared" si="56"/>
        <v>116652.69</v>
      </c>
      <c r="Q1860" s="5">
        <f t="shared" si="57"/>
        <v>994325.31</v>
      </c>
      <c r="R1860" s="5" t="str">
        <f>+IFERROR(INDEX('18.02.23'!$F$9:$F$748,MATCH('Bảng kê Q1'!$F1860,'18.02.23'!$N$9:$N$746,0)),"")</f>
        <v/>
      </c>
      <c r="S1860" s="15" t="s">
        <v>1882</v>
      </c>
      <c r="T1860" s="8" t="s">
        <v>3014</v>
      </c>
      <c r="U1860" t="e">
        <f>INDEX('Hàng tra'!$E$3:$E$519,MATCH('Bảng kê Q1'!$F1860,'Hàng tra'!$E$3:$E$519,0))</f>
        <v>#N/A</v>
      </c>
    </row>
    <row r="1861" spans="1:21" hidden="1" outlineLevel="1" x14ac:dyDescent="0.25">
      <c r="A1861" s="4">
        <v>44994</v>
      </c>
      <c r="B1861" s="8" t="s">
        <v>2154</v>
      </c>
      <c r="C1861" s="8" t="s">
        <v>3013</v>
      </c>
      <c r="D1861" s="22" t="s">
        <v>1764</v>
      </c>
      <c r="E1861" s="22" t="s">
        <v>1764</v>
      </c>
      <c r="F1861" s="22">
        <v>13152</v>
      </c>
      <c r="G1861" s="22"/>
      <c r="H1861" s="22" t="str">
        <f>+IFERROR(INDEX('18.02.23'!$N$9:$N$746,MATCH('Bảng kê Q1'!$F1861,'18.02.23'!$N$9:$N$746,0)),"")</f>
        <v/>
      </c>
      <c r="I1861" s="22"/>
      <c r="J1861" s="22"/>
      <c r="K1861" s="22"/>
      <c r="L1861" s="5">
        <v>775583</v>
      </c>
      <c r="M1861" s="9" t="s">
        <v>3015</v>
      </c>
      <c r="N1861" s="5">
        <v>77558</v>
      </c>
      <c r="O1861" s="5">
        <v>853141</v>
      </c>
      <c r="P1861" s="5">
        <f t="shared" ref="P1861:P1924" si="58">O1861*10.5%</f>
        <v>89579.804999999993</v>
      </c>
      <c r="Q1861" s="5">
        <f t="shared" ref="Q1861:Q1924" si="59">+O1861-P1861</f>
        <v>763561.19500000007</v>
      </c>
      <c r="R1861" s="5" t="str">
        <f>+IFERROR(INDEX('18.02.23'!$F$9:$F$748,MATCH('Bảng kê Q1'!$F1861,'18.02.23'!$N$9:$N$746,0)),"")</f>
        <v/>
      </c>
      <c r="S1861" s="15" t="s">
        <v>1882</v>
      </c>
      <c r="T1861" s="8" t="s">
        <v>3014</v>
      </c>
      <c r="U1861" t="e">
        <f>INDEX('Hàng tra'!$E$3:$E$519,MATCH('Bảng kê Q1'!$F1861,'Hàng tra'!$E$3:$E$519,0))</f>
        <v>#N/A</v>
      </c>
    </row>
    <row r="1862" spans="1:21" hidden="1" outlineLevel="1" x14ac:dyDescent="0.25">
      <c r="A1862" s="4">
        <v>44994</v>
      </c>
      <c r="B1862" s="8" t="s">
        <v>180</v>
      </c>
      <c r="C1862" s="8" t="s">
        <v>3013</v>
      </c>
      <c r="D1862" s="22" t="s">
        <v>2438</v>
      </c>
      <c r="E1862" s="22" t="s">
        <v>2438</v>
      </c>
      <c r="F1862" s="22">
        <v>13153</v>
      </c>
      <c r="G1862" s="22"/>
      <c r="H1862" s="22" t="str">
        <f>+IFERROR(INDEX('18.02.23'!$N$9:$N$746,MATCH('Bảng kê Q1'!$F1862,'18.02.23'!$N$9:$N$746,0)),"")</f>
        <v/>
      </c>
      <c r="I1862" s="22"/>
      <c r="J1862" s="22"/>
      <c r="K1862" s="22"/>
      <c r="L1862" s="5">
        <v>551250</v>
      </c>
      <c r="M1862" s="9" t="s">
        <v>3015</v>
      </c>
      <c r="N1862" s="5">
        <v>55125</v>
      </c>
      <c r="O1862" s="5">
        <v>606375</v>
      </c>
      <c r="P1862" s="5">
        <f t="shared" si="58"/>
        <v>63669.375</v>
      </c>
      <c r="Q1862" s="5">
        <f t="shared" si="59"/>
        <v>542705.625</v>
      </c>
      <c r="R1862" s="5" t="str">
        <f>+IFERROR(INDEX('18.02.23'!$F$9:$F$748,MATCH('Bảng kê Q1'!$F1862,'18.02.23'!$N$9:$N$746,0)),"")</f>
        <v/>
      </c>
      <c r="S1862" s="15" t="s">
        <v>1882</v>
      </c>
      <c r="T1862" s="8" t="s">
        <v>3014</v>
      </c>
      <c r="U1862" t="e">
        <f>INDEX('Hàng tra'!$E$3:$E$519,MATCH('Bảng kê Q1'!$F1862,'Hàng tra'!$E$3:$E$519,0))</f>
        <v>#N/A</v>
      </c>
    </row>
    <row r="1863" spans="1:21" hidden="1" outlineLevel="1" x14ac:dyDescent="0.25">
      <c r="A1863" s="4">
        <v>44994</v>
      </c>
      <c r="B1863" s="8" t="s">
        <v>2044</v>
      </c>
      <c r="C1863" s="8" t="s">
        <v>3013</v>
      </c>
      <c r="D1863" s="22" t="s">
        <v>2795</v>
      </c>
      <c r="E1863" s="22" t="s">
        <v>2795</v>
      </c>
      <c r="F1863" s="22">
        <v>13154</v>
      </c>
      <c r="G1863" s="22"/>
      <c r="H1863" s="22" t="str">
        <f>+IFERROR(INDEX('18.02.23'!$N$9:$N$746,MATCH('Bảng kê Q1'!$F1863,'18.02.23'!$N$9:$N$746,0)),"")</f>
        <v/>
      </c>
      <c r="I1863" s="22"/>
      <c r="J1863" s="22"/>
      <c r="K1863" s="22"/>
      <c r="L1863" s="5">
        <v>619888</v>
      </c>
      <c r="M1863" s="9" t="s">
        <v>3015</v>
      </c>
      <c r="N1863" s="5">
        <v>61989</v>
      </c>
      <c r="O1863" s="5">
        <v>681877</v>
      </c>
      <c r="P1863" s="5">
        <f t="shared" si="58"/>
        <v>71597.084999999992</v>
      </c>
      <c r="Q1863" s="5">
        <f t="shared" si="59"/>
        <v>610279.91500000004</v>
      </c>
      <c r="R1863" s="5" t="str">
        <f>+IFERROR(INDEX('18.02.23'!$F$9:$F$748,MATCH('Bảng kê Q1'!$F1863,'18.02.23'!$N$9:$N$746,0)),"")</f>
        <v/>
      </c>
      <c r="S1863" s="15" t="s">
        <v>1882</v>
      </c>
      <c r="T1863" s="8" t="s">
        <v>3014</v>
      </c>
      <c r="U1863" t="e">
        <f>INDEX('Hàng tra'!$E$3:$E$519,MATCH('Bảng kê Q1'!$F1863,'Hàng tra'!$E$3:$E$519,0))</f>
        <v>#N/A</v>
      </c>
    </row>
    <row r="1864" spans="1:21" hidden="1" outlineLevel="1" x14ac:dyDescent="0.25">
      <c r="A1864" s="4">
        <v>44994</v>
      </c>
      <c r="B1864" s="8" t="s">
        <v>1489</v>
      </c>
      <c r="C1864" s="8" t="s">
        <v>3013</v>
      </c>
      <c r="D1864" s="22" t="s">
        <v>4192</v>
      </c>
      <c r="E1864" s="22" t="s">
        <v>4192</v>
      </c>
      <c r="F1864" s="22">
        <v>13155</v>
      </c>
      <c r="G1864" s="22"/>
      <c r="H1864" s="22" t="str">
        <f>+IFERROR(INDEX('18.02.23'!$N$9:$N$746,MATCH('Bảng kê Q1'!$F1864,'18.02.23'!$N$9:$N$746,0)),"")</f>
        <v/>
      </c>
      <c r="I1864" s="22"/>
      <c r="J1864" s="22"/>
      <c r="K1864" s="22"/>
      <c r="L1864" s="5">
        <v>1884930</v>
      </c>
      <c r="M1864" s="9" t="s">
        <v>3015</v>
      </c>
      <c r="N1864" s="5">
        <v>188493</v>
      </c>
      <c r="O1864" s="5">
        <v>2073423</v>
      </c>
      <c r="P1864" s="5">
        <f t="shared" si="58"/>
        <v>217709.41499999998</v>
      </c>
      <c r="Q1864" s="5">
        <f t="shared" si="59"/>
        <v>1855713.585</v>
      </c>
      <c r="R1864" s="5" t="str">
        <f>+IFERROR(INDEX('18.02.23'!$F$9:$F$748,MATCH('Bảng kê Q1'!$F1864,'18.02.23'!$N$9:$N$746,0)),"")</f>
        <v/>
      </c>
      <c r="S1864" s="15" t="s">
        <v>2803</v>
      </c>
      <c r="T1864" s="8" t="s">
        <v>3035</v>
      </c>
      <c r="U1864" t="e">
        <f>INDEX('Hàng tra'!$E$3:$E$519,MATCH('Bảng kê Q1'!$F1864,'Hàng tra'!$E$3:$E$519,0))</f>
        <v>#N/A</v>
      </c>
    </row>
    <row r="1865" spans="1:21" hidden="1" outlineLevel="1" x14ac:dyDescent="0.25">
      <c r="A1865" s="4">
        <v>44994</v>
      </c>
      <c r="B1865" s="8" t="s">
        <v>2837</v>
      </c>
      <c r="C1865" s="8" t="s">
        <v>3013</v>
      </c>
      <c r="D1865" s="22" t="s">
        <v>70</v>
      </c>
      <c r="E1865" s="22" t="s">
        <v>70</v>
      </c>
      <c r="F1865" s="22">
        <v>13168</v>
      </c>
      <c r="G1865" s="22"/>
      <c r="H1865" s="22" t="str">
        <f>+IFERROR(INDEX('18.02.23'!$N$9:$N$746,MATCH('Bảng kê Q1'!$F1865,'18.02.23'!$N$9:$N$746,0)),"")</f>
        <v/>
      </c>
      <c r="I1865" s="22"/>
      <c r="J1865" s="22"/>
      <c r="K1865" s="22"/>
      <c r="L1865" s="5">
        <v>1313207</v>
      </c>
      <c r="M1865" s="9" t="s">
        <v>3015</v>
      </c>
      <c r="N1865" s="5">
        <v>131321</v>
      </c>
      <c r="O1865" s="5">
        <v>1444528</v>
      </c>
      <c r="P1865" s="5">
        <f t="shared" si="58"/>
        <v>151675.44</v>
      </c>
      <c r="Q1865" s="5">
        <f t="shared" si="59"/>
        <v>1292852.56</v>
      </c>
      <c r="R1865" s="5" t="str">
        <f>+IFERROR(INDEX('18.02.23'!$F$9:$F$748,MATCH('Bảng kê Q1'!$F1865,'18.02.23'!$N$9:$N$746,0)),"")</f>
        <v/>
      </c>
      <c r="S1865" s="15" t="s">
        <v>1882</v>
      </c>
      <c r="T1865" s="8" t="s">
        <v>3014</v>
      </c>
      <c r="U1865" t="e">
        <f>INDEX('Hàng tra'!$E$3:$E$519,MATCH('Bảng kê Q1'!$F1865,'Hàng tra'!$E$3:$E$519,0))</f>
        <v>#N/A</v>
      </c>
    </row>
    <row r="1866" spans="1:21" hidden="1" outlineLevel="1" x14ac:dyDescent="0.25">
      <c r="A1866" s="4">
        <v>44994</v>
      </c>
      <c r="B1866" s="8" t="s">
        <v>1741</v>
      </c>
      <c r="C1866" s="8" t="s">
        <v>3013</v>
      </c>
      <c r="D1866" s="22" t="s">
        <v>4279</v>
      </c>
      <c r="E1866" s="22" t="s">
        <v>4279</v>
      </c>
      <c r="F1866" s="22">
        <v>13170</v>
      </c>
      <c r="G1866" s="22"/>
      <c r="H1866" s="22" t="str">
        <f>+IFERROR(INDEX('18.02.23'!$N$9:$N$746,MATCH('Bảng kê Q1'!$F1866,'18.02.23'!$N$9:$N$746,0)),"")</f>
        <v/>
      </c>
      <c r="I1866" s="22"/>
      <c r="J1866" s="22"/>
      <c r="K1866" s="22"/>
      <c r="L1866" s="5">
        <v>1662516</v>
      </c>
      <c r="M1866" s="9" t="s">
        <v>3015</v>
      </c>
      <c r="N1866" s="5">
        <v>166252</v>
      </c>
      <c r="O1866" s="5">
        <v>1828768</v>
      </c>
      <c r="P1866" s="5">
        <f t="shared" si="58"/>
        <v>192020.63999999998</v>
      </c>
      <c r="Q1866" s="5">
        <f t="shared" si="59"/>
        <v>1636747.36</v>
      </c>
      <c r="R1866" s="5" t="str">
        <f>+IFERROR(INDEX('18.02.23'!$F$9:$F$748,MATCH('Bảng kê Q1'!$F1866,'18.02.23'!$N$9:$N$746,0)),"")</f>
        <v/>
      </c>
      <c r="S1866" s="15" t="s">
        <v>1882</v>
      </c>
      <c r="T1866" s="8" t="s">
        <v>3014</v>
      </c>
      <c r="U1866" t="e">
        <f>INDEX('Hàng tra'!$E$3:$E$519,MATCH('Bảng kê Q1'!$F1866,'Hàng tra'!$E$3:$E$519,0))</f>
        <v>#N/A</v>
      </c>
    </row>
    <row r="1867" spans="1:21" hidden="1" outlineLevel="1" x14ac:dyDescent="0.25">
      <c r="A1867" s="4">
        <v>44994</v>
      </c>
      <c r="B1867" s="8" t="s">
        <v>2628</v>
      </c>
      <c r="C1867" s="8" t="s">
        <v>3013</v>
      </c>
      <c r="D1867" s="22" t="s">
        <v>4279</v>
      </c>
      <c r="E1867" s="22" t="s">
        <v>4279</v>
      </c>
      <c r="F1867" s="22">
        <v>13171</v>
      </c>
      <c r="G1867" s="22"/>
      <c r="H1867" s="22" t="str">
        <f>+IFERROR(INDEX('18.02.23'!$N$9:$N$746,MATCH('Bảng kê Q1'!$F1867,'18.02.23'!$N$9:$N$746,0)),"")</f>
        <v/>
      </c>
      <c r="I1867" s="22"/>
      <c r="J1867" s="22"/>
      <c r="K1867" s="22"/>
      <c r="L1867" s="5">
        <v>861000</v>
      </c>
      <c r="M1867" s="9" t="s">
        <v>3015</v>
      </c>
      <c r="N1867" s="5">
        <v>86100</v>
      </c>
      <c r="O1867" s="5">
        <v>947100</v>
      </c>
      <c r="P1867" s="5">
        <f t="shared" si="58"/>
        <v>99445.5</v>
      </c>
      <c r="Q1867" s="5">
        <f t="shared" si="59"/>
        <v>847654.5</v>
      </c>
      <c r="R1867" s="5" t="str">
        <f>+IFERROR(INDEX('18.02.23'!$F$9:$F$748,MATCH('Bảng kê Q1'!$F1867,'18.02.23'!$N$9:$N$746,0)),"")</f>
        <v/>
      </c>
      <c r="S1867" s="15" t="s">
        <v>1882</v>
      </c>
      <c r="T1867" s="8" t="s">
        <v>3014</v>
      </c>
      <c r="U1867" t="e">
        <f>INDEX('Hàng tra'!$E$3:$E$519,MATCH('Bảng kê Q1'!$F1867,'Hàng tra'!$E$3:$E$519,0))</f>
        <v>#N/A</v>
      </c>
    </row>
    <row r="1868" spans="1:21" hidden="1" outlineLevel="1" x14ac:dyDescent="0.25">
      <c r="A1868" s="4">
        <v>44994</v>
      </c>
      <c r="B1868" s="8" t="s">
        <v>2852</v>
      </c>
      <c r="C1868" s="8" t="s">
        <v>3013</v>
      </c>
      <c r="D1868" s="22" t="s">
        <v>277</v>
      </c>
      <c r="E1868" s="22" t="s">
        <v>277</v>
      </c>
      <c r="F1868" s="22">
        <v>13173</v>
      </c>
      <c r="G1868" s="22"/>
      <c r="H1868" s="22" t="str">
        <f>+IFERROR(INDEX('18.02.23'!$N$9:$N$746,MATCH('Bảng kê Q1'!$F1868,'18.02.23'!$N$9:$N$746,0)),"")</f>
        <v/>
      </c>
      <c r="I1868" s="22"/>
      <c r="J1868" s="22"/>
      <c r="K1868" s="22"/>
      <c r="L1868" s="5">
        <v>1924970</v>
      </c>
      <c r="M1868" s="9" t="s">
        <v>3015</v>
      </c>
      <c r="N1868" s="5">
        <v>192497</v>
      </c>
      <c r="O1868" s="5">
        <v>2117467</v>
      </c>
      <c r="P1868" s="5">
        <f t="shared" si="58"/>
        <v>222334.035</v>
      </c>
      <c r="Q1868" s="5">
        <f t="shared" si="59"/>
        <v>1895132.9650000001</v>
      </c>
      <c r="R1868" s="5" t="str">
        <f>+IFERROR(INDEX('18.02.23'!$F$9:$F$748,MATCH('Bảng kê Q1'!$F1868,'18.02.23'!$N$9:$N$746,0)),"")</f>
        <v/>
      </c>
      <c r="S1868" s="15" t="s">
        <v>277</v>
      </c>
      <c r="T1868" s="8" t="s">
        <v>3101</v>
      </c>
      <c r="U1868" t="e">
        <f>INDEX('Hàng tra'!$E$3:$E$519,MATCH('Bảng kê Q1'!$F1868,'Hàng tra'!$E$3:$E$519,0))</f>
        <v>#N/A</v>
      </c>
    </row>
    <row r="1869" spans="1:21" hidden="1" outlineLevel="1" x14ac:dyDescent="0.25">
      <c r="A1869" s="4">
        <v>44994</v>
      </c>
      <c r="B1869" s="8" t="s">
        <v>2788</v>
      </c>
      <c r="C1869" s="8" t="s">
        <v>3013</v>
      </c>
      <c r="D1869" s="22" t="s">
        <v>277</v>
      </c>
      <c r="E1869" s="22" t="s">
        <v>277</v>
      </c>
      <c r="F1869" s="22">
        <v>13174</v>
      </c>
      <c r="G1869" s="22"/>
      <c r="H1869" s="22" t="str">
        <f>+IFERROR(INDEX('18.02.23'!$N$9:$N$746,MATCH('Bảng kê Q1'!$F1869,'18.02.23'!$N$9:$N$746,0)),"")</f>
        <v/>
      </c>
      <c r="I1869" s="22"/>
      <c r="J1869" s="22"/>
      <c r="K1869" s="22"/>
      <c r="L1869" s="5">
        <v>1632750</v>
      </c>
      <c r="M1869" s="9" t="s">
        <v>3015</v>
      </c>
      <c r="N1869" s="5">
        <v>163275</v>
      </c>
      <c r="O1869" s="5">
        <v>1796025</v>
      </c>
      <c r="P1869" s="5">
        <f t="shared" si="58"/>
        <v>188582.625</v>
      </c>
      <c r="Q1869" s="5">
        <f t="shared" si="59"/>
        <v>1607442.375</v>
      </c>
      <c r="R1869" s="5" t="str">
        <f>+IFERROR(INDEX('18.02.23'!$F$9:$F$748,MATCH('Bảng kê Q1'!$F1869,'18.02.23'!$N$9:$N$746,0)),"")</f>
        <v/>
      </c>
      <c r="S1869" s="15" t="s">
        <v>277</v>
      </c>
      <c r="T1869" s="8" t="s">
        <v>3101</v>
      </c>
      <c r="U1869" t="e">
        <f>INDEX('Hàng tra'!$E$3:$E$519,MATCH('Bảng kê Q1'!$F1869,'Hàng tra'!$E$3:$E$519,0))</f>
        <v>#N/A</v>
      </c>
    </row>
    <row r="1870" spans="1:21" hidden="1" outlineLevel="1" x14ac:dyDescent="0.25">
      <c r="A1870" s="4">
        <v>44994</v>
      </c>
      <c r="B1870" s="8" t="s">
        <v>885</v>
      </c>
      <c r="C1870" s="8" t="s">
        <v>3013</v>
      </c>
      <c r="D1870" s="22" t="s">
        <v>2438</v>
      </c>
      <c r="E1870" s="22" t="s">
        <v>2438</v>
      </c>
      <c r="F1870" s="22">
        <v>13175</v>
      </c>
      <c r="G1870" s="22"/>
      <c r="H1870" s="22" t="str">
        <f>+IFERROR(INDEX('18.02.23'!$N$9:$N$746,MATCH('Bảng kê Q1'!$F1870,'18.02.23'!$N$9:$N$746,0)),"")</f>
        <v/>
      </c>
      <c r="I1870" s="22"/>
      <c r="J1870" s="22"/>
      <c r="K1870" s="22"/>
      <c r="L1870" s="5">
        <v>1407580</v>
      </c>
      <c r="M1870" s="9" t="s">
        <v>3015</v>
      </c>
      <c r="N1870" s="5">
        <v>140758</v>
      </c>
      <c r="O1870" s="5">
        <v>1548338</v>
      </c>
      <c r="P1870" s="5">
        <f t="shared" si="58"/>
        <v>162575.49</v>
      </c>
      <c r="Q1870" s="5">
        <f t="shared" si="59"/>
        <v>1385762.51</v>
      </c>
      <c r="R1870" s="5" t="str">
        <f>+IFERROR(INDEX('18.02.23'!$F$9:$F$748,MATCH('Bảng kê Q1'!$F1870,'18.02.23'!$N$9:$N$746,0)),"")</f>
        <v/>
      </c>
      <c r="S1870" s="15" t="s">
        <v>1882</v>
      </c>
      <c r="T1870" s="8" t="s">
        <v>3014</v>
      </c>
      <c r="U1870" t="e">
        <f>INDEX('Hàng tra'!$E$3:$E$519,MATCH('Bảng kê Q1'!$F1870,'Hàng tra'!$E$3:$E$519,0))</f>
        <v>#N/A</v>
      </c>
    </row>
    <row r="1871" spans="1:21" hidden="1" outlineLevel="1" x14ac:dyDescent="0.25">
      <c r="A1871" s="4">
        <v>44994</v>
      </c>
      <c r="B1871" s="8" t="s">
        <v>255</v>
      </c>
      <c r="C1871" s="8" t="s">
        <v>3013</v>
      </c>
      <c r="D1871" s="22" t="s">
        <v>1681</v>
      </c>
      <c r="E1871" s="22" t="s">
        <v>1681</v>
      </c>
      <c r="F1871" s="22">
        <v>13176</v>
      </c>
      <c r="G1871" s="22"/>
      <c r="H1871" s="22" t="str">
        <f>+IFERROR(INDEX('18.02.23'!$N$9:$N$746,MATCH('Bảng kê Q1'!$F1871,'18.02.23'!$N$9:$N$746,0)),"")</f>
        <v/>
      </c>
      <c r="I1871" s="22"/>
      <c r="J1871" s="22"/>
      <c r="K1871" s="22"/>
      <c r="L1871" s="5">
        <v>483720</v>
      </c>
      <c r="M1871" s="9" t="s">
        <v>3015</v>
      </c>
      <c r="N1871" s="5">
        <v>48372</v>
      </c>
      <c r="O1871" s="5">
        <v>532092</v>
      </c>
      <c r="P1871" s="5">
        <f t="shared" si="58"/>
        <v>55869.659999999996</v>
      </c>
      <c r="Q1871" s="5">
        <f t="shared" si="59"/>
        <v>476222.34</v>
      </c>
      <c r="R1871" s="5" t="str">
        <f>+IFERROR(INDEX('18.02.23'!$F$9:$F$748,MATCH('Bảng kê Q1'!$F1871,'18.02.23'!$N$9:$N$746,0)),"")</f>
        <v/>
      </c>
      <c r="S1871" s="15" t="s">
        <v>1882</v>
      </c>
      <c r="T1871" s="8" t="s">
        <v>3014</v>
      </c>
      <c r="U1871" t="e">
        <f>INDEX('Hàng tra'!$E$3:$E$519,MATCH('Bảng kê Q1'!$F1871,'Hàng tra'!$E$3:$E$519,0))</f>
        <v>#N/A</v>
      </c>
    </row>
    <row r="1872" spans="1:21" hidden="1" outlineLevel="1" x14ac:dyDescent="0.25">
      <c r="A1872" s="4">
        <v>44994</v>
      </c>
      <c r="B1872" s="8" t="s">
        <v>440</v>
      </c>
      <c r="C1872" s="8" t="s">
        <v>3013</v>
      </c>
      <c r="D1872" s="22" t="s">
        <v>1030</v>
      </c>
      <c r="E1872" s="22" t="s">
        <v>1030</v>
      </c>
      <c r="F1872" s="22">
        <v>13177</v>
      </c>
      <c r="G1872" s="22"/>
      <c r="H1872" s="22" t="str">
        <f>+IFERROR(INDEX('18.02.23'!$N$9:$N$746,MATCH('Bảng kê Q1'!$F1872,'18.02.23'!$N$9:$N$746,0)),"")</f>
        <v/>
      </c>
      <c r="I1872" s="22"/>
      <c r="J1872" s="22"/>
      <c r="K1872" s="22"/>
      <c r="L1872" s="5">
        <v>951239</v>
      </c>
      <c r="M1872" s="9" t="s">
        <v>3015</v>
      </c>
      <c r="N1872" s="5">
        <v>95124</v>
      </c>
      <c r="O1872" s="5">
        <v>1046363</v>
      </c>
      <c r="P1872" s="5">
        <f t="shared" si="58"/>
        <v>109868.11499999999</v>
      </c>
      <c r="Q1872" s="5">
        <f t="shared" si="59"/>
        <v>936494.88500000001</v>
      </c>
      <c r="R1872" s="5" t="str">
        <f>+IFERROR(INDEX('18.02.23'!$F$9:$F$748,MATCH('Bảng kê Q1'!$F1872,'18.02.23'!$N$9:$N$746,0)),"")</f>
        <v/>
      </c>
      <c r="S1872" s="15" t="s">
        <v>1882</v>
      </c>
      <c r="T1872" s="8" t="s">
        <v>3014</v>
      </c>
      <c r="U1872" t="e">
        <f>INDEX('Hàng tra'!$E$3:$E$519,MATCH('Bảng kê Q1'!$F1872,'Hàng tra'!$E$3:$E$519,0))</f>
        <v>#N/A</v>
      </c>
    </row>
    <row r="1873" spans="1:21" hidden="1" outlineLevel="1" x14ac:dyDescent="0.25">
      <c r="A1873" s="4">
        <v>44994</v>
      </c>
      <c r="B1873" s="8" t="s">
        <v>679</v>
      </c>
      <c r="C1873" s="8" t="s">
        <v>3013</v>
      </c>
      <c r="D1873" s="22" t="s">
        <v>1276</v>
      </c>
      <c r="E1873" s="22" t="s">
        <v>1276</v>
      </c>
      <c r="F1873" s="22">
        <v>13179</v>
      </c>
      <c r="G1873" s="22"/>
      <c r="H1873" s="22" t="str">
        <f>+IFERROR(INDEX('18.02.23'!$N$9:$N$746,MATCH('Bảng kê Q1'!$F1873,'18.02.23'!$N$9:$N$746,0)),"")</f>
        <v/>
      </c>
      <c r="I1873" s="22"/>
      <c r="J1873" s="22"/>
      <c r="K1873" s="22"/>
      <c r="L1873" s="5">
        <v>951239</v>
      </c>
      <c r="M1873" s="9" t="s">
        <v>3015</v>
      </c>
      <c r="N1873" s="5">
        <v>95124</v>
      </c>
      <c r="O1873" s="5">
        <v>1046363</v>
      </c>
      <c r="P1873" s="5">
        <f t="shared" si="58"/>
        <v>109868.11499999999</v>
      </c>
      <c r="Q1873" s="5">
        <f t="shared" si="59"/>
        <v>936494.88500000001</v>
      </c>
      <c r="R1873" s="5" t="str">
        <f>+IFERROR(INDEX('18.02.23'!$F$9:$F$748,MATCH('Bảng kê Q1'!$F1873,'18.02.23'!$N$9:$N$746,0)),"")</f>
        <v/>
      </c>
      <c r="S1873" s="15" t="s">
        <v>1882</v>
      </c>
      <c r="T1873" s="8" t="s">
        <v>3014</v>
      </c>
      <c r="U1873" t="e">
        <f>INDEX('Hàng tra'!$E$3:$E$519,MATCH('Bảng kê Q1'!$F1873,'Hàng tra'!$E$3:$E$519,0))</f>
        <v>#N/A</v>
      </c>
    </row>
    <row r="1874" spans="1:21" hidden="1" outlineLevel="1" x14ac:dyDescent="0.25">
      <c r="A1874" s="4">
        <v>44994</v>
      </c>
      <c r="B1874" s="8" t="s">
        <v>536</v>
      </c>
      <c r="C1874" s="8" t="s">
        <v>3013</v>
      </c>
      <c r="D1874" s="22" t="s">
        <v>2508</v>
      </c>
      <c r="E1874" s="22" t="s">
        <v>2508</v>
      </c>
      <c r="F1874" s="22">
        <v>13183</v>
      </c>
      <c r="G1874" s="22"/>
      <c r="H1874" s="22" t="str">
        <f>+IFERROR(INDEX('18.02.23'!$N$9:$N$746,MATCH('Bảng kê Q1'!$F1874,'18.02.23'!$N$9:$N$746,0)),"")</f>
        <v/>
      </c>
      <c r="I1874" s="22"/>
      <c r="J1874" s="22"/>
      <c r="K1874" s="22"/>
      <c r="L1874" s="5">
        <v>1289600</v>
      </c>
      <c r="M1874" s="9" t="s">
        <v>3015</v>
      </c>
      <c r="N1874" s="5">
        <v>128960</v>
      </c>
      <c r="O1874" s="5">
        <v>1418560</v>
      </c>
      <c r="P1874" s="5">
        <f t="shared" si="58"/>
        <v>148948.79999999999</v>
      </c>
      <c r="Q1874" s="5">
        <f t="shared" si="59"/>
        <v>1269611.2</v>
      </c>
      <c r="R1874" s="5" t="str">
        <f>+IFERROR(INDEX('18.02.23'!$F$9:$F$748,MATCH('Bảng kê Q1'!$F1874,'18.02.23'!$N$9:$N$746,0)),"")</f>
        <v/>
      </c>
      <c r="S1874" s="15" t="s">
        <v>2508</v>
      </c>
      <c r="T1874" s="8" t="s">
        <v>3090</v>
      </c>
      <c r="U1874" t="e">
        <f>INDEX('Hàng tra'!$E$3:$E$519,MATCH('Bảng kê Q1'!$F1874,'Hàng tra'!$E$3:$E$519,0))</f>
        <v>#N/A</v>
      </c>
    </row>
    <row r="1875" spans="1:21" hidden="1" outlineLevel="1" x14ac:dyDescent="0.25">
      <c r="A1875" s="4">
        <v>44994</v>
      </c>
      <c r="B1875" s="8" t="s">
        <v>826</v>
      </c>
      <c r="C1875" s="8" t="s">
        <v>3013</v>
      </c>
      <c r="D1875" s="22" t="s">
        <v>2508</v>
      </c>
      <c r="E1875" s="22" t="s">
        <v>2508</v>
      </c>
      <c r="F1875" s="22">
        <v>13184</v>
      </c>
      <c r="G1875" s="22"/>
      <c r="H1875" s="22" t="str">
        <f>+IFERROR(INDEX('18.02.23'!$N$9:$N$746,MATCH('Bảng kê Q1'!$F1875,'18.02.23'!$N$9:$N$746,0)),"")</f>
        <v/>
      </c>
      <c r="I1875" s="22"/>
      <c r="J1875" s="22"/>
      <c r="K1875" s="22"/>
      <c r="L1875" s="5">
        <v>530250</v>
      </c>
      <c r="M1875" s="9" t="s">
        <v>3015</v>
      </c>
      <c r="N1875" s="5">
        <v>53025</v>
      </c>
      <c r="O1875" s="5">
        <v>583275</v>
      </c>
      <c r="P1875" s="5">
        <f t="shared" si="58"/>
        <v>61243.875</v>
      </c>
      <c r="Q1875" s="5">
        <f t="shared" si="59"/>
        <v>522031.125</v>
      </c>
      <c r="R1875" s="5" t="str">
        <f>+IFERROR(INDEX('18.02.23'!$F$9:$F$748,MATCH('Bảng kê Q1'!$F1875,'18.02.23'!$N$9:$N$746,0)),"")</f>
        <v/>
      </c>
      <c r="S1875" s="15" t="s">
        <v>2508</v>
      </c>
      <c r="T1875" s="8" t="s">
        <v>3090</v>
      </c>
      <c r="U1875" t="e">
        <f>INDEX('Hàng tra'!$E$3:$E$519,MATCH('Bảng kê Q1'!$F1875,'Hàng tra'!$E$3:$E$519,0))</f>
        <v>#N/A</v>
      </c>
    </row>
    <row r="1876" spans="1:21" hidden="1" outlineLevel="1" x14ac:dyDescent="0.25">
      <c r="A1876" s="4">
        <v>44995</v>
      </c>
      <c r="B1876" s="8" t="s">
        <v>2058</v>
      </c>
      <c r="C1876" s="8" t="s">
        <v>3013</v>
      </c>
      <c r="D1876" s="22" t="s">
        <v>181</v>
      </c>
      <c r="E1876" s="22" t="s">
        <v>181</v>
      </c>
      <c r="F1876" s="22">
        <v>13203</v>
      </c>
      <c r="G1876" s="22"/>
      <c r="H1876" s="22" t="str">
        <f>+IFERROR(INDEX('18.02.23'!$N$9:$N$746,MATCH('Bảng kê Q1'!$F1876,'18.02.23'!$N$9:$N$746,0)),"")</f>
        <v/>
      </c>
      <c r="I1876" s="22"/>
      <c r="J1876" s="22"/>
      <c r="K1876" s="22"/>
      <c r="L1876" s="5">
        <v>1791420</v>
      </c>
      <c r="M1876" s="9" t="s">
        <v>3015</v>
      </c>
      <c r="N1876" s="5">
        <v>179142</v>
      </c>
      <c r="O1876" s="5">
        <v>1970562</v>
      </c>
      <c r="P1876" s="5">
        <f t="shared" si="58"/>
        <v>206909.00999999998</v>
      </c>
      <c r="Q1876" s="5">
        <f t="shared" si="59"/>
        <v>1763652.99</v>
      </c>
      <c r="R1876" s="5" t="str">
        <f>+IFERROR(INDEX('18.02.23'!$F$9:$F$748,MATCH('Bảng kê Q1'!$F1876,'18.02.23'!$N$9:$N$746,0)),"")</f>
        <v/>
      </c>
      <c r="S1876" s="15" t="s">
        <v>181</v>
      </c>
      <c r="T1876" s="8" t="s">
        <v>3068</v>
      </c>
      <c r="U1876" t="e">
        <f>INDEX('Hàng tra'!$E$3:$E$519,MATCH('Bảng kê Q1'!$F1876,'Hàng tra'!$E$3:$E$519,0))</f>
        <v>#N/A</v>
      </c>
    </row>
    <row r="1877" spans="1:21" hidden="1" outlineLevel="1" x14ac:dyDescent="0.25">
      <c r="A1877" s="4">
        <v>44995</v>
      </c>
      <c r="B1877" s="8" t="s">
        <v>462</v>
      </c>
      <c r="C1877" s="8" t="s">
        <v>3013</v>
      </c>
      <c r="D1877" s="22" t="s">
        <v>4294</v>
      </c>
      <c r="E1877" s="22" t="s">
        <v>4294</v>
      </c>
      <c r="F1877" s="22">
        <v>13205</v>
      </c>
      <c r="G1877" s="22"/>
      <c r="H1877" s="22" t="str">
        <f>+IFERROR(INDEX('18.02.23'!$N$9:$N$746,MATCH('Bảng kê Q1'!$F1877,'18.02.23'!$N$9:$N$746,0)),"")</f>
        <v/>
      </c>
      <c r="I1877" s="22"/>
      <c r="J1877" s="22"/>
      <c r="K1877" s="22"/>
      <c r="L1877" s="5">
        <v>922445</v>
      </c>
      <c r="M1877" s="9" t="s">
        <v>3015</v>
      </c>
      <c r="N1877" s="5">
        <v>92245</v>
      </c>
      <c r="O1877" s="5">
        <v>1014690</v>
      </c>
      <c r="P1877" s="5">
        <f t="shared" si="58"/>
        <v>106542.45</v>
      </c>
      <c r="Q1877" s="5">
        <f t="shared" si="59"/>
        <v>908147.55</v>
      </c>
      <c r="R1877" s="5" t="str">
        <f>+IFERROR(INDEX('18.02.23'!$F$9:$F$748,MATCH('Bảng kê Q1'!$F1877,'18.02.23'!$N$9:$N$746,0)),"")</f>
        <v/>
      </c>
      <c r="S1877" s="15" t="s">
        <v>1882</v>
      </c>
      <c r="T1877" s="8" t="s">
        <v>3014</v>
      </c>
      <c r="U1877" t="e">
        <f>INDEX('Hàng tra'!$E$3:$E$519,MATCH('Bảng kê Q1'!$F1877,'Hàng tra'!$E$3:$E$519,0))</f>
        <v>#N/A</v>
      </c>
    </row>
    <row r="1878" spans="1:21" hidden="1" outlineLevel="1" x14ac:dyDescent="0.25">
      <c r="A1878" s="4">
        <v>44995</v>
      </c>
      <c r="B1878" s="8" t="s">
        <v>1389</v>
      </c>
      <c r="C1878" s="8" t="s">
        <v>3013</v>
      </c>
      <c r="D1878" s="22" t="s">
        <v>4294</v>
      </c>
      <c r="E1878" s="22" t="s">
        <v>4294</v>
      </c>
      <c r="F1878" s="22">
        <v>13206</v>
      </c>
      <c r="G1878" s="22"/>
      <c r="H1878" s="22" t="str">
        <f>+IFERROR(INDEX('18.02.23'!$N$9:$N$746,MATCH('Bảng kê Q1'!$F1878,'18.02.23'!$N$9:$N$746,0)),"")</f>
        <v/>
      </c>
      <c r="I1878" s="22"/>
      <c r="J1878" s="22"/>
      <c r="K1878" s="22"/>
      <c r="L1878" s="5">
        <v>318150</v>
      </c>
      <c r="M1878" s="9" t="s">
        <v>3015</v>
      </c>
      <c r="N1878" s="5">
        <v>31815</v>
      </c>
      <c r="O1878" s="5">
        <v>349965</v>
      </c>
      <c r="P1878" s="5">
        <f t="shared" si="58"/>
        <v>36746.324999999997</v>
      </c>
      <c r="Q1878" s="5">
        <f t="shared" si="59"/>
        <v>313218.67499999999</v>
      </c>
      <c r="R1878" s="5" t="str">
        <f>+IFERROR(INDEX('18.02.23'!$F$9:$F$748,MATCH('Bảng kê Q1'!$F1878,'18.02.23'!$N$9:$N$746,0)),"")</f>
        <v/>
      </c>
      <c r="S1878" s="15" t="s">
        <v>1882</v>
      </c>
      <c r="T1878" s="8" t="s">
        <v>3014</v>
      </c>
      <c r="U1878" t="e">
        <f>INDEX('Hàng tra'!$E$3:$E$519,MATCH('Bảng kê Q1'!$F1878,'Hàng tra'!$E$3:$E$519,0))</f>
        <v>#N/A</v>
      </c>
    </row>
    <row r="1879" spans="1:21" hidden="1" outlineLevel="1" x14ac:dyDescent="0.25">
      <c r="A1879" s="4">
        <v>44995</v>
      </c>
      <c r="B1879" s="8" t="s">
        <v>132</v>
      </c>
      <c r="C1879" s="8" t="s">
        <v>3013</v>
      </c>
      <c r="D1879" s="22" t="s">
        <v>780</v>
      </c>
      <c r="E1879" s="22" t="s">
        <v>780</v>
      </c>
      <c r="F1879" s="22">
        <v>13208</v>
      </c>
      <c r="G1879" s="22"/>
      <c r="H1879" s="22" t="str">
        <f>+IFERROR(INDEX('18.02.23'!$N$9:$N$746,MATCH('Bảng kê Q1'!$F1879,'18.02.23'!$N$9:$N$746,0)),"")</f>
        <v/>
      </c>
      <c r="I1879" s="22"/>
      <c r="J1879" s="22"/>
      <c r="K1879" s="22"/>
      <c r="L1879" s="5">
        <v>3791450</v>
      </c>
      <c r="M1879" s="9" t="s">
        <v>3015</v>
      </c>
      <c r="N1879" s="5">
        <v>379145</v>
      </c>
      <c r="O1879" s="5">
        <v>4170595</v>
      </c>
      <c r="P1879" s="5">
        <f t="shared" si="58"/>
        <v>437912.47499999998</v>
      </c>
      <c r="Q1879" s="5">
        <f t="shared" si="59"/>
        <v>3732682.5249999999</v>
      </c>
      <c r="R1879" s="5" t="str">
        <f>+IFERROR(INDEX('18.02.23'!$F$9:$F$748,MATCH('Bảng kê Q1'!$F1879,'18.02.23'!$N$9:$N$746,0)),"")</f>
        <v/>
      </c>
      <c r="S1879" s="15" t="s">
        <v>780</v>
      </c>
      <c r="T1879" s="8" t="s">
        <v>3085</v>
      </c>
      <c r="U1879" t="e">
        <f>INDEX('Hàng tra'!$E$3:$E$519,MATCH('Bảng kê Q1'!$F1879,'Hàng tra'!$E$3:$E$519,0))</f>
        <v>#N/A</v>
      </c>
    </row>
    <row r="1880" spans="1:21" hidden="1" outlineLevel="1" x14ac:dyDescent="0.25">
      <c r="A1880" s="4">
        <v>44995</v>
      </c>
      <c r="B1880" s="8" t="s">
        <v>974</v>
      </c>
      <c r="C1880" s="8" t="s">
        <v>3013</v>
      </c>
      <c r="D1880" s="22" t="s">
        <v>2511</v>
      </c>
      <c r="E1880" s="22" t="s">
        <v>2511</v>
      </c>
      <c r="F1880" s="22">
        <v>13211</v>
      </c>
      <c r="G1880" s="22"/>
      <c r="H1880" s="22" t="str">
        <f>+IFERROR(INDEX('18.02.23'!$N$9:$N$746,MATCH('Bảng kê Q1'!$F1880,'18.02.23'!$N$9:$N$746,0)),"")</f>
        <v/>
      </c>
      <c r="I1880" s="22"/>
      <c r="J1880" s="22"/>
      <c r="K1880" s="22"/>
      <c r="L1880" s="5">
        <v>806200</v>
      </c>
      <c r="M1880" s="9" t="s">
        <v>3015</v>
      </c>
      <c r="N1880" s="5">
        <v>80620</v>
      </c>
      <c r="O1880" s="5">
        <v>886820</v>
      </c>
      <c r="P1880" s="5">
        <f t="shared" si="58"/>
        <v>93116.099999999991</v>
      </c>
      <c r="Q1880" s="5">
        <f t="shared" si="59"/>
        <v>793703.9</v>
      </c>
      <c r="R1880" s="5" t="str">
        <f>+IFERROR(INDEX('18.02.23'!$F$9:$F$748,MATCH('Bảng kê Q1'!$F1880,'18.02.23'!$N$9:$N$746,0)),"")</f>
        <v/>
      </c>
      <c r="S1880" s="15" t="s">
        <v>1882</v>
      </c>
      <c r="T1880" s="8" t="s">
        <v>3014</v>
      </c>
      <c r="U1880" t="e">
        <f>INDEX('Hàng tra'!$E$3:$E$519,MATCH('Bảng kê Q1'!$F1880,'Hàng tra'!$E$3:$E$519,0))</f>
        <v>#N/A</v>
      </c>
    </row>
    <row r="1881" spans="1:21" hidden="1" outlineLevel="1" x14ac:dyDescent="0.25">
      <c r="A1881" s="4">
        <v>44995</v>
      </c>
      <c r="B1881" s="8" t="s">
        <v>1550</v>
      </c>
      <c r="C1881" s="8" t="s">
        <v>3013</v>
      </c>
      <c r="D1881" s="22" t="s">
        <v>2216</v>
      </c>
      <c r="E1881" s="22" t="s">
        <v>2216</v>
      </c>
      <c r="F1881" s="22">
        <v>13214</v>
      </c>
      <c r="G1881" s="22"/>
      <c r="H1881" s="22" t="str">
        <f>+IFERROR(INDEX('18.02.23'!$N$9:$N$746,MATCH('Bảng kê Q1'!$F1881,'18.02.23'!$N$9:$N$746,0)),"")</f>
        <v/>
      </c>
      <c r="I1881" s="22"/>
      <c r="J1881" s="22"/>
      <c r="K1881" s="22"/>
      <c r="L1881" s="5">
        <v>2060643</v>
      </c>
      <c r="M1881" s="9" t="s">
        <v>3015</v>
      </c>
      <c r="N1881" s="5">
        <v>206064</v>
      </c>
      <c r="O1881" s="5">
        <v>2266707</v>
      </c>
      <c r="P1881" s="5">
        <f t="shared" si="58"/>
        <v>238004.23499999999</v>
      </c>
      <c r="Q1881" s="5">
        <f t="shared" si="59"/>
        <v>2028702.7650000001</v>
      </c>
      <c r="R1881" s="5" t="str">
        <f>+IFERROR(INDEX('18.02.23'!$F$9:$F$748,MATCH('Bảng kê Q1'!$F1881,'18.02.23'!$N$9:$N$746,0)),"")</f>
        <v/>
      </c>
      <c r="S1881" s="15" t="s">
        <v>2216</v>
      </c>
      <c r="T1881" s="8" t="s">
        <v>3042</v>
      </c>
      <c r="U1881" t="e">
        <f>INDEX('Hàng tra'!$E$3:$E$519,MATCH('Bảng kê Q1'!$F1881,'Hàng tra'!$E$3:$E$519,0))</f>
        <v>#N/A</v>
      </c>
    </row>
    <row r="1882" spans="1:21" hidden="1" outlineLevel="1" x14ac:dyDescent="0.25">
      <c r="A1882" s="4">
        <v>44995</v>
      </c>
      <c r="B1882" s="8" t="s">
        <v>1894</v>
      </c>
      <c r="C1882" s="8" t="s">
        <v>3013</v>
      </c>
      <c r="D1882" s="22" t="s">
        <v>971</v>
      </c>
      <c r="E1882" s="22" t="s">
        <v>971</v>
      </c>
      <c r="F1882" s="22">
        <v>13215</v>
      </c>
      <c r="G1882" s="22"/>
      <c r="H1882" s="22" t="str">
        <f>+IFERROR(INDEX('18.02.23'!$N$9:$N$746,MATCH('Bảng kê Q1'!$F1882,'18.02.23'!$N$9:$N$746,0)),"")</f>
        <v/>
      </c>
      <c r="I1882" s="22"/>
      <c r="J1882" s="22"/>
      <c r="K1882" s="22"/>
      <c r="L1882" s="5">
        <v>850875</v>
      </c>
      <c r="M1882" s="9" t="s">
        <v>3015</v>
      </c>
      <c r="N1882" s="5">
        <v>85088</v>
      </c>
      <c r="O1882" s="5">
        <v>935963</v>
      </c>
      <c r="P1882" s="5">
        <f t="shared" si="58"/>
        <v>98276.114999999991</v>
      </c>
      <c r="Q1882" s="5">
        <f t="shared" si="59"/>
        <v>837686.88500000001</v>
      </c>
      <c r="R1882" s="5" t="str">
        <f>+IFERROR(INDEX('18.02.23'!$F$9:$F$748,MATCH('Bảng kê Q1'!$F1882,'18.02.23'!$N$9:$N$746,0)),"")</f>
        <v/>
      </c>
      <c r="S1882" s="15" t="s">
        <v>1882</v>
      </c>
      <c r="T1882" s="8" t="s">
        <v>3014</v>
      </c>
      <c r="U1882" t="e">
        <f>INDEX('Hàng tra'!$E$3:$E$519,MATCH('Bảng kê Q1'!$F1882,'Hàng tra'!$E$3:$E$519,0))</f>
        <v>#N/A</v>
      </c>
    </row>
    <row r="1883" spans="1:21" hidden="1" outlineLevel="1" x14ac:dyDescent="0.25">
      <c r="A1883" s="4">
        <v>44995</v>
      </c>
      <c r="B1883" s="8" t="s">
        <v>456</v>
      </c>
      <c r="C1883" s="8" t="s">
        <v>3013</v>
      </c>
      <c r="D1883" s="22" t="s">
        <v>971</v>
      </c>
      <c r="E1883" s="22" t="s">
        <v>971</v>
      </c>
      <c r="F1883" s="22">
        <v>13216</v>
      </c>
      <c r="G1883" s="22"/>
      <c r="H1883" s="22" t="str">
        <f>+IFERROR(INDEX('18.02.23'!$N$9:$N$746,MATCH('Bảng kê Q1'!$F1883,'18.02.23'!$N$9:$N$746,0)),"")</f>
        <v/>
      </c>
      <c r="I1883" s="22"/>
      <c r="J1883" s="22"/>
      <c r="K1883" s="22"/>
      <c r="L1883" s="5">
        <v>330750</v>
      </c>
      <c r="M1883" s="9" t="s">
        <v>3015</v>
      </c>
      <c r="N1883" s="5">
        <v>33075</v>
      </c>
      <c r="O1883" s="5">
        <v>363825</v>
      </c>
      <c r="P1883" s="5">
        <f t="shared" si="58"/>
        <v>38201.625</v>
      </c>
      <c r="Q1883" s="5">
        <f t="shared" si="59"/>
        <v>325623.375</v>
      </c>
      <c r="R1883" s="5" t="str">
        <f>+IFERROR(INDEX('18.02.23'!$F$9:$F$748,MATCH('Bảng kê Q1'!$F1883,'18.02.23'!$N$9:$N$746,0)),"")</f>
        <v/>
      </c>
      <c r="S1883" s="15" t="s">
        <v>1882</v>
      </c>
      <c r="T1883" s="8" t="s">
        <v>3014</v>
      </c>
      <c r="U1883" t="e">
        <f>INDEX('Hàng tra'!$E$3:$E$519,MATCH('Bảng kê Q1'!$F1883,'Hàng tra'!$E$3:$E$519,0))</f>
        <v>#N/A</v>
      </c>
    </row>
    <row r="1884" spans="1:21" ht="21" hidden="1" outlineLevel="1" x14ac:dyDescent="0.25">
      <c r="A1884" s="4">
        <v>44995</v>
      </c>
      <c r="B1884" s="8" t="s">
        <v>2158</v>
      </c>
      <c r="C1884" s="8" t="s">
        <v>3013</v>
      </c>
      <c r="D1884" s="22" t="s">
        <v>121</v>
      </c>
      <c r="E1884" s="22" t="s">
        <v>121</v>
      </c>
      <c r="F1884" s="22">
        <v>13217</v>
      </c>
      <c r="G1884" s="22"/>
      <c r="H1884" s="22" t="str">
        <f>+IFERROR(INDEX('18.02.23'!$N$9:$N$746,MATCH('Bảng kê Q1'!$F1884,'18.02.23'!$N$9:$N$746,0)),"")</f>
        <v/>
      </c>
      <c r="I1884" s="22"/>
      <c r="J1884" s="22"/>
      <c r="K1884" s="22"/>
      <c r="L1884" s="5">
        <v>2163000</v>
      </c>
      <c r="M1884" s="9" t="s">
        <v>3015</v>
      </c>
      <c r="N1884" s="5">
        <v>216300</v>
      </c>
      <c r="O1884" s="5">
        <v>2379300</v>
      </c>
      <c r="P1884" s="5">
        <f t="shared" si="58"/>
        <v>249826.5</v>
      </c>
      <c r="Q1884" s="5">
        <f t="shared" si="59"/>
        <v>2129473.5</v>
      </c>
      <c r="R1884" s="5" t="str">
        <f>+IFERROR(INDEX('18.02.23'!$F$9:$F$748,MATCH('Bảng kê Q1'!$F1884,'18.02.23'!$N$9:$N$746,0)),"")</f>
        <v/>
      </c>
      <c r="S1884" s="15" t="s">
        <v>121</v>
      </c>
      <c r="T1884" s="8" t="s">
        <v>3066</v>
      </c>
      <c r="U1884" t="e">
        <f>INDEX('Hàng tra'!$E$3:$E$519,MATCH('Bảng kê Q1'!$F1884,'Hàng tra'!$E$3:$E$519,0))</f>
        <v>#N/A</v>
      </c>
    </row>
    <row r="1885" spans="1:21" hidden="1" outlineLevel="1" x14ac:dyDescent="0.25">
      <c r="A1885" s="4">
        <v>44995</v>
      </c>
      <c r="B1885" s="8" t="s">
        <v>2729</v>
      </c>
      <c r="C1885" s="8" t="s">
        <v>3013</v>
      </c>
      <c r="D1885" s="22" t="s">
        <v>4150</v>
      </c>
      <c r="E1885" s="22" t="s">
        <v>4150</v>
      </c>
      <c r="F1885" s="22">
        <v>13270</v>
      </c>
      <c r="G1885" s="22"/>
      <c r="H1885" s="22" t="str">
        <f>+IFERROR(INDEX('18.02.23'!$N$9:$N$746,MATCH('Bảng kê Q1'!$F1885,'18.02.23'!$N$9:$N$746,0)),"")</f>
        <v/>
      </c>
      <c r="I1885" s="22"/>
      <c r="J1885" s="22"/>
      <c r="K1885" s="22"/>
      <c r="L1885" s="5">
        <v>2220235</v>
      </c>
      <c r="M1885" s="9" t="s">
        <v>3015</v>
      </c>
      <c r="N1885" s="5">
        <v>222024</v>
      </c>
      <c r="O1885" s="5">
        <v>2442259</v>
      </c>
      <c r="P1885" s="5">
        <f t="shared" si="58"/>
        <v>256437.19499999998</v>
      </c>
      <c r="Q1885" s="5">
        <f t="shared" si="59"/>
        <v>2185821.8050000002</v>
      </c>
      <c r="R1885" s="5" t="str">
        <f>+IFERROR(INDEX('18.02.23'!$F$9:$F$748,MATCH('Bảng kê Q1'!$F1885,'18.02.23'!$N$9:$N$746,0)),"")</f>
        <v/>
      </c>
      <c r="S1885" s="15" t="s">
        <v>2803</v>
      </c>
      <c r="T1885" s="8" t="s">
        <v>3035</v>
      </c>
      <c r="U1885" t="e">
        <f>INDEX('Hàng tra'!$E$3:$E$519,MATCH('Bảng kê Q1'!$F1885,'Hàng tra'!$E$3:$E$519,0))</f>
        <v>#N/A</v>
      </c>
    </row>
    <row r="1886" spans="1:21" hidden="1" outlineLevel="1" x14ac:dyDescent="0.25">
      <c r="A1886" s="4">
        <v>44995</v>
      </c>
      <c r="B1886" s="8" t="s">
        <v>2404</v>
      </c>
      <c r="C1886" s="8" t="s">
        <v>3013</v>
      </c>
      <c r="D1886" s="22" t="s">
        <v>2850</v>
      </c>
      <c r="E1886" s="22" t="s">
        <v>2850</v>
      </c>
      <c r="F1886" s="22">
        <v>13273</v>
      </c>
      <c r="G1886" s="22"/>
      <c r="H1886" s="22" t="str">
        <f>+IFERROR(INDEX('18.02.23'!$N$9:$N$746,MATCH('Bảng kê Q1'!$F1886,'18.02.23'!$N$9:$N$746,0)),"")</f>
        <v/>
      </c>
      <c r="I1886" s="22"/>
      <c r="J1886" s="22"/>
      <c r="K1886" s="22"/>
      <c r="L1886" s="5">
        <v>922445</v>
      </c>
      <c r="M1886" s="9" t="s">
        <v>3015</v>
      </c>
      <c r="N1886" s="5">
        <v>92245</v>
      </c>
      <c r="O1886" s="5">
        <v>1014690</v>
      </c>
      <c r="P1886" s="5">
        <f t="shared" si="58"/>
        <v>106542.45</v>
      </c>
      <c r="Q1886" s="5">
        <f t="shared" si="59"/>
        <v>908147.55</v>
      </c>
      <c r="R1886" s="5" t="str">
        <f>+IFERROR(INDEX('18.02.23'!$F$9:$F$748,MATCH('Bảng kê Q1'!$F1886,'18.02.23'!$N$9:$N$746,0)),"")</f>
        <v/>
      </c>
      <c r="S1886" s="15" t="s">
        <v>1882</v>
      </c>
      <c r="T1886" s="8" t="s">
        <v>3014</v>
      </c>
      <c r="U1886" t="e">
        <f>INDEX('Hàng tra'!$E$3:$E$519,MATCH('Bảng kê Q1'!$F1886,'Hàng tra'!$E$3:$E$519,0))</f>
        <v>#N/A</v>
      </c>
    </row>
    <row r="1887" spans="1:21" hidden="1" outlineLevel="1" x14ac:dyDescent="0.25">
      <c r="A1887" s="4">
        <v>44995</v>
      </c>
      <c r="B1887" s="8" t="s">
        <v>2203</v>
      </c>
      <c r="C1887" s="8" t="s">
        <v>3013</v>
      </c>
      <c r="D1887" s="22" t="s">
        <v>151</v>
      </c>
      <c r="E1887" s="22" t="s">
        <v>151</v>
      </c>
      <c r="F1887" s="22">
        <v>13274</v>
      </c>
      <c r="G1887" s="22"/>
      <c r="H1887" s="22" t="str">
        <f>+IFERROR(INDEX('18.02.23'!$N$9:$N$746,MATCH('Bảng kê Q1'!$F1887,'18.02.23'!$N$9:$N$746,0)),"")</f>
        <v/>
      </c>
      <c r="I1887" s="22"/>
      <c r="J1887" s="22"/>
      <c r="K1887" s="22"/>
      <c r="L1887" s="5">
        <v>444232</v>
      </c>
      <c r="M1887" s="9" t="s">
        <v>3015</v>
      </c>
      <c r="N1887" s="5">
        <v>44423</v>
      </c>
      <c r="O1887" s="5">
        <v>488655</v>
      </c>
      <c r="P1887" s="5">
        <f t="shared" si="58"/>
        <v>51308.775000000001</v>
      </c>
      <c r="Q1887" s="5">
        <f t="shared" si="59"/>
        <v>437346.22499999998</v>
      </c>
      <c r="R1887" s="5" t="str">
        <f>+IFERROR(INDEX('18.02.23'!$F$9:$F$748,MATCH('Bảng kê Q1'!$F1887,'18.02.23'!$N$9:$N$746,0)),"")</f>
        <v/>
      </c>
      <c r="S1887" s="15" t="s">
        <v>1882</v>
      </c>
      <c r="T1887" s="8" t="s">
        <v>3014</v>
      </c>
      <c r="U1887" t="e">
        <f>INDEX('Hàng tra'!$E$3:$E$519,MATCH('Bảng kê Q1'!$F1887,'Hàng tra'!$E$3:$E$519,0))</f>
        <v>#N/A</v>
      </c>
    </row>
    <row r="1888" spans="1:21" hidden="1" outlineLevel="1" x14ac:dyDescent="0.25">
      <c r="A1888" s="4">
        <v>44995</v>
      </c>
      <c r="B1888" s="8" t="s">
        <v>609</v>
      </c>
      <c r="C1888" s="8" t="s">
        <v>3013</v>
      </c>
      <c r="D1888" s="22" t="s">
        <v>2035</v>
      </c>
      <c r="E1888" s="22" t="s">
        <v>2035</v>
      </c>
      <c r="F1888" s="22">
        <v>13279</v>
      </c>
      <c r="G1888" s="22"/>
      <c r="H1888" s="22" t="str">
        <f>+IFERROR(INDEX('18.02.23'!$N$9:$N$746,MATCH('Bảng kê Q1'!$F1888,'18.02.23'!$N$9:$N$746,0)),"")</f>
        <v/>
      </c>
      <c r="I1888" s="22"/>
      <c r="J1888" s="22"/>
      <c r="K1888" s="22"/>
      <c r="L1888" s="5">
        <v>434966</v>
      </c>
      <c r="M1888" s="9" t="s">
        <v>3015</v>
      </c>
      <c r="N1888" s="5">
        <v>43497</v>
      </c>
      <c r="O1888" s="5">
        <v>478463</v>
      </c>
      <c r="P1888" s="5">
        <f t="shared" si="58"/>
        <v>50238.614999999998</v>
      </c>
      <c r="Q1888" s="5">
        <f t="shared" si="59"/>
        <v>428224.38500000001</v>
      </c>
      <c r="R1888" s="5" t="str">
        <f>+IFERROR(INDEX('18.02.23'!$F$9:$F$748,MATCH('Bảng kê Q1'!$F1888,'18.02.23'!$N$9:$N$746,0)),"")</f>
        <v/>
      </c>
      <c r="S1888" s="15" t="s">
        <v>1882</v>
      </c>
      <c r="T1888" s="8" t="s">
        <v>3014</v>
      </c>
      <c r="U1888" t="e">
        <f>INDEX('Hàng tra'!$E$3:$E$519,MATCH('Bảng kê Q1'!$F1888,'Hàng tra'!$E$3:$E$519,0))</f>
        <v>#N/A</v>
      </c>
    </row>
    <row r="1889" spans="1:21" hidden="1" outlineLevel="1" x14ac:dyDescent="0.25">
      <c r="A1889" s="4">
        <v>44995</v>
      </c>
      <c r="B1889" s="8" t="s">
        <v>691</v>
      </c>
      <c r="C1889" s="8" t="s">
        <v>3013</v>
      </c>
      <c r="D1889" s="22" t="s">
        <v>1089</v>
      </c>
      <c r="E1889" s="22" t="s">
        <v>1089</v>
      </c>
      <c r="F1889" s="22">
        <v>13280</v>
      </c>
      <c r="G1889" s="22"/>
      <c r="H1889" s="22" t="str">
        <f>+IFERROR(INDEX('18.02.23'!$N$9:$N$746,MATCH('Bảng kê Q1'!$F1889,'18.02.23'!$N$9:$N$746,0)),"")</f>
        <v/>
      </c>
      <c r="I1889" s="22"/>
      <c r="J1889" s="22"/>
      <c r="K1889" s="22"/>
      <c r="L1889" s="5">
        <v>999560</v>
      </c>
      <c r="M1889" s="9" t="s">
        <v>3015</v>
      </c>
      <c r="N1889" s="5">
        <v>99956</v>
      </c>
      <c r="O1889" s="5">
        <v>1099516</v>
      </c>
      <c r="P1889" s="5">
        <f t="shared" si="58"/>
        <v>115449.18</v>
      </c>
      <c r="Q1889" s="5">
        <f t="shared" si="59"/>
        <v>984066.82000000007</v>
      </c>
      <c r="R1889" s="5" t="str">
        <f>+IFERROR(INDEX('18.02.23'!$F$9:$F$748,MATCH('Bảng kê Q1'!$F1889,'18.02.23'!$N$9:$N$746,0)),"")</f>
        <v/>
      </c>
      <c r="S1889" s="15" t="s">
        <v>1882</v>
      </c>
      <c r="T1889" s="8" t="s">
        <v>3014</v>
      </c>
      <c r="U1889" t="e">
        <f>INDEX('Hàng tra'!$E$3:$E$519,MATCH('Bảng kê Q1'!$F1889,'Hàng tra'!$E$3:$E$519,0))</f>
        <v>#N/A</v>
      </c>
    </row>
    <row r="1890" spans="1:21" ht="21" hidden="1" outlineLevel="1" x14ac:dyDescent="0.25">
      <c r="A1890" s="4">
        <v>44995</v>
      </c>
      <c r="B1890" s="8" t="s">
        <v>2208</v>
      </c>
      <c r="C1890" s="8" t="s">
        <v>3013</v>
      </c>
      <c r="D1890" s="22" t="s">
        <v>4182</v>
      </c>
      <c r="E1890" s="22" t="s">
        <v>4182</v>
      </c>
      <c r="F1890" s="22">
        <v>13285</v>
      </c>
      <c r="G1890" s="22"/>
      <c r="H1890" s="22" t="str">
        <f>+IFERROR(INDEX('18.02.23'!$N$9:$N$746,MATCH('Bảng kê Q1'!$F1890,'18.02.23'!$N$9:$N$746,0)),"")</f>
        <v/>
      </c>
      <c r="I1890" s="22"/>
      <c r="J1890" s="22"/>
      <c r="K1890" s="22"/>
      <c r="L1890" s="5">
        <v>1253796</v>
      </c>
      <c r="M1890" s="9" t="s">
        <v>3015</v>
      </c>
      <c r="N1890" s="5">
        <v>125380</v>
      </c>
      <c r="O1890" s="5">
        <v>1379176</v>
      </c>
      <c r="P1890" s="5">
        <f t="shared" si="58"/>
        <v>144813.47999999998</v>
      </c>
      <c r="Q1890" s="5">
        <f t="shared" si="59"/>
        <v>1234362.52</v>
      </c>
      <c r="R1890" s="5" t="str">
        <f>+IFERROR(INDEX('18.02.23'!$F$9:$F$748,MATCH('Bảng kê Q1'!$F1890,'18.02.23'!$N$9:$N$746,0)),"")</f>
        <v/>
      </c>
      <c r="S1890" s="15" t="s">
        <v>349</v>
      </c>
      <c r="T1890" s="8" t="s">
        <v>3030</v>
      </c>
      <c r="U1890" t="e">
        <f>INDEX('Hàng tra'!$E$3:$E$519,MATCH('Bảng kê Q1'!$F1890,'Hàng tra'!$E$3:$E$519,0))</f>
        <v>#N/A</v>
      </c>
    </row>
    <row r="1891" spans="1:21" ht="21" hidden="1" outlineLevel="1" x14ac:dyDescent="0.25">
      <c r="A1891" s="4">
        <v>44995</v>
      </c>
      <c r="B1891" s="8" t="s">
        <v>2581</v>
      </c>
      <c r="C1891" s="8" t="s">
        <v>3013</v>
      </c>
      <c r="D1891" s="22" t="s">
        <v>4167</v>
      </c>
      <c r="E1891" s="22" t="s">
        <v>4167</v>
      </c>
      <c r="F1891" s="22">
        <v>13286</v>
      </c>
      <c r="G1891" s="22"/>
      <c r="H1891" s="22" t="str">
        <f>+IFERROR(INDEX('18.02.23'!$N$9:$N$746,MATCH('Bảng kê Q1'!$F1891,'18.02.23'!$N$9:$N$746,0)),"")</f>
        <v/>
      </c>
      <c r="I1891" s="22"/>
      <c r="J1891" s="22"/>
      <c r="K1891" s="22"/>
      <c r="L1891" s="5">
        <v>1646798</v>
      </c>
      <c r="M1891" s="9" t="s">
        <v>3015</v>
      </c>
      <c r="N1891" s="5">
        <v>164680</v>
      </c>
      <c r="O1891" s="5">
        <v>1811478</v>
      </c>
      <c r="P1891" s="5">
        <f t="shared" si="58"/>
        <v>190205.19</v>
      </c>
      <c r="Q1891" s="5">
        <f t="shared" si="59"/>
        <v>1621272.81</v>
      </c>
      <c r="R1891" s="5" t="str">
        <f>+IFERROR(INDEX('18.02.23'!$F$9:$F$748,MATCH('Bảng kê Q1'!$F1891,'18.02.23'!$N$9:$N$746,0)),"")</f>
        <v/>
      </c>
      <c r="S1891" s="15" t="s">
        <v>349</v>
      </c>
      <c r="T1891" s="8" t="s">
        <v>3030</v>
      </c>
      <c r="U1891" t="e">
        <f>INDEX('Hàng tra'!$E$3:$E$519,MATCH('Bảng kê Q1'!$F1891,'Hàng tra'!$E$3:$E$519,0))</f>
        <v>#N/A</v>
      </c>
    </row>
    <row r="1892" spans="1:21" ht="21" hidden="1" outlineLevel="1" x14ac:dyDescent="0.25">
      <c r="A1892" s="4">
        <v>44995</v>
      </c>
      <c r="B1892" s="8" t="s">
        <v>338</v>
      </c>
      <c r="C1892" s="8" t="s">
        <v>3013</v>
      </c>
      <c r="D1892" s="22" t="s">
        <v>4189</v>
      </c>
      <c r="E1892" s="22" t="s">
        <v>4189</v>
      </c>
      <c r="F1892" s="22">
        <v>13287</v>
      </c>
      <c r="G1892" s="22"/>
      <c r="H1892" s="22" t="str">
        <f>+IFERROR(INDEX('18.02.23'!$N$9:$N$746,MATCH('Bảng kê Q1'!$F1892,'18.02.23'!$N$9:$N$746,0)),"")</f>
        <v/>
      </c>
      <c r="I1892" s="22"/>
      <c r="J1892" s="22"/>
      <c r="K1892" s="22"/>
      <c r="L1892" s="5">
        <v>1357844</v>
      </c>
      <c r="M1892" s="9" t="s">
        <v>3015</v>
      </c>
      <c r="N1892" s="5">
        <v>135784</v>
      </c>
      <c r="O1892" s="5">
        <v>1493628</v>
      </c>
      <c r="P1892" s="5">
        <f t="shared" si="58"/>
        <v>156830.94</v>
      </c>
      <c r="Q1892" s="5">
        <f t="shared" si="59"/>
        <v>1336797.06</v>
      </c>
      <c r="R1892" s="5" t="str">
        <f>+IFERROR(INDEX('18.02.23'!$F$9:$F$748,MATCH('Bảng kê Q1'!$F1892,'18.02.23'!$N$9:$N$746,0)),"")</f>
        <v/>
      </c>
      <c r="S1892" s="15" t="s">
        <v>349</v>
      </c>
      <c r="T1892" s="8" t="s">
        <v>3030</v>
      </c>
      <c r="U1892" t="e">
        <f>INDEX('Hàng tra'!$E$3:$E$519,MATCH('Bảng kê Q1'!$F1892,'Hàng tra'!$E$3:$E$519,0))</f>
        <v>#N/A</v>
      </c>
    </row>
    <row r="1893" spans="1:21" ht="21" hidden="1" outlineLevel="1" x14ac:dyDescent="0.25">
      <c r="A1893" s="4">
        <v>44995</v>
      </c>
      <c r="B1893" s="8" t="s">
        <v>1812</v>
      </c>
      <c r="C1893" s="8" t="s">
        <v>3013</v>
      </c>
      <c r="D1893" s="22" t="s">
        <v>4187</v>
      </c>
      <c r="E1893" s="22" t="s">
        <v>4187</v>
      </c>
      <c r="F1893" s="22">
        <v>13288</v>
      </c>
      <c r="G1893" s="22"/>
      <c r="H1893" s="22" t="str">
        <f>+IFERROR(INDEX('18.02.23'!$N$9:$N$746,MATCH('Bảng kê Q1'!$F1893,'18.02.23'!$N$9:$N$746,0)),"")</f>
        <v/>
      </c>
      <c r="I1893" s="22"/>
      <c r="J1893" s="22"/>
      <c r="K1893" s="22"/>
      <c r="L1893" s="5">
        <v>1926182</v>
      </c>
      <c r="M1893" s="9" t="s">
        <v>3015</v>
      </c>
      <c r="N1893" s="5">
        <v>192618</v>
      </c>
      <c r="O1893" s="5">
        <v>2118800</v>
      </c>
      <c r="P1893" s="5">
        <f t="shared" si="58"/>
        <v>222474</v>
      </c>
      <c r="Q1893" s="5">
        <f t="shared" si="59"/>
        <v>1896326</v>
      </c>
      <c r="R1893" s="5" t="str">
        <f>+IFERROR(INDEX('18.02.23'!$F$9:$F$748,MATCH('Bảng kê Q1'!$F1893,'18.02.23'!$N$9:$N$746,0)),"")</f>
        <v/>
      </c>
      <c r="S1893" s="15" t="s">
        <v>349</v>
      </c>
      <c r="T1893" s="8" t="s">
        <v>3030</v>
      </c>
      <c r="U1893" t="e">
        <f>INDEX('Hàng tra'!$E$3:$E$519,MATCH('Bảng kê Q1'!$F1893,'Hàng tra'!$E$3:$E$519,0))</f>
        <v>#N/A</v>
      </c>
    </row>
    <row r="1894" spans="1:21" ht="21" hidden="1" outlineLevel="1" x14ac:dyDescent="0.25">
      <c r="A1894" s="4">
        <v>44995</v>
      </c>
      <c r="B1894" s="8" t="s">
        <v>1340</v>
      </c>
      <c r="C1894" s="8" t="s">
        <v>3013</v>
      </c>
      <c r="D1894" s="22" t="s">
        <v>4172</v>
      </c>
      <c r="E1894" s="22" t="s">
        <v>4172</v>
      </c>
      <c r="F1894" s="22">
        <v>13289</v>
      </c>
      <c r="G1894" s="22"/>
      <c r="H1894" s="22" t="str">
        <f>+IFERROR(INDEX('18.02.23'!$N$9:$N$746,MATCH('Bảng kê Q1'!$F1894,'18.02.23'!$N$9:$N$746,0)),"")</f>
        <v/>
      </c>
      <c r="I1894" s="22"/>
      <c r="J1894" s="22"/>
      <c r="K1894" s="22"/>
      <c r="L1894" s="5">
        <v>3542082</v>
      </c>
      <c r="M1894" s="9" t="s">
        <v>3015</v>
      </c>
      <c r="N1894" s="5">
        <v>354208</v>
      </c>
      <c r="O1894" s="5">
        <v>3896290</v>
      </c>
      <c r="P1894" s="5">
        <f t="shared" si="58"/>
        <v>409110.45</v>
      </c>
      <c r="Q1894" s="5">
        <f t="shared" si="59"/>
        <v>3487179.55</v>
      </c>
      <c r="R1894" s="5" t="str">
        <f>+IFERROR(INDEX('18.02.23'!$F$9:$F$748,MATCH('Bảng kê Q1'!$F1894,'18.02.23'!$N$9:$N$746,0)),"")</f>
        <v/>
      </c>
      <c r="S1894" s="15" t="s">
        <v>349</v>
      </c>
      <c r="T1894" s="8" t="s">
        <v>3030</v>
      </c>
      <c r="U1894" t="e">
        <f>INDEX('Hàng tra'!$E$3:$E$519,MATCH('Bảng kê Q1'!$F1894,'Hàng tra'!$E$3:$E$519,0))</f>
        <v>#N/A</v>
      </c>
    </row>
    <row r="1895" spans="1:21" ht="21" hidden="1" outlineLevel="1" x14ac:dyDescent="0.25">
      <c r="A1895" s="4">
        <v>44995</v>
      </c>
      <c r="B1895" s="8" t="s">
        <v>2368</v>
      </c>
      <c r="C1895" s="8" t="s">
        <v>3013</v>
      </c>
      <c r="D1895" s="22" t="s">
        <v>2781</v>
      </c>
      <c r="E1895" s="22" t="s">
        <v>2781</v>
      </c>
      <c r="F1895" s="22">
        <v>13299</v>
      </c>
      <c r="G1895" s="22"/>
      <c r="H1895" s="22" t="str">
        <f>+IFERROR(INDEX('18.02.23'!$N$9:$N$746,MATCH('Bảng kê Q1'!$F1895,'18.02.23'!$N$9:$N$746,0)),"")</f>
        <v/>
      </c>
      <c r="I1895" s="22"/>
      <c r="J1895" s="22"/>
      <c r="K1895" s="22"/>
      <c r="L1895" s="5">
        <v>1102500</v>
      </c>
      <c r="M1895" s="9" t="s">
        <v>3015</v>
      </c>
      <c r="N1895" s="5">
        <v>110250</v>
      </c>
      <c r="O1895" s="5">
        <v>1212750</v>
      </c>
      <c r="P1895" s="5">
        <f t="shared" si="58"/>
        <v>127338.75</v>
      </c>
      <c r="Q1895" s="5">
        <f t="shared" si="59"/>
        <v>1085411.25</v>
      </c>
      <c r="R1895" s="5" t="str">
        <f>+IFERROR(INDEX('18.02.23'!$F$9:$F$748,MATCH('Bảng kê Q1'!$F1895,'18.02.23'!$N$9:$N$746,0)),"")</f>
        <v/>
      </c>
      <c r="S1895" s="15" t="s">
        <v>2781</v>
      </c>
      <c r="T1895" s="8" t="s">
        <v>3075</v>
      </c>
      <c r="U1895" t="e">
        <f>INDEX('Hàng tra'!$E$3:$E$519,MATCH('Bảng kê Q1'!$F1895,'Hàng tra'!$E$3:$E$519,0))</f>
        <v>#N/A</v>
      </c>
    </row>
    <row r="1896" spans="1:21" ht="21" hidden="1" outlineLevel="1" x14ac:dyDescent="0.25">
      <c r="A1896" s="4">
        <v>44995</v>
      </c>
      <c r="B1896" s="8" t="s">
        <v>400</v>
      </c>
      <c r="C1896" s="8" t="s">
        <v>3013</v>
      </c>
      <c r="D1896" s="22" t="s">
        <v>2781</v>
      </c>
      <c r="E1896" s="22" t="s">
        <v>2781</v>
      </c>
      <c r="F1896" s="22">
        <v>13300</v>
      </c>
      <c r="G1896" s="22"/>
      <c r="H1896" s="22" t="str">
        <f>+IFERROR(INDEX('18.02.23'!$N$9:$N$746,MATCH('Bảng kê Q1'!$F1896,'18.02.23'!$N$9:$N$746,0)),"")</f>
        <v/>
      </c>
      <c r="I1896" s="22"/>
      <c r="J1896" s="22"/>
      <c r="K1896" s="22"/>
      <c r="L1896" s="5">
        <v>1110580</v>
      </c>
      <c r="M1896" s="9" t="s">
        <v>3015</v>
      </c>
      <c r="N1896" s="5">
        <v>111058</v>
      </c>
      <c r="O1896" s="5">
        <v>1221638</v>
      </c>
      <c r="P1896" s="5">
        <f t="shared" si="58"/>
        <v>128271.98999999999</v>
      </c>
      <c r="Q1896" s="5">
        <f t="shared" si="59"/>
        <v>1093366.01</v>
      </c>
      <c r="R1896" s="5" t="str">
        <f>+IFERROR(INDEX('18.02.23'!$F$9:$F$748,MATCH('Bảng kê Q1'!$F1896,'18.02.23'!$N$9:$N$746,0)),"")</f>
        <v/>
      </c>
      <c r="S1896" s="15" t="s">
        <v>2781</v>
      </c>
      <c r="T1896" s="8" t="s">
        <v>3075</v>
      </c>
      <c r="U1896" t="e">
        <f>INDEX('Hàng tra'!$E$3:$E$519,MATCH('Bảng kê Q1'!$F1896,'Hàng tra'!$E$3:$E$519,0))</f>
        <v>#N/A</v>
      </c>
    </row>
    <row r="1897" spans="1:21" ht="21" hidden="1" outlineLevel="1" x14ac:dyDescent="0.25">
      <c r="A1897" s="4">
        <v>44995</v>
      </c>
      <c r="B1897" s="8" t="s">
        <v>31</v>
      </c>
      <c r="C1897" s="8" t="s">
        <v>3013</v>
      </c>
      <c r="D1897" s="22" t="s">
        <v>2912</v>
      </c>
      <c r="E1897" s="22" t="s">
        <v>2912</v>
      </c>
      <c r="F1897" s="22">
        <v>13301</v>
      </c>
      <c r="G1897" s="22"/>
      <c r="H1897" s="22" t="str">
        <f>+IFERROR(INDEX('18.02.23'!$N$9:$N$746,MATCH('Bảng kê Q1'!$F1897,'18.02.23'!$N$9:$N$746,0)),"")</f>
        <v/>
      </c>
      <c r="I1897" s="22"/>
      <c r="J1897" s="22"/>
      <c r="K1897" s="22"/>
      <c r="L1897" s="5">
        <v>2230145</v>
      </c>
      <c r="M1897" s="9" t="s">
        <v>3015</v>
      </c>
      <c r="N1897" s="5">
        <v>223015</v>
      </c>
      <c r="O1897" s="5">
        <v>2453160</v>
      </c>
      <c r="P1897" s="5">
        <f t="shared" si="58"/>
        <v>257581.8</v>
      </c>
      <c r="Q1897" s="5">
        <f t="shared" si="59"/>
        <v>2195578.2000000002</v>
      </c>
      <c r="R1897" s="5" t="str">
        <f>+IFERROR(INDEX('18.02.23'!$F$9:$F$748,MATCH('Bảng kê Q1'!$F1897,'18.02.23'!$N$9:$N$746,0)),"")</f>
        <v/>
      </c>
      <c r="S1897" s="15" t="s">
        <v>2912</v>
      </c>
      <c r="T1897" s="8" t="s">
        <v>3049</v>
      </c>
      <c r="U1897" t="e">
        <f>INDEX('Hàng tra'!$E$3:$E$519,MATCH('Bảng kê Q1'!$F1897,'Hàng tra'!$E$3:$E$519,0))</f>
        <v>#N/A</v>
      </c>
    </row>
    <row r="1898" spans="1:21" ht="21" hidden="1" outlineLevel="1" x14ac:dyDescent="0.25">
      <c r="A1898" s="4">
        <v>44995</v>
      </c>
      <c r="B1898" s="8" t="s">
        <v>295</v>
      </c>
      <c r="C1898" s="8" t="s">
        <v>3013</v>
      </c>
      <c r="D1898" s="22" t="s">
        <v>4221</v>
      </c>
      <c r="E1898" s="22" t="s">
        <v>4221</v>
      </c>
      <c r="F1898" s="22">
        <v>13311</v>
      </c>
      <c r="G1898" s="22"/>
      <c r="H1898" s="22" t="str">
        <f>+IFERROR(INDEX('18.02.23'!$N$9:$N$746,MATCH('Bảng kê Q1'!$F1898,'18.02.23'!$N$9:$N$746,0)),"")</f>
        <v/>
      </c>
      <c r="I1898" s="22"/>
      <c r="J1898" s="22"/>
      <c r="K1898" s="22"/>
      <c r="L1898" s="5">
        <v>340315</v>
      </c>
      <c r="M1898" s="9" t="s">
        <v>3015</v>
      </c>
      <c r="N1898" s="5">
        <v>34032</v>
      </c>
      <c r="O1898" s="5">
        <v>374347</v>
      </c>
      <c r="P1898" s="5">
        <f t="shared" si="58"/>
        <v>39306.434999999998</v>
      </c>
      <c r="Q1898" s="5">
        <f t="shared" si="59"/>
        <v>335040.565</v>
      </c>
      <c r="R1898" s="5" t="str">
        <f>+IFERROR(INDEX('18.02.23'!$F$9:$F$748,MATCH('Bảng kê Q1'!$F1898,'18.02.23'!$N$9:$N$746,0)),"")</f>
        <v/>
      </c>
      <c r="S1898" s="15" t="s">
        <v>2529</v>
      </c>
      <c r="T1898" s="8" t="s">
        <v>3063</v>
      </c>
      <c r="U1898" t="e">
        <f>INDEX('Hàng tra'!$E$3:$E$519,MATCH('Bảng kê Q1'!$F1898,'Hàng tra'!$E$3:$E$519,0))</f>
        <v>#N/A</v>
      </c>
    </row>
    <row r="1899" spans="1:21" hidden="1" outlineLevel="1" x14ac:dyDescent="0.25">
      <c r="A1899" s="4">
        <v>44995</v>
      </c>
      <c r="B1899" s="8" t="s">
        <v>2268</v>
      </c>
      <c r="C1899" s="8" t="s">
        <v>3013</v>
      </c>
      <c r="D1899" s="22" t="s">
        <v>1769</v>
      </c>
      <c r="E1899" s="22" t="s">
        <v>1769</v>
      </c>
      <c r="F1899" s="22">
        <v>13312</v>
      </c>
      <c r="G1899" s="22"/>
      <c r="H1899" s="22" t="str">
        <f>+IFERROR(INDEX('18.02.23'!$N$9:$N$746,MATCH('Bảng kê Q1'!$F1899,'18.02.23'!$N$9:$N$746,0)),"")</f>
        <v/>
      </c>
      <c r="I1899" s="22"/>
      <c r="J1899" s="22"/>
      <c r="K1899" s="22"/>
      <c r="L1899" s="5">
        <v>340315</v>
      </c>
      <c r="M1899" s="9" t="s">
        <v>3015</v>
      </c>
      <c r="N1899" s="5">
        <v>34032</v>
      </c>
      <c r="O1899" s="5">
        <v>374347</v>
      </c>
      <c r="P1899" s="5">
        <f t="shared" si="58"/>
        <v>39306.434999999998</v>
      </c>
      <c r="Q1899" s="5">
        <f t="shared" si="59"/>
        <v>335040.565</v>
      </c>
      <c r="R1899" s="5" t="str">
        <f>+IFERROR(INDEX('18.02.23'!$F$9:$F$748,MATCH('Bảng kê Q1'!$F1899,'18.02.23'!$N$9:$N$746,0)),"")</f>
        <v/>
      </c>
      <c r="S1899" s="15" t="s">
        <v>1882</v>
      </c>
      <c r="T1899" s="8" t="s">
        <v>3014</v>
      </c>
      <c r="U1899" t="e">
        <f>INDEX('Hàng tra'!$E$3:$E$519,MATCH('Bảng kê Q1'!$F1899,'Hàng tra'!$E$3:$E$519,0))</f>
        <v>#N/A</v>
      </c>
    </row>
    <row r="1900" spans="1:21" hidden="1" outlineLevel="1" x14ac:dyDescent="0.25">
      <c r="A1900" s="4">
        <v>44996</v>
      </c>
      <c r="B1900" s="8" t="s">
        <v>2343</v>
      </c>
      <c r="C1900" s="8" t="s">
        <v>3013</v>
      </c>
      <c r="D1900" s="22" t="s">
        <v>1594</v>
      </c>
      <c r="E1900" s="22" t="s">
        <v>1594</v>
      </c>
      <c r="F1900" s="22">
        <v>13313</v>
      </c>
      <c r="G1900" s="22"/>
      <c r="H1900" s="22" t="str">
        <f>+IFERROR(INDEX('18.02.23'!$N$9:$N$746,MATCH('Bảng kê Q1'!$F1900,'18.02.23'!$N$9:$N$746,0)),"")</f>
        <v/>
      </c>
      <c r="I1900" s="22"/>
      <c r="J1900" s="22"/>
      <c r="K1900" s="22"/>
      <c r="L1900" s="5">
        <v>2032100</v>
      </c>
      <c r="M1900" s="9" t="s">
        <v>3015</v>
      </c>
      <c r="N1900" s="5">
        <v>203210</v>
      </c>
      <c r="O1900" s="5">
        <v>2235310</v>
      </c>
      <c r="P1900" s="5">
        <f t="shared" si="58"/>
        <v>234707.55</v>
      </c>
      <c r="Q1900" s="5">
        <f t="shared" si="59"/>
        <v>2000602.45</v>
      </c>
      <c r="R1900" s="5" t="str">
        <f>+IFERROR(INDEX('18.02.23'!$F$9:$F$748,MATCH('Bảng kê Q1'!$F1900,'18.02.23'!$N$9:$N$746,0)),"")</f>
        <v/>
      </c>
      <c r="S1900" s="15" t="s">
        <v>1594</v>
      </c>
      <c r="T1900" s="8" t="s">
        <v>3041</v>
      </c>
      <c r="U1900" t="e">
        <f>INDEX('Hàng tra'!$E$3:$E$519,MATCH('Bảng kê Q1'!$F1900,'Hàng tra'!$E$3:$E$519,0))</f>
        <v>#N/A</v>
      </c>
    </row>
    <row r="1901" spans="1:21" hidden="1" outlineLevel="1" x14ac:dyDescent="0.25">
      <c r="A1901" s="4">
        <v>44996</v>
      </c>
      <c r="B1901" s="8" t="s">
        <v>1250</v>
      </c>
      <c r="C1901" s="8" t="s">
        <v>3013</v>
      </c>
      <c r="D1901" s="22" t="s">
        <v>755</v>
      </c>
      <c r="E1901" s="22" t="s">
        <v>755</v>
      </c>
      <c r="F1901" s="22">
        <v>13315</v>
      </c>
      <c r="G1901" s="22"/>
      <c r="H1901" s="22" t="str">
        <f>+IFERROR(INDEX('18.02.23'!$N$9:$N$746,MATCH('Bảng kê Q1'!$F1901,'18.02.23'!$N$9:$N$746,0)),"")</f>
        <v/>
      </c>
      <c r="I1901" s="22"/>
      <c r="J1901" s="22"/>
      <c r="K1901" s="22"/>
      <c r="L1901" s="5">
        <v>340315</v>
      </c>
      <c r="M1901" s="9" t="s">
        <v>3015</v>
      </c>
      <c r="N1901" s="5">
        <v>34032</v>
      </c>
      <c r="O1901" s="5">
        <v>374347</v>
      </c>
      <c r="P1901" s="5">
        <f t="shared" si="58"/>
        <v>39306.434999999998</v>
      </c>
      <c r="Q1901" s="5">
        <f t="shared" si="59"/>
        <v>335040.565</v>
      </c>
      <c r="R1901" s="5" t="str">
        <f>+IFERROR(INDEX('18.02.23'!$F$9:$F$748,MATCH('Bảng kê Q1'!$F1901,'18.02.23'!$N$9:$N$746,0)),"")</f>
        <v/>
      </c>
      <c r="S1901" s="15" t="s">
        <v>1882</v>
      </c>
      <c r="T1901" s="8" t="s">
        <v>3014</v>
      </c>
      <c r="U1901" t="e">
        <f>INDEX('Hàng tra'!$E$3:$E$519,MATCH('Bảng kê Q1'!$F1901,'Hàng tra'!$E$3:$E$519,0))</f>
        <v>#N/A</v>
      </c>
    </row>
    <row r="1902" spans="1:21" hidden="1" outlineLevel="1" x14ac:dyDescent="0.25">
      <c r="A1902" s="4">
        <v>44996</v>
      </c>
      <c r="B1902" s="8" t="s">
        <v>2138</v>
      </c>
      <c r="C1902" s="8" t="s">
        <v>3013</v>
      </c>
      <c r="D1902" s="22" t="s">
        <v>4148</v>
      </c>
      <c r="E1902" s="22" t="s">
        <v>4148</v>
      </c>
      <c r="F1902" s="22">
        <v>13316</v>
      </c>
      <c r="G1902" s="22"/>
      <c r="H1902" s="22" t="str">
        <f>+IFERROR(INDEX('18.02.23'!$N$9:$N$746,MATCH('Bảng kê Q1'!$F1902,'18.02.23'!$N$9:$N$746,0)),"")</f>
        <v/>
      </c>
      <c r="I1902" s="22"/>
      <c r="J1902" s="22"/>
      <c r="K1902" s="22"/>
      <c r="L1902" s="5">
        <v>340315</v>
      </c>
      <c r="M1902" s="9" t="s">
        <v>3015</v>
      </c>
      <c r="N1902" s="5">
        <v>34032</v>
      </c>
      <c r="O1902" s="5">
        <v>374347</v>
      </c>
      <c r="P1902" s="5">
        <f t="shared" si="58"/>
        <v>39306.434999999998</v>
      </c>
      <c r="Q1902" s="5">
        <f t="shared" si="59"/>
        <v>335040.565</v>
      </c>
      <c r="R1902" s="5" t="str">
        <f>+IFERROR(INDEX('18.02.23'!$F$9:$F$748,MATCH('Bảng kê Q1'!$F1902,'18.02.23'!$N$9:$N$746,0)),"")</f>
        <v/>
      </c>
      <c r="S1902" s="15" t="s">
        <v>1882</v>
      </c>
      <c r="T1902" s="8" t="s">
        <v>3014</v>
      </c>
      <c r="U1902" t="e">
        <f>INDEX('Hàng tra'!$E$3:$E$519,MATCH('Bảng kê Q1'!$F1902,'Hàng tra'!$E$3:$E$519,0))</f>
        <v>#N/A</v>
      </c>
    </row>
    <row r="1903" spans="1:21" hidden="1" outlineLevel="1" x14ac:dyDescent="0.25">
      <c r="A1903" s="4">
        <v>44996</v>
      </c>
      <c r="B1903" s="8" t="s">
        <v>2015</v>
      </c>
      <c r="C1903" s="8" t="s">
        <v>3013</v>
      </c>
      <c r="D1903" s="22" t="s">
        <v>2549</v>
      </c>
      <c r="E1903" s="22" t="s">
        <v>2549</v>
      </c>
      <c r="F1903" s="22">
        <v>13321</v>
      </c>
      <c r="G1903" s="22"/>
      <c r="H1903" s="22" t="str">
        <f>+IFERROR(INDEX('18.02.23'!$N$9:$N$746,MATCH('Bảng kê Q1'!$F1903,'18.02.23'!$N$9:$N$746,0)),"")</f>
        <v/>
      </c>
      <c r="I1903" s="22"/>
      <c r="J1903" s="22"/>
      <c r="K1903" s="22"/>
      <c r="L1903" s="5">
        <v>340315</v>
      </c>
      <c r="M1903" s="9" t="s">
        <v>3015</v>
      </c>
      <c r="N1903" s="5">
        <v>34032</v>
      </c>
      <c r="O1903" s="5">
        <v>374347</v>
      </c>
      <c r="P1903" s="5">
        <f t="shared" si="58"/>
        <v>39306.434999999998</v>
      </c>
      <c r="Q1903" s="5">
        <f t="shared" si="59"/>
        <v>335040.565</v>
      </c>
      <c r="R1903" s="5" t="str">
        <f>+IFERROR(INDEX('18.02.23'!$F$9:$F$748,MATCH('Bảng kê Q1'!$F1903,'18.02.23'!$N$9:$N$746,0)),"")</f>
        <v/>
      </c>
      <c r="S1903" s="15" t="s">
        <v>1882</v>
      </c>
      <c r="T1903" s="8" t="s">
        <v>3014</v>
      </c>
      <c r="U1903" t="e">
        <f>INDEX('Hàng tra'!$E$3:$E$519,MATCH('Bảng kê Q1'!$F1903,'Hàng tra'!$E$3:$E$519,0))</f>
        <v>#N/A</v>
      </c>
    </row>
    <row r="1904" spans="1:21" hidden="1" outlineLevel="1" x14ac:dyDescent="0.25">
      <c r="A1904" s="4">
        <v>44996</v>
      </c>
      <c r="B1904" s="8" t="s">
        <v>1693</v>
      </c>
      <c r="C1904" s="8" t="s">
        <v>3013</v>
      </c>
      <c r="D1904" s="22" t="s">
        <v>1652</v>
      </c>
      <c r="E1904" s="22" t="s">
        <v>1652</v>
      </c>
      <c r="F1904" s="22">
        <v>13322</v>
      </c>
      <c r="G1904" s="22"/>
      <c r="H1904" s="22" t="str">
        <f>+IFERROR(INDEX('18.02.23'!$N$9:$N$746,MATCH('Bảng kê Q1'!$F1904,'18.02.23'!$N$9:$N$746,0)),"")</f>
        <v/>
      </c>
      <c r="I1904" s="22"/>
      <c r="J1904" s="22"/>
      <c r="K1904" s="22"/>
      <c r="L1904" s="5">
        <v>340315</v>
      </c>
      <c r="M1904" s="9" t="s">
        <v>3015</v>
      </c>
      <c r="N1904" s="5">
        <v>34032</v>
      </c>
      <c r="O1904" s="5">
        <v>374347</v>
      </c>
      <c r="P1904" s="5">
        <f t="shared" si="58"/>
        <v>39306.434999999998</v>
      </c>
      <c r="Q1904" s="5">
        <f t="shared" si="59"/>
        <v>335040.565</v>
      </c>
      <c r="R1904" s="5" t="str">
        <f>+IFERROR(INDEX('18.02.23'!$F$9:$F$748,MATCH('Bảng kê Q1'!$F1904,'18.02.23'!$N$9:$N$746,0)),"")</f>
        <v/>
      </c>
      <c r="S1904" s="15" t="s">
        <v>1882</v>
      </c>
      <c r="T1904" s="8" t="s">
        <v>3014</v>
      </c>
      <c r="U1904" t="e">
        <f>INDEX('Hàng tra'!$E$3:$E$519,MATCH('Bảng kê Q1'!$F1904,'Hàng tra'!$E$3:$E$519,0))</f>
        <v>#N/A</v>
      </c>
    </row>
    <row r="1905" spans="1:21" hidden="1" outlineLevel="1" x14ac:dyDescent="0.25">
      <c r="A1905" s="4">
        <v>44996</v>
      </c>
      <c r="B1905" s="8" t="s">
        <v>2888</v>
      </c>
      <c r="C1905" s="8" t="s">
        <v>3013</v>
      </c>
      <c r="D1905" s="22" t="s">
        <v>4295</v>
      </c>
      <c r="E1905" s="22" t="s">
        <v>4295</v>
      </c>
      <c r="F1905" s="22">
        <v>13323</v>
      </c>
      <c r="G1905" s="22"/>
      <c r="H1905" s="22" t="str">
        <f>+IFERROR(INDEX('18.02.23'!$N$9:$N$746,MATCH('Bảng kê Q1'!$F1905,'18.02.23'!$N$9:$N$746,0)),"")</f>
        <v/>
      </c>
      <c r="I1905" s="22"/>
      <c r="J1905" s="22"/>
      <c r="K1905" s="22"/>
      <c r="L1905" s="5">
        <v>340315</v>
      </c>
      <c r="M1905" s="9" t="s">
        <v>3015</v>
      </c>
      <c r="N1905" s="5">
        <v>34032</v>
      </c>
      <c r="O1905" s="5">
        <v>374347</v>
      </c>
      <c r="P1905" s="5">
        <f t="shared" si="58"/>
        <v>39306.434999999998</v>
      </c>
      <c r="Q1905" s="5">
        <f t="shared" si="59"/>
        <v>335040.565</v>
      </c>
      <c r="R1905" s="5" t="str">
        <f>+IFERROR(INDEX('18.02.23'!$F$9:$F$748,MATCH('Bảng kê Q1'!$F1905,'18.02.23'!$N$9:$N$746,0)),"")</f>
        <v/>
      </c>
      <c r="S1905" s="15" t="s">
        <v>1882</v>
      </c>
      <c r="T1905" s="8" t="s">
        <v>3014</v>
      </c>
      <c r="U1905" t="e">
        <f>INDEX('Hàng tra'!$E$3:$E$519,MATCH('Bảng kê Q1'!$F1905,'Hàng tra'!$E$3:$E$519,0))</f>
        <v>#N/A</v>
      </c>
    </row>
    <row r="1906" spans="1:21" hidden="1" outlineLevel="1" x14ac:dyDescent="0.25">
      <c r="A1906" s="4">
        <v>44996</v>
      </c>
      <c r="B1906" s="8" t="s">
        <v>2429</v>
      </c>
      <c r="C1906" s="8" t="s">
        <v>3013</v>
      </c>
      <c r="D1906" s="22" t="s">
        <v>1276</v>
      </c>
      <c r="E1906" s="22" t="s">
        <v>1276</v>
      </c>
      <c r="F1906" s="22">
        <v>13324</v>
      </c>
      <c r="G1906" s="22"/>
      <c r="H1906" s="22" t="str">
        <f>+IFERROR(INDEX('18.02.23'!$N$9:$N$746,MATCH('Bảng kê Q1'!$F1906,'18.02.23'!$N$9:$N$746,0)),"")</f>
        <v/>
      </c>
      <c r="I1906" s="22"/>
      <c r="J1906" s="22"/>
      <c r="K1906" s="22"/>
      <c r="L1906" s="5">
        <v>340315</v>
      </c>
      <c r="M1906" s="9" t="s">
        <v>3015</v>
      </c>
      <c r="N1906" s="5">
        <v>34032</v>
      </c>
      <c r="O1906" s="5">
        <v>374347</v>
      </c>
      <c r="P1906" s="5">
        <f t="shared" si="58"/>
        <v>39306.434999999998</v>
      </c>
      <c r="Q1906" s="5">
        <f t="shared" si="59"/>
        <v>335040.565</v>
      </c>
      <c r="R1906" s="5" t="str">
        <f>+IFERROR(INDEX('18.02.23'!$F$9:$F$748,MATCH('Bảng kê Q1'!$F1906,'18.02.23'!$N$9:$N$746,0)),"")</f>
        <v/>
      </c>
      <c r="S1906" s="15" t="s">
        <v>1882</v>
      </c>
      <c r="T1906" s="8" t="s">
        <v>3014</v>
      </c>
      <c r="U1906" t="e">
        <f>INDEX('Hàng tra'!$E$3:$E$519,MATCH('Bảng kê Q1'!$F1906,'Hàng tra'!$E$3:$E$519,0))</f>
        <v>#N/A</v>
      </c>
    </row>
    <row r="1907" spans="1:21" hidden="1" outlineLevel="1" x14ac:dyDescent="0.25">
      <c r="A1907" s="4">
        <v>44996</v>
      </c>
      <c r="B1907" s="8" t="s">
        <v>2927</v>
      </c>
      <c r="C1907" s="8" t="s">
        <v>3013</v>
      </c>
      <c r="D1907" s="22" t="s">
        <v>2995</v>
      </c>
      <c r="E1907" s="22" t="s">
        <v>2995</v>
      </c>
      <c r="F1907" s="22">
        <v>13325</v>
      </c>
      <c r="G1907" s="22"/>
      <c r="H1907" s="22" t="str">
        <f>+IFERROR(INDEX('18.02.23'!$N$9:$N$746,MATCH('Bảng kê Q1'!$F1907,'18.02.23'!$N$9:$N$746,0)),"")</f>
        <v/>
      </c>
      <c r="I1907" s="22"/>
      <c r="J1907" s="22"/>
      <c r="K1907" s="22"/>
      <c r="L1907" s="5">
        <v>340315</v>
      </c>
      <c r="M1907" s="9" t="s">
        <v>3015</v>
      </c>
      <c r="N1907" s="5">
        <v>34032</v>
      </c>
      <c r="O1907" s="5">
        <v>374347</v>
      </c>
      <c r="P1907" s="5">
        <f t="shared" si="58"/>
        <v>39306.434999999998</v>
      </c>
      <c r="Q1907" s="5">
        <f t="shared" si="59"/>
        <v>335040.565</v>
      </c>
      <c r="R1907" s="5" t="str">
        <f>+IFERROR(INDEX('18.02.23'!$F$9:$F$748,MATCH('Bảng kê Q1'!$F1907,'18.02.23'!$N$9:$N$746,0)),"")</f>
        <v/>
      </c>
      <c r="S1907" s="15" t="s">
        <v>1882</v>
      </c>
      <c r="T1907" s="8" t="s">
        <v>3014</v>
      </c>
      <c r="U1907" t="e">
        <f>INDEX('Hàng tra'!$E$3:$E$519,MATCH('Bảng kê Q1'!$F1907,'Hàng tra'!$E$3:$E$519,0))</f>
        <v>#N/A</v>
      </c>
    </row>
    <row r="1908" spans="1:21" hidden="1" outlineLevel="1" x14ac:dyDescent="0.25">
      <c r="A1908" s="4">
        <v>44996</v>
      </c>
      <c r="B1908" s="8" t="s">
        <v>500</v>
      </c>
      <c r="C1908" s="8" t="s">
        <v>3013</v>
      </c>
      <c r="D1908" s="22" t="s">
        <v>2395</v>
      </c>
      <c r="E1908" s="22" t="s">
        <v>2395</v>
      </c>
      <c r="F1908" s="22">
        <v>13326</v>
      </c>
      <c r="G1908" s="22"/>
      <c r="H1908" s="22" t="str">
        <f>+IFERROR(INDEX('18.02.23'!$N$9:$N$746,MATCH('Bảng kê Q1'!$F1908,'18.02.23'!$N$9:$N$746,0)),"")</f>
        <v/>
      </c>
      <c r="I1908" s="22"/>
      <c r="J1908" s="22"/>
      <c r="K1908" s="22"/>
      <c r="L1908" s="5">
        <v>340315</v>
      </c>
      <c r="M1908" s="9" t="s">
        <v>3015</v>
      </c>
      <c r="N1908" s="5">
        <v>34032</v>
      </c>
      <c r="O1908" s="5">
        <v>374347</v>
      </c>
      <c r="P1908" s="5">
        <f t="shared" si="58"/>
        <v>39306.434999999998</v>
      </c>
      <c r="Q1908" s="5">
        <f t="shared" si="59"/>
        <v>335040.565</v>
      </c>
      <c r="R1908" s="5" t="str">
        <f>+IFERROR(INDEX('18.02.23'!$F$9:$F$748,MATCH('Bảng kê Q1'!$F1908,'18.02.23'!$N$9:$N$746,0)),"")</f>
        <v/>
      </c>
      <c r="S1908" s="15" t="s">
        <v>1882</v>
      </c>
      <c r="T1908" s="8" t="s">
        <v>3014</v>
      </c>
      <c r="U1908" t="e">
        <f>INDEX('Hàng tra'!$E$3:$E$519,MATCH('Bảng kê Q1'!$F1908,'Hàng tra'!$E$3:$E$519,0))</f>
        <v>#N/A</v>
      </c>
    </row>
    <row r="1909" spans="1:21" hidden="1" outlineLevel="1" x14ac:dyDescent="0.25">
      <c r="A1909" s="4">
        <v>44996</v>
      </c>
      <c r="B1909" s="8" t="s">
        <v>906</v>
      </c>
      <c r="C1909" s="8" t="s">
        <v>3013</v>
      </c>
      <c r="D1909" s="22" t="s">
        <v>1292</v>
      </c>
      <c r="E1909" s="22" t="s">
        <v>1292</v>
      </c>
      <c r="F1909" s="22">
        <v>13327</v>
      </c>
      <c r="G1909" s="22"/>
      <c r="H1909" s="22" t="str">
        <f>+IFERROR(INDEX('18.02.23'!$N$9:$N$746,MATCH('Bảng kê Q1'!$F1909,'18.02.23'!$N$9:$N$746,0)),"")</f>
        <v/>
      </c>
      <c r="I1909" s="22"/>
      <c r="J1909" s="22"/>
      <c r="K1909" s="22"/>
      <c r="L1909" s="5">
        <v>340315</v>
      </c>
      <c r="M1909" s="9" t="s">
        <v>3015</v>
      </c>
      <c r="N1909" s="5">
        <v>34032</v>
      </c>
      <c r="O1909" s="5">
        <v>374347</v>
      </c>
      <c r="P1909" s="5">
        <f t="shared" si="58"/>
        <v>39306.434999999998</v>
      </c>
      <c r="Q1909" s="5">
        <f t="shared" si="59"/>
        <v>335040.565</v>
      </c>
      <c r="R1909" s="5" t="str">
        <f>+IFERROR(INDEX('18.02.23'!$F$9:$F$748,MATCH('Bảng kê Q1'!$F1909,'18.02.23'!$N$9:$N$746,0)),"")</f>
        <v/>
      </c>
      <c r="S1909" s="15" t="s">
        <v>1882</v>
      </c>
      <c r="T1909" s="8" t="s">
        <v>3014</v>
      </c>
      <c r="U1909" t="e">
        <f>INDEX('Hàng tra'!$E$3:$E$519,MATCH('Bảng kê Q1'!$F1909,'Hàng tra'!$E$3:$E$519,0))</f>
        <v>#N/A</v>
      </c>
    </row>
    <row r="1910" spans="1:21" ht="21" hidden="1" outlineLevel="1" x14ac:dyDescent="0.25">
      <c r="A1910" s="4">
        <v>44996</v>
      </c>
      <c r="B1910" s="8" t="s">
        <v>1567</v>
      </c>
      <c r="C1910" s="8" t="s">
        <v>3013</v>
      </c>
      <c r="D1910" s="22" t="s">
        <v>4211</v>
      </c>
      <c r="E1910" s="22" t="s">
        <v>4211</v>
      </c>
      <c r="F1910" s="22">
        <v>13328</v>
      </c>
      <c r="G1910" s="22"/>
      <c r="H1910" s="22" t="str">
        <f>+IFERROR(INDEX('18.02.23'!$N$9:$N$746,MATCH('Bảng kê Q1'!$F1910,'18.02.23'!$N$9:$N$746,0)),"")</f>
        <v/>
      </c>
      <c r="I1910" s="22"/>
      <c r="J1910" s="22"/>
      <c r="K1910" s="22"/>
      <c r="L1910" s="5">
        <v>768140</v>
      </c>
      <c r="M1910" s="9" t="s">
        <v>3015</v>
      </c>
      <c r="N1910" s="5">
        <v>76814</v>
      </c>
      <c r="O1910" s="5">
        <v>844954</v>
      </c>
      <c r="P1910" s="5">
        <f t="shared" si="58"/>
        <v>88720.17</v>
      </c>
      <c r="Q1910" s="5">
        <f t="shared" si="59"/>
        <v>756233.83</v>
      </c>
      <c r="R1910" s="5" t="str">
        <f>+IFERROR(INDEX('18.02.23'!$F$9:$F$748,MATCH('Bảng kê Q1'!$F1910,'18.02.23'!$N$9:$N$746,0)),"")</f>
        <v/>
      </c>
      <c r="S1910" s="15" t="s">
        <v>1711</v>
      </c>
      <c r="T1910" s="8" t="s">
        <v>3083</v>
      </c>
      <c r="U1910" t="e">
        <f>INDEX('Hàng tra'!$E$3:$E$519,MATCH('Bảng kê Q1'!$F1910,'Hàng tra'!$E$3:$E$519,0))</f>
        <v>#N/A</v>
      </c>
    </row>
    <row r="1911" spans="1:21" ht="21" hidden="1" outlineLevel="1" x14ac:dyDescent="0.25">
      <c r="A1911" s="4">
        <v>44996</v>
      </c>
      <c r="B1911" s="8" t="s">
        <v>1031</v>
      </c>
      <c r="C1911" s="8" t="s">
        <v>3013</v>
      </c>
      <c r="D1911" s="22" t="s">
        <v>4211</v>
      </c>
      <c r="E1911" s="22" t="s">
        <v>4211</v>
      </c>
      <c r="F1911" s="22">
        <v>13329</v>
      </c>
      <c r="G1911" s="22"/>
      <c r="H1911" s="22" t="str">
        <f>+IFERROR(INDEX('18.02.23'!$N$9:$N$746,MATCH('Bảng kê Q1'!$F1911,'18.02.23'!$N$9:$N$746,0)),"")</f>
        <v/>
      </c>
      <c r="I1911" s="22"/>
      <c r="J1911" s="22"/>
      <c r="K1911" s="22"/>
      <c r="L1911" s="5">
        <v>340315</v>
      </c>
      <c r="M1911" s="9" t="s">
        <v>3015</v>
      </c>
      <c r="N1911" s="5">
        <v>34032</v>
      </c>
      <c r="O1911" s="5">
        <v>374347</v>
      </c>
      <c r="P1911" s="5">
        <f t="shared" si="58"/>
        <v>39306.434999999998</v>
      </c>
      <c r="Q1911" s="5">
        <f t="shared" si="59"/>
        <v>335040.565</v>
      </c>
      <c r="R1911" s="5" t="str">
        <f>+IFERROR(INDEX('18.02.23'!$F$9:$F$748,MATCH('Bảng kê Q1'!$F1911,'18.02.23'!$N$9:$N$746,0)),"")</f>
        <v/>
      </c>
      <c r="S1911" s="15" t="s">
        <v>1711</v>
      </c>
      <c r="T1911" s="8" t="s">
        <v>3083</v>
      </c>
      <c r="U1911" t="e">
        <f>INDEX('Hàng tra'!$E$3:$E$519,MATCH('Bảng kê Q1'!$F1911,'Hàng tra'!$E$3:$E$519,0))</f>
        <v>#N/A</v>
      </c>
    </row>
    <row r="1912" spans="1:21" ht="21" hidden="1" outlineLevel="1" x14ac:dyDescent="0.25">
      <c r="A1912" s="4">
        <v>44996</v>
      </c>
      <c r="B1912" s="8" t="s">
        <v>298</v>
      </c>
      <c r="C1912" s="8" t="s">
        <v>3013</v>
      </c>
      <c r="D1912" s="22" t="s">
        <v>4210</v>
      </c>
      <c r="E1912" s="22" t="s">
        <v>4210</v>
      </c>
      <c r="F1912" s="22">
        <v>13330</v>
      </c>
      <c r="G1912" s="22"/>
      <c r="H1912" s="22" t="str">
        <f>+IFERROR(INDEX('18.02.23'!$N$9:$N$746,MATCH('Bảng kê Q1'!$F1912,'18.02.23'!$N$9:$N$746,0)),"")</f>
        <v/>
      </c>
      <c r="I1912" s="22"/>
      <c r="J1912" s="22"/>
      <c r="K1912" s="22"/>
      <c r="L1912" s="5">
        <v>340315</v>
      </c>
      <c r="M1912" s="9" t="s">
        <v>3015</v>
      </c>
      <c r="N1912" s="5">
        <v>34032</v>
      </c>
      <c r="O1912" s="5">
        <v>374347</v>
      </c>
      <c r="P1912" s="5">
        <f t="shared" si="58"/>
        <v>39306.434999999998</v>
      </c>
      <c r="Q1912" s="5">
        <f t="shared" si="59"/>
        <v>335040.565</v>
      </c>
      <c r="R1912" s="5" t="str">
        <f>+IFERROR(INDEX('18.02.23'!$F$9:$F$748,MATCH('Bảng kê Q1'!$F1912,'18.02.23'!$N$9:$N$746,0)),"")</f>
        <v/>
      </c>
      <c r="S1912" s="15" t="s">
        <v>1711</v>
      </c>
      <c r="T1912" s="8" t="s">
        <v>3083</v>
      </c>
      <c r="U1912" t="e">
        <f>INDEX('Hàng tra'!$E$3:$E$519,MATCH('Bảng kê Q1'!$F1912,'Hàng tra'!$E$3:$E$519,0))</f>
        <v>#N/A</v>
      </c>
    </row>
    <row r="1913" spans="1:21" ht="21" hidden="1" outlineLevel="1" x14ac:dyDescent="0.25">
      <c r="A1913" s="4">
        <v>44996</v>
      </c>
      <c r="B1913" s="8" t="s">
        <v>806</v>
      </c>
      <c r="C1913" s="8" t="s">
        <v>3013</v>
      </c>
      <c r="D1913" s="22" t="s">
        <v>4210</v>
      </c>
      <c r="E1913" s="22" t="s">
        <v>4210</v>
      </c>
      <c r="F1913" s="22">
        <v>13331</v>
      </c>
      <c r="G1913" s="22"/>
      <c r="H1913" s="22" t="str">
        <f>+IFERROR(INDEX('18.02.23'!$N$9:$N$746,MATCH('Bảng kê Q1'!$F1913,'18.02.23'!$N$9:$N$746,0)),"")</f>
        <v/>
      </c>
      <c r="I1913" s="22"/>
      <c r="J1913" s="22"/>
      <c r="K1913" s="22"/>
      <c r="L1913" s="5">
        <v>1532200</v>
      </c>
      <c r="M1913" s="9" t="s">
        <v>3015</v>
      </c>
      <c r="N1913" s="5">
        <v>153220</v>
      </c>
      <c r="O1913" s="5">
        <v>1685420</v>
      </c>
      <c r="P1913" s="5">
        <f t="shared" si="58"/>
        <v>176969.1</v>
      </c>
      <c r="Q1913" s="5">
        <f t="shared" si="59"/>
        <v>1508450.9</v>
      </c>
      <c r="R1913" s="5" t="str">
        <f>+IFERROR(INDEX('18.02.23'!$F$9:$F$748,MATCH('Bảng kê Q1'!$F1913,'18.02.23'!$N$9:$N$746,0)),"")</f>
        <v/>
      </c>
      <c r="S1913" s="15" t="s">
        <v>1711</v>
      </c>
      <c r="T1913" s="8" t="s">
        <v>3083</v>
      </c>
      <c r="U1913" t="e">
        <f>INDEX('Hàng tra'!$E$3:$E$519,MATCH('Bảng kê Q1'!$F1913,'Hàng tra'!$E$3:$E$519,0))</f>
        <v>#N/A</v>
      </c>
    </row>
    <row r="1914" spans="1:21" ht="21" hidden="1" outlineLevel="1" x14ac:dyDescent="0.25">
      <c r="A1914" s="4">
        <v>44996</v>
      </c>
      <c r="B1914" s="8" t="s">
        <v>2780</v>
      </c>
      <c r="C1914" s="8" t="s">
        <v>3013</v>
      </c>
      <c r="D1914" s="22" t="s">
        <v>4208</v>
      </c>
      <c r="E1914" s="22" t="s">
        <v>4208</v>
      </c>
      <c r="F1914" s="22">
        <v>13332</v>
      </c>
      <c r="G1914" s="22"/>
      <c r="H1914" s="22" t="str">
        <f>+IFERROR(INDEX('18.02.23'!$N$9:$N$746,MATCH('Bảng kê Q1'!$F1914,'18.02.23'!$N$9:$N$746,0)),"")</f>
        <v/>
      </c>
      <c r="I1914" s="22"/>
      <c r="J1914" s="22"/>
      <c r="K1914" s="22"/>
      <c r="L1914" s="5">
        <v>1171583</v>
      </c>
      <c r="M1914" s="9" t="s">
        <v>3015</v>
      </c>
      <c r="N1914" s="5">
        <v>117158</v>
      </c>
      <c r="O1914" s="5">
        <v>1288741</v>
      </c>
      <c r="P1914" s="5">
        <f t="shared" si="58"/>
        <v>135317.80499999999</v>
      </c>
      <c r="Q1914" s="5">
        <f t="shared" si="59"/>
        <v>1153423.1950000001</v>
      </c>
      <c r="R1914" s="5" t="str">
        <f>+IFERROR(INDEX('18.02.23'!$F$9:$F$748,MATCH('Bảng kê Q1'!$F1914,'18.02.23'!$N$9:$N$746,0)),"")</f>
        <v/>
      </c>
      <c r="S1914" s="15" t="s">
        <v>1711</v>
      </c>
      <c r="T1914" s="8" t="s">
        <v>3083</v>
      </c>
      <c r="U1914" t="e">
        <f>INDEX('Hàng tra'!$E$3:$E$519,MATCH('Bảng kê Q1'!$F1914,'Hàng tra'!$E$3:$E$519,0))</f>
        <v>#N/A</v>
      </c>
    </row>
    <row r="1915" spans="1:21" hidden="1" outlineLevel="1" x14ac:dyDescent="0.25">
      <c r="A1915" s="4">
        <v>44996</v>
      </c>
      <c r="B1915" s="8" t="s">
        <v>1236</v>
      </c>
      <c r="C1915" s="8" t="s">
        <v>3013</v>
      </c>
      <c r="D1915" s="22" t="s">
        <v>1819</v>
      </c>
      <c r="E1915" s="22" t="s">
        <v>1819</v>
      </c>
      <c r="F1915" s="22">
        <v>13333</v>
      </c>
      <c r="G1915" s="22"/>
      <c r="H1915" s="22" t="str">
        <f>+IFERROR(INDEX('18.02.23'!$N$9:$N$746,MATCH('Bảng kê Q1'!$F1915,'18.02.23'!$N$9:$N$746,0)),"")</f>
        <v/>
      </c>
      <c r="I1915" s="22"/>
      <c r="J1915" s="22"/>
      <c r="K1915" s="22"/>
      <c r="L1915" s="5">
        <v>340315</v>
      </c>
      <c r="M1915" s="9" t="s">
        <v>3015</v>
      </c>
      <c r="N1915" s="5">
        <v>34032</v>
      </c>
      <c r="O1915" s="5">
        <v>374347</v>
      </c>
      <c r="P1915" s="5">
        <f t="shared" si="58"/>
        <v>39306.434999999998</v>
      </c>
      <c r="Q1915" s="5">
        <f t="shared" si="59"/>
        <v>335040.565</v>
      </c>
      <c r="R1915" s="5" t="str">
        <f>+IFERROR(INDEX('18.02.23'!$F$9:$F$748,MATCH('Bảng kê Q1'!$F1915,'18.02.23'!$N$9:$N$746,0)),"")</f>
        <v/>
      </c>
      <c r="S1915" s="15" t="s">
        <v>1882</v>
      </c>
      <c r="T1915" s="8" t="s">
        <v>3014</v>
      </c>
      <c r="U1915" t="e">
        <f>INDEX('Hàng tra'!$E$3:$E$519,MATCH('Bảng kê Q1'!$F1915,'Hàng tra'!$E$3:$E$519,0))</f>
        <v>#N/A</v>
      </c>
    </row>
    <row r="1916" spans="1:21" hidden="1" outlineLevel="1" x14ac:dyDescent="0.25">
      <c r="A1916" s="4">
        <v>44996</v>
      </c>
      <c r="B1916" s="8" t="s">
        <v>1983</v>
      </c>
      <c r="C1916" s="8" t="s">
        <v>3013</v>
      </c>
      <c r="D1916" s="22" t="s">
        <v>328</v>
      </c>
      <c r="E1916" s="22" t="s">
        <v>328</v>
      </c>
      <c r="F1916" s="22">
        <v>13334</v>
      </c>
      <c r="G1916" s="22"/>
      <c r="H1916" s="22" t="str">
        <f>+IFERROR(INDEX('18.02.23'!$N$9:$N$746,MATCH('Bảng kê Q1'!$F1916,'18.02.23'!$N$9:$N$746,0)),"")</f>
        <v/>
      </c>
      <c r="I1916" s="22"/>
      <c r="J1916" s="22"/>
      <c r="K1916" s="22"/>
      <c r="L1916" s="5">
        <v>340315</v>
      </c>
      <c r="M1916" s="9" t="s">
        <v>3015</v>
      </c>
      <c r="N1916" s="5">
        <v>34032</v>
      </c>
      <c r="O1916" s="5">
        <v>374347</v>
      </c>
      <c r="P1916" s="5">
        <f t="shared" si="58"/>
        <v>39306.434999999998</v>
      </c>
      <c r="Q1916" s="5">
        <f t="shared" si="59"/>
        <v>335040.565</v>
      </c>
      <c r="R1916" s="5" t="str">
        <f>+IFERROR(INDEX('18.02.23'!$F$9:$F$748,MATCH('Bảng kê Q1'!$F1916,'18.02.23'!$N$9:$N$746,0)),"")</f>
        <v/>
      </c>
      <c r="S1916" s="15" t="s">
        <v>1882</v>
      </c>
      <c r="T1916" s="8" t="s">
        <v>3014</v>
      </c>
      <c r="U1916" t="e">
        <f>INDEX('Hàng tra'!$E$3:$E$519,MATCH('Bảng kê Q1'!$F1916,'Hàng tra'!$E$3:$E$519,0))</f>
        <v>#N/A</v>
      </c>
    </row>
    <row r="1917" spans="1:21" hidden="1" outlineLevel="1" x14ac:dyDescent="0.25">
      <c r="A1917" s="4">
        <v>44996</v>
      </c>
      <c r="B1917" s="8" t="s">
        <v>350</v>
      </c>
      <c r="C1917" s="8" t="s">
        <v>3013</v>
      </c>
      <c r="D1917" s="22" t="s">
        <v>447</v>
      </c>
      <c r="E1917" s="22" t="s">
        <v>447</v>
      </c>
      <c r="F1917" s="22">
        <v>13336</v>
      </c>
      <c r="G1917" s="22"/>
      <c r="H1917" s="22" t="str">
        <f>+IFERROR(INDEX('18.02.23'!$N$9:$N$746,MATCH('Bảng kê Q1'!$F1917,'18.02.23'!$N$9:$N$746,0)),"")</f>
        <v/>
      </c>
      <c r="I1917" s="22"/>
      <c r="J1917" s="22"/>
      <c r="K1917" s="22"/>
      <c r="L1917" s="5">
        <v>340315</v>
      </c>
      <c r="M1917" s="9" t="s">
        <v>3015</v>
      </c>
      <c r="N1917" s="5">
        <v>34032</v>
      </c>
      <c r="O1917" s="5">
        <v>374347</v>
      </c>
      <c r="P1917" s="5">
        <f t="shared" si="58"/>
        <v>39306.434999999998</v>
      </c>
      <c r="Q1917" s="5">
        <f t="shared" si="59"/>
        <v>335040.565</v>
      </c>
      <c r="R1917" s="5" t="str">
        <f>+IFERROR(INDEX('18.02.23'!$F$9:$F$748,MATCH('Bảng kê Q1'!$F1917,'18.02.23'!$N$9:$N$746,0)),"")</f>
        <v/>
      </c>
      <c r="S1917" s="15" t="s">
        <v>1882</v>
      </c>
      <c r="T1917" s="8" t="s">
        <v>3014</v>
      </c>
      <c r="U1917" t="e">
        <f>INDEX('Hàng tra'!$E$3:$E$519,MATCH('Bảng kê Q1'!$F1917,'Hàng tra'!$E$3:$E$519,0))</f>
        <v>#N/A</v>
      </c>
    </row>
    <row r="1918" spans="1:21" hidden="1" outlineLevel="1" x14ac:dyDescent="0.25">
      <c r="A1918" s="4">
        <v>44996</v>
      </c>
      <c r="B1918" s="8" t="s">
        <v>1422</v>
      </c>
      <c r="C1918" s="8" t="s">
        <v>3013</v>
      </c>
      <c r="D1918" s="22" t="s">
        <v>558</v>
      </c>
      <c r="E1918" s="22" t="s">
        <v>558</v>
      </c>
      <c r="F1918" s="22">
        <v>13337</v>
      </c>
      <c r="G1918" s="22"/>
      <c r="H1918" s="22" t="str">
        <f>+IFERROR(INDEX('18.02.23'!$N$9:$N$746,MATCH('Bảng kê Q1'!$F1918,'18.02.23'!$N$9:$N$746,0)),"")</f>
        <v/>
      </c>
      <c r="I1918" s="22"/>
      <c r="J1918" s="22"/>
      <c r="K1918" s="22"/>
      <c r="L1918" s="5">
        <v>340315</v>
      </c>
      <c r="M1918" s="9" t="s">
        <v>3015</v>
      </c>
      <c r="N1918" s="5">
        <v>34032</v>
      </c>
      <c r="O1918" s="5">
        <v>374347</v>
      </c>
      <c r="P1918" s="5">
        <f t="shared" si="58"/>
        <v>39306.434999999998</v>
      </c>
      <c r="Q1918" s="5">
        <f t="shared" si="59"/>
        <v>335040.565</v>
      </c>
      <c r="R1918" s="5" t="str">
        <f>+IFERROR(INDEX('18.02.23'!$F$9:$F$748,MATCH('Bảng kê Q1'!$F1918,'18.02.23'!$N$9:$N$746,0)),"")</f>
        <v/>
      </c>
      <c r="S1918" s="15" t="s">
        <v>1882</v>
      </c>
      <c r="T1918" s="8" t="s">
        <v>3014</v>
      </c>
      <c r="U1918" t="e">
        <f>INDEX('Hàng tra'!$E$3:$E$519,MATCH('Bảng kê Q1'!$F1918,'Hàng tra'!$E$3:$E$519,0))</f>
        <v>#N/A</v>
      </c>
    </row>
    <row r="1919" spans="1:21" hidden="1" outlineLevel="1" x14ac:dyDescent="0.25">
      <c r="A1919" s="4">
        <v>44996</v>
      </c>
      <c r="B1919" s="8" t="s">
        <v>478</v>
      </c>
      <c r="C1919" s="8" t="s">
        <v>3013</v>
      </c>
      <c r="D1919" s="22" t="s">
        <v>712</v>
      </c>
      <c r="E1919" s="22" t="s">
        <v>712</v>
      </c>
      <c r="F1919" s="22">
        <v>13338</v>
      </c>
      <c r="G1919" s="22"/>
      <c r="H1919" s="22" t="str">
        <f>+IFERROR(INDEX('18.02.23'!$N$9:$N$746,MATCH('Bảng kê Q1'!$F1919,'18.02.23'!$N$9:$N$746,0)),"")</f>
        <v/>
      </c>
      <c r="I1919" s="22"/>
      <c r="J1919" s="22"/>
      <c r="K1919" s="22"/>
      <c r="L1919" s="5">
        <v>340315</v>
      </c>
      <c r="M1919" s="9" t="s">
        <v>3015</v>
      </c>
      <c r="N1919" s="5">
        <v>34032</v>
      </c>
      <c r="O1919" s="5">
        <v>374347</v>
      </c>
      <c r="P1919" s="5">
        <f t="shared" si="58"/>
        <v>39306.434999999998</v>
      </c>
      <c r="Q1919" s="5">
        <f t="shared" si="59"/>
        <v>335040.565</v>
      </c>
      <c r="R1919" s="5" t="str">
        <f>+IFERROR(INDEX('18.02.23'!$F$9:$F$748,MATCH('Bảng kê Q1'!$F1919,'18.02.23'!$N$9:$N$746,0)),"")</f>
        <v/>
      </c>
      <c r="S1919" s="15" t="s">
        <v>1882</v>
      </c>
      <c r="T1919" s="8" t="s">
        <v>3014</v>
      </c>
      <c r="U1919" t="e">
        <f>INDEX('Hàng tra'!$E$3:$E$519,MATCH('Bảng kê Q1'!$F1919,'Hàng tra'!$E$3:$E$519,0))</f>
        <v>#N/A</v>
      </c>
    </row>
    <row r="1920" spans="1:21" hidden="1" outlineLevel="1" x14ac:dyDescent="0.25">
      <c r="A1920" s="4">
        <v>44996</v>
      </c>
      <c r="B1920" s="8" t="s">
        <v>2320</v>
      </c>
      <c r="C1920" s="8" t="s">
        <v>3013</v>
      </c>
      <c r="D1920" s="22" t="s">
        <v>1750</v>
      </c>
      <c r="E1920" s="22" t="s">
        <v>1750</v>
      </c>
      <c r="F1920" s="22">
        <v>13339</v>
      </c>
      <c r="G1920" s="22"/>
      <c r="H1920" s="22" t="str">
        <f>+IFERROR(INDEX('18.02.23'!$N$9:$N$746,MATCH('Bảng kê Q1'!$F1920,'18.02.23'!$N$9:$N$746,0)),"")</f>
        <v/>
      </c>
      <c r="I1920" s="22"/>
      <c r="J1920" s="22"/>
      <c r="K1920" s="22"/>
      <c r="L1920" s="5">
        <v>340315</v>
      </c>
      <c r="M1920" s="9" t="s">
        <v>3015</v>
      </c>
      <c r="N1920" s="5">
        <v>34032</v>
      </c>
      <c r="O1920" s="5">
        <v>374347</v>
      </c>
      <c r="P1920" s="5">
        <f t="shared" si="58"/>
        <v>39306.434999999998</v>
      </c>
      <c r="Q1920" s="5">
        <f t="shared" si="59"/>
        <v>335040.565</v>
      </c>
      <c r="R1920" s="5" t="str">
        <f>+IFERROR(INDEX('18.02.23'!$F$9:$F$748,MATCH('Bảng kê Q1'!$F1920,'18.02.23'!$N$9:$N$746,0)),"")</f>
        <v/>
      </c>
      <c r="S1920" s="15" t="s">
        <v>1882</v>
      </c>
      <c r="T1920" s="8" t="s">
        <v>3014</v>
      </c>
      <c r="U1920" t="e">
        <f>INDEX('Hàng tra'!$E$3:$E$519,MATCH('Bảng kê Q1'!$F1920,'Hàng tra'!$E$3:$E$519,0))</f>
        <v>#N/A</v>
      </c>
    </row>
    <row r="1921" spans="1:21" hidden="1" outlineLevel="1" x14ac:dyDescent="0.25">
      <c r="A1921" s="4">
        <v>44996</v>
      </c>
      <c r="B1921" s="8" t="s">
        <v>2752</v>
      </c>
      <c r="C1921" s="8" t="s">
        <v>3013</v>
      </c>
      <c r="D1921" s="22" t="s">
        <v>784</v>
      </c>
      <c r="E1921" s="22" t="s">
        <v>784</v>
      </c>
      <c r="F1921" s="22">
        <v>13340</v>
      </c>
      <c r="G1921" s="22"/>
      <c r="H1921" s="22" t="str">
        <f>+IFERROR(INDEX('18.02.23'!$N$9:$N$746,MATCH('Bảng kê Q1'!$F1921,'18.02.23'!$N$9:$N$746,0)),"")</f>
        <v/>
      </c>
      <c r="I1921" s="22"/>
      <c r="J1921" s="22"/>
      <c r="K1921" s="22"/>
      <c r="L1921" s="5">
        <v>340315</v>
      </c>
      <c r="M1921" s="9" t="s">
        <v>3015</v>
      </c>
      <c r="N1921" s="5">
        <v>34032</v>
      </c>
      <c r="O1921" s="5">
        <v>374347</v>
      </c>
      <c r="P1921" s="5">
        <f t="shared" si="58"/>
        <v>39306.434999999998</v>
      </c>
      <c r="Q1921" s="5">
        <f t="shared" si="59"/>
        <v>335040.565</v>
      </c>
      <c r="R1921" s="5" t="str">
        <f>+IFERROR(INDEX('18.02.23'!$F$9:$F$748,MATCH('Bảng kê Q1'!$F1921,'18.02.23'!$N$9:$N$746,0)),"")</f>
        <v/>
      </c>
      <c r="S1921" s="15" t="s">
        <v>1882</v>
      </c>
      <c r="T1921" s="8" t="s">
        <v>3014</v>
      </c>
      <c r="U1921" t="e">
        <f>INDEX('Hàng tra'!$E$3:$E$519,MATCH('Bảng kê Q1'!$F1921,'Hàng tra'!$E$3:$E$519,0))</f>
        <v>#N/A</v>
      </c>
    </row>
    <row r="1922" spans="1:21" hidden="1" outlineLevel="1" x14ac:dyDescent="0.25">
      <c r="A1922" s="4">
        <v>44996</v>
      </c>
      <c r="B1922" s="8" t="s">
        <v>1512</v>
      </c>
      <c r="C1922" s="8" t="s">
        <v>3013</v>
      </c>
      <c r="D1922" s="22" t="s">
        <v>541</v>
      </c>
      <c r="E1922" s="22" t="s">
        <v>541</v>
      </c>
      <c r="F1922" s="22">
        <v>13341</v>
      </c>
      <c r="G1922" s="22"/>
      <c r="H1922" s="22" t="str">
        <f>+IFERROR(INDEX('18.02.23'!$N$9:$N$746,MATCH('Bảng kê Q1'!$F1922,'18.02.23'!$N$9:$N$746,0)),"")</f>
        <v/>
      </c>
      <c r="I1922" s="22"/>
      <c r="J1922" s="22"/>
      <c r="K1922" s="22"/>
      <c r="L1922" s="5">
        <v>340315</v>
      </c>
      <c r="M1922" s="9" t="s">
        <v>3015</v>
      </c>
      <c r="N1922" s="5">
        <v>34032</v>
      </c>
      <c r="O1922" s="5">
        <v>374347</v>
      </c>
      <c r="P1922" s="5">
        <f t="shared" si="58"/>
        <v>39306.434999999998</v>
      </c>
      <c r="Q1922" s="5">
        <f t="shared" si="59"/>
        <v>335040.565</v>
      </c>
      <c r="R1922" s="5" t="str">
        <f>+IFERROR(INDEX('18.02.23'!$F$9:$F$748,MATCH('Bảng kê Q1'!$F1922,'18.02.23'!$N$9:$N$746,0)),"")</f>
        <v/>
      </c>
      <c r="S1922" s="15" t="s">
        <v>1882</v>
      </c>
      <c r="T1922" s="8" t="s">
        <v>3014</v>
      </c>
      <c r="U1922" t="e">
        <f>INDEX('Hàng tra'!$E$3:$E$519,MATCH('Bảng kê Q1'!$F1922,'Hàng tra'!$E$3:$E$519,0))</f>
        <v>#N/A</v>
      </c>
    </row>
    <row r="1923" spans="1:21" hidden="1" outlineLevel="1" x14ac:dyDescent="0.25">
      <c r="A1923" s="4">
        <v>44996</v>
      </c>
      <c r="B1923" s="8" t="s">
        <v>2265</v>
      </c>
      <c r="C1923" s="8" t="s">
        <v>3013</v>
      </c>
      <c r="D1923" s="22" t="s">
        <v>2031</v>
      </c>
      <c r="E1923" s="22" t="s">
        <v>2031</v>
      </c>
      <c r="F1923" s="22">
        <v>13342</v>
      </c>
      <c r="G1923" s="22"/>
      <c r="H1923" s="22" t="str">
        <f>+IFERROR(INDEX('18.02.23'!$N$9:$N$746,MATCH('Bảng kê Q1'!$F1923,'18.02.23'!$N$9:$N$746,0)),"")</f>
        <v/>
      </c>
      <c r="I1923" s="22"/>
      <c r="J1923" s="22"/>
      <c r="K1923" s="22"/>
      <c r="L1923" s="5">
        <v>340315</v>
      </c>
      <c r="M1923" s="9" t="s">
        <v>3015</v>
      </c>
      <c r="N1923" s="5">
        <v>34032</v>
      </c>
      <c r="O1923" s="5">
        <v>374347</v>
      </c>
      <c r="P1923" s="5">
        <f t="shared" si="58"/>
        <v>39306.434999999998</v>
      </c>
      <c r="Q1923" s="5">
        <f t="shared" si="59"/>
        <v>335040.565</v>
      </c>
      <c r="R1923" s="5" t="str">
        <f>+IFERROR(INDEX('18.02.23'!$F$9:$F$748,MATCH('Bảng kê Q1'!$F1923,'18.02.23'!$N$9:$N$746,0)),"")</f>
        <v/>
      </c>
      <c r="S1923" s="15" t="s">
        <v>1882</v>
      </c>
      <c r="T1923" s="8" t="s">
        <v>3014</v>
      </c>
      <c r="U1923" t="e">
        <f>INDEX('Hàng tra'!$E$3:$E$519,MATCH('Bảng kê Q1'!$F1923,'Hàng tra'!$E$3:$E$519,0))</f>
        <v>#N/A</v>
      </c>
    </row>
    <row r="1924" spans="1:21" hidden="1" outlineLevel="1" x14ac:dyDescent="0.25">
      <c r="A1924" s="4">
        <v>44996</v>
      </c>
      <c r="B1924" s="8" t="s">
        <v>1384</v>
      </c>
      <c r="C1924" s="8" t="s">
        <v>3013</v>
      </c>
      <c r="D1924" s="22" t="s">
        <v>4290</v>
      </c>
      <c r="E1924" s="22" t="s">
        <v>4290</v>
      </c>
      <c r="F1924" s="22">
        <v>13343</v>
      </c>
      <c r="G1924" s="22"/>
      <c r="H1924" s="22" t="str">
        <f>+IFERROR(INDEX('18.02.23'!$N$9:$N$746,MATCH('Bảng kê Q1'!$F1924,'18.02.23'!$N$9:$N$746,0)),"")</f>
        <v/>
      </c>
      <c r="I1924" s="22"/>
      <c r="J1924" s="22"/>
      <c r="K1924" s="22"/>
      <c r="L1924" s="5">
        <v>340315</v>
      </c>
      <c r="M1924" s="9" t="s">
        <v>3015</v>
      </c>
      <c r="N1924" s="5">
        <v>34032</v>
      </c>
      <c r="O1924" s="5">
        <v>374347</v>
      </c>
      <c r="P1924" s="5">
        <f t="shared" si="58"/>
        <v>39306.434999999998</v>
      </c>
      <c r="Q1924" s="5">
        <f t="shared" si="59"/>
        <v>335040.565</v>
      </c>
      <c r="R1924" s="5" t="str">
        <f>+IFERROR(INDEX('18.02.23'!$F$9:$F$748,MATCH('Bảng kê Q1'!$F1924,'18.02.23'!$N$9:$N$746,0)),"")</f>
        <v/>
      </c>
      <c r="S1924" s="15" t="s">
        <v>1882</v>
      </c>
      <c r="T1924" s="8" t="s">
        <v>3014</v>
      </c>
      <c r="U1924" t="e">
        <f>INDEX('Hàng tra'!$E$3:$E$519,MATCH('Bảng kê Q1'!$F1924,'Hàng tra'!$E$3:$E$519,0))</f>
        <v>#N/A</v>
      </c>
    </row>
    <row r="1925" spans="1:21" hidden="1" outlineLevel="1" x14ac:dyDescent="0.25">
      <c r="A1925" s="4">
        <v>44996</v>
      </c>
      <c r="B1925" s="8" t="s">
        <v>1126</v>
      </c>
      <c r="C1925" s="8" t="s">
        <v>3013</v>
      </c>
      <c r="D1925" s="22" t="s">
        <v>476</v>
      </c>
      <c r="E1925" s="22" t="s">
        <v>476</v>
      </c>
      <c r="F1925" s="22">
        <v>13344</v>
      </c>
      <c r="G1925" s="22"/>
      <c r="H1925" s="22" t="str">
        <f>+IFERROR(INDEX('18.02.23'!$N$9:$N$746,MATCH('Bảng kê Q1'!$F1925,'18.02.23'!$N$9:$N$746,0)),"")</f>
        <v/>
      </c>
      <c r="I1925" s="22"/>
      <c r="J1925" s="22"/>
      <c r="K1925" s="22"/>
      <c r="L1925" s="5">
        <v>340315</v>
      </c>
      <c r="M1925" s="9" t="s">
        <v>3015</v>
      </c>
      <c r="N1925" s="5">
        <v>34032</v>
      </c>
      <c r="O1925" s="5">
        <v>374347</v>
      </c>
      <c r="P1925" s="5">
        <f t="shared" ref="P1925:P1988" si="60">O1925*10.5%</f>
        <v>39306.434999999998</v>
      </c>
      <c r="Q1925" s="5">
        <f t="shared" ref="Q1925:Q1988" si="61">+O1925-P1925</f>
        <v>335040.565</v>
      </c>
      <c r="R1925" s="5" t="str">
        <f>+IFERROR(INDEX('18.02.23'!$F$9:$F$748,MATCH('Bảng kê Q1'!$F1925,'18.02.23'!$N$9:$N$746,0)),"")</f>
        <v/>
      </c>
      <c r="S1925" s="15" t="s">
        <v>1882</v>
      </c>
      <c r="T1925" s="8" t="s">
        <v>3014</v>
      </c>
      <c r="U1925" t="e">
        <f>INDEX('Hàng tra'!$E$3:$E$519,MATCH('Bảng kê Q1'!$F1925,'Hàng tra'!$E$3:$E$519,0))</f>
        <v>#N/A</v>
      </c>
    </row>
    <row r="1926" spans="1:21" hidden="1" outlineLevel="1" x14ac:dyDescent="0.25">
      <c r="A1926" s="4">
        <v>44996</v>
      </c>
      <c r="B1926" s="8" t="s">
        <v>803</v>
      </c>
      <c r="C1926" s="8" t="s">
        <v>3013</v>
      </c>
      <c r="D1926" s="22" t="s">
        <v>1219</v>
      </c>
      <c r="E1926" s="22" t="s">
        <v>1219</v>
      </c>
      <c r="F1926" s="22">
        <v>13345</v>
      </c>
      <c r="G1926" s="22"/>
      <c r="H1926" s="22" t="str">
        <f>+IFERROR(INDEX('18.02.23'!$N$9:$N$746,MATCH('Bảng kê Q1'!$F1926,'18.02.23'!$N$9:$N$746,0)),"")</f>
        <v/>
      </c>
      <c r="I1926" s="22"/>
      <c r="J1926" s="22"/>
      <c r="K1926" s="22"/>
      <c r="L1926" s="5">
        <v>333174</v>
      </c>
      <c r="M1926" s="9" t="s">
        <v>3015</v>
      </c>
      <c r="N1926" s="5">
        <v>33317</v>
      </c>
      <c r="O1926" s="5">
        <v>366491</v>
      </c>
      <c r="P1926" s="5">
        <f t="shared" si="60"/>
        <v>38481.555</v>
      </c>
      <c r="Q1926" s="5">
        <f t="shared" si="61"/>
        <v>328009.44500000001</v>
      </c>
      <c r="R1926" s="5" t="str">
        <f>+IFERROR(INDEX('18.02.23'!$F$9:$F$748,MATCH('Bảng kê Q1'!$F1926,'18.02.23'!$N$9:$N$746,0)),"")</f>
        <v/>
      </c>
      <c r="S1926" s="15" t="s">
        <v>1882</v>
      </c>
      <c r="T1926" s="8" t="s">
        <v>3014</v>
      </c>
      <c r="U1926" t="e">
        <f>INDEX('Hàng tra'!$E$3:$E$519,MATCH('Bảng kê Q1'!$F1926,'Hàng tra'!$E$3:$E$519,0))</f>
        <v>#N/A</v>
      </c>
    </row>
    <row r="1927" spans="1:21" hidden="1" outlineLevel="1" x14ac:dyDescent="0.25">
      <c r="A1927" s="4">
        <v>44996</v>
      </c>
      <c r="B1927" s="8" t="s">
        <v>2400</v>
      </c>
      <c r="C1927" s="8" t="s">
        <v>3013</v>
      </c>
      <c r="D1927" s="22" t="s">
        <v>163</v>
      </c>
      <c r="E1927" s="22" t="s">
        <v>163</v>
      </c>
      <c r="F1927" s="22">
        <v>13346</v>
      </c>
      <c r="G1927" s="22"/>
      <c r="H1927" s="22" t="str">
        <f>+IFERROR(INDEX('18.02.23'!$N$9:$N$746,MATCH('Bảng kê Q1'!$F1927,'18.02.23'!$N$9:$N$746,0)),"")</f>
        <v/>
      </c>
      <c r="I1927" s="22"/>
      <c r="J1927" s="22"/>
      <c r="K1927" s="22"/>
      <c r="L1927" s="5">
        <v>551250</v>
      </c>
      <c r="M1927" s="9" t="s">
        <v>3015</v>
      </c>
      <c r="N1927" s="5">
        <v>55125</v>
      </c>
      <c r="O1927" s="5">
        <v>606375</v>
      </c>
      <c r="P1927" s="5">
        <f t="shared" si="60"/>
        <v>63669.375</v>
      </c>
      <c r="Q1927" s="5">
        <f t="shared" si="61"/>
        <v>542705.625</v>
      </c>
      <c r="R1927" s="5" t="str">
        <f>+IFERROR(INDEX('18.02.23'!$F$9:$F$748,MATCH('Bảng kê Q1'!$F1927,'18.02.23'!$N$9:$N$746,0)),"")</f>
        <v/>
      </c>
      <c r="S1927" s="15" t="s">
        <v>163</v>
      </c>
      <c r="T1927" s="8" t="s">
        <v>3059</v>
      </c>
      <c r="U1927" t="e">
        <f>INDEX('Hàng tra'!$E$3:$E$519,MATCH('Bảng kê Q1'!$F1927,'Hàng tra'!$E$3:$E$519,0))</f>
        <v>#N/A</v>
      </c>
    </row>
    <row r="1928" spans="1:21" hidden="1" outlineLevel="1" x14ac:dyDescent="0.25">
      <c r="A1928" s="4">
        <v>44996</v>
      </c>
      <c r="B1928" s="8" t="s">
        <v>2640</v>
      </c>
      <c r="C1928" s="8" t="s">
        <v>3013</v>
      </c>
      <c r="D1928" s="22" t="s">
        <v>1026</v>
      </c>
      <c r="E1928" s="22" t="s">
        <v>1026</v>
      </c>
      <c r="F1928" s="22">
        <v>13347</v>
      </c>
      <c r="G1928" s="22"/>
      <c r="H1928" s="22" t="str">
        <f>+IFERROR(INDEX('18.02.23'!$N$9:$N$746,MATCH('Bảng kê Q1'!$F1928,'18.02.23'!$N$9:$N$746,0)),"")</f>
        <v/>
      </c>
      <c r="I1928" s="22"/>
      <c r="J1928" s="22"/>
      <c r="K1928" s="22"/>
      <c r="L1928" s="5">
        <v>322480</v>
      </c>
      <c r="M1928" s="9" t="s">
        <v>3015</v>
      </c>
      <c r="N1928" s="5">
        <v>32248</v>
      </c>
      <c r="O1928" s="5">
        <v>354728</v>
      </c>
      <c r="P1928" s="5">
        <f t="shared" si="60"/>
        <v>37246.439999999995</v>
      </c>
      <c r="Q1928" s="5">
        <f t="shared" si="61"/>
        <v>317481.56</v>
      </c>
      <c r="R1928" s="5" t="str">
        <f>+IFERROR(INDEX('18.02.23'!$F$9:$F$748,MATCH('Bảng kê Q1'!$F1928,'18.02.23'!$N$9:$N$746,0)),"")</f>
        <v/>
      </c>
      <c r="S1928" s="15" t="s">
        <v>1882</v>
      </c>
      <c r="T1928" s="8" t="s">
        <v>3014</v>
      </c>
      <c r="U1928" t="e">
        <f>INDEX('Hàng tra'!$E$3:$E$519,MATCH('Bảng kê Q1'!$F1928,'Hàng tra'!$E$3:$E$519,0))</f>
        <v>#N/A</v>
      </c>
    </row>
    <row r="1929" spans="1:21" hidden="1" outlineLevel="1" x14ac:dyDescent="0.25">
      <c r="A1929" s="4">
        <v>44996</v>
      </c>
      <c r="B1929" s="8" t="s">
        <v>1240</v>
      </c>
      <c r="C1929" s="8" t="s">
        <v>3013</v>
      </c>
      <c r="D1929" s="22" t="s">
        <v>4138</v>
      </c>
      <c r="E1929" s="22" t="s">
        <v>4138</v>
      </c>
      <c r="F1929" s="22">
        <v>13348</v>
      </c>
      <c r="G1929" s="22"/>
      <c r="H1929" s="22" t="str">
        <f>+IFERROR(INDEX('18.02.23'!$N$9:$N$746,MATCH('Bảng kê Q1'!$F1929,'18.02.23'!$N$9:$N$746,0)),"")</f>
        <v/>
      </c>
      <c r="I1929" s="22"/>
      <c r="J1929" s="22"/>
      <c r="K1929" s="22"/>
      <c r="L1929" s="5">
        <v>1289600</v>
      </c>
      <c r="M1929" s="9" t="s">
        <v>3015</v>
      </c>
      <c r="N1929" s="5">
        <v>128960</v>
      </c>
      <c r="O1929" s="5">
        <v>1418560</v>
      </c>
      <c r="P1929" s="5">
        <f t="shared" si="60"/>
        <v>148948.79999999999</v>
      </c>
      <c r="Q1929" s="5">
        <f t="shared" si="61"/>
        <v>1269611.2</v>
      </c>
      <c r="R1929" s="5" t="str">
        <f>+IFERROR(INDEX('18.02.23'!$F$9:$F$748,MATCH('Bảng kê Q1'!$F1929,'18.02.23'!$N$9:$N$746,0)),"")</f>
        <v/>
      </c>
      <c r="S1929" s="15" t="s">
        <v>701</v>
      </c>
      <c r="T1929" s="8" t="s">
        <v>3026</v>
      </c>
      <c r="U1929" t="e">
        <f>INDEX('Hàng tra'!$E$3:$E$519,MATCH('Bảng kê Q1'!$F1929,'Hàng tra'!$E$3:$E$519,0))</f>
        <v>#N/A</v>
      </c>
    </row>
    <row r="1930" spans="1:21" hidden="1" outlineLevel="1" x14ac:dyDescent="0.25">
      <c r="A1930" s="4">
        <v>44996</v>
      </c>
      <c r="B1930" s="8" t="s">
        <v>1028</v>
      </c>
      <c r="C1930" s="8" t="s">
        <v>3013</v>
      </c>
      <c r="D1930" s="22" t="s">
        <v>246</v>
      </c>
      <c r="E1930" s="22" t="s">
        <v>246</v>
      </c>
      <c r="F1930" s="22">
        <v>13350</v>
      </c>
      <c r="G1930" s="22"/>
      <c r="H1930" s="22" t="str">
        <f>+IFERROR(INDEX('18.02.23'!$N$9:$N$746,MATCH('Bảng kê Q1'!$F1930,'18.02.23'!$N$9:$N$746,0)),"")</f>
        <v/>
      </c>
      <c r="I1930" s="22"/>
      <c r="J1930" s="22"/>
      <c r="K1930" s="22"/>
      <c r="L1930" s="5">
        <v>340315</v>
      </c>
      <c r="M1930" s="9" t="s">
        <v>3015</v>
      </c>
      <c r="N1930" s="5">
        <v>34032</v>
      </c>
      <c r="O1930" s="5">
        <v>374347</v>
      </c>
      <c r="P1930" s="5">
        <f t="shared" si="60"/>
        <v>39306.434999999998</v>
      </c>
      <c r="Q1930" s="5">
        <f t="shared" si="61"/>
        <v>335040.565</v>
      </c>
      <c r="R1930" s="5" t="str">
        <f>+IFERROR(INDEX('18.02.23'!$F$9:$F$748,MATCH('Bảng kê Q1'!$F1930,'18.02.23'!$N$9:$N$746,0)),"")</f>
        <v/>
      </c>
      <c r="S1930" s="15" t="s">
        <v>1882</v>
      </c>
      <c r="T1930" s="8" t="s">
        <v>3014</v>
      </c>
      <c r="U1930" t="e">
        <f>INDEX('Hàng tra'!$E$3:$E$519,MATCH('Bảng kê Q1'!$F1930,'Hàng tra'!$E$3:$E$519,0))</f>
        <v>#N/A</v>
      </c>
    </row>
    <row r="1931" spans="1:21" hidden="1" outlineLevel="1" x14ac:dyDescent="0.25">
      <c r="A1931" s="4">
        <v>44996</v>
      </c>
      <c r="B1931" s="8" t="s">
        <v>2902</v>
      </c>
      <c r="C1931" s="8" t="s">
        <v>3013</v>
      </c>
      <c r="D1931" s="22" t="s">
        <v>45</v>
      </c>
      <c r="E1931" s="22" t="s">
        <v>45</v>
      </c>
      <c r="F1931" s="22">
        <v>13351</v>
      </c>
      <c r="G1931" s="22"/>
      <c r="H1931" s="22" t="str">
        <f>+IFERROR(INDEX('18.02.23'!$N$9:$N$746,MATCH('Bảng kê Q1'!$F1931,'18.02.23'!$N$9:$N$746,0)),"")</f>
        <v/>
      </c>
      <c r="I1931" s="22"/>
      <c r="J1931" s="22"/>
      <c r="K1931" s="22"/>
      <c r="L1931" s="5">
        <v>297000</v>
      </c>
      <c r="M1931" s="9" t="s">
        <v>3015</v>
      </c>
      <c r="N1931" s="5">
        <v>29700</v>
      </c>
      <c r="O1931" s="5">
        <v>326700</v>
      </c>
      <c r="P1931" s="5">
        <f t="shared" si="60"/>
        <v>34303.5</v>
      </c>
      <c r="Q1931" s="5">
        <f t="shared" si="61"/>
        <v>292396.5</v>
      </c>
      <c r="R1931" s="5" t="str">
        <f>+IFERROR(INDEX('18.02.23'!$F$9:$F$748,MATCH('Bảng kê Q1'!$F1931,'18.02.23'!$N$9:$N$746,0)),"")</f>
        <v/>
      </c>
      <c r="S1931" s="15" t="s">
        <v>1882</v>
      </c>
      <c r="T1931" s="8" t="s">
        <v>3014</v>
      </c>
      <c r="U1931" t="e">
        <f>INDEX('Hàng tra'!$E$3:$E$519,MATCH('Bảng kê Q1'!$F1931,'Hàng tra'!$E$3:$E$519,0))</f>
        <v>#N/A</v>
      </c>
    </row>
    <row r="1932" spans="1:21" hidden="1" outlineLevel="1" x14ac:dyDescent="0.25">
      <c r="A1932" s="4">
        <v>44996</v>
      </c>
      <c r="B1932" s="8" t="s">
        <v>949</v>
      </c>
      <c r="C1932" s="8" t="s">
        <v>3013</v>
      </c>
      <c r="D1932" s="22" t="s">
        <v>45</v>
      </c>
      <c r="E1932" s="22" t="s">
        <v>45</v>
      </c>
      <c r="F1932" s="22">
        <v>13352</v>
      </c>
      <c r="G1932" s="22"/>
      <c r="H1932" s="22" t="str">
        <f>+IFERROR(INDEX('18.02.23'!$N$9:$N$746,MATCH('Bảng kê Q1'!$F1932,'18.02.23'!$N$9:$N$746,0)),"")</f>
        <v/>
      </c>
      <c r="I1932" s="22"/>
      <c r="J1932" s="22"/>
      <c r="K1932" s="22"/>
      <c r="L1932" s="5">
        <v>340315</v>
      </c>
      <c r="M1932" s="9" t="s">
        <v>3015</v>
      </c>
      <c r="N1932" s="5">
        <v>34032</v>
      </c>
      <c r="O1932" s="5">
        <v>374347</v>
      </c>
      <c r="P1932" s="5">
        <f t="shared" si="60"/>
        <v>39306.434999999998</v>
      </c>
      <c r="Q1932" s="5">
        <f t="shared" si="61"/>
        <v>335040.565</v>
      </c>
      <c r="R1932" s="5" t="str">
        <f>+IFERROR(INDEX('18.02.23'!$F$9:$F$748,MATCH('Bảng kê Q1'!$F1932,'18.02.23'!$N$9:$N$746,0)),"")</f>
        <v/>
      </c>
      <c r="S1932" s="15" t="s">
        <v>1882</v>
      </c>
      <c r="T1932" s="8" t="s">
        <v>3014</v>
      </c>
      <c r="U1932" t="e">
        <f>INDEX('Hàng tra'!$E$3:$E$519,MATCH('Bảng kê Q1'!$F1932,'Hàng tra'!$E$3:$E$519,0))</f>
        <v>#N/A</v>
      </c>
    </row>
    <row r="1933" spans="1:21" hidden="1" outlineLevel="1" x14ac:dyDescent="0.25">
      <c r="A1933" s="4">
        <v>44996</v>
      </c>
      <c r="B1933" s="8" t="s">
        <v>1393</v>
      </c>
      <c r="C1933" s="8" t="s">
        <v>3013</v>
      </c>
      <c r="D1933" s="22" t="s">
        <v>570</v>
      </c>
      <c r="E1933" s="22" t="s">
        <v>570</v>
      </c>
      <c r="F1933" s="22">
        <v>13353</v>
      </c>
      <c r="G1933" s="22"/>
      <c r="H1933" s="22" t="str">
        <f>+IFERROR(INDEX('18.02.23'!$N$9:$N$746,MATCH('Bảng kê Q1'!$F1933,'18.02.23'!$N$9:$N$746,0)),"")</f>
        <v/>
      </c>
      <c r="I1933" s="22"/>
      <c r="J1933" s="22"/>
      <c r="K1933" s="22"/>
      <c r="L1933" s="5">
        <v>584084</v>
      </c>
      <c r="M1933" s="9" t="s">
        <v>3015</v>
      </c>
      <c r="N1933" s="5">
        <v>58408</v>
      </c>
      <c r="O1933" s="5">
        <v>642492</v>
      </c>
      <c r="P1933" s="5">
        <f t="shared" si="60"/>
        <v>67461.66</v>
      </c>
      <c r="Q1933" s="5">
        <f t="shared" si="61"/>
        <v>575030.34</v>
      </c>
      <c r="R1933" s="5" t="str">
        <f>+IFERROR(INDEX('18.02.23'!$F$9:$F$748,MATCH('Bảng kê Q1'!$F1933,'18.02.23'!$N$9:$N$746,0)),"")</f>
        <v/>
      </c>
      <c r="S1933" s="15" t="s">
        <v>1882</v>
      </c>
      <c r="T1933" s="8" t="s">
        <v>3014</v>
      </c>
      <c r="U1933" t="e">
        <f>INDEX('Hàng tra'!$E$3:$E$519,MATCH('Bảng kê Q1'!$F1933,'Hàng tra'!$E$3:$E$519,0))</f>
        <v>#N/A</v>
      </c>
    </row>
    <row r="1934" spans="1:21" hidden="1" outlineLevel="1" x14ac:dyDescent="0.25">
      <c r="A1934" s="4">
        <v>44996</v>
      </c>
      <c r="B1934" s="8" t="s">
        <v>946</v>
      </c>
      <c r="C1934" s="8" t="s">
        <v>3013</v>
      </c>
      <c r="D1934" s="22" t="s">
        <v>570</v>
      </c>
      <c r="E1934" s="22" t="s">
        <v>570</v>
      </c>
      <c r="F1934" s="22">
        <v>13354</v>
      </c>
      <c r="G1934" s="22"/>
      <c r="H1934" s="22" t="str">
        <f>+IFERROR(INDEX('18.02.23'!$N$9:$N$746,MATCH('Bảng kê Q1'!$F1934,'18.02.23'!$N$9:$N$746,0)),"")</f>
        <v/>
      </c>
      <c r="I1934" s="22"/>
      <c r="J1934" s="22"/>
      <c r="K1934" s="22"/>
      <c r="L1934" s="5">
        <v>340315</v>
      </c>
      <c r="M1934" s="9" t="s">
        <v>3015</v>
      </c>
      <c r="N1934" s="5">
        <v>34032</v>
      </c>
      <c r="O1934" s="5">
        <v>374347</v>
      </c>
      <c r="P1934" s="5">
        <f t="shared" si="60"/>
        <v>39306.434999999998</v>
      </c>
      <c r="Q1934" s="5">
        <f t="shared" si="61"/>
        <v>335040.565</v>
      </c>
      <c r="R1934" s="5" t="str">
        <f>+IFERROR(INDEX('18.02.23'!$F$9:$F$748,MATCH('Bảng kê Q1'!$F1934,'18.02.23'!$N$9:$N$746,0)),"")</f>
        <v/>
      </c>
      <c r="S1934" s="15" t="s">
        <v>1882</v>
      </c>
      <c r="T1934" s="8" t="s">
        <v>3014</v>
      </c>
      <c r="U1934" t="e">
        <f>INDEX('Hàng tra'!$E$3:$E$519,MATCH('Bảng kê Q1'!$F1934,'Hàng tra'!$E$3:$E$519,0))</f>
        <v>#N/A</v>
      </c>
    </row>
    <row r="1935" spans="1:21" hidden="1" outlineLevel="1" x14ac:dyDescent="0.25">
      <c r="A1935" s="4">
        <v>44996</v>
      </c>
      <c r="B1935" s="8" t="s">
        <v>1622</v>
      </c>
      <c r="C1935" s="8" t="s">
        <v>3013</v>
      </c>
      <c r="D1935" s="22" t="s">
        <v>2936</v>
      </c>
      <c r="E1935" s="22" t="s">
        <v>2936</v>
      </c>
      <c r="F1935" s="22">
        <v>13355</v>
      </c>
      <c r="G1935" s="22"/>
      <c r="H1935" s="22" t="str">
        <f>+IFERROR(INDEX('18.02.23'!$N$9:$N$746,MATCH('Bảng kê Q1'!$F1935,'18.02.23'!$N$9:$N$746,0)),"")</f>
        <v/>
      </c>
      <c r="I1935" s="22"/>
      <c r="J1935" s="22"/>
      <c r="K1935" s="22"/>
      <c r="L1935" s="5">
        <v>340315</v>
      </c>
      <c r="M1935" s="9" t="s">
        <v>3015</v>
      </c>
      <c r="N1935" s="5">
        <v>34032</v>
      </c>
      <c r="O1935" s="5">
        <v>374347</v>
      </c>
      <c r="P1935" s="5">
        <f t="shared" si="60"/>
        <v>39306.434999999998</v>
      </c>
      <c r="Q1935" s="5">
        <f t="shared" si="61"/>
        <v>335040.565</v>
      </c>
      <c r="R1935" s="5" t="str">
        <f>+IFERROR(INDEX('18.02.23'!$F$9:$F$748,MATCH('Bảng kê Q1'!$F1935,'18.02.23'!$N$9:$N$746,0)),"")</f>
        <v/>
      </c>
      <c r="S1935" s="15" t="s">
        <v>1882</v>
      </c>
      <c r="T1935" s="8" t="s">
        <v>3014</v>
      </c>
      <c r="U1935" t="e">
        <f>INDEX('Hàng tra'!$E$3:$E$519,MATCH('Bảng kê Q1'!$F1935,'Hàng tra'!$E$3:$E$519,0))</f>
        <v>#N/A</v>
      </c>
    </row>
    <row r="1936" spans="1:21" hidden="1" outlineLevel="1" x14ac:dyDescent="0.25">
      <c r="A1936" s="4">
        <v>44996</v>
      </c>
      <c r="B1936" s="8" t="s">
        <v>2610</v>
      </c>
      <c r="C1936" s="8" t="s">
        <v>3013</v>
      </c>
      <c r="D1936" s="22" t="s">
        <v>2671</v>
      </c>
      <c r="E1936" s="22" t="s">
        <v>2671</v>
      </c>
      <c r="F1936" s="22">
        <v>13356</v>
      </c>
      <c r="G1936" s="22"/>
      <c r="H1936" s="22" t="str">
        <f>+IFERROR(INDEX('18.02.23'!$N$9:$N$746,MATCH('Bảng kê Q1'!$F1936,'18.02.23'!$N$9:$N$746,0)),"")</f>
        <v/>
      </c>
      <c r="I1936" s="22"/>
      <c r="J1936" s="22"/>
      <c r="K1936" s="22"/>
      <c r="L1936" s="5">
        <v>340315</v>
      </c>
      <c r="M1936" s="9" t="s">
        <v>3015</v>
      </c>
      <c r="N1936" s="5">
        <v>34032</v>
      </c>
      <c r="O1936" s="5">
        <v>374347</v>
      </c>
      <c r="P1936" s="5">
        <f t="shared" si="60"/>
        <v>39306.434999999998</v>
      </c>
      <c r="Q1936" s="5">
        <f t="shared" si="61"/>
        <v>335040.565</v>
      </c>
      <c r="R1936" s="5" t="str">
        <f>+IFERROR(INDEX('18.02.23'!$F$9:$F$748,MATCH('Bảng kê Q1'!$F1936,'18.02.23'!$N$9:$N$746,0)),"")</f>
        <v/>
      </c>
      <c r="S1936" s="15" t="s">
        <v>1882</v>
      </c>
      <c r="T1936" s="8" t="s">
        <v>3014</v>
      </c>
      <c r="U1936" t="e">
        <f>INDEX('Hàng tra'!$E$3:$E$519,MATCH('Bảng kê Q1'!$F1936,'Hàng tra'!$E$3:$E$519,0))</f>
        <v>#N/A</v>
      </c>
    </row>
    <row r="1937" spans="1:21" hidden="1" outlineLevel="1" x14ac:dyDescent="0.25">
      <c r="A1937" s="4">
        <v>44996</v>
      </c>
      <c r="B1937" s="8" t="s">
        <v>2669</v>
      </c>
      <c r="C1937" s="8" t="s">
        <v>3013</v>
      </c>
      <c r="D1937" s="22" t="s">
        <v>2055</v>
      </c>
      <c r="E1937" s="22" t="s">
        <v>2055</v>
      </c>
      <c r="F1937" s="22">
        <v>13357</v>
      </c>
      <c r="G1937" s="22"/>
      <c r="H1937" s="22" t="str">
        <f>+IFERROR(INDEX('18.02.23'!$N$9:$N$746,MATCH('Bảng kê Q1'!$F1937,'18.02.23'!$N$9:$N$746,0)),"")</f>
        <v/>
      </c>
      <c r="I1937" s="22"/>
      <c r="J1937" s="22"/>
      <c r="K1937" s="22"/>
      <c r="L1937" s="5">
        <v>340315</v>
      </c>
      <c r="M1937" s="9" t="s">
        <v>3015</v>
      </c>
      <c r="N1937" s="5">
        <v>34032</v>
      </c>
      <c r="O1937" s="5">
        <v>374347</v>
      </c>
      <c r="P1937" s="5">
        <f t="shared" si="60"/>
        <v>39306.434999999998</v>
      </c>
      <c r="Q1937" s="5">
        <f t="shared" si="61"/>
        <v>335040.565</v>
      </c>
      <c r="R1937" s="5" t="str">
        <f>+IFERROR(INDEX('18.02.23'!$F$9:$F$748,MATCH('Bảng kê Q1'!$F1937,'18.02.23'!$N$9:$N$746,0)),"")</f>
        <v/>
      </c>
      <c r="S1937" s="15" t="s">
        <v>1882</v>
      </c>
      <c r="T1937" s="8" t="s">
        <v>3014</v>
      </c>
      <c r="U1937" t="e">
        <f>INDEX('Hàng tra'!$E$3:$E$519,MATCH('Bảng kê Q1'!$F1937,'Hàng tra'!$E$3:$E$519,0))</f>
        <v>#N/A</v>
      </c>
    </row>
    <row r="1938" spans="1:21" hidden="1" outlineLevel="1" x14ac:dyDescent="0.25">
      <c r="A1938" s="4">
        <v>44996</v>
      </c>
      <c r="B1938" s="8" t="s">
        <v>1414</v>
      </c>
      <c r="C1938" s="8" t="s">
        <v>3013</v>
      </c>
      <c r="D1938" s="22" t="s">
        <v>4222</v>
      </c>
      <c r="E1938" s="22" t="s">
        <v>4222</v>
      </c>
      <c r="F1938" s="22">
        <v>13380</v>
      </c>
      <c r="G1938" s="22"/>
      <c r="H1938" s="22" t="str">
        <f>+IFERROR(INDEX('18.02.23'!$N$9:$N$746,MATCH('Bảng kê Q1'!$F1938,'18.02.23'!$N$9:$N$746,0)),"")</f>
        <v/>
      </c>
      <c r="I1938" s="22"/>
      <c r="J1938" s="22"/>
      <c r="K1938" s="22"/>
      <c r="L1938" s="5">
        <v>3673160</v>
      </c>
      <c r="M1938" s="9" t="s">
        <v>3015</v>
      </c>
      <c r="N1938" s="5">
        <v>367316</v>
      </c>
      <c r="O1938" s="5">
        <v>4040476</v>
      </c>
      <c r="P1938" s="5">
        <f t="shared" si="60"/>
        <v>424249.98</v>
      </c>
      <c r="Q1938" s="5">
        <f t="shared" si="61"/>
        <v>3616226.02</v>
      </c>
      <c r="R1938" s="5" t="str">
        <f>+IFERROR(INDEX('18.02.23'!$F$9:$F$748,MATCH('Bảng kê Q1'!$F1938,'18.02.23'!$N$9:$N$746,0)),"")</f>
        <v/>
      </c>
      <c r="S1938" s="15" t="s">
        <v>2803</v>
      </c>
      <c r="T1938" s="8" t="s">
        <v>3035</v>
      </c>
      <c r="U1938" t="e">
        <f>INDEX('Hàng tra'!$E$3:$E$519,MATCH('Bảng kê Q1'!$F1938,'Hàng tra'!$E$3:$E$519,0))</f>
        <v>#N/A</v>
      </c>
    </row>
    <row r="1939" spans="1:21" hidden="1" outlineLevel="1" x14ac:dyDescent="0.25">
      <c r="A1939" s="4">
        <v>44996</v>
      </c>
      <c r="B1939" s="8" t="s">
        <v>630</v>
      </c>
      <c r="C1939" s="8" t="s">
        <v>3013</v>
      </c>
      <c r="D1939" s="22" t="s">
        <v>4192</v>
      </c>
      <c r="E1939" s="22" t="s">
        <v>4192</v>
      </c>
      <c r="F1939" s="22">
        <v>13391</v>
      </c>
      <c r="G1939" s="22"/>
      <c r="H1939" s="22" t="str">
        <f>+IFERROR(INDEX('18.02.23'!$N$9:$N$746,MATCH('Bảng kê Q1'!$F1939,'18.02.23'!$N$9:$N$746,0)),"")</f>
        <v/>
      </c>
      <c r="I1939" s="22"/>
      <c r="J1939" s="22"/>
      <c r="K1939" s="22"/>
      <c r="L1939" s="5">
        <v>2216140</v>
      </c>
      <c r="M1939" s="9" t="s">
        <v>3015</v>
      </c>
      <c r="N1939" s="5">
        <v>221614</v>
      </c>
      <c r="O1939" s="5">
        <v>2437754</v>
      </c>
      <c r="P1939" s="5">
        <f t="shared" si="60"/>
        <v>255964.16999999998</v>
      </c>
      <c r="Q1939" s="5">
        <f t="shared" si="61"/>
        <v>2181789.83</v>
      </c>
      <c r="R1939" s="5" t="str">
        <f>+IFERROR(INDEX('18.02.23'!$F$9:$F$748,MATCH('Bảng kê Q1'!$F1939,'18.02.23'!$N$9:$N$746,0)),"")</f>
        <v/>
      </c>
      <c r="S1939" s="15" t="s">
        <v>2803</v>
      </c>
      <c r="T1939" s="8" t="s">
        <v>3035</v>
      </c>
      <c r="U1939" t="e">
        <f>INDEX('Hàng tra'!$E$3:$E$519,MATCH('Bảng kê Q1'!$F1939,'Hàng tra'!$E$3:$E$519,0))</f>
        <v>#N/A</v>
      </c>
    </row>
    <row r="1940" spans="1:21" hidden="1" outlineLevel="1" x14ac:dyDescent="0.25">
      <c r="A1940" s="4">
        <v>44996</v>
      </c>
      <c r="B1940" s="8" t="s">
        <v>764</v>
      </c>
      <c r="C1940" s="8" t="s">
        <v>3013</v>
      </c>
      <c r="D1940" s="22" t="s">
        <v>4192</v>
      </c>
      <c r="E1940" s="22" t="s">
        <v>4192</v>
      </c>
      <c r="F1940" s="22">
        <v>13397</v>
      </c>
      <c r="G1940" s="22"/>
      <c r="H1940" s="22" t="str">
        <f>+IFERROR(INDEX('18.02.23'!$N$9:$N$746,MATCH('Bảng kê Q1'!$F1940,'18.02.23'!$N$9:$N$746,0)),"")</f>
        <v/>
      </c>
      <c r="I1940" s="22"/>
      <c r="J1940" s="22"/>
      <c r="K1940" s="22"/>
      <c r="L1940" s="5">
        <v>1081500</v>
      </c>
      <c r="M1940" s="9" t="s">
        <v>3015</v>
      </c>
      <c r="N1940" s="5">
        <v>108150</v>
      </c>
      <c r="O1940" s="5">
        <v>1189650</v>
      </c>
      <c r="P1940" s="5">
        <f t="shared" si="60"/>
        <v>124913.25</v>
      </c>
      <c r="Q1940" s="5">
        <f t="shared" si="61"/>
        <v>1064736.75</v>
      </c>
      <c r="R1940" s="5" t="str">
        <f>+IFERROR(INDEX('18.02.23'!$F$9:$F$748,MATCH('Bảng kê Q1'!$F1940,'18.02.23'!$N$9:$N$746,0)),"")</f>
        <v/>
      </c>
      <c r="S1940" s="15" t="s">
        <v>2803</v>
      </c>
      <c r="T1940" s="8" t="s">
        <v>3035</v>
      </c>
      <c r="U1940" t="e">
        <f>INDEX('Hàng tra'!$E$3:$E$519,MATCH('Bảng kê Q1'!$F1940,'Hàng tra'!$E$3:$E$519,0))</f>
        <v>#N/A</v>
      </c>
    </row>
    <row r="1941" spans="1:21" hidden="1" outlineLevel="1" x14ac:dyDescent="0.25">
      <c r="A1941" s="4">
        <v>44996</v>
      </c>
      <c r="B1941" s="8" t="s">
        <v>2330</v>
      </c>
      <c r="C1941" s="8" t="s">
        <v>3013</v>
      </c>
      <c r="D1941" s="22" t="s">
        <v>288</v>
      </c>
      <c r="E1941" s="22" t="s">
        <v>288</v>
      </c>
      <c r="F1941" s="22">
        <v>13401</v>
      </c>
      <c r="G1941" s="22"/>
      <c r="H1941" s="22" t="str">
        <f>+IFERROR(INDEX('18.02.23'!$N$9:$N$746,MATCH('Bảng kê Q1'!$F1941,'18.02.23'!$N$9:$N$746,0)),"")</f>
        <v/>
      </c>
      <c r="I1941" s="22"/>
      <c r="J1941" s="22"/>
      <c r="K1941" s="22"/>
      <c r="L1941" s="5">
        <v>924717</v>
      </c>
      <c r="M1941" s="9" t="s">
        <v>3015</v>
      </c>
      <c r="N1941" s="5">
        <v>92472</v>
      </c>
      <c r="O1941" s="5">
        <v>1017189</v>
      </c>
      <c r="P1941" s="5">
        <f t="shared" si="60"/>
        <v>106804.845</v>
      </c>
      <c r="Q1941" s="5">
        <f t="shared" si="61"/>
        <v>910384.15500000003</v>
      </c>
      <c r="R1941" s="5" t="str">
        <f>+IFERROR(INDEX('18.02.23'!$F$9:$F$748,MATCH('Bảng kê Q1'!$F1941,'18.02.23'!$N$9:$N$746,0)),"")</f>
        <v/>
      </c>
      <c r="S1941" s="15" t="s">
        <v>1882</v>
      </c>
      <c r="T1941" s="8" t="s">
        <v>3014</v>
      </c>
      <c r="U1941" t="e">
        <f>INDEX('Hàng tra'!$E$3:$E$519,MATCH('Bảng kê Q1'!$F1941,'Hàng tra'!$E$3:$E$519,0))</f>
        <v>#N/A</v>
      </c>
    </row>
    <row r="1942" spans="1:21" hidden="1" outlineLevel="1" x14ac:dyDescent="0.25">
      <c r="A1942" s="4">
        <v>44996</v>
      </c>
      <c r="B1942" s="8" t="s">
        <v>1154</v>
      </c>
      <c r="C1942" s="8" t="s">
        <v>3013</v>
      </c>
      <c r="D1942" s="22" t="s">
        <v>989</v>
      </c>
      <c r="E1942" s="22" t="s">
        <v>989</v>
      </c>
      <c r="F1942" s="22">
        <v>13408</v>
      </c>
      <c r="G1942" s="22"/>
      <c r="H1942" s="22" t="str">
        <f>+IFERROR(INDEX('18.02.23'!$N$9:$N$746,MATCH('Bảng kê Q1'!$F1942,'18.02.23'!$N$9:$N$746,0)),"")</f>
        <v/>
      </c>
      <c r="I1942" s="22"/>
      <c r="J1942" s="22"/>
      <c r="K1942" s="22"/>
      <c r="L1942" s="5">
        <v>1544605</v>
      </c>
      <c r="M1942" s="9" t="s">
        <v>3015</v>
      </c>
      <c r="N1942" s="5">
        <v>154461</v>
      </c>
      <c r="O1942" s="5">
        <v>1699066</v>
      </c>
      <c r="P1942" s="5">
        <f t="shared" si="60"/>
        <v>178401.93</v>
      </c>
      <c r="Q1942" s="5">
        <f t="shared" si="61"/>
        <v>1520664.07</v>
      </c>
      <c r="R1942" s="5" t="str">
        <f>+IFERROR(INDEX('18.02.23'!$F$9:$F$748,MATCH('Bảng kê Q1'!$F1942,'18.02.23'!$N$9:$N$746,0)),"")</f>
        <v/>
      </c>
      <c r="S1942" s="15" t="s">
        <v>1882</v>
      </c>
      <c r="T1942" s="8" t="s">
        <v>3014</v>
      </c>
      <c r="U1942" t="e">
        <f>INDEX('Hàng tra'!$E$3:$E$519,MATCH('Bảng kê Q1'!$F1942,'Hàng tra'!$E$3:$E$519,0))</f>
        <v>#N/A</v>
      </c>
    </row>
    <row r="1943" spans="1:21" hidden="1" outlineLevel="1" x14ac:dyDescent="0.25">
      <c r="A1943" s="4">
        <v>44996</v>
      </c>
      <c r="B1943" s="8" t="s">
        <v>1329</v>
      </c>
      <c r="C1943" s="8" t="s">
        <v>3013</v>
      </c>
      <c r="D1943" s="22" t="s">
        <v>865</v>
      </c>
      <c r="E1943" s="22" t="s">
        <v>865</v>
      </c>
      <c r="F1943" s="22">
        <v>13409</v>
      </c>
      <c r="G1943" s="22"/>
      <c r="H1943" s="22" t="str">
        <f>+IFERROR(INDEX('18.02.23'!$N$9:$N$746,MATCH('Bảng kê Q1'!$F1943,'18.02.23'!$N$9:$N$746,0)),"")</f>
        <v/>
      </c>
      <c r="I1943" s="22"/>
      <c r="J1943" s="22"/>
      <c r="K1943" s="22"/>
      <c r="L1943" s="5">
        <v>555290</v>
      </c>
      <c r="M1943" s="9" t="s">
        <v>3015</v>
      </c>
      <c r="N1943" s="5">
        <v>55529</v>
      </c>
      <c r="O1943" s="5">
        <v>610819</v>
      </c>
      <c r="P1943" s="5">
        <f t="shared" si="60"/>
        <v>64135.994999999995</v>
      </c>
      <c r="Q1943" s="5">
        <f t="shared" si="61"/>
        <v>546683.005</v>
      </c>
      <c r="R1943" s="5" t="str">
        <f>+IFERROR(INDEX('18.02.23'!$F$9:$F$748,MATCH('Bảng kê Q1'!$F1943,'18.02.23'!$N$9:$N$746,0)),"")</f>
        <v/>
      </c>
      <c r="S1943" s="15" t="s">
        <v>1882</v>
      </c>
      <c r="T1943" s="8" t="s">
        <v>3014</v>
      </c>
      <c r="U1943" t="e">
        <f>INDEX('Hàng tra'!$E$3:$E$519,MATCH('Bảng kê Q1'!$F1943,'Hàng tra'!$E$3:$E$519,0))</f>
        <v>#N/A</v>
      </c>
    </row>
    <row r="1944" spans="1:21" hidden="1" outlineLevel="1" x14ac:dyDescent="0.25">
      <c r="A1944" s="4">
        <v>44996</v>
      </c>
      <c r="B1944" s="8" t="s">
        <v>1227</v>
      </c>
      <c r="C1944" s="8" t="s">
        <v>3013</v>
      </c>
      <c r="D1944" s="22" t="s">
        <v>1089</v>
      </c>
      <c r="E1944" s="22" t="s">
        <v>1089</v>
      </c>
      <c r="F1944" s="22">
        <v>13410</v>
      </c>
      <c r="G1944" s="22"/>
      <c r="H1944" s="22" t="str">
        <f>+IFERROR(INDEX('18.02.23'!$N$9:$N$746,MATCH('Bảng kê Q1'!$F1944,'18.02.23'!$N$9:$N$746,0)),"")</f>
        <v/>
      </c>
      <c r="I1944" s="22"/>
      <c r="J1944" s="22"/>
      <c r="K1944" s="22"/>
      <c r="L1944" s="5">
        <v>340315</v>
      </c>
      <c r="M1944" s="9" t="s">
        <v>3015</v>
      </c>
      <c r="N1944" s="5">
        <v>34032</v>
      </c>
      <c r="O1944" s="5">
        <v>374347</v>
      </c>
      <c r="P1944" s="5">
        <f t="shared" si="60"/>
        <v>39306.434999999998</v>
      </c>
      <c r="Q1944" s="5">
        <f t="shared" si="61"/>
        <v>335040.565</v>
      </c>
      <c r="R1944" s="5" t="str">
        <f>+IFERROR(INDEX('18.02.23'!$F$9:$F$748,MATCH('Bảng kê Q1'!$F1944,'18.02.23'!$N$9:$N$746,0)),"")</f>
        <v/>
      </c>
      <c r="S1944" s="15" t="s">
        <v>1882</v>
      </c>
      <c r="T1944" s="8" t="s">
        <v>3014</v>
      </c>
      <c r="U1944" t="e">
        <f>INDEX('Hàng tra'!$E$3:$E$519,MATCH('Bảng kê Q1'!$F1944,'Hàng tra'!$E$3:$E$519,0))</f>
        <v>#N/A</v>
      </c>
    </row>
    <row r="1945" spans="1:21" hidden="1" outlineLevel="1" x14ac:dyDescent="0.25">
      <c r="A1945" s="4">
        <v>44996</v>
      </c>
      <c r="B1945" s="8" t="s">
        <v>2478</v>
      </c>
      <c r="C1945" s="8" t="s">
        <v>3013</v>
      </c>
      <c r="D1945" s="22" t="s">
        <v>430</v>
      </c>
      <c r="E1945" s="22" t="s">
        <v>430</v>
      </c>
      <c r="F1945" s="22">
        <v>13411</v>
      </c>
      <c r="G1945" s="22"/>
      <c r="H1945" s="22" t="str">
        <f>+IFERROR(INDEX('18.02.23'!$N$9:$N$746,MATCH('Bảng kê Q1'!$F1945,'18.02.23'!$N$9:$N$746,0)),"")</f>
        <v/>
      </c>
      <c r="I1945" s="22"/>
      <c r="J1945" s="22"/>
      <c r="K1945" s="22"/>
      <c r="L1945" s="5">
        <v>340315</v>
      </c>
      <c r="M1945" s="9" t="s">
        <v>3015</v>
      </c>
      <c r="N1945" s="5">
        <v>34032</v>
      </c>
      <c r="O1945" s="5">
        <v>374347</v>
      </c>
      <c r="P1945" s="5">
        <f t="shared" si="60"/>
        <v>39306.434999999998</v>
      </c>
      <c r="Q1945" s="5">
        <f t="shared" si="61"/>
        <v>335040.565</v>
      </c>
      <c r="R1945" s="5" t="str">
        <f>+IFERROR(INDEX('18.02.23'!$F$9:$F$748,MATCH('Bảng kê Q1'!$F1945,'18.02.23'!$N$9:$N$746,0)),"")</f>
        <v/>
      </c>
      <c r="S1945" s="15" t="s">
        <v>1882</v>
      </c>
      <c r="T1945" s="8" t="s">
        <v>3014</v>
      </c>
      <c r="U1945" t="e">
        <f>INDEX('Hàng tra'!$E$3:$E$519,MATCH('Bảng kê Q1'!$F1945,'Hàng tra'!$E$3:$E$519,0))</f>
        <v>#N/A</v>
      </c>
    </row>
    <row r="1946" spans="1:21" hidden="1" outlineLevel="1" x14ac:dyDescent="0.25">
      <c r="A1946" s="4">
        <v>44996</v>
      </c>
      <c r="B1946" s="8" t="s">
        <v>169</v>
      </c>
      <c r="C1946" s="8" t="s">
        <v>3013</v>
      </c>
      <c r="D1946" s="22" t="s">
        <v>2569</v>
      </c>
      <c r="E1946" s="22" t="s">
        <v>2569</v>
      </c>
      <c r="F1946" s="22">
        <v>13412</v>
      </c>
      <c r="G1946" s="22"/>
      <c r="H1946" s="22" t="str">
        <f>+IFERROR(INDEX('18.02.23'!$N$9:$N$746,MATCH('Bảng kê Q1'!$F1946,'18.02.23'!$N$9:$N$746,0)),"")</f>
        <v/>
      </c>
      <c r="I1946" s="22"/>
      <c r="J1946" s="22"/>
      <c r="K1946" s="22"/>
      <c r="L1946" s="5">
        <v>884818</v>
      </c>
      <c r="M1946" s="9" t="s">
        <v>3015</v>
      </c>
      <c r="N1946" s="5">
        <v>88482</v>
      </c>
      <c r="O1946" s="5">
        <v>973300</v>
      </c>
      <c r="P1946" s="5">
        <f t="shared" si="60"/>
        <v>102196.5</v>
      </c>
      <c r="Q1946" s="5">
        <f t="shared" si="61"/>
        <v>871103.5</v>
      </c>
      <c r="R1946" s="5" t="str">
        <f>+IFERROR(INDEX('18.02.23'!$F$9:$F$748,MATCH('Bảng kê Q1'!$F1946,'18.02.23'!$N$9:$N$746,0)),"")</f>
        <v/>
      </c>
      <c r="S1946" s="15" t="s">
        <v>1882</v>
      </c>
      <c r="T1946" s="8" t="s">
        <v>3014</v>
      </c>
      <c r="U1946" t="e">
        <f>INDEX('Hàng tra'!$E$3:$E$519,MATCH('Bảng kê Q1'!$F1946,'Hàng tra'!$E$3:$E$519,0))</f>
        <v>#N/A</v>
      </c>
    </row>
    <row r="1947" spans="1:21" hidden="1" outlineLevel="1" x14ac:dyDescent="0.25">
      <c r="A1947" s="4">
        <v>44996</v>
      </c>
      <c r="B1947" s="8" t="s">
        <v>263</v>
      </c>
      <c r="C1947" s="8" t="s">
        <v>3013</v>
      </c>
      <c r="D1947" s="22" t="s">
        <v>1558</v>
      </c>
      <c r="E1947" s="22" t="s">
        <v>1558</v>
      </c>
      <c r="F1947" s="22">
        <v>13413</v>
      </c>
      <c r="G1947" s="22"/>
      <c r="H1947" s="22" t="str">
        <f>+IFERROR(INDEX('18.02.23'!$N$9:$N$746,MATCH('Bảng kê Q1'!$F1947,'18.02.23'!$N$9:$N$746,0)),"")</f>
        <v/>
      </c>
      <c r="I1947" s="22"/>
      <c r="J1947" s="22"/>
      <c r="K1947" s="22"/>
      <c r="L1947" s="5">
        <v>340315</v>
      </c>
      <c r="M1947" s="9" t="s">
        <v>3015</v>
      </c>
      <c r="N1947" s="5">
        <v>34032</v>
      </c>
      <c r="O1947" s="5">
        <v>374347</v>
      </c>
      <c r="P1947" s="5">
        <f t="shared" si="60"/>
        <v>39306.434999999998</v>
      </c>
      <c r="Q1947" s="5">
        <f t="shared" si="61"/>
        <v>335040.565</v>
      </c>
      <c r="R1947" s="5" t="str">
        <f>+IFERROR(INDEX('18.02.23'!$F$9:$F$748,MATCH('Bảng kê Q1'!$F1947,'18.02.23'!$N$9:$N$746,0)),"")</f>
        <v/>
      </c>
      <c r="S1947" s="15" t="s">
        <v>1882</v>
      </c>
      <c r="T1947" s="8" t="s">
        <v>3014</v>
      </c>
      <c r="U1947" t="e">
        <f>INDEX('Hàng tra'!$E$3:$E$519,MATCH('Bảng kê Q1'!$F1947,'Hàng tra'!$E$3:$E$519,0))</f>
        <v>#N/A</v>
      </c>
    </row>
    <row r="1948" spans="1:21" hidden="1" outlineLevel="1" x14ac:dyDescent="0.25">
      <c r="A1948" s="4">
        <v>44996</v>
      </c>
      <c r="B1948" s="8" t="s">
        <v>2556</v>
      </c>
      <c r="C1948" s="8" t="s">
        <v>3013</v>
      </c>
      <c r="D1948" s="22" t="s">
        <v>1479</v>
      </c>
      <c r="E1948" s="22" t="s">
        <v>1479</v>
      </c>
      <c r="F1948" s="22">
        <v>13414</v>
      </c>
      <c r="G1948" s="22"/>
      <c r="H1948" s="22" t="str">
        <f>+IFERROR(INDEX('18.02.23'!$N$9:$N$746,MATCH('Bảng kê Q1'!$F1948,'18.02.23'!$N$9:$N$746,0)),"")</f>
        <v/>
      </c>
      <c r="I1948" s="22"/>
      <c r="J1948" s="22"/>
      <c r="K1948" s="22"/>
      <c r="L1948" s="5">
        <v>340315</v>
      </c>
      <c r="M1948" s="9" t="s">
        <v>3015</v>
      </c>
      <c r="N1948" s="5">
        <v>34032</v>
      </c>
      <c r="O1948" s="5">
        <v>374347</v>
      </c>
      <c r="P1948" s="5">
        <f t="shared" si="60"/>
        <v>39306.434999999998</v>
      </c>
      <c r="Q1948" s="5">
        <f t="shared" si="61"/>
        <v>335040.565</v>
      </c>
      <c r="R1948" s="5" t="str">
        <f>+IFERROR(INDEX('18.02.23'!$F$9:$F$748,MATCH('Bảng kê Q1'!$F1948,'18.02.23'!$N$9:$N$746,0)),"")</f>
        <v/>
      </c>
      <c r="S1948" s="15" t="s">
        <v>1882</v>
      </c>
      <c r="T1948" s="8" t="s">
        <v>3014</v>
      </c>
      <c r="U1948" t="e">
        <f>INDEX('Hàng tra'!$E$3:$E$519,MATCH('Bảng kê Q1'!$F1948,'Hàng tra'!$E$3:$E$519,0))</f>
        <v>#N/A</v>
      </c>
    </row>
    <row r="1949" spans="1:21" hidden="1" outlineLevel="1" x14ac:dyDescent="0.25">
      <c r="A1949" s="4">
        <v>44996</v>
      </c>
      <c r="B1949" s="8" t="s">
        <v>431</v>
      </c>
      <c r="C1949" s="8" t="s">
        <v>3013</v>
      </c>
      <c r="D1949" s="22" t="s">
        <v>4296</v>
      </c>
      <c r="E1949" s="22" t="s">
        <v>4296</v>
      </c>
      <c r="F1949" s="22">
        <v>13415</v>
      </c>
      <c r="G1949" s="22"/>
      <c r="H1949" s="22" t="str">
        <f>+IFERROR(INDEX('18.02.23'!$N$9:$N$746,MATCH('Bảng kê Q1'!$F1949,'18.02.23'!$N$9:$N$746,0)),"")</f>
        <v/>
      </c>
      <c r="I1949" s="22"/>
      <c r="J1949" s="22"/>
      <c r="K1949" s="22"/>
      <c r="L1949" s="5">
        <v>340315</v>
      </c>
      <c r="M1949" s="9" t="s">
        <v>3015</v>
      </c>
      <c r="N1949" s="5">
        <v>34032</v>
      </c>
      <c r="O1949" s="5">
        <v>374347</v>
      </c>
      <c r="P1949" s="5">
        <f t="shared" si="60"/>
        <v>39306.434999999998</v>
      </c>
      <c r="Q1949" s="5">
        <f t="shared" si="61"/>
        <v>335040.565</v>
      </c>
      <c r="R1949" s="5" t="str">
        <f>+IFERROR(INDEX('18.02.23'!$F$9:$F$748,MATCH('Bảng kê Q1'!$F1949,'18.02.23'!$N$9:$N$746,0)),"")</f>
        <v/>
      </c>
      <c r="S1949" s="15" t="s">
        <v>1882</v>
      </c>
      <c r="T1949" s="8" t="s">
        <v>3014</v>
      </c>
      <c r="U1949" t="e">
        <f>INDEX('Hàng tra'!$E$3:$E$519,MATCH('Bảng kê Q1'!$F1949,'Hàng tra'!$E$3:$E$519,0))</f>
        <v>#N/A</v>
      </c>
    </row>
    <row r="1950" spans="1:21" hidden="1" outlineLevel="1" x14ac:dyDescent="0.25">
      <c r="A1950" s="4">
        <v>44996</v>
      </c>
      <c r="B1950" s="8" t="s">
        <v>2397</v>
      </c>
      <c r="C1950" s="8" t="s">
        <v>3013</v>
      </c>
      <c r="D1950" s="22" t="s">
        <v>257</v>
      </c>
      <c r="E1950" s="22" t="s">
        <v>257</v>
      </c>
      <c r="F1950" s="22">
        <v>13416</v>
      </c>
      <c r="G1950" s="22"/>
      <c r="H1950" s="22" t="str">
        <f>+IFERROR(INDEX('18.02.23'!$N$9:$N$746,MATCH('Bảng kê Q1'!$F1950,'18.02.23'!$N$9:$N$746,0)),"")</f>
        <v/>
      </c>
      <c r="I1950" s="22"/>
      <c r="J1950" s="22"/>
      <c r="K1950" s="22"/>
      <c r="L1950" s="5">
        <v>367155</v>
      </c>
      <c r="M1950" s="9" t="s">
        <v>3015</v>
      </c>
      <c r="N1950" s="5">
        <v>36716</v>
      </c>
      <c r="O1950" s="5">
        <v>403871</v>
      </c>
      <c r="P1950" s="5">
        <f t="shared" si="60"/>
        <v>42406.455000000002</v>
      </c>
      <c r="Q1950" s="5">
        <f t="shared" si="61"/>
        <v>361464.54499999998</v>
      </c>
      <c r="R1950" s="5" t="str">
        <f>+IFERROR(INDEX('18.02.23'!$F$9:$F$748,MATCH('Bảng kê Q1'!$F1950,'18.02.23'!$N$9:$N$746,0)),"")</f>
        <v/>
      </c>
      <c r="S1950" s="15" t="s">
        <v>1882</v>
      </c>
      <c r="T1950" s="8" t="s">
        <v>3014</v>
      </c>
      <c r="U1950" t="e">
        <f>INDEX('Hàng tra'!$E$3:$E$519,MATCH('Bảng kê Q1'!$F1950,'Hàng tra'!$E$3:$E$519,0))</f>
        <v>#N/A</v>
      </c>
    </row>
    <row r="1951" spans="1:21" hidden="1" outlineLevel="1" x14ac:dyDescent="0.25">
      <c r="A1951" s="4">
        <v>44996</v>
      </c>
      <c r="B1951" s="8" t="s">
        <v>861</v>
      </c>
      <c r="C1951" s="8" t="s">
        <v>3013</v>
      </c>
      <c r="D1951" s="22" t="s">
        <v>583</v>
      </c>
      <c r="E1951" s="22" t="s">
        <v>583</v>
      </c>
      <c r="F1951" s="22">
        <v>13417</v>
      </c>
      <c r="G1951" s="22"/>
      <c r="H1951" s="22" t="str">
        <f>+IFERROR(INDEX('18.02.23'!$N$9:$N$746,MATCH('Bảng kê Q1'!$F1951,'18.02.23'!$N$9:$N$746,0)),"")</f>
        <v/>
      </c>
      <c r="I1951" s="22"/>
      <c r="J1951" s="22"/>
      <c r="K1951" s="22"/>
      <c r="L1951" s="5">
        <v>1061211</v>
      </c>
      <c r="M1951" s="9" t="s">
        <v>3015</v>
      </c>
      <c r="N1951" s="5">
        <v>106121</v>
      </c>
      <c r="O1951" s="5">
        <v>1167332</v>
      </c>
      <c r="P1951" s="5">
        <f t="shared" si="60"/>
        <v>122569.86</v>
      </c>
      <c r="Q1951" s="5">
        <f t="shared" si="61"/>
        <v>1044762.14</v>
      </c>
      <c r="R1951" s="5" t="str">
        <f>+IFERROR(INDEX('18.02.23'!$F$9:$F$748,MATCH('Bảng kê Q1'!$F1951,'18.02.23'!$N$9:$N$746,0)),"")</f>
        <v/>
      </c>
      <c r="S1951" s="15" t="s">
        <v>1882</v>
      </c>
      <c r="T1951" s="8" t="s">
        <v>3014</v>
      </c>
      <c r="U1951" t="e">
        <f>INDEX('Hàng tra'!$E$3:$E$519,MATCH('Bảng kê Q1'!$F1951,'Hàng tra'!$E$3:$E$519,0))</f>
        <v>#N/A</v>
      </c>
    </row>
    <row r="1952" spans="1:21" hidden="1" outlineLevel="1" x14ac:dyDescent="0.25">
      <c r="A1952" s="4">
        <v>44996</v>
      </c>
      <c r="B1952" s="8" t="s">
        <v>2612</v>
      </c>
      <c r="C1952" s="8" t="s">
        <v>3013</v>
      </c>
      <c r="D1952" s="22" t="s">
        <v>21</v>
      </c>
      <c r="E1952" s="22" t="s">
        <v>21</v>
      </c>
      <c r="F1952" s="22">
        <v>13418</v>
      </c>
      <c r="G1952" s="22"/>
      <c r="H1952" s="22" t="str">
        <f>+IFERROR(INDEX('18.02.23'!$N$9:$N$746,MATCH('Bảng kê Q1'!$F1952,'18.02.23'!$N$9:$N$746,0)),"")</f>
        <v/>
      </c>
      <c r="I1952" s="22"/>
      <c r="J1952" s="22"/>
      <c r="K1952" s="22"/>
      <c r="L1952" s="5">
        <v>340315</v>
      </c>
      <c r="M1952" s="9" t="s">
        <v>3015</v>
      </c>
      <c r="N1952" s="5">
        <v>34032</v>
      </c>
      <c r="O1952" s="5">
        <v>374347</v>
      </c>
      <c r="P1952" s="5">
        <f t="shared" si="60"/>
        <v>39306.434999999998</v>
      </c>
      <c r="Q1952" s="5">
        <f t="shared" si="61"/>
        <v>335040.565</v>
      </c>
      <c r="R1952" s="5" t="str">
        <f>+IFERROR(INDEX('18.02.23'!$F$9:$F$748,MATCH('Bảng kê Q1'!$F1952,'18.02.23'!$N$9:$N$746,0)),"")</f>
        <v/>
      </c>
      <c r="S1952" s="15" t="s">
        <v>1882</v>
      </c>
      <c r="T1952" s="8" t="s">
        <v>3014</v>
      </c>
      <c r="U1952" t="e">
        <f>INDEX('Hàng tra'!$E$3:$E$519,MATCH('Bảng kê Q1'!$F1952,'Hàng tra'!$E$3:$E$519,0))</f>
        <v>#N/A</v>
      </c>
    </row>
    <row r="1953" spans="1:21" hidden="1" outlineLevel="1" x14ac:dyDescent="0.25">
      <c r="A1953" s="4">
        <v>44996</v>
      </c>
      <c r="B1953" s="8" t="s">
        <v>2466</v>
      </c>
      <c r="C1953" s="8" t="s">
        <v>3013</v>
      </c>
      <c r="D1953" s="22" t="s">
        <v>1770</v>
      </c>
      <c r="E1953" s="22" t="s">
        <v>1770</v>
      </c>
      <c r="F1953" s="22">
        <v>13419</v>
      </c>
      <c r="G1953" s="22"/>
      <c r="H1953" s="22" t="str">
        <f>+IFERROR(INDEX('18.02.23'!$N$9:$N$746,MATCH('Bảng kê Q1'!$F1953,'18.02.23'!$N$9:$N$746,0)),"")</f>
        <v/>
      </c>
      <c r="I1953" s="22"/>
      <c r="J1953" s="22"/>
      <c r="K1953" s="22"/>
      <c r="L1953" s="5">
        <v>340315</v>
      </c>
      <c r="M1953" s="9" t="s">
        <v>3015</v>
      </c>
      <c r="N1953" s="5">
        <v>34032</v>
      </c>
      <c r="O1953" s="5">
        <v>374347</v>
      </c>
      <c r="P1953" s="5">
        <f t="shared" si="60"/>
        <v>39306.434999999998</v>
      </c>
      <c r="Q1953" s="5">
        <f t="shared" si="61"/>
        <v>335040.565</v>
      </c>
      <c r="R1953" s="5" t="str">
        <f>+IFERROR(INDEX('18.02.23'!$F$9:$F$748,MATCH('Bảng kê Q1'!$F1953,'18.02.23'!$N$9:$N$746,0)),"")</f>
        <v/>
      </c>
      <c r="S1953" s="15" t="s">
        <v>1882</v>
      </c>
      <c r="T1953" s="8" t="s">
        <v>3014</v>
      </c>
      <c r="U1953" t="e">
        <f>INDEX('Hàng tra'!$E$3:$E$519,MATCH('Bảng kê Q1'!$F1953,'Hàng tra'!$E$3:$E$519,0))</f>
        <v>#N/A</v>
      </c>
    </row>
    <row r="1954" spans="1:21" hidden="1" outlineLevel="1" x14ac:dyDescent="0.25">
      <c r="A1954" s="4">
        <v>44996</v>
      </c>
      <c r="B1954" s="8" t="s">
        <v>1108</v>
      </c>
      <c r="C1954" s="8" t="s">
        <v>3013</v>
      </c>
      <c r="D1954" s="22" t="s">
        <v>171</v>
      </c>
      <c r="E1954" s="22" t="s">
        <v>171</v>
      </c>
      <c r="F1954" s="22">
        <v>13420</v>
      </c>
      <c r="G1954" s="22"/>
      <c r="H1954" s="22" t="str">
        <f>+IFERROR(INDEX('18.02.23'!$N$9:$N$746,MATCH('Bảng kê Q1'!$F1954,'18.02.23'!$N$9:$N$746,0)),"")</f>
        <v/>
      </c>
      <c r="I1954" s="22"/>
      <c r="J1954" s="22"/>
      <c r="K1954" s="22"/>
      <c r="L1954" s="5">
        <v>680630</v>
      </c>
      <c r="M1954" s="9" t="s">
        <v>3015</v>
      </c>
      <c r="N1954" s="5">
        <v>68063</v>
      </c>
      <c r="O1954" s="5">
        <v>748693</v>
      </c>
      <c r="P1954" s="5">
        <f t="shared" si="60"/>
        <v>78612.764999999999</v>
      </c>
      <c r="Q1954" s="5">
        <f t="shared" si="61"/>
        <v>670080.23499999999</v>
      </c>
      <c r="R1954" s="5" t="str">
        <f>+IFERROR(INDEX('18.02.23'!$F$9:$F$748,MATCH('Bảng kê Q1'!$F1954,'18.02.23'!$N$9:$N$746,0)),"")</f>
        <v/>
      </c>
      <c r="S1954" s="15" t="s">
        <v>1882</v>
      </c>
      <c r="T1954" s="8" t="s">
        <v>3014</v>
      </c>
      <c r="U1954" t="e">
        <f>INDEX('Hàng tra'!$E$3:$E$519,MATCH('Bảng kê Q1'!$F1954,'Hàng tra'!$E$3:$E$519,0))</f>
        <v>#N/A</v>
      </c>
    </row>
    <row r="1955" spans="1:21" hidden="1" outlineLevel="1" x14ac:dyDescent="0.25">
      <c r="A1955" s="4">
        <v>44996</v>
      </c>
      <c r="B1955" s="8" t="s">
        <v>2943</v>
      </c>
      <c r="C1955" s="8" t="s">
        <v>3013</v>
      </c>
      <c r="D1955" s="22" t="s">
        <v>1921</v>
      </c>
      <c r="E1955" s="22" t="s">
        <v>1921</v>
      </c>
      <c r="F1955" s="22">
        <v>13421</v>
      </c>
      <c r="G1955" s="22"/>
      <c r="H1955" s="22" t="str">
        <f>+IFERROR(INDEX('18.02.23'!$N$9:$N$746,MATCH('Bảng kê Q1'!$F1955,'18.02.23'!$N$9:$N$746,0)),"")</f>
        <v/>
      </c>
      <c r="I1955" s="22"/>
      <c r="J1955" s="22"/>
      <c r="K1955" s="22"/>
      <c r="L1955" s="5">
        <v>1399782</v>
      </c>
      <c r="M1955" s="9" t="s">
        <v>3015</v>
      </c>
      <c r="N1955" s="5">
        <v>139978</v>
      </c>
      <c r="O1955" s="5">
        <v>1539760</v>
      </c>
      <c r="P1955" s="5">
        <f t="shared" si="60"/>
        <v>161674.79999999999</v>
      </c>
      <c r="Q1955" s="5">
        <f t="shared" si="61"/>
        <v>1378085.2</v>
      </c>
      <c r="R1955" s="5" t="str">
        <f>+IFERROR(INDEX('18.02.23'!$F$9:$F$748,MATCH('Bảng kê Q1'!$F1955,'18.02.23'!$N$9:$N$746,0)),"")</f>
        <v/>
      </c>
      <c r="S1955" s="15" t="s">
        <v>1882</v>
      </c>
      <c r="T1955" s="8" t="s">
        <v>3014</v>
      </c>
      <c r="U1955" t="e">
        <f>INDEX('Hàng tra'!$E$3:$E$519,MATCH('Bảng kê Q1'!$F1955,'Hàng tra'!$E$3:$E$519,0))</f>
        <v>#N/A</v>
      </c>
    </row>
    <row r="1956" spans="1:21" hidden="1" outlineLevel="1" x14ac:dyDescent="0.25">
      <c r="A1956" s="4">
        <v>44996</v>
      </c>
      <c r="B1956" s="8" t="s">
        <v>226</v>
      </c>
      <c r="C1956" s="8" t="s">
        <v>3013</v>
      </c>
      <c r="D1956" s="22" t="s">
        <v>1921</v>
      </c>
      <c r="E1956" s="22" t="s">
        <v>1921</v>
      </c>
      <c r="F1956" s="22">
        <v>13423</v>
      </c>
      <c r="G1956" s="22"/>
      <c r="H1956" s="22" t="str">
        <f>+IFERROR(INDEX('18.02.23'!$N$9:$N$746,MATCH('Bảng kê Q1'!$F1956,'18.02.23'!$N$9:$N$746,0)),"")</f>
        <v/>
      </c>
      <c r="I1956" s="22"/>
      <c r="J1956" s="22"/>
      <c r="K1956" s="22"/>
      <c r="L1956" s="5">
        <v>340315</v>
      </c>
      <c r="M1956" s="9" t="s">
        <v>3015</v>
      </c>
      <c r="N1956" s="5">
        <v>34032</v>
      </c>
      <c r="O1956" s="5">
        <v>374347</v>
      </c>
      <c r="P1956" s="5">
        <f t="shared" si="60"/>
        <v>39306.434999999998</v>
      </c>
      <c r="Q1956" s="5">
        <f t="shared" si="61"/>
        <v>335040.565</v>
      </c>
      <c r="R1956" s="5" t="str">
        <f>+IFERROR(INDEX('18.02.23'!$F$9:$F$748,MATCH('Bảng kê Q1'!$F1956,'18.02.23'!$N$9:$N$746,0)),"")</f>
        <v/>
      </c>
      <c r="S1956" s="15" t="s">
        <v>1882</v>
      </c>
      <c r="T1956" s="8" t="s">
        <v>3014</v>
      </c>
      <c r="U1956" t="e">
        <f>INDEX('Hàng tra'!$E$3:$E$519,MATCH('Bảng kê Q1'!$F1956,'Hàng tra'!$E$3:$E$519,0))</f>
        <v>#N/A</v>
      </c>
    </row>
    <row r="1957" spans="1:21" hidden="1" outlineLevel="1" x14ac:dyDescent="0.25">
      <c r="A1957" s="4">
        <v>44996</v>
      </c>
      <c r="B1957" s="8" t="s">
        <v>34</v>
      </c>
      <c r="C1957" s="8" t="s">
        <v>3013</v>
      </c>
      <c r="D1957" s="22" t="s">
        <v>575</v>
      </c>
      <c r="E1957" s="22" t="s">
        <v>575</v>
      </c>
      <c r="F1957" s="22">
        <v>13424</v>
      </c>
      <c r="G1957" s="22"/>
      <c r="H1957" s="22" t="str">
        <f>+IFERROR(INDEX('18.02.23'!$N$9:$N$746,MATCH('Bảng kê Q1'!$F1957,'18.02.23'!$N$9:$N$746,0)),"")</f>
        <v/>
      </c>
      <c r="I1957" s="22"/>
      <c r="J1957" s="22"/>
      <c r="K1957" s="22"/>
      <c r="L1957" s="5">
        <v>340315</v>
      </c>
      <c r="M1957" s="9" t="s">
        <v>3015</v>
      </c>
      <c r="N1957" s="5">
        <v>34032</v>
      </c>
      <c r="O1957" s="5">
        <v>374347</v>
      </c>
      <c r="P1957" s="5">
        <f t="shared" si="60"/>
        <v>39306.434999999998</v>
      </c>
      <c r="Q1957" s="5">
        <f t="shared" si="61"/>
        <v>335040.565</v>
      </c>
      <c r="R1957" s="5" t="str">
        <f>+IFERROR(INDEX('18.02.23'!$F$9:$F$748,MATCH('Bảng kê Q1'!$F1957,'18.02.23'!$N$9:$N$746,0)),"")</f>
        <v/>
      </c>
      <c r="S1957" s="15" t="s">
        <v>1882</v>
      </c>
      <c r="T1957" s="8" t="s">
        <v>3014</v>
      </c>
      <c r="U1957" t="e">
        <f>INDEX('Hàng tra'!$E$3:$E$519,MATCH('Bảng kê Q1'!$F1957,'Hàng tra'!$E$3:$E$519,0))</f>
        <v>#N/A</v>
      </c>
    </row>
    <row r="1958" spans="1:21" hidden="1" outlineLevel="1" x14ac:dyDescent="0.25">
      <c r="A1958" s="4">
        <v>44996</v>
      </c>
      <c r="B1958" s="8" t="s">
        <v>16</v>
      </c>
      <c r="C1958" s="8" t="s">
        <v>3013</v>
      </c>
      <c r="D1958" s="22" t="s">
        <v>2224</v>
      </c>
      <c r="E1958" s="22" t="s">
        <v>2224</v>
      </c>
      <c r="F1958" s="22">
        <v>13425</v>
      </c>
      <c r="G1958" s="22"/>
      <c r="H1958" s="22" t="str">
        <f>+IFERROR(INDEX('18.02.23'!$N$9:$N$746,MATCH('Bảng kê Q1'!$F1958,'18.02.23'!$N$9:$N$746,0)),"")</f>
        <v/>
      </c>
      <c r="I1958" s="22"/>
      <c r="J1958" s="22"/>
      <c r="K1958" s="22"/>
      <c r="L1958" s="5">
        <v>340315</v>
      </c>
      <c r="M1958" s="9" t="s">
        <v>3015</v>
      </c>
      <c r="N1958" s="5">
        <v>34032</v>
      </c>
      <c r="O1958" s="5">
        <v>374347</v>
      </c>
      <c r="P1958" s="5">
        <f t="shared" si="60"/>
        <v>39306.434999999998</v>
      </c>
      <c r="Q1958" s="5">
        <f t="shared" si="61"/>
        <v>335040.565</v>
      </c>
      <c r="R1958" s="5" t="str">
        <f>+IFERROR(INDEX('18.02.23'!$F$9:$F$748,MATCH('Bảng kê Q1'!$F1958,'18.02.23'!$N$9:$N$746,0)),"")</f>
        <v/>
      </c>
      <c r="S1958" s="15" t="s">
        <v>1882</v>
      </c>
      <c r="T1958" s="8" t="s">
        <v>3014</v>
      </c>
      <c r="U1958" t="e">
        <f>INDEX('Hàng tra'!$E$3:$E$519,MATCH('Bảng kê Q1'!$F1958,'Hàng tra'!$E$3:$E$519,0))</f>
        <v>#N/A</v>
      </c>
    </row>
    <row r="1959" spans="1:21" hidden="1" outlineLevel="1" x14ac:dyDescent="0.25">
      <c r="A1959" s="4">
        <v>44996</v>
      </c>
      <c r="B1959" s="8" t="s">
        <v>135</v>
      </c>
      <c r="C1959" s="8" t="s">
        <v>3013</v>
      </c>
      <c r="D1959" s="22" t="s">
        <v>1864</v>
      </c>
      <c r="E1959" s="22" t="s">
        <v>1864</v>
      </c>
      <c r="F1959" s="22">
        <v>13426</v>
      </c>
      <c r="G1959" s="22"/>
      <c r="H1959" s="22" t="str">
        <f>+IFERROR(INDEX('18.02.23'!$N$9:$N$746,MATCH('Bảng kê Q1'!$F1959,'18.02.23'!$N$9:$N$746,0)),"")</f>
        <v/>
      </c>
      <c r="I1959" s="22"/>
      <c r="J1959" s="22"/>
      <c r="K1959" s="22"/>
      <c r="L1959" s="5">
        <v>340315</v>
      </c>
      <c r="M1959" s="9" t="s">
        <v>3015</v>
      </c>
      <c r="N1959" s="5">
        <v>34032</v>
      </c>
      <c r="O1959" s="5">
        <v>374347</v>
      </c>
      <c r="P1959" s="5">
        <f t="shared" si="60"/>
        <v>39306.434999999998</v>
      </c>
      <c r="Q1959" s="5">
        <f t="shared" si="61"/>
        <v>335040.565</v>
      </c>
      <c r="R1959" s="5" t="str">
        <f>+IFERROR(INDEX('18.02.23'!$F$9:$F$748,MATCH('Bảng kê Q1'!$F1959,'18.02.23'!$N$9:$N$746,0)),"")</f>
        <v/>
      </c>
      <c r="S1959" s="15" t="s">
        <v>1882</v>
      </c>
      <c r="T1959" s="8" t="s">
        <v>3014</v>
      </c>
      <c r="U1959" t="e">
        <f>INDEX('Hàng tra'!$E$3:$E$519,MATCH('Bảng kê Q1'!$F1959,'Hàng tra'!$E$3:$E$519,0))</f>
        <v>#N/A</v>
      </c>
    </row>
    <row r="1960" spans="1:21" hidden="1" outlineLevel="1" x14ac:dyDescent="0.25">
      <c r="A1960" s="4">
        <v>44996</v>
      </c>
      <c r="B1960" s="8" t="s">
        <v>258</v>
      </c>
      <c r="C1960" s="8" t="s">
        <v>3013</v>
      </c>
      <c r="D1960" s="22" t="s">
        <v>1137</v>
      </c>
      <c r="E1960" s="22" t="s">
        <v>1137</v>
      </c>
      <c r="F1960" s="22">
        <v>13427</v>
      </c>
      <c r="G1960" s="22"/>
      <c r="H1960" s="22" t="str">
        <f>+IFERROR(INDEX('18.02.23'!$N$9:$N$746,MATCH('Bảng kê Q1'!$F1960,'18.02.23'!$N$9:$N$746,0)),"")</f>
        <v/>
      </c>
      <c r="I1960" s="22"/>
      <c r="J1960" s="22"/>
      <c r="K1960" s="22"/>
      <c r="L1960" s="5">
        <v>340315</v>
      </c>
      <c r="M1960" s="9" t="s">
        <v>3015</v>
      </c>
      <c r="N1960" s="5">
        <v>34032</v>
      </c>
      <c r="O1960" s="5">
        <v>374347</v>
      </c>
      <c r="P1960" s="5">
        <f t="shared" si="60"/>
        <v>39306.434999999998</v>
      </c>
      <c r="Q1960" s="5">
        <f t="shared" si="61"/>
        <v>335040.565</v>
      </c>
      <c r="R1960" s="5" t="str">
        <f>+IFERROR(INDEX('18.02.23'!$F$9:$F$748,MATCH('Bảng kê Q1'!$F1960,'18.02.23'!$N$9:$N$746,0)),"")</f>
        <v/>
      </c>
      <c r="S1960" s="15" t="s">
        <v>1882</v>
      </c>
      <c r="T1960" s="8" t="s">
        <v>3014</v>
      </c>
      <c r="U1960" t="e">
        <f>INDEX('Hàng tra'!$E$3:$E$519,MATCH('Bảng kê Q1'!$F1960,'Hàng tra'!$E$3:$E$519,0))</f>
        <v>#N/A</v>
      </c>
    </row>
    <row r="1961" spans="1:21" hidden="1" outlineLevel="1" x14ac:dyDescent="0.25">
      <c r="A1961" s="4">
        <v>44996</v>
      </c>
      <c r="B1961" s="8" t="s">
        <v>1438</v>
      </c>
      <c r="C1961" s="8" t="s">
        <v>3013</v>
      </c>
      <c r="D1961" s="22" t="s">
        <v>360</v>
      </c>
      <c r="E1961" s="22" t="s">
        <v>360</v>
      </c>
      <c r="F1961" s="22">
        <v>13428</v>
      </c>
      <c r="G1961" s="22"/>
      <c r="H1961" s="22" t="str">
        <f>+IFERROR(INDEX('18.02.23'!$N$9:$N$746,MATCH('Bảng kê Q1'!$F1961,'18.02.23'!$N$9:$N$746,0)),"")</f>
        <v/>
      </c>
      <c r="I1961" s="22"/>
      <c r="J1961" s="22"/>
      <c r="K1961" s="22"/>
      <c r="L1961" s="5">
        <v>340315</v>
      </c>
      <c r="M1961" s="9" t="s">
        <v>3015</v>
      </c>
      <c r="N1961" s="5">
        <v>34032</v>
      </c>
      <c r="O1961" s="5">
        <v>374347</v>
      </c>
      <c r="P1961" s="5">
        <f t="shared" si="60"/>
        <v>39306.434999999998</v>
      </c>
      <c r="Q1961" s="5">
        <f t="shared" si="61"/>
        <v>335040.565</v>
      </c>
      <c r="R1961" s="5" t="str">
        <f>+IFERROR(INDEX('18.02.23'!$F$9:$F$748,MATCH('Bảng kê Q1'!$F1961,'18.02.23'!$N$9:$N$746,0)),"")</f>
        <v/>
      </c>
      <c r="S1961" s="15" t="s">
        <v>1882</v>
      </c>
      <c r="T1961" s="8" t="s">
        <v>3014</v>
      </c>
      <c r="U1961" t="e">
        <f>INDEX('Hàng tra'!$E$3:$E$519,MATCH('Bảng kê Q1'!$F1961,'Hàng tra'!$E$3:$E$519,0))</f>
        <v>#N/A</v>
      </c>
    </row>
    <row r="1962" spans="1:21" ht="21" hidden="1" outlineLevel="1" x14ac:dyDescent="0.25">
      <c r="A1962" s="4">
        <v>44996</v>
      </c>
      <c r="B1962" s="8" t="s">
        <v>2369</v>
      </c>
      <c r="C1962" s="8" t="s">
        <v>3013</v>
      </c>
      <c r="D1962" s="22" t="s">
        <v>2611</v>
      </c>
      <c r="E1962" s="22" t="s">
        <v>2611</v>
      </c>
      <c r="F1962" s="22">
        <v>13429</v>
      </c>
      <c r="G1962" s="22"/>
      <c r="H1962" s="22" t="str">
        <f>+IFERROR(INDEX('18.02.23'!$N$9:$N$746,MATCH('Bảng kê Q1'!$F1962,'18.02.23'!$N$9:$N$746,0)),"")</f>
        <v/>
      </c>
      <c r="I1962" s="22"/>
      <c r="J1962" s="22"/>
      <c r="K1962" s="22"/>
      <c r="L1962" s="5">
        <v>6397070</v>
      </c>
      <c r="M1962" s="9" t="s">
        <v>3015</v>
      </c>
      <c r="N1962" s="5">
        <v>639707</v>
      </c>
      <c r="O1962" s="5">
        <v>7036777</v>
      </c>
      <c r="P1962" s="5">
        <f t="shared" si="60"/>
        <v>738861.58499999996</v>
      </c>
      <c r="Q1962" s="5">
        <f t="shared" si="61"/>
        <v>6297915.415</v>
      </c>
      <c r="R1962" s="5" t="str">
        <f>+IFERROR(INDEX('18.02.23'!$F$9:$F$748,MATCH('Bảng kê Q1'!$F1962,'18.02.23'!$N$9:$N$746,0)),"")</f>
        <v/>
      </c>
      <c r="S1962" s="15" t="s">
        <v>2611</v>
      </c>
      <c r="T1962" s="8" t="s">
        <v>3054</v>
      </c>
      <c r="U1962" t="e">
        <f>INDEX('Hàng tra'!$E$3:$E$519,MATCH('Bảng kê Q1'!$F1962,'Hàng tra'!$E$3:$E$519,0))</f>
        <v>#N/A</v>
      </c>
    </row>
    <row r="1963" spans="1:21" ht="21" hidden="1" outlineLevel="1" x14ac:dyDescent="0.25">
      <c r="A1963" s="4">
        <v>44996</v>
      </c>
      <c r="B1963" s="8" t="s">
        <v>2533</v>
      </c>
      <c r="C1963" s="8" t="s">
        <v>3013</v>
      </c>
      <c r="D1963" s="22" t="s">
        <v>2953</v>
      </c>
      <c r="E1963" s="22" t="s">
        <v>2953</v>
      </c>
      <c r="F1963" s="22">
        <v>13430</v>
      </c>
      <c r="G1963" s="22"/>
      <c r="H1963" s="22" t="str">
        <f>+IFERROR(INDEX('18.02.23'!$N$9:$N$746,MATCH('Bảng kê Q1'!$F1963,'18.02.23'!$N$9:$N$746,0)),"")</f>
        <v/>
      </c>
      <c r="I1963" s="22"/>
      <c r="J1963" s="22"/>
      <c r="K1963" s="22"/>
      <c r="L1963" s="5">
        <v>3035550</v>
      </c>
      <c r="M1963" s="9" t="s">
        <v>3015</v>
      </c>
      <c r="N1963" s="5">
        <v>303555</v>
      </c>
      <c r="O1963" s="5">
        <v>3339105</v>
      </c>
      <c r="P1963" s="5">
        <f t="shared" si="60"/>
        <v>350606.02499999997</v>
      </c>
      <c r="Q1963" s="5">
        <f t="shared" si="61"/>
        <v>2988498.9750000001</v>
      </c>
      <c r="R1963" s="5" t="str">
        <f>+IFERROR(INDEX('18.02.23'!$F$9:$F$748,MATCH('Bảng kê Q1'!$F1963,'18.02.23'!$N$9:$N$746,0)),"")</f>
        <v/>
      </c>
      <c r="S1963" s="15" t="s">
        <v>2953</v>
      </c>
      <c r="T1963" s="8" t="s">
        <v>3074</v>
      </c>
      <c r="U1963" t="e">
        <f>INDEX('Hàng tra'!$E$3:$E$519,MATCH('Bảng kê Q1'!$F1963,'Hàng tra'!$E$3:$E$519,0))</f>
        <v>#N/A</v>
      </c>
    </row>
    <row r="1964" spans="1:21" ht="21" hidden="1" outlineLevel="1" x14ac:dyDescent="0.25">
      <c r="A1964" s="4">
        <v>44996</v>
      </c>
      <c r="B1964" s="8" t="s">
        <v>674</v>
      </c>
      <c r="C1964" s="8" t="s">
        <v>3013</v>
      </c>
      <c r="D1964" s="22" t="s">
        <v>1471</v>
      </c>
      <c r="E1964" s="22" t="s">
        <v>1471</v>
      </c>
      <c r="F1964" s="22">
        <v>13432</v>
      </c>
      <c r="G1964" s="22"/>
      <c r="H1964" s="22" t="str">
        <f>+IFERROR(INDEX('18.02.23'!$N$9:$N$746,MATCH('Bảng kê Q1'!$F1964,'18.02.23'!$N$9:$N$746,0)),"")</f>
        <v/>
      </c>
      <c r="I1964" s="22"/>
      <c r="J1964" s="22"/>
      <c r="K1964" s="22"/>
      <c r="L1964" s="5">
        <v>974922</v>
      </c>
      <c r="M1964" s="9" t="s">
        <v>3015</v>
      </c>
      <c r="N1964" s="5">
        <v>97492</v>
      </c>
      <c r="O1964" s="5">
        <v>1072414</v>
      </c>
      <c r="P1964" s="5">
        <f t="shared" si="60"/>
        <v>112603.47</v>
      </c>
      <c r="Q1964" s="5">
        <f t="shared" si="61"/>
        <v>959810.53</v>
      </c>
      <c r="R1964" s="5" t="str">
        <f>+IFERROR(INDEX('18.02.23'!$F$9:$F$748,MATCH('Bảng kê Q1'!$F1964,'18.02.23'!$N$9:$N$746,0)),"")</f>
        <v/>
      </c>
      <c r="S1964" s="15" t="s">
        <v>1471</v>
      </c>
      <c r="T1964" s="8" t="s">
        <v>3031</v>
      </c>
      <c r="U1964" t="e">
        <f>INDEX('Hàng tra'!$E$3:$E$519,MATCH('Bảng kê Q1'!$F1964,'Hàng tra'!$E$3:$E$519,0))</f>
        <v>#N/A</v>
      </c>
    </row>
    <row r="1965" spans="1:21" ht="21" hidden="1" outlineLevel="1" x14ac:dyDescent="0.25">
      <c r="A1965" s="4">
        <v>44996</v>
      </c>
      <c r="B1965" s="8" t="s">
        <v>2459</v>
      </c>
      <c r="C1965" s="8" t="s">
        <v>3013</v>
      </c>
      <c r="D1965" s="22" t="s">
        <v>4227</v>
      </c>
      <c r="E1965" s="22" t="s">
        <v>4227</v>
      </c>
      <c r="F1965" s="22">
        <v>13433</v>
      </c>
      <c r="G1965" s="22"/>
      <c r="H1965" s="22" t="str">
        <f>+IFERROR(INDEX('18.02.23'!$N$9:$N$746,MATCH('Bảng kê Q1'!$F1965,'18.02.23'!$N$9:$N$746,0)),"")</f>
        <v/>
      </c>
      <c r="I1965" s="22"/>
      <c r="J1965" s="22"/>
      <c r="K1965" s="22"/>
      <c r="L1965" s="5">
        <v>3035550</v>
      </c>
      <c r="M1965" s="9" t="s">
        <v>3015</v>
      </c>
      <c r="N1965" s="5">
        <v>303555</v>
      </c>
      <c r="O1965" s="5">
        <v>3339105</v>
      </c>
      <c r="P1965" s="5">
        <f t="shared" si="60"/>
        <v>350606.02499999997</v>
      </c>
      <c r="Q1965" s="5">
        <f t="shared" si="61"/>
        <v>2988498.9750000001</v>
      </c>
      <c r="R1965" s="5" t="str">
        <f>+IFERROR(INDEX('18.02.23'!$F$9:$F$748,MATCH('Bảng kê Q1'!$F1965,'18.02.23'!$N$9:$N$746,0)),"")</f>
        <v/>
      </c>
      <c r="S1965" s="15" t="s">
        <v>2706</v>
      </c>
      <c r="T1965" s="8" t="s">
        <v>3098</v>
      </c>
      <c r="U1965" t="e">
        <f>INDEX('Hàng tra'!$E$3:$E$519,MATCH('Bảng kê Q1'!$F1965,'Hàng tra'!$E$3:$E$519,0))</f>
        <v>#N/A</v>
      </c>
    </row>
    <row r="1966" spans="1:21" hidden="1" outlineLevel="1" x14ac:dyDescent="0.25">
      <c r="A1966" s="4">
        <v>44996</v>
      </c>
      <c r="B1966" s="8" t="s">
        <v>1630</v>
      </c>
      <c r="C1966" s="8" t="s">
        <v>3013</v>
      </c>
      <c r="D1966" s="22" t="s">
        <v>1644</v>
      </c>
      <c r="E1966" s="22" t="s">
        <v>1644</v>
      </c>
      <c r="F1966" s="22">
        <v>13434</v>
      </c>
      <c r="G1966" s="22"/>
      <c r="H1966" s="22" t="str">
        <f>+IFERROR(INDEX('18.02.23'!$N$9:$N$746,MATCH('Bảng kê Q1'!$F1966,'18.02.23'!$N$9:$N$746,0)),"")</f>
        <v/>
      </c>
      <c r="I1966" s="22"/>
      <c r="J1966" s="22"/>
      <c r="K1966" s="22"/>
      <c r="L1966" s="5">
        <v>553989</v>
      </c>
      <c r="M1966" s="9" t="s">
        <v>3015</v>
      </c>
      <c r="N1966" s="5">
        <v>55399</v>
      </c>
      <c r="O1966" s="5">
        <v>609388</v>
      </c>
      <c r="P1966" s="5">
        <f t="shared" si="60"/>
        <v>63985.74</v>
      </c>
      <c r="Q1966" s="5">
        <f t="shared" si="61"/>
        <v>545402.26</v>
      </c>
      <c r="R1966" s="5" t="str">
        <f>+IFERROR(INDEX('18.02.23'!$F$9:$F$748,MATCH('Bảng kê Q1'!$F1966,'18.02.23'!$N$9:$N$746,0)),"")</f>
        <v/>
      </c>
      <c r="S1966" s="15" t="s">
        <v>1882</v>
      </c>
      <c r="T1966" s="8" t="s">
        <v>3014</v>
      </c>
      <c r="U1966" t="e">
        <f>INDEX('Hàng tra'!$E$3:$E$519,MATCH('Bảng kê Q1'!$F1966,'Hàng tra'!$E$3:$E$519,0))</f>
        <v>#N/A</v>
      </c>
    </row>
    <row r="1967" spans="1:21" hidden="1" outlineLevel="1" x14ac:dyDescent="0.25">
      <c r="A1967" s="4">
        <v>44998</v>
      </c>
      <c r="B1967" s="8" t="s">
        <v>746</v>
      </c>
      <c r="C1967" s="8" t="s">
        <v>3013</v>
      </c>
      <c r="D1967" s="22" t="s">
        <v>2243</v>
      </c>
      <c r="E1967" s="22" t="s">
        <v>2243</v>
      </c>
      <c r="F1967" s="22">
        <v>13436</v>
      </c>
      <c r="G1967" s="22"/>
      <c r="H1967" s="22" t="str">
        <f>+IFERROR(INDEX('18.02.23'!$N$9:$N$746,MATCH('Bảng kê Q1'!$F1967,'18.02.23'!$N$9:$N$746,0)),"")</f>
        <v/>
      </c>
      <c r="I1967" s="22"/>
      <c r="J1967" s="22"/>
      <c r="K1967" s="22"/>
      <c r="L1967" s="5">
        <v>340315</v>
      </c>
      <c r="M1967" s="9" t="s">
        <v>3015</v>
      </c>
      <c r="N1967" s="5">
        <v>34032</v>
      </c>
      <c r="O1967" s="5">
        <v>374347</v>
      </c>
      <c r="P1967" s="5">
        <f t="shared" si="60"/>
        <v>39306.434999999998</v>
      </c>
      <c r="Q1967" s="5">
        <f t="shared" si="61"/>
        <v>335040.565</v>
      </c>
      <c r="R1967" s="5" t="str">
        <f>+IFERROR(INDEX('18.02.23'!$F$9:$F$748,MATCH('Bảng kê Q1'!$F1967,'18.02.23'!$N$9:$N$746,0)),"")</f>
        <v/>
      </c>
      <c r="S1967" s="15" t="s">
        <v>1882</v>
      </c>
      <c r="T1967" s="8" t="s">
        <v>3014</v>
      </c>
      <c r="U1967" t="e">
        <f>INDEX('Hàng tra'!$E$3:$E$519,MATCH('Bảng kê Q1'!$F1967,'Hàng tra'!$E$3:$E$519,0))</f>
        <v>#N/A</v>
      </c>
    </row>
    <row r="1968" spans="1:21" hidden="1" outlineLevel="1" x14ac:dyDescent="0.25">
      <c r="A1968" s="4">
        <v>44998</v>
      </c>
      <c r="B1968" s="8" t="s">
        <v>2014</v>
      </c>
      <c r="C1968" s="8" t="s">
        <v>3013</v>
      </c>
      <c r="D1968" s="22" t="s">
        <v>1324</v>
      </c>
      <c r="E1968" s="22" t="s">
        <v>1324</v>
      </c>
      <c r="F1968" s="22">
        <v>13437</v>
      </c>
      <c r="G1968" s="22"/>
      <c r="H1968" s="22" t="str">
        <f>+IFERROR(INDEX('18.02.23'!$N$9:$N$746,MATCH('Bảng kê Q1'!$F1968,'18.02.23'!$N$9:$N$746,0)),"")</f>
        <v/>
      </c>
      <c r="I1968" s="22"/>
      <c r="J1968" s="22"/>
      <c r="K1968" s="22"/>
      <c r="L1968" s="5">
        <v>340315</v>
      </c>
      <c r="M1968" s="9" t="s">
        <v>3015</v>
      </c>
      <c r="N1968" s="5">
        <v>34032</v>
      </c>
      <c r="O1968" s="5">
        <v>374347</v>
      </c>
      <c r="P1968" s="5">
        <f t="shared" si="60"/>
        <v>39306.434999999998</v>
      </c>
      <c r="Q1968" s="5">
        <f t="shared" si="61"/>
        <v>335040.565</v>
      </c>
      <c r="R1968" s="5" t="str">
        <f>+IFERROR(INDEX('18.02.23'!$F$9:$F$748,MATCH('Bảng kê Q1'!$F1968,'18.02.23'!$N$9:$N$746,0)),"")</f>
        <v/>
      </c>
      <c r="S1968" s="15" t="s">
        <v>1882</v>
      </c>
      <c r="T1968" s="8" t="s">
        <v>3014</v>
      </c>
      <c r="U1968" t="e">
        <f>INDEX('Hàng tra'!$E$3:$E$519,MATCH('Bảng kê Q1'!$F1968,'Hàng tra'!$E$3:$E$519,0))</f>
        <v>#N/A</v>
      </c>
    </row>
    <row r="1969" spans="1:21" hidden="1" outlineLevel="1" x14ac:dyDescent="0.25">
      <c r="A1969" s="4">
        <v>44998</v>
      </c>
      <c r="B1969" s="8" t="s">
        <v>528</v>
      </c>
      <c r="C1969" s="8" t="s">
        <v>3013</v>
      </c>
      <c r="D1969" s="22" t="s">
        <v>839</v>
      </c>
      <c r="E1969" s="22" t="s">
        <v>839</v>
      </c>
      <c r="F1969" s="22">
        <v>13438</v>
      </c>
      <c r="G1969" s="22"/>
      <c r="H1969" s="22" t="str">
        <f>+IFERROR(INDEX('18.02.23'!$N$9:$N$746,MATCH('Bảng kê Q1'!$F1969,'18.02.23'!$N$9:$N$746,0)),"")</f>
        <v/>
      </c>
      <c r="I1969" s="22"/>
      <c r="J1969" s="22"/>
      <c r="K1969" s="22"/>
      <c r="L1969" s="5">
        <v>340315</v>
      </c>
      <c r="M1969" s="9" t="s">
        <v>3015</v>
      </c>
      <c r="N1969" s="5">
        <v>34032</v>
      </c>
      <c r="O1969" s="5">
        <v>374347</v>
      </c>
      <c r="P1969" s="5">
        <f t="shared" si="60"/>
        <v>39306.434999999998</v>
      </c>
      <c r="Q1969" s="5">
        <f t="shared" si="61"/>
        <v>335040.565</v>
      </c>
      <c r="R1969" s="5" t="str">
        <f>+IFERROR(INDEX('18.02.23'!$F$9:$F$748,MATCH('Bảng kê Q1'!$F1969,'18.02.23'!$N$9:$N$746,0)),"")</f>
        <v/>
      </c>
      <c r="S1969" s="15" t="s">
        <v>1882</v>
      </c>
      <c r="T1969" s="8" t="s">
        <v>3014</v>
      </c>
      <c r="U1969" t="e">
        <f>INDEX('Hàng tra'!$E$3:$E$519,MATCH('Bảng kê Q1'!$F1969,'Hàng tra'!$E$3:$E$519,0))</f>
        <v>#N/A</v>
      </c>
    </row>
    <row r="1970" spans="1:21" hidden="1" outlineLevel="1" x14ac:dyDescent="0.25">
      <c r="A1970" s="4">
        <v>44998</v>
      </c>
      <c r="B1970" s="8" t="s">
        <v>1879</v>
      </c>
      <c r="C1970" s="8" t="s">
        <v>3013</v>
      </c>
      <c r="D1970" s="22" t="s">
        <v>38</v>
      </c>
      <c r="E1970" s="22" t="s">
        <v>38</v>
      </c>
      <c r="F1970" s="22">
        <v>13439</v>
      </c>
      <c r="G1970" s="22"/>
      <c r="H1970" s="22" t="str">
        <f>+IFERROR(INDEX('18.02.23'!$N$9:$N$746,MATCH('Bảng kê Q1'!$F1970,'18.02.23'!$N$9:$N$746,0)),"")</f>
        <v/>
      </c>
      <c r="I1970" s="22"/>
      <c r="J1970" s="22"/>
      <c r="K1970" s="22"/>
      <c r="L1970" s="5">
        <v>340315</v>
      </c>
      <c r="M1970" s="9" t="s">
        <v>3015</v>
      </c>
      <c r="N1970" s="5">
        <v>34032</v>
      </c>
      <c r="O1970" s="5">
        <v>374347</v>
      </c>
      <c r="P1970" s="5">
        <f t="shared" si="60"/>
        <v>39306.434999999998</v>
      </c>
      <c r="Q1970" s="5">
        <f t="shared" si="61"/>
        <v>335040.565</v>
      </c>
      <c r="R1970" s="5" t="str">
        <f>+IFERROR(INDEX('18.02.23'!$F$9:$F$748,MATCH('Bảng kê Q1'!$F1970,'18.02.23'!$N$9:$N$746,0)),"")</f>
        <v/>
      </c>
      <c r="S1970" s="15" t="s">
        <v>1882</v>
      </c>
      <c r="T1970" s="8" t="s">
        <v>3014</v>
      </c>
      <c r="U1970" t="e">
        <f>INDEX('Hàng tra'!$E$3:$E$519,MATCH('Bảng kê Q1'!$F1970,'Hàng tra'!$E$3:$E$519,0))</f>
        <v>#N/A</v>
      </c>
    </row>
    <row r="1971" spans="1:21" hidden="1" outlineLevel="1" x14ac:dyDescent="0.25">
      <c r="A1971" s="4">
        <v>44998</v>
      </c>
      <c r="B1971" s="8" t="s">
        <v>1704</v>
      </c>
      <c r="C1971" s="8" t="s">
        <v>3013</v>
      </c>
      <c r="D1971" s="22" t="s">
        <v>4143</v>
      </c>
      <c r="E1971" s="22" t="s">
        <v>4143</v>
      </c>
      <c r="F1971" s="22">
        <v>13440</v>
      </c>
      <c r="G1971" s="22"/>
      <c r="H1971" s="22" t="str">
        <f>+IFERROR(INDEX('18.02.23'!$N$9:$N$746,MATCH('Bảng kê Q1'!$F1971,'18.02.23'!$N$9:$N$746,0)),"")</f>
        <v/>
      </c>
      <c r="I1971" s="22"/>
      <c r="J1971" s="22"/>
      <c r="K1971" s="22"/>
      <c r="L1971" s="5">
        <v>340315</v>
      </c>
      <c r="M1971" s="9" t="s">
        <v>3015</v>
      </c>
      <c r="N1971" s="5">
        <v>34032</v>
      </c>
      <c r="O1971" s="5">
        <v>374347</v>
      </c>
      <c r="P1971" s="5">
        <f t="shared" si="60"/>
        <v>39306.434999999998</v>
      </c>
      <c r="Q1971" s="5">
        <f t="shared" si="61"/>
        <v>335040.565</v>
      </c>
      <c r="R1971" s="5" t="str">
        <f>+IFERROR(INDEX('18.02.23'!$F$9:$F$748,MATCH('Bảng kê Q1'!$F1971,'18.02.23'!$N$9:$N$746,0)),"")</f>
        <v/>
      </c>
      <c r="S1971" s="15" t="s">
        <v>1882</v>
      </c>
      <c r="T1971" s="8" t="s">
        <v>3014</v>
      </c>
      <c r="U1971" t="e">
        <f>INDEX('Hàng tra'!$E$3:$E$519,MATCH('Bảng kê Q1'!$F1971,'Hàng tra'!$E$3:$E$519,0))</f>
        <v>#N/A</v>
      </c>
    </row>
    <row r="1972" spans="1:21" hidden="1" outlineLevel="1" x14ac:dyDescent="0.25">
      <c r="A1972" s="4">
        <v>44998</v>
      </c>
      <c r="B1972" s="8" t="s">
        <v>1497</v>
      </c>
      <c r="C1972" s="8" t="s">
        <v>3013</v>
      </c>
      <c r="D1972" s="22" t="s">
        <v>1195</v>
      </c>
      <c r="E1972" s="22" t="s">
        <v>1195</v>
      </c>
      <c r="F1972" s="22">
        <v>13441</v>
      </c>
      <c r="G1972" s="22"/>
      <c r="H1972" s="22" t="str">
        <f>+IFERROR(INDEX('18.02.23'!$N$9:$N$746,MATCH('Bảng kê Q1'!$F1972,'18.02.23'!$N$9:$N$746,0)),"")</f>
        <v/>
      </c>
      <c r="I1972" s="22"/>
      <c r="J1972" s="22"/>
      <c r="K1972" s="22"/>
      <c r="L1972" s="5">
        <v>340315</v>
      </c>
      <c r="M1972" s="9" t="s">
        <v>3015</v>
      </c>
      <c r="N1972" s="5">
        <v>34032</v>
      </c>
      <c r="O1972" s="5">
        <v>374347</v>
      </c>
      <c r="P1972" s="5">
        <f t="shared" si="60"/>
        <v>39306.434999999998</v>
      </c>
      <c r="Q1972" s="5">
        <f t="shared" si="61"/>
        <v>335040.565</v>
      </c>
      <c r="R1972" s="5" t="str">
        <f>+IFERROR(INDEX('18.02.23'!$F$9:$F$748,MATCH('Bảng kê Q1'!$F1972,'18.02.23'!$N$9:$N$746,0)),"")</f>
        <v/>
      </c>
      <c r="S1972" s="15" t="s">
        <v>1882</v>
      </c>
      <c r="T1972" s="8" t="s">
        <v>3014</v>
      </c>
      <c r="U1972" t="e">
        <f>INDEX('Hàng tra'!$E$3:$E$519,MATCH('Bảng kê Q1'!$F1972,'Hàng tra'!$E$3:$E$519,0))</f>
        <v>#N/A</v>
      </c>
    </row>
    <row r="1973" spans="1:21" hidden="1" outlineLevel="1" x14ac:dyDescent="0.25">
      <c r="A1973" s="4">
        <v>44998</v>
      </c>
      <c r="B1973" s="8" t="s">
        <v>2413</v>
      </c>
      <c r="C1973" s="8" t="s">
        <v>3013</v>
      </c>
      <c r="D1973" s="22" t="s">
        <v>4283</v>
      </c>
      <c r="E1973" s="22" t="s">
        <v>4283</v>
      </c>
      <c r="F1973" s="22">
        <v>13442</v>
      </c>
      <c r="G1973" s="22"/>
      <c r="H1973" s="22" t="str">
        <f>+IFERROR(INDEX('18.02.23'!$N$9:$N$746,MATCH('Bảng kê Q1'!$F1973,'18.02.23'!$N$9:$N$746,0)),"")</f>
        <v/>
      </c>
      <c r="I1973" s="22"/>
      <c r="J1973" s="22"/>
      <c r="K1973" s="22"/>
      <c r="L1973" s="5">
        <v>340315</v>
      </c>
      <c r="M1973" s="9" t="s">
        <v>3015</v>
      </c>
      <c r="N1973" s="5">
        <v>34032</v>
      </c>
      <c r="O1973" s="5">
        <v>374347</v>
      </c>
      <c r="P1973" s="5">
        <f t="shared" si="60"/>
        <v>39306.434999999998</v>
      </c>
      <c r="Q1973" s="5">
        <f t="shared" si="61"/>
        <v>335040.565</v>
      </c>
      <c r="R1973" s="5" t="str">
        <f>+IFERROR(INDEX('18.02.23'!$F$9:$F$748,MATCH('Bảng kê Q1'!$F1973,'18.02.23'!$N$9:$N$746,0)),"")</f>
        <v/>
      </c>
      <c r="S1973" s="15" t="s">
        <v>1882</v>
      </c>
      <c r="T1973" s="8" t="s">
        <v>3014</v>
      </c>
      <c r="U1973" t="e">
        <f>INDEX('Hàng tra'!$E$3:$E$519,MATCH('Bảng kê Q1'!$F1973,'Hàng tra'!$E$3:$E$519,0))</f>
        <v>#N/A</v>
      </c>
    </row>
    <row r="1974" spans="1:21" hidden="1" outlineLevel="1" x14ac:dyDescent="0.25">
      <c r="A1974" s="4">
        <v>44998</v>
      </c>
      <c r="B1974" s="8" t="s">
        <v>2213</v>
      </c>
      <c r="C1974" s="8" t="s">
        <v>3013</v>
      </c>
      <c r="D1974" s="22" t="s">
        <v>2139</v>
      </c>
      <c r="E1974" s="22" t="s">
        <v>2139</v>
      </c>
      <c r="F1974" s="22">
        <v>13443</v>
      </c>
      <c r="G1974" s="22"/>
      <c r="H1974" s="22" t="str">
        <f>+IFERROR(INDEX('18.02.23'!$N$9:$N$746,MATCH('Bảng kê Q1'!$F1974,'18.02.23'!$N$9:$N$746,0)),"")</f>
        <v/>
      </c>
      <c r="I1974" s="22"/>
      <c r="J1974" s="22"/>
      <c r="K1974" s="22"/>
      <c r="L1974" s="5">
        <v>340315</v>
      </c>
      <c r="M1974" s="9" t="s">
        <v>3015</v>
      </c>
      <c r="N1974" s="5">
        <v>34032</v>
      </c>
      <c r="O1974" s="5">
        <v>374347</v>
      </c>
      <c r="P1974" s="5">
        <f t="shared" si="60"/>
        <v>39306.434999999998</v>
      </c>
      <c r="Q1974" s="5">
        <f t="shared" si="61"/>
        <v>335040.565</v>
      </c>
      <c r="R1974" s="5" t="str">
        <f>+IFERROR(INDEX('18.02.23'!$F$9:$F$748,MATCH('Bảng kê Q1'!$F1974,'18.02.23'!$N$9:$N$746,0)),"")</f>
        <v/>
      </c>
      <c r="S1974" s="15" t="s">
        <v>1882</v>
      </c>
      <c r="T1974" s="8" t="s">
        <v>3014</v>
      </c>
      <c r="U1974" t="e">
        <f>INDEX('Hàng tra'!$E$3:$E$519,MATCH('Bảng kê Q1'!$F1974,'Hàng tra'!$E$3:$E$519,0))</f>
        <v>#N/A</v>
      </c>
    </row>
    <row r="1975" spans="1:21" hidden="1" outlineLevel="1" x14ac:dyDescent="0.25">
      <c r="A1975" s="4">
        <v>44998</v>
      </c>
      <c r="B1975" s="8" t="s">
        <v>1747</v>
      </c>
      <c r="C1975" s="8" t="s">
        <v>3013</v>
      </c>
      <c r="D1975" s="22" t="s">
        <v>1804</v>
      </c>
      <c r="E1975" s="22" t="s">
        <v>1804</v>
      </c>
      <c r="F1975" s="22">
        <v>13444</v>
      </c>
      <c r="G1975" s="22"/>
      <c r="H1975" s="22" t="str">
        <f>+IFERROR(INDEX('18.02.23'!$N$9:$N$746,MATCH('Bảng kê Q1'!$F1975,'18.02.23'!$N$9:$N$746,0)),"")</f>
        <v/>
      </c>
      <c r="I1975" s="22"/>
      <c r="J1975" s="22"/>
      <c r="K1975" s="22"/>
      <c r="L1975" s="5">
        <v>340315</v>
      </c>
      <c r="M1975" s="9" t="s">
        <v>3015</v>
      </c>
      <c r="N1975" s="5">
        <v>34032</v>
      </c>
      <c r="O1975" s="5">
        <v>374347</v>
      </c>
      <c r="P1975" s="5">
        <f t="shared" si="60"/>
        <v>39306.434999999998</v>
      </c>
      <c r="Q1975" s="5">
        <f t="shared" si="61"/>
        <v>335040.565</v>
      </c>
      <c r="R1975" s="5" t="str">
        <f>+IFERROR(INDEX('18.02.23'!$F$9:$F$748,MATCH('Bảng kê Q1'!$F1975,'18.02.23'!$N$9:$N$746,0)),"")</f>
        <v/>
      </c>
      <c r="S1975" s="15" t="s">
        <v>1882</v>
      </c>
      <c r="T1975" s="8" t="s">
        <v>3014</v>
      </c>
      <c r="U1975" t="e">
        <f>INDEX('Hàng tra'!$E$3:$E$519,MATCH('Bảng kê Q1'!$F1975,'Hàng tra'!$E$3:$E$519,0))</f>
        <v>#N/A</v>
      </c>
    </row>
    <row r="1976" spans="1:21" hidden="1" outlineLevel="1" x14ac:dyDescent="0.25">
      <c r="A1976" s="4">
        <v>44998</v>
      </c>
      <c r="B1976" s="8" t="s">
        <v>2103</v>
      </c>
      <c r="C1976" s="8" t="s">
        <v>3013</v>
      </c>
      <c r="D1976" s="22" t="s">
        <v>46</v>
      </c>
      <c r="E1976" s="22" t="s">
        <v>46</v>
      </c>
      <c r="F1976" s="22">
        <v>13445</v>
      </c>
      <c r="G1976" s="22"/>
      <c r="H1976" s="22" t="str">
        <f>+IFERROR(INDEX('18.02.23'!$N$9:$N$746,MATCH('Bảng kê Q1'!$F1976,'18.02.23'!$N$9:$N$746,0)),"")</f>
        <v/>
      </c>
      <c r="I1976" s="22"/>
      <c r="J1976" s="22"/>
      <c r="K1976" s="22"/>
      <c r="L1976" s="5">
        <v>340315</v>
      </c>
      <c r="M1976" s="9" t="s">
        <v>3015</v>
      </c>
      <c r="N1976" s="5">
        <v>34032</v>
      </c>
      <c r="O1976" s="5">
        <v>374347</v>
      </c>
      <c r="P1976" s="5">
        <f t="shared" si="60"/>
        <v>39306.434999999998</v>
      </c>
      <c r="Q1976" s="5">
        <f t="shared" si="61"/>
        <v>335040.565</v>
      </c>
      <c r="R1976" s="5" t="str">
        <f>+IFERROR(INDEX('18.02.23'!$F$9:$F$748,MATCH('Bảng kê Q1'!$F1976,'18.02.23'!$N$9:$N$746,0)),"")</f>
        <v/>
      </c>
      <c r="S1976" s="15" t="s">
        <v>1882</v>
      </c>
      <c r="T1976" s="8" t="s">
        <v>3014</v>
      </c>
      <c r="U1976" t="e">
        <f>INDEX('Hàng tra'!$E$3:$E$519,MATCH('Bảng kê Q1'!$F1976,'Hàng tra'!$E$3:$E$519,0))</f>
        <v>#N/A</v>
      </c>
    </row>
    <row r="1977" spans="1:21" hidden="1" outlineLevel="1" x14ac:dyDescent="0.25">
      <c r="A1977" s="4">
        <v>44998</v>
      </c>
      <c r="B1977" s="8" t="s">
        <v>827</v>
      </c>
      <c r="C1977" s="8" t="s">
        <v>3013</v>
      </c>
      <c r="D1977" s="22" t="s">
        <v>331</v>
      </c>
      <c r="E1977" s="22" t="s">
        <v>331</v>
      </c>
      <c r="F1977" s="22">
        <v>13446</v>
      </c>
      <c r="G1977" s="22"/>
      <c r="H1977" s="22" t="str">
        <f>+IFERROR(INDEX('18.02.23'!$N$9:$N$746,MATCH('Bảng kê Q1'!$F1977,'18.02.23'!$N$9:$N$746,0)),"")</f>
        <v/>
      </c>
      <c r="I1977" s="22"/>
      <c r="J1977" s="22"/>
      <c r="K1977" s="22"/>
      <c r="L1977" s="5">
        <v>473026</v>
      </c>
      <c r="M1977" s="9" t="s">
        <v>3015</v>
      </c>
      <c r="N1977" s="5">
        <v>47303</v>
      </c>
      <c r="O1977" s="5">
        <v>520329</v>
      </c>
      <c r="P1977" s="5">
        <f t="shared" si="60"/>
        <v>54634.544999999998</v>
      </c>
      <c r="Q1977" s="5">
        <f t="shared" si="61"/>
        <v>465694.45500000002</v>
      </c>
      <c r="R1977" s="5" t="str">
        <f>+IFERROR(INDEX('18.02.23'!$F$9:$F$748,MATCH('Bảng kê Q1'!$F1977,'18.02.23'!$N$9:$N$746,0)),"")</f>
        <v/>
      </c>
      <c r="S1977" s="15" t="s">
        <v>1882</v>
      </c>
      <c r="T1977" s="8" t="s">
        <v>3014</v>
      </c>
      <c r="U1977" t="e">
        <f>INDEX('Hàng tra'!$E$3:$E$519,MATCH('Bảng kê Q1'!$F1977,'Hàng tra'!$E$3:$E$519,0))</f>
        <v>#N/A</v>
      </c>
    </row>
    <row r="1978" spans="1:21" hidden="1" outlineLevel="1" x14ac:dyDescent="0.25">
      <c r="A1978" s="4">
        <v>44998</v>
      </c>
      <c r="B1978" s="8" t="s">
        <v>1183</v>
      </c>
      <c r="C1978" s="8" t="s">
        <v>3013</v>
      </c>
      <c r="D1978" s="22" t="s">
        <v>2595</v>
      </c>
      <c r="E1978" s="22" t="s">
        <v>2595</v>
      </c>
      <c r="F1978" s="22">
        <v>13447</v>
      </c>
      <c r="G1978" s="22"/>
      <c r="H1978" s="22" t="str">
        <f>+IFERROR(INDEX('18.02.23'!$N$9:$N$746,MATCH('Bảng kê Q1'!$F1978,'18.02.23'!$N$9:$N$746,0)),"")</f>
        <v/>
      </c>
      <c r="I1978" s="22"/>
      <c r="J1978" s="22"/>
      <c r="K1978" s="22"/>
      <c r="L1978" s="5">
        <v>340315</v>
      </c>
      <c r="M1978" s="9" t="s">
        <v>3015</v>
      </c>
      <c r="N1978" s="5">
        <v>34032</v>
      </c>
      <c r="O1978" s="5">
        <v>374347</v>
      </c>
      <c r="P1978" s="5">
        <f t="shared" si="60"/>
        <v>39306.434999999998</v>
      </c>
      <c r="Q1978" s="5">
        <f t="shared" si="61"/>
        <v>335040.565</v>
      </c>
      <c r="R1978" s="5" t="str">
        <f>+IFERROR(INDEX('18.02.23'!$F$9:$F$748,MATCH('Bảng kê Q1'!$F1978,'18.02.23'!$N$9:$N$746,0)),"")</f>
        <v/>
      </c>
      <c r="S1978" s="15" t="s">
        <v>1882</v>
      </c>
      <c r="T1978" s="8" t="s">
        <v>3014</v>
      </c>
      <c r="U1978" t="e">
        <f>INDEX('Hàng tra'!$E$3:$E$519,MATCH('Bảng kê Q1'!$F1978,'Hàng tra'!$E$3:$E$519,0))</f>
        <v>#N/A</v>
      </c>
    </row>
    <row r="1979" spans="1:21" hidden="1" outlineLevel="1" x14ac:dyDescent="0.25">
      <c r="A1979" s="4">
        <v>44998</v>
      </c>
      <c r="B1979" s="8" t="s">
        <v>1578</v>
      </c>
      <c r="C1979" s="8" t="s">
        <v>3013</v>
      </c>
      <c r="D1979" s="22" t="s">
        <v>470</v>
      </c>
      <c r="E1979" s="22" t="s">
        <v>470</v>
      </c>
      <c r="F1979" s="22">
        <v>13449</v>
      </c>
      <c r="G1979" s="22"/>
      <c r="H1979" s="22" t="str">
        <f>+IFERROR(INDEX('18.02.23'!$N$9:$N$746,MATCH('Bảng kê Q1'!$F1979,'18.02.23'!$N$9:$N$746,0)),"")</f>
        <v/>
      </c>
      <c r="I1979" s="22"/>
      <c r="J1979" s="22"/>
      <c r="K1979" s="22"/>
      <c r="L1979" s="5">
        <v>655654</v>
      </c>
      <c r="M1979" s="9" t="s">
        <v>3015</v>
      </c>
      <c r="N1979" s="5">
        <v>65565</v>
      </c>
      <c r="O1979" s="5">
        <v>721219</v>
      </c>
      <c r="P1979" s="5">
        <f t="shared" si="60"/>
        <v>75727.994999999995</v>
      </c>
      <c r="Q1979" s="5">
        <f t="shared" si="61"/>
        <v>645491.005</v>
      </c>
      <c r="R1979" s="5" t="str">
        <f>+IFERROR(INDEX('18.02.23'!$F$9:$F$748,MATCH('Bảng kê Q1'!$F1979,'18.02.23'!$N$9:$N$746,0)),"")</f>
        <v/>
      </c>
      <c r="S1979" s="15" t="s">
        <v>1882</v>
      </c>
      <c r="T1979" s="8" t="s">
        <v>3014</v>
      </c>
      <c r="U1979" t="e">
        <f>INDEX('Hàng tra'!$E$3:$E$519,MATCH('Bảng kê Q1'!$F1979,'Hàng tra'!$E$3:$E$519,0))</f>
        <v>#N/A</v>
      </c>
    </row>
    <row r="1980" spans="1:21" hidden="1" outlineLevel="1" x14ac:dyDescent="0.25">
      <c r="A1980" s="4">
        <v>44998</v>
      </c>
      <c r="B1980" s="8" t="s">
        <v>504</v>
      </c>
      <c r="C1980" s="8" t="s">
        <v>3013</v>
      </c>
      <c r="D1980" s="22" t="s">
        <v>2347</v>
      </c>
      <c r="E1980" s="22" t="s">
        <v>2347</v>
      </c>
      <c r="F1980" s="22">
        <v>13450</v>
      </c>
      <c r="G1980" s="22"/>
      <c r="H1980" s="22" t="str">
        <f>+IFERROR(INDEX('18.02.23'!$N$9:$N$746,MATCH('Bảng kê Q1'!$F1980,'18.02.23'!$N$9:$N$746,0)),"")</f>
        <v/>
      </c>
      <c r="I1980" s="22"/>
      <c r="J1980" s="22"/>
      <c r="K1980" s="22"/>
      <c r="L1980" s="5">
        <v>700329</v>
      </c>
      <c r="M1980" s="9" t="s">
        <v>3015</v>
      </c>
      <c r="N1980" s="5">
        <v>70033</v>
      </c>
      <c r="O1980" s="5">
        <v>770362</v>
      </c>
      <c r="P1980" s="5">
        <f t="shared" si="60"/>
        <v>80888.009999999995</v>
      </c>
      <c r="Q1980" s="5">
        <f t="shared" si="61"/>
        <v>689473.99</v>
      </c>
      <c r="R1980" s="5" t="str">
        <f>+IFERROR(INDEX('18.02.23'!$F$9:$F$748,MATCH('Bảng kê Q1'!$F1980,'18.02.23'!$N$9:$N$746,0)),"")</f>
        <v/>
      </c>
      <c r="S1980" s="15" t="s">
        <v>1882</v>
      </c>
      <c r="T1980" s="8" t="s">
        <v>3014</v>
      </c>
      <c r="U1980">
        <f>INDEX('Hàng tra'!$E$3:$E$519,MATCH('Bảng kê Q1'!$F1980,'Hàng tra'!$E$3:$E$519,0))</f>
        <v>13450</v>
      </c>
    </row>
    <row r="1981" spans="1:21" hidden="1" outlineLevel="1" x14ac:dyDescent="0.25">
      <c r="A1981" s="4">
        <v>44998</v>
      </c>
      <c r="B1981" s="8" t="s">
        <v>1224</v>
      </c>
      <c r="C1981" s="8" t="s">
        <v>3013</v>
      </c>
      <c r="D1981" s="22" t="s">
        <v>2244</v>
      </c>
      <c r="E1981" s="22" t="s">
        <v>2244</v>
      </c>
      <c r="F1981" s="22">
        <v>13453</v>
      </c>
      <c r="G1981" s="22"/>
      <c r="H1981" s="22" t="str">
        <f>+IFERROR(INDEX('18.02.23'!$N$9:$N$746,MATCH('Bảng kê Q1'!$F1981,'18.02.23'!$N$9:$N$746,0)),"")</f>
        <v/>
      </c>
      <c r="I1981" s="22"/>
      <c r="J1981" s="22"/>
      <c r="K1981" s="22"/>
      <c r="L1981" s="5">
        <v>2511185</v>
      </c>
      <c r="M1981" s="9" t="s">
        <v>3015</v>
      </c>
      <c r="N1981" s="5">
        <v>251119</v>
      </c>
      <c r="O1981" s="5">
        <v>2762304</v>
      </c>
      <c r="P1981" s="5">
        <f t="shared" si="60"/>
        <v>290041.92</v>
      </c>
      <c r="Q1981" s="5">
        <f t="shared" si="61"/>
        <v>2472262.08</v>
      </c>
      <c r="R1981" s="5" t="str">
        <f>+IFERROR(INDEX('18.02.23'!$F$9:$F$748,MATCH('Bảng kê Q1'!$F1981,'18.02.23'!$N$9:$N$746,0)),"")</f>
        <v/>
      </c>
      <c r="S1981" s="15" t="s">
        <v>2244</v>
      </c>
      <c r="T1981" s="8" t="s">
        <v>3088</v>
      </c>
      <c r="U1981" t="e">
        <f>INDEX('Hàng tra'!$E$3:$E$519,MATCH('Bảng kê Q1'!$F1981,'Hàng tra'!$E$3:$E$519,0))</f>
        <v>#N/A</v>
      </c>
    </row>
    <row r="1982" spans="1:21" hidden="1" outlineLevel="1" x14ac:dyDescent="0.25">
      <c r="A1982" s="4">
        <v>44998</v>
      </c>
      <c r="B1982" s="8" t="s">
        <v>698</v>
      </c>
      <c r="C1982" s="8" t="s">
        <v>3013</v>
      </c>
      <c r="D1982" s="22" t="s">
        <v>1498</v>
      </c>
      <c r="E1982" s="22" t="s">
        <v>1498</v>
      </c>
      <c r="F1982" s="22">
        <v>13454</v>
      </c>
      <c r="G1982" s="22"/>
      <c r="H1982" s="22" t="str">
        <f>+IFERROR(INDEX('18.02.23'!$N$9:$N$746,MATCH('Bảng kê Q1'!$F1982,'18.02.23'!$N$9:$N$746,0)),"")</f>
        <v/>
      </c>
      <c r="I1982" s="22"/>
      <c r="J1982" s="22"/>
      <c r="K1982" s="22"/>
      <c r="L1982" s="5">
        <v>553467</v>
      </c>
      <c r="M1982" s="9" t="s">
        <v>3015</v>
      </c>
      <c r="N1982" s="5">
        <v>55347</v>
      </c>
      <c r="O1982" s="5">
        <v>608814</v>
      </c>
      <c r="P1982" s="5">
        <f t="shared" si="60"/>
        <v>63925.47</v>
      </c>
      <c r="Q1982" s="5">
        <f t="shared" si="61"/>
        <v>544888.53</v>
      </c>
      <c r="R1982" s="5" t="str">
        <f>+IFERROR(INDEX('18.02.23'!$F$9:$F$748,MATCH('Bảng kê Q1'!$F1982,'18.02.23'!$N$9:$N$746,0)),"")</f>
        <v/>
      </c>
      <c r="S1982" s="15" t="s">
        <v>1882</v>
      </c>
      <c r="T1982" s="8" t="s">
        <v>3014</v>
      </c>
      <c r="U1982" t="e">
        <f>INDEX('Hàng tra'!$E$3:$E$519,MATCH('Bảng kê Q1'!$F1982,'Hàng tra'!$E$3:$E$519,0))</f>
        <v>#N/A</v>
      </c>
    </row>
    <row r="1983" spans="1:21" hidden="1" outlineLevel="1" x14ac:dyDescent="0.25">
      <c r="A1983" s="4">
        <v>44998</v>
      </c>
      <c r="B1983" s="8" t="s">
        <v>1867</v>
      </c>
      <c r="C1983" s="8" t="s">
        <v>3013</v>
      </c>
      <c r="D1983" s="22" t="s">
        <v>2622</v>
      </c>
      <c r="E1983" s="22" t="s">
        <v>2622</v>
      </c>
      <c r="F1983" s="22">
        <v>13455</v>
      </c>
      <c r="G1983" s="22"/>
      <c r="H1983" s="22" t="str">
        <f>+IFERROR(INDEX('18.02.23'!$N$9:$N$746,MATCH('Bảng kê Q1'!$F1983,'18.02.23'!$N$9:$N$746,0)),"")</f>
        <v/>
      </c>
      <c r="I1983" s="22"/>
      <c r="J1983" s="22"/>
      <c r="K1983" s="22"/>
      <c r="L1983" s="5">
        <v>1552763</v>
      </c>
      <c r="M1983" s="9" t="s">
        <v>3015</v>
      </c>
      <c r="N1983" s="5">
        <v>155276</v>
      </c>
      <c r="O1983" s="5">
        <v>1708039</v>
      </c>
      <c r="P1983" s="5">
        <f t="shared" si="60"/>
        <v>179344.095</v>
      </c>
      <c r="Q1983" s="5">
        <f t="shared" si="61"/>
        <v>1528694.905</v>
      </c>
      <c r="R1983" s="5" t="str">
        <f>+IFERROR(INDEX('18.02.23'!$F$9:$F$748,MATCH('Bảng kê Q1'!$F1983,'18.02.23'!$N$9:$N$746,0)),"")</f>
        <v/>
      </c>
      <c r="S1983" s="15" t="s">
        <v>1882</v>
      </c>
      <c r="T1983" s="8" t="s">
        <v>3014</v>
      </c>
      <c r="U1983" t="e">
        <f>INDEX('Hàng tra'!$E$3:$E$519,MATCH('Bảng kê Q1'!$F1983,'Hàng tra'!$E$3:$E$519,0))</f>
        <v>#N/A</v>
      </c>
    </row>
    <row r="1984" spans="1:21" hidden="1" outlineLevel="1" x14ac:dyDescent="0.25">
      <c r="A1984" s="4">
        <v>44998</v>
      </c>
      <c r="B1984" s="8" t="s">
        <v>920</v>
      </c>
      <c r="C1984" s="8" t="s">
        <v>3013</v>
      </c>
      <c r="D1984" s="22" t="s">
        <v>21</v>
      </c>
      <c r="E1984" s="22" t="s">
        <v>21</v>
      </c>
      <c r="F1984" s="22">
        <v>13456</v>
      </c>
      <c r="G1984" s="22"/>
      <c r="H1984" s="22" t="str">
        <f>+IFERROR(INDEX('18.02.23'!$N$9:$N$746,MATCH('Bảng kê Q1'!$F1984,'18.02.23'!$N$9:$N$746,0)),"")</f>
        <v/>
      </c>
      <c r="I1984" s="22"/>
      <c r="J1984" s="22"/>
      <c r="K1984" s="22"/>
      <c r="L1984" s="5">
        <v>444232</v>
      </c>
      <c r="M1984" s="9" t="s">
        <v>3015</v>
      </c>
      <c r="N1984" s="5">
        <v>44423</v>
      </c>
      <c r="O1984" s="5">
        <v>488655</v>
      </c>
      <c r="P1984" s="5">
        <f t="shared" si="60"/>
        <v>51308.775000000001</v>
      </c>
      <c r="Q1984" s="5">
        <f t="shared" si="61"/>
        <v>437346.22499999998</v>
      </c>
      <c r="R1984" s="5" t="str">
        <f>+IFERROR(INDEX('18.02.23'!$F$9:$F$748,MATCH('Bảng kê Q1'!$F1984,'18.02.23'!$N$9:$N$746,0)),"")</f>
        <v/>
      </c>
      <c r="S1984" s="15" t="s">
        <v>1882</v>
      </c>
      <c r="T1984" s="8" t="s">
        <v>3014</v>
      </c>
      <c r="U1984" t="e">
        <f>INDEX('Hàng tra'!$E$3:$E$519,MATCH('Bảng kê Q1'!$F1984,'Hàng tra'!$E$3:$E$519,0))</f>
        <v>#N/A</v>
      </c>
    </row>
    <row r="1985" spans="1:21" ht="21" hidden="1" outlineLevel="1" x14ac:dyDescent="0.25">
      <c r="A1985" s="4">
        <v>44998</v>
      </c>
      <c r="B1985" s="8" t="s">
        <v>2674</v>
      </c>
      <c r="C1985" s="8" t="s">
        <v>3013</v>
      </c>
      <c r="D1985" s="22" t="s">
        <v>4259</v>
      </c>
      <c r="E1985" s="22" t="s">
        <v>4259</v>
      </c>
      <c r="F1985" s="22">
        <v>13459</v>
      </c>
      <c r="G1985" s="22"/>
      <c r="H1985" s="22" t="str">
        <f>+IFERROR(INDEX('18.02.23'!$N$9:$N$746,MATCH('Bảng kê Q1'!$F1985,'18.02.23'!$N$9:$N$746,0)),"")</f>
        <v/>
      </c>
      <c r="I1985" s="22"/>
      <c r="J1985" s="22"/>
      <c r="K1985" s="22"/>
      <c r="L1985" s="5">
        <v>2593870</v>
      </c>
      <c r="M1985" s="9" t="s">
        <v>3015</v>
      </c>
      <c r="N1985" s="5">
        <v>259387</v>
      </c>
      <c r="O1985" s="5">
        <v>2853257</v>
      </c>
      <c r="P1985" s="5">
        <f t="shared" si="60"/>
        <v>299591.98499999999</v>
      </c>
      <c r="Q1985" s="5">
        <f t="shared" si="61"/>
        <v>2553665.0150000001</v>
      </c>
      <c r="R1985" s="5" t="str">
        <f>+IFERROR(INDEX('18.02.23'!$F$9:$F$748,MATCH('Bảng kê Q1'!$F1985,'18.02.23'!$N$9:$N$746,0)),"")</f>
        <v/>
      </c>
      <c r="S1985" s="15" t="s">
        <v>349</v>
      </c>
      <c r="T1985" s="8" t="s">
        <v>3030</v>
      </c>
      <c r="U1985" t="e">
        <f>INDEX('Hàng tra'!$E$3:$E$519,MATCH('Bảng kê Q1'!$F1985,'Hàng tra'!$E$3:$E$519,0))</f>
        <v>#N/A</v>
      </c>
    </row>
    <row r="1986" spans="1:21" hidden="1" outlineLevel="1" x14ac:dyDescent="0.25">
      <c r="A1986" s="4">
        <v>44998</v>
      </c>
      <c r="B1986" s="8" t="s">
        <v>883</v>
      </c>
      <c r="C1986" s="8" t="s">
        <v>3013</v>
      </c>
      <c r="D1986" s="22" t="s">
        <v>942</v>
      </c>
      <c r="E1986" s="22" t="s">
        <v>942</v>
      </c>
      <c r="F1986" s="22">
        <v>13460</v>
      </c>
      <c r="G1986" s="22"/>
      <c r="H1986" s="22" t="str">
        <f>+IFERROR(INDEX('18.02.23'!$N$9:$N$746,MATCH('Bảng kê Q1'!$F1986,'18.02.23'!$N$9:$N$746,0)),"")</f>
        <v/>
      </c>
      <c r="I1986" s="22"/>
      <c r="J1986" s="22"/>
      <c r="K1986" s="22"/>
      <c r="L1986" s="5">
        <v>340315</v>
      </c>
      <c r="M1986" s="9" t="s">
        <v>3015</v>
      </c>
      <c r="N1986" s="5">
        <v>34032</v>
      </c>
      <c r="O1986" s="5">
        <v>374347</v>
      </c>
      <c r="P1986" s="5">
        <f t="shared" si="60"/>
        <v>39306.434999999998</v>
      </c>
      <c r="Q1986" s="5">
        <f t="shared" si="61"/>
        <v>335040.565</v>
      </c>
      <c r="R1986" s="5" t="str">
        <f>+IFERROR(INDEX('18.02.23'!$F$9:$F$748,MATCH('Bảng kê Q1'!$F1986,'18.02.23'!$N$9:$N$746,0)),"")</f>
        <v/>
      </c>
      <c r="S1986" s="15" t="s">
        <v>1882</v>
      </c>
      <c r="T1986" s="8" t="s">
        <v>3014</v>
      </c>
      <c r="U1986" t="e">
        <f>INDEX('Hàng tra'!$E$3:$E$519,MATCH('Bảng kê Q1'!$F1986,'Hàng tra'!$E$3:$E$519,0))</f>
        <v>#N/A</v>
      </c>
    </row>
    <row r="1987" spans="1:21" hidden="1" outlineLevel="1" x14ac:dyDescent="0.25">
      <c r="A1987" s="4">
        <v>44998</v>
      </c>
      <c r="B1987" s="8" t="s">
        <v>2276</v>
      </c>
      <c r="C1987" s="8" t="s">
        <v>3013</v>
      </c>
      <c r="D1987" s="22" t="s">
        <v>204</v>
      </c>
      <c r="E1987" s="22" t="s">
        <v>204</v>
      </c>
      <c r="F1987" s="22">
        <v>13461</v>
      </c>
      <c r="G1987" s="22"/>
      <c r="H1987" s="22" t="str">
        <f>+IFERROR(INDEX('18.02.23'!$N$9:$N$746,MATCH('Bảng kê Q1'!$F1987,'18.02.23'!$N$9:$N$746,0)),"")</f>
        <v/>
      </c>
      <c r="I1987" s="22"/>
      <c r="J1987" s="22"/>
      <c r="K1987" s="22"/>
      <c r="L1987" s="5">
        <v>340315</v>
      </c>
      <c r="M1987" s="9" t="s">
        <v>3015</v>
      </c>
      <c r="N1987" s="5">
        <v>34032</v>
      </c>
      <c r="O1987" s="5">
        <v>374347</v>
      </c>
      <c r="P1987" s="5">
        <f t="shared" si="60"/>
        <v>39306.434999999998</v>
      </c>
      <c r="Q1987" s="5">
        <f t="shared" si="61"/>
        <v>335040.565</v>
      </c>
      <c r="R1987" s="5" t="str">
        <f>+IFERROR(INDEX('18.02.23'!$F$9:$F$748,MATCH('Bảng kê Q1'!$F1987,'18.02.23'!$N$9:$N$746,0)),"")</f>
        <v/>
      </c>
      <c r="S1987" s="15" t="s">
        <v>1882</v>
      </c>
      <c r="T1987" s="8" t="s">
        <v>3014</v>
      </c>
      <c r="U1987" t="e">
        <f>INDEX('Hàng tra'!$E$3:$E$519,MATCH('Bảng kê Q1'!$F1987,'Hàng tra'!$E$3:$E$519,0))</f>
        <v>#N/A</v>
      </c>
    </row>
    <row r="1988" spans="1:21" hidden="1" outlineLevel="1" x14ac:dyDescent="0.25">
      <c r="A1988" s="4">
        <v>44998</v>
      </c>
      <c r="B1988" s="8" t="s">
        <v>2472</v>
      </c>
      <c r="C1988" s="8" t="s">
        <v>3013</v>
      </c>
      <c r="D1988" s="22" t="s">
        <v>2544</v>
      </c>
      <c r="E1988" s="22" t="s">
        <v>2544</v>
      </c>
      <c r="F1988" s="22">
        <v>13464</v>
      </c>
      <c r="G1988" s="22"/>
      <c r="H1988" s="22" t="str">
        <f>+IFERROR(INDEX('18.02.23'!$N$9:$N$746,MATCH('Bảng kê Q1'!$F1988,'18.02.23'!$N$9:$N$746,0)),"")</f>
        <v/>
      </c>
      <c r="I1988" s="22"/>
      <c r="J1988" s="22"/>
      <c r="K1988" s="22"/>
      <c r="L1988" s="5">
        <v>340315</v>
      </c>
      <c r="M1988" s="9" t="s">
        <v>3015</v>
      </c>
      <c r="N1988" s="5">
        <v>34032</v>
      </c>
      <c r="O1988" s="5">
        <v>374347</v>
      </c>
      <c r="P1988" s="5">
        <f t="shared" si="60"/>
        <v>39306.434999999998</v>
      </c>
      <c r="Q1988" s="5">
        <f t="shared" si="61"/>
        <v>335040.565</v>
      </c>
      <c r="R1988" s="5" t="str">
        <f>+IFERROR(INDEX('18.02.23'!$F$9:$F$748,MATCH('Bảng kê Q1'!$F1988,'18.02.23'!$N$9:$N$746,0)),"")</f>
        <v/>
      </c>
      <c r="S1988" s="15" t="s">
        <v>1882</v>
      </c>
      <c r="T1988" s="8" t="s">
        <v>3014</v>
      </c>
      <c r="U1988" t="e">
        <f>INDEX('Hàng tra'!$E$3:$E$519,MATCH('Bảng kê Q1'!$F1988,'Hàng tra'!$E$3:$E$519,0))</f>
        <v>#N/A</v>
      </c>
    </row>
    <row r="1989" spans="1:21" hidden="1" outlineLevel="1" x14ac:dyDescent="0.25">
      <c r="A1989" s="4">
        <v>44998</v>
      </c>
      <c r="B1989" s="8" t="s">
        <v>1314</v>
      </c>
      <c r="C1989" s="8" t="s">
        <v>3013</v>
      </c>
      <c r="D1989" s="22" t="s">
        <v>557</v>
      </c>
      <c r="E1989" s="22" t="s">
        <v>557</v>
      </c>
      <c r="F1989" s="22">
        <v>13465</v>
      </c>
      <c r="G1989" s="22"/>
      <c r="H1989" s="22" t="str">
        <f>+IFERROR(INDEX('18.02.23'!$N$9:$N$746,MATCH('Bảng kê Q1'!$F1989,'18.02.23'!$N$9:$N$746,0)),"")</f>
        <v/>
      </c>
      <c r="I1989" s="22"/>
      <c r="J1989" s="22"/>
      <c r="K1989" s="22"/>
      <c r="L1989" s="5">
        <v>340315</v>
      </c>
      <c r="M1989" s="9" t="s">
        <v>3015</v>
      </c>
      <c r="N1989" s="5">
        <v>34032</v>
      </c>
      <c r="O1989" s="5">
        <v>374347</v>
      </c>
      <c r="P1989" s="5">
        <f t="shared" ref="P1989:P2052" si="62">O1989*10.5%</f>
        <v>39306.434999999998</v>
      </c>
      <c r="Q1989" s="5">
        <f t="shared" ref="Q1989:Q2052" si="63">+O1989-P1989</f>
        <v>335040.565</v>
      </c>
      <c r="R1989" s="5" t="str">
        <f>+IFERROR(INDEX('18.02.23'!$F$9:$F$748,MATCH('Bảng kê Q1'!$F1989,'18.02.23'!$N$9:$N$746,0)),"")</f>
        <v/>
      </c>
      <c r="S1989" s="15" t="s">
        <v>1882</v>
      </c>
      <c r="T1989" s="8" t="s">
        <v>3014</v>
      </c>
      <c r="U1989" t="e">
        <f>INDEX('Hàng tra'!$E$3:$E$519,MATCH('Bảng kê Q1'!$F1989,'Hàng tra'!$E$3:$E$519,0))</f>
        <v>#N/A</v>
      </c>
    </row>
    <row r="1990" spans="1:21" hidden="1" outlineLevel="1" x14ac:dyDescent="0.25">
      <c r="A1990" s="4">
        <v>44998</v>
      </c>
      <c r="B1990" s="8" t="s">
        <v>2827</v>
      </c>
      <c r="C1990" s="8" t="s">
        <v>3013</v>
      </c>
      <c r="D1990" s="22" t="s">
        <v>865</v>
      </c>
      <c r="E1990" s="22" t="s">
        <v>865</v>
      </c>
      <c r="F1990" s="22">
        <v>13466</v>
      </c>
      <c r="G1990" s="22"/>
      <c r="H1990" s="22" t="str">
        <f>+IFERROR(INDEX('18.02.23'!$N$9:$N$746,MATCH('Bảng kê Q1'!$F1990,'18.02.23'!$N$9:$N$746,0)),"")</f>
        <v/>
      </c>
      <c r="I1990" s="22"/>
      <c r="J1990" s="22"/>
      <c r="K1990" s="22"/>
      <c r="L1990" s="5">
        <v>340315</v>
      </c>
      <c r="M1990" s="9" t="s">
        <v>3015</v>
      </c>
      <c r="N1990" s="5">
        <v>34032</v>
      </c>
      <c r="O1990" s="5">
        <v>374347</v>
      </c>
      <c r="P1990" s="5">
        <f t="shared" si="62"/>
        <v>39306.434999999998</v>
      </c>
      <c r="Q1990" s="5">
        <f t="shared" si="63"/>
        <v>335040.565</v>
      </c>
      <c r="R1990" s="5" t="str">
        <f>+IFERROR(INDEX('18.02.23'!$F$9:$F$748,MATCH('Bảng kê Q1'!$F1990,'18.02.23'!$N$9:$N$746,0)),"")</f>
        <v/>
      </c>
      <c r="S1990" s="15" t="s">
        <v>1882</v>
      </c>
      <c r="T1990" s="8" t="s">
        <v>3014</v>
      </c>
      <c r="U1990" t="e">
        <f>INDEX('Hàng tra'!$E$3:$E$519,MATCH('Bảng kê Q1'!$F1990,'Hàng tra'!$E$3:$E$519,0))</f>
        <v>#N/A</v>
      </c>
    </row>
    <row r="1991" spans="1:21" hidden="1" outlineLevel="1" x14ac:dyDescent="0.25">
      <c r="A1991" s="4">
        <v>44998</v>
      </c>
      <c r="B1991" s="8" t="s">
        <v>2908</v>
      </c>
      <c r="C1991" s="8" t="s">
        <v>3013</v>
      </c>
      <c r="D1991" s="22" t="s">
        <v>1776</v>
      </c>
      <c r="E1991" s="22" t="s">
        <v>1776</v>
      </c>
      <c r="F1991" s="22">
        <v>13467</v>
      </c>
      <c r="G1991" s="22"/>
      <c r="H1991" s="22" t="str">
        <f>+IFERROR(INDEX('18.02.23'!$N$9:$N$746,MATCH('Bảng kê Q1'!$F1991,'18.02.23'!$N$9:$N$746,0)),"")</f>
        <v/>
      </c>
      <c r="I1991" s="22"/>
      <c r="J1991" s="22"/>
      <c r="K1991" s="22"/>
      <c r="L1991" s="5">
        <v>340315</v>
      </c>
      <c r="M1991" s="9" t="s">
        <v>3015</v>
      </c>
      <c r="N1991" s="5">
        <v>34032</v>
      </c>
      <c r="O1991" s="5">
        <v>374347</v>
      </c>
      <c r="P1991" s="5">
        <f t="shared" si="62"/>
        <v>39306.434999999998</v>
      </c>
      <c r="Q1991" s="5">
        <f t="shared" si="63"/>
        <v>335040.565</v>
      </c>
      <c r="R1991" s="5" t="str">
        <f>+IFERROR(INDEX('18.02.23'!$F$9:$F$748,MATCH('Bảng kê Q1'!$F1991,'18.02.23'!$N$9:$N$746,0)),"")</f>
        <v/>
      </c>
      <c r="S1991" s="15" t="s">
        <v>1882</v>
      </c>
      <c r="T1991" s="8" t="s">
        <v>3014</v>
      </c>
      <c r="U1991" t="e">
        <f>INDEX('Hàng tra'!$E$3:$E$519,MATCH('Bảng kê Q1'!$F1991,'Hàng tra'!$E$3:$E$519,0))</f>
        <v>#N/A</v>
      </c>
    </row>
    <row r="1992" spans="1:21" hidden="1" outlineLevel="1" x14ac:dyDescent="0.25">
      <c r="A1992" s="4">
        <v>44998</v>
      </c>
      <c r="B1992" s="8" t="s">
        <v>2319</v>
      </c>
      <c r="C1992" s="8" t="s">
        <v>3013</v>
      </c>
      <c r="D1992" s="22" t="s">
        <v>2662</v>
      </c>
      <c r="E1992" s="22" t="s">
        <v>2662</v>
      </c>
      <c r="F1992" s="22">
        <v>13468</v>
      </c>
      <c r="G1992" s="22"/>
      <c r="H1992" s="22" t="str">
        <f>+IFERROR(INDEX('18.02.23'!$N$9:$N$746,MATCH('Bảng kê Q1'!$F1992,'18.02.23'!$N$9:$N$746,0)),"")</f>
        <v/>
      </c>
      <c r="I1992" s="22"/>
      <c r="J1992" s="22"/>
      <c r="K1992" s="22"/>
      <c r="L1992" s="5">
        <v>340315</v>
      </c>
      <c r="M1992" s="9" t="s">
        <v>3015</v>
      </c>
      <c r="N1992" s="5">
        <v>34032</v>
      </c>
      <c r="O1992" s="5">
        <v>374347</v>
      </c>
      <c r="P1992" s="5">
        <f t="shared" si="62"/>
        <v>39306.434999999998</v>
      </c>
      <c r="Q1992" s="5">
        <f t="shared" si="63"/>
        <v>335040.565</v>
      </c>
      <c r="R1992" s="5" t="str">
        <f>+IFERROR(INDEX('18.02.23'!$F$9:$F$748,MATCH('Bảng kê Q1'!$F1992,'18.02.23'!$N$9:$N$746,0)),"")</f>
        <v/>
      </c>
      <c r="S1992" s="15" t="s">
        <v>1882</v>
      </c>
      <c r="T1992" s="8" t="s">
        <v>3014</v>
      </c>
      <c r="U1992" t="e">
        <f>INDEX('Hàng tra'!$E$3:$E$519,MATCH('Bảng kê Q1'!$F1992,'Hàng tra'!$E$3:$E$519,0))</f>
        <v>#N/A</v>
      </c>
    </row>
    <row r="1993" spans="1:21" hidden="1" outlineLevel="1" x14ac:dyDescent="0.25">
      <c r="A1993" s="4">
        <v>44998</v>
      </c>
      <c r="B1993" s="8" t="s">
        <v>2134</v>
      </c>
      <c r="C1993" s="8" t="s">
        <v>3013</v>
      </c>
      <c r="D1993" s="22" t="s">
        <v>989</v>
      </c>
      <c r="E1993" s="22" t="s">
        <v>989</v>
      </c>
      <c r="F1993" s="22">
        <v>13469</v>
      </c>
      <c r="G1993" s="22"/>
      <c r="H1993" s="22" t="str">
        <f>+IFERROR(INDEX('18.02.23'!$N$9:$N$746,MATCH('Bảng kê Q1'!$F1993,'18.02.23'!$N$9:$N$746,0)),"")</f>
        <v/>
      </c>
      <c r="I1993" s="22"/>
      <c r="J1993" s="22"/>
      <c r="K1993" s="22"/>
      <c r="L1993" s="5">
        <v>340315</v>
      </c>
      <c r="M1993" s="9" t="s">
        <v>3015</v>
      </c>
      <c r="N1993" s="5">
        <v>34032</v>
      </c>
      <c r="O1993" s="5">
        <v>374347</v>
      </c>
      <c r="P1993" s="5">
        <f t="shared" si="62"/>
        <v>39306.434999999998</v>
      </c>
      <c r="Q1993" s="5">
        <f t="shared" si="63"/>
        <v>335040.565</v>
      </c>
      <c r="R1993" s="5" t="str">
        <f>+IFERROR(INDEX('18.02.23'!$F$9:$F$748,MATCH('Bảng kê Q1'!$F1993,'18.02.23'!$N$9:$N$746,0)),"")</f>
        <v/>
      </c>
      <c r="S1993" s="15" t="s">
        <v>1882</v>
      </c>
      <c r="T1993" s="8" t="s">
        <v>3014</v>
      </c>
      <c r="U1993" t="e">
        <f>INDEX('Hàng tra'!$E$3:$E$519,MATCH('Bảng kê Q1'!$F1993,'Hàng tra'!$E$3:$E$519,0))</f>
        <v>#N/A</v>
      </c>
    </row>
    <row r="1994" spans="1:21" hidden="1" outlineLevel="1" x14ac:dyDescent="0.25">
      <c r="A1994" s="4">
        <v>44998</v>
      </c>
      <c r="B1994" s="8" t="s">
        <v>2088</v>
      </c>
      <c r="C1994" s="8" t="s">
        <v>3013</v>
      </c>
      <c r="D1994" s="22" t="s">
        <v>2617</v>
      </c>
      <c r="E1994" s="22" t="s">
        <v>2617</v>
      </c>
      <c r="F1994" s="22">
        <v>13470</v>
      </c>
      <c r="G1994" s="22"/>
      <c r="H1994" s="22" t="str">
        <f>+IFERROR(INDEX('18.02.23'!$N$9:$N$746,MATCH('Bảng kê Q1'!$F1994,'18.02.23'!$N$9:$N$746,0)),"")</f>
        <v/>
      </c>
      <c r="I1994" s="22"/>
      <c r="J1994" s="22"/>
      <c r="K1994" s="22"/>
      <c r="L1994" s="5">
        <v>340315</v>
      </c>
      <c r="M1994" s="9" t="s">
        <v>3015</v>
      </c>
      <c r="N1994" s="5">
        <v>34032</v>
      </c>
      <c r="O1994" s="5">
        <v>374347</v>
      </c>
      <c r="P1994" s="5">
        <f t="shared" si="62"/>
        <v>39306.434999999998</v>
      </c>
      <c r="Q1994" s="5">
        <f t="shared" si="63"/>
        <v>335040.565</v>
      </c>
      <c r="R1994" s="5" t="str">
        <f>+IFERROR(INDEX('18.02.23'!$F$9:$F$748,MATCH('Bảng kê Q1'!$F1994,'18.02.23'!$N$9:$N$746,0)),"")</f>
        <v/>
      </c>
      <c r="S1994" s="15" t="s">
        <v>1882</v>
      </c>
      <c r="T1994" s="8" t="s">
        <v>3014</v>
      </c>
      <c r="U1994" t="e">
        <f>INDEX('Hàng tra'!$E$3:$E$519,MATCH('Bảng kê Q1'!$F1994,'Hàng tra'!$E$3:$E$519,0))</f>
        <v>#N/A</v>
      </c>
    </row>
    <row r="1995" spans="1:21" hidden="1" outlineLevel="1" x14ac:dyDescent="0.25">
      <c r="A1995" s="4">
        <v>44998</v>
      </c>
      <c r="B1995" s="8" t="s">
        <v>1297</v>
      </c>
      <c r="C1995" s="8" t="s">
        <v>3013</v>
      </c>
      <c r="D1995" s="22" t="s">
        <v>2067</v>
      </c>
      <c r="E1995" s="22" t="s">
        <v>2067</v>
      </c>
      <c r="F1995" s="22">
        <v>13471</v>
      </c>
      <c r="G1995" s="22"/>
      <c r="H1995" s="22" t="str">
        <f>+IFERROR(INDEX('18.02.23'!$N$9:$N$746,MATCH('Bảng kê Q1'!$F1995,'18.02.23'!$N$9:$N$746,0)),"")</f>
        <v/>
      </c>
      <c r="I1995" s="22"/>
      <c r="J1995" s="22"/>
      <c r="K1995" s="22"/>
      <c r="L1995" s="5">
        <v>902553</v>
      </c>
      <c r="M1995" s="9" t="s">
        <v>3015</v>
      </c>
      <c r="N1995" s="5">
        <v>90255</v>
      </c>
      <c r="O1995" s="5">
        <v>992808</v>
      </c>
      <c r="P1995" s="5">
        <f t="shared" si="62"/>
        <v>104244.84</v>
      </c>
      <c r="Q1995" s="5">
        <f t="shared" si="63"/>
        <v>888563.16</v>
      </c>
      <c r="R1995" s="5" t="str">
        <f>+IFERROR(INDEX('18.02.23'!$F$9:$F$748,MATCH('Bảng kê Q1'!$F1995,'18.02.23'!$N$9:$N$746,0)),"")</f>
        <v/>
      </c>
      <c r="S1995" s="15" t="s">
        <v>1882</v>
      </c>
      <c r="T1995" s="8" t="s">
        <v>3014</v>
      </c>
      <c r="U1995" t="e">
        <f>INDEX('Hàng tra'!$E$3:$E$519,MATCH('Bảng kê Q1'!$F1995,'Hàng tra'!$E$3:$E$519,0))</f>
        <v>#N/A</v>
      </c>
    </row>
    <row r="1996" spans="1:21" hidden="1" outlineLevel="1" x14ac:dyDescent="0.25">
      <c r="A1996" s="4">
        <v>44998</v>
      </c>
      <c r="B1996" s="8" t="s">
        <v>1220</v>
      </c>
      <c r="C1996" s="8" t="s">
        <v>3013</v>
      </c>
      <c r="D1996" s="22" t="s">
        <v>2067</v>
      </c>
      <c r="E1996" s="22" t="s">
        <v>2067</v>
      </c>
      <c r="F1996" s="22">
        <v>13472</v>
      </c>
      <c r="G1996" s="22"/>
      <c r="H1996" s="22" t="str">
        <f>+IFERROR(INDEX('18.02.23'!$N$9:$N$746,MATCH('Bảng kê Q1'!$F1996,'18.02.23'!$N$9:$N$746,0)),"")</f>
        <v/>
      </c>
      <c r="I1996" s="22"/>
      <c r="J1996" s="22"/>
      <c r="K1996" s="22"/>
      <c r="L1996" s="5">
        <v>340315</v>
      </c>
      <c r="M1996" s="9" t="s">
        <v>3015</v>
      </c>
      <c r="N1996" s="5">
        <v>34032</v>
      </c>
      <c r="O1996" s="5">
        <v>374347</v>
      </c>
      <c r="P1996" s="5">
        <f t="shared" si="62"/>
        <v>39306.434999999998</v>
      </c>
      <c r="Q1996" s="5">
        <f t="shared" si="63"/>
        <v>335040.565</v>
      </c>
      <c r="R1996" s="5" t="str">
        <f>+IFERROR(INDEX('18.02.23'!$F$9:$F$748,MATCH('Bảng kê Q1'!$F1996,'18.02.23'!$N$9:$N$746,0)),"")</f>
        <v/>
      </c>
      <c r="S1996" s="15" t="s">
        <v>1882</v>
      </c>
      <c r="T1996" s="8" t="s">
        <v>3014</v>
      </c>
      <c r="U1996" t="e">
        <f>INDEX('Hàng tra'!$E$3:$E$519,MATCH('Bảng kê Q1'!$F1996,'Hàng tra'!$E$3:$E$519,0))</f>
        <v>#N/A</v>
      </c>
    </row>
    <row r="1997" spans="1:21" hidden="1" outlineLevel="1" x14ac:dyDescent="0.25">
      <c r="A1997" s="4">
        <v>44998</v>
      </c>
      <c r="B1997" s="8" t="s">
        <v>2807</v>
      </c>
      <c r="C1997" s="8" t="s">
        <v>3013</v>
      </c>
      <c r="D1997" s="22" t="s">
        <v>1344</v>
      </c>
      <c r="E1997" s="22" t="s">
        <v>1344</v>
      </c>
      <c r="F1997" s="22">
        <v>13473</v>
      </c>
      <c r="G1997" s="22"/>
      <c r="H1997" s="22" t="str">
        <f>+IFERROR(INDEX('18.02.23'!$N$9:$N$746,MATCH('Bảng kê Q1'!$F1997,'18.02.23'!$N$9:$N$746,0)),"")</f>
        <v/>
      </c>
      <c r="I1997" s="22"/>
      <c r="J1997" s="22"/>
      <c r="K1997" s="22"/>
      <c r="L1997" s="5">
        <v>340315</v>
      </c>
      <c r="M1997" s="9" t="s">
        <v>3015</v>
      </c>
      <c r="N1997" s="5">
        <v>34032</v>
      </c>
      <c r="O1997" s="5">
        <v>374347</v>
      </c>
      <c r="P1997" s="5">
        <f t="shared" si="62"/>
        <v>39306.434999999998</v>
      </c>
      <c r="Q1997" s="5">
        <f t="shared" si="63"/>
        <v>335040.565</v>
      </c>
      <c r="R1997" s="5" t="str">
        <f>+IFERROR(INDEX('18.02.23'!$F$9:$F$748,MATCH('Bảng kê Q1'!$F1997,'18.02.23'!$N$9:$N$746,0)),"")</f>
        <v/>
      </c>
      <c r="S1997" s="15" t="s">
        <v>1882</v>
      </c>
      <c r="T1997" s="8" t="s">
        <v>3014</v>
      </c>
      <c r="U1997" t="e">
        <f>INDEX('Hàng tra'!$E$3:$E$519,MATCH('Bảng kê Q1'!$F1997,'Hàng tra'!$E$3:$E$519,0))</f>
        <v>#N/A</v>
      </c>
    </row>
    <row r="1998" spans="1:21" hidden="1" outlineLevel="1" x14ac:dyDescent="0.25">
      <c r="A1998" s="4">
        <v>44998</v>
      </c>
      <c r="B1998" s="8" t="s">
        <v>650</v>
      </c>
      <c r="C1998" s="8" t="s">
        <v>3013</v>
      </c>
      <c r="D1998" s="22" t="s">
        <v>2917</v>
      </c>
      <c r="E1998" s="22" t="s">
        <v>2917</v>
      </c>
      <c r="F1998" s="22">
        <v>13474</v>
      </c>
      <c r="G1998" s="22"/>
      <c r="H1998" s="22" t="str">
        <f>+IFERROR(INDEX('18.02.23'!$N$9:$N$746,MATCH('Bảng kê Q1'!$F1998,'18.02.23'!$N$9:$N$746,0)),"")</f>
        <v/>
      </c>
      <c r="I1998" s="22"/>
      <c r="J1998" s="22"/>
      <c r="K1998" s="22"/>
      <c r="L1998" s="5">
        <v>340315</v>
      </c>
      <c r="M1998" s="9" t="s">
        <v>3015</v>
      </c>
      <c r="N1998" s="5">
        <v>34032</v>
      </c>
      <c r="O1998" s="5">
        <v>374347</v>
      </c>
      <c r="P1998" s="5">
        <f t="shared" si="62"/>
        <v>39306.434999999998</v>
      </c>
      <c r="Q1998" s="5">
        <f t="shared" si="63"/>
        <v>335040.565</v>
      </c>
      <c r="R1998" s="5" t="str">
        <f>+IFERROR(INDEX('18.02.23'!$F$9:$F$748,MATCH('Bảng kê Q1'!$F1998,'18.02.23'!$N$9:$N$746,0)),"")</f>
        <v/>
      </c>
      <c r="S1998" s="15" t="s">
        <v>1882</v>
      </c>
      <c r="T1998" s="8" t="s">
        <v>3014</v>
      </c>
      <c r="U1998" t="e">
        <f>INDEX('Hàng tra'!$E$3:$E$519,MATCH('Bảng kê Q1'!$F1998,'Hàng tra'!$E$3:$E$519,0))</f>
        <v>#N/A</v>
      </c>
    </row>
    <row r="1999" spans="1:21" hidden="1" outlineLevel="1" x14ac:dyDescent="0.25">
      <c r="A1999" s="4">
        <v>44998</v>
      </c>
      <c r="B1999" s="8" t="s">
        <v>2054</v>
      </c>
      <c r="C1999" s="8" t="s">
        <v>3013</v>
      </c>
      <c r="D1999" s="22" t="s">
        <v>1160</v>
      </c>
      <c r="E1999" s="22" t="s">
        <v>1160</v>
      </c>
      <c r="F1999" s="22">
        <v>13475</v>
      </c>
      <c r="G1999" s="22"/>
      <c r="H1999" s="22" t="str">
        <f>+IFERROR(INDEX('18.02.23'!$N$9:$N$746,MATCH('Bảng kê Q1'!$F1999,'18.02.23'!$N$9:$N$746,0)),"")</f>
        <v/>
      </c>
      <c r="I1999" s="22"/>
      <c r="J1999" s="22"/>
      <c r="K1999" s="22"/>
      <c r="L1999" s="5">
        <v>2942040</v>
      </c>
      <c r="M1999" s="9" t="s">
        <v>3015</v>
      </c>
      <c r="N1999" s="5">
        <v>294204</v>
      </c>
      <c r="O1999" s="5">
        <v>3236244</v>
      </c>
      <c r="P1999" s="5">
        <f t="shared" si="62"/>
        <v>339805.62</v>
      </c>
      <c r="Q1999" s="5">
        <f t="shared" si="63"/>
        <v>2896438.38</v>
      </c>
      <c r="R1999" s="5" t="str">
        <f>+IFERROR(INDEX('18.02.23'!$F$9:$F$748,MATCH('Bảng kê Q1'!$F1999,'18.02.23'!$N$9:$N$746,0)),"")</f>
        <v/>
      </c>
      <c r="S1999" s="15" t="s">
        <v>1160</v>
      </c>
      <c r="T1999" s="8" t="s">
        <v>3087</v>
      </c>
      <c r="U1999" t="e">
        <f>INDEX('Hàng tra'!$E$3:$E$519,MATCH('Bảng kê Q1'!$F1999,'Hàng tra'!$E$3:$E$519,0))</f>
        <v>#N/A</v>
      </c>
    </row>
    <row r="2000" spans="1:21" hidden="1" outlineLevel="1" x14ac:dyDescent="0.25">
      <c r="A2000" s="4">
        <v>44998</v>
      </c>
      <c r="B2000" s="8" t="s">
        <v>1465</v>
      </c>
      <c r="C2000" s="8" t="s">
        <v>3013</v>
      </c>
      <c r="D2000" s="22" t="s">
        <v>2741</v>
      </c>
      <c r="E2000" s="22" t="s">
        <v>2741</v>
      </c>
      <c r="F2000" s="22">
        <v>13476</v>
      </c>
      <c r="G2000" s="22"/>
      <c r="H2000" s="22" t="str">
        <f>+IFERROR(INDEX('18.02.23'!$N$9:$N$746,MATCH('Bảng kê Q1'!$F2000,'18.02.23'!$N$9:$N$746,0)),"")</f>
        <v/>
      </c>
      <c r="I2000" s="22"/>
      <c r="J2000" s="22"/>
      <c r="K2000" s="22"/>
      <c r="L2000" s="5">
        <v>2065685</v>
      </c>
      <c r="M2000" s="9" t="s">
        <v>3015</v>
      </c>
      <c r="N2000" s="5">
        <v>206569</v>
      </c>
      <c r="O2000" s="5">
        <v>2272254</v>
      </c>
      <c r="P2000" s="5">
        <f t="shared" si="62"/>
        <v>238586.66999999998</v>
      </c>
      <c r="Q2000" s="5">
        <f t="shared" si="63"/>
        <v>2033667.33</v>
      </c>
      <c r="R2000" s="5" t="str">
        <f>+IFERROR(INDEX('18.02.23'!$F$9:$F$748,MATCH('Bảng kê Q1'!$F2000,'18.02.23'!$N$9:$N$746,0)),"")</f>
        <v/>
      </c>
      <c r="S2000" s="15" t="s">
        <v>1882</v>
      </c>
      <c r="T2000" s="8" t="s">
        <v>3014</v>
      </c>
      <c r="U2000">
        <f>INDEX('Hàng tra'!$E$3:$E$519,MATCH('Bảng kê Q1'!$F2000,'Hàng tra'!$E$3:$E$519,0))</f>
        <v>13476</v>
      </c>
    </row>
    <row r="2001" spans="1:21" hidden="1" outlineLevel="1" x14ac:dyDescent="0.25">
      <c r="A2001" s="4">
        <v>44998</v>
      </c>
      <c r="B2001" s="8" t="s">
        <v>2613</v>
      </c>
      <c r="C2001" s="8" t="s">
        <v>3013</v>
      </c>
      <c r="D2001" s="22" t="s">
        <v>4157</v>
      </c>
      <c r="E2001" s="22" t="s">
        <v>4157</v>
      </c>
      <c r="F2001" s="22">
        <v>13477</v>
      </c>
      <c r="G2001" s="22"/>
      <c r="H2001" s="22" t="str">
        <f>+IFERROR(INDEX('18.02.23'!$N$9:$N$746,MATCH('Bảng kê Q1'!$F2001,'18.02.23'!$N$9:$N$746,0)),"")</f>
        <v/>
      </c>
      <c r="I2001" s="22"/>
      <c r="J2001" s="22"/>
      <c r="K2001" s="22"/>
      <c r="L2001" s="5">
        <v>869400</v>
      </c>
      <c r="M2001" s="9" t="s">
        <v>3015</v>
      </c>
      <c r="N2001" s="5">
        <v>86940</v>
      </c>
      <c r="O2001" s="5">
        <v>956340</v>
      </c>
      <c r="P2001" s="5">
        <f t="shared" si="62"/>
        <v>100415.7</v>
      </c>
      <c r="Q2001" s="5">
        <f t="shared" si="63"/>
        <v>855924.3</v>
      </c>
      <c r="R2001" s="5" t="str">
        <f>+IFERROR(INDEX('18.02.23'!$F$9:$F$748,MATCH('Bảng kê Q1'!$F2001,'18.02.23'!$N$9:$N$746,0)),"")</f>
        <v/>
      </c>
      <c r="S2001" s="15" t="s">
        <v>2114</v>
      </c>
      <c r="T2001" s="8" t="s">
        <v>3039</v>
      </c>
      <c r="U2001" t="e">
        <f>INDEX('Hàng tra'!$E$3:$E$519,MATCH('Bảng kê Q1'!$F2001,'Hàng tra'!$E$3:$E$519,0))</f>
        <v>#N/A</v>
      </c>
    </row>
    <row r="2002" spans="1:21" hidden="1" outlineLevel="1" x14ac:dyDescent="0.25">
      <c r="A2002" s="4">
        <v>44998</v>
      </c>
      <c r="B2002" s="8" t="s">
        <v>2288</v>
      </c>
      <c r="C2002" s="8" t="s">
        <v>3013</v>
      </c>
      <c r="D2002" s="22" t="s">
        <v>4157</v>
      </c>
      <c r="E2002" s="22" t="s">
        <v>4157</v>
      </c>
      <c r="F2002" s="22">
        <v>13478</v>
      </c>
      <c r="G2002" s="22"/>
      <c r="H2002" s="22" t="str">
        <f>+IFERROR(INDEX('18.02.23'!$N$9:$N$746,MATCH('Bảng kê Q1'!$F2002,'18.02.23'!$N$9:$N$746,0)),"")</f>
        <v/>
      </c>
      <c r="I2002" s="22"/>
      <c r="J2002" s="22"/>
      <c r="K2002" s="22"/>
      <c r="L2002" s="5">
        <v>1784531</v>
      </c>
      <c r="M2002" s="9" t="s">
        <v>3015</v>
      </c>
      <c r="N2002" s="5">
        <v>178453</v>
      </c>
      <c r="O2002" s="5">
        <v>1962984</v>
      </c>
      <c r="P2002" s="5">
        <f t="shared" si="62"/>
        <v>206113.31999999998</v>
      </c>
      <c r="Q2002" s="5">
        <f t="shared" si="63"/>
        <v>1756870.68</v>
      </c>
      <c r="R2002" s="5" t="str">
        <f>+IFERROR(INDEX('18.02.23'!$F$9:$F$748,MATCH('Bảng kê Q1'!$F2002,'18.02.23'!$N$9:$N$746,0)),"")</f>
        <v/>
      </c>
      <c r="S2002" s="15" t="s">
        <v>2114</v>
      </c>
      <c r="T2002" s="8" t="s">
        <v>3039</v>
      </c>
      <c r="U2002" t="e">
        <f>INDEX('Hàng tra'!$E$3:$E$519,MATCH('Bảng kê Q1'!$F2002,'Hàng tra'!$E$3:$E$519,0))</f>
        <v>#N/A</v>
      </c>
    </row>
    <row r="2003" spans="1:21" ht="21" hidden="1" outlineLevel="1" x14ac:dyDescent="0.25">
      <c r="A2003" s="4">
        <v>44998</v>
      </c>
      <c r="B2003" s="8" t="s">
        <v>1554</v>
      </c>
      <c r="C2003" s="8" t="s">
        <v>3013</v>
      </c>
      <c r="D2003" s="22" t="s">
        <v>779</v>
      </c>
      <c r="E2003" s="22" t="s">
        <v>779</v>
      </c>
      <c r="F2003" s="22">
        <v>13479</v>
      </c>
      <c r="G2003" s="22"/>
      <c r="H2003" s="22" t="str">
        <f>+IFERROR(INDEX('18.02.23'!$N$9:$N$746,MATCH('Bảng kê Q1'!$F2003,'18.02.23'!$N$9:$N$746,0)),"")</f>
        <v/>
      </c>
      <c r="I2003" s="22"/>
      <c r="J2003" s="22"/>
      <c r="K2003" s="22"/>
      <c r="L2003" s="5">
        <v>1656755</v>
      </c>
      <c r="M2003" s="9" t="s">
        <v>3015</v>
      </c>
      <c r="N2003" s="5">
        <v>165676</v>
      </c>
      <c r="O2003" s="5">
        <v>1822431</v>
      </c>
      <c r="P2003" s="5">
        <f t="shared" si="62"/>
        <v>191355.255</v>
      </c>
      <c r="Q2003" s="5">
        <f t="shared" si="63"/>
        <v>1631075.7450000001</v>
      </c>
      <c r="R2003" s="5" t="str">
        <f>+IFERROR(INDEX('18.02.23'!$F$9:$F$748,MATCH('Bảng kê Q1'!$F2003,'18.02.23'!$N$9:$N$746,0)),"")</f>
        <v/>
      </c>
      <c r="S2003" s="15" t="s">
        <v>349</v>
      </c>
      <c r="T2003" s="8" t="s">
        <v>3030</v>
      </c>
      <c r="U2003" t="e">
        <f>INDEX('Hàng tra'!$E$3:$E$519,MATCH('Bảng kê Q1'!$F2003,'Hàng tra'!$E$3:$E$519,0))</f>
        <v>#N/A</v>
      </c>
    </row>
    <row r="2004" spans="1:21" hidden="1" outlineLevel="1" x14ac:dyDescent="0.25">
      <c r="A2004" s="4">
        <v>44998</v>
      </c>
      <c r="B2004" s="8" t="s">
        <v>1985</v>
      </c>
      <c r="C2004" s="8" t="s">
        <v>3013</v>
      </c>
      <c r="D2004" s="22" t="s">
        <v>877</v>
      </c>
      <c r="E2004" s="22" t="s">
        <v>877</v>
      </c>
      <c r="F2004" s="22">
        <v>13480</v>
      </c>
      <c r="G2004" s="22"/>
      <c r="H2004" s="22" t="str">
        <f>+IFERROR(INDEX('18.02.23'!$N$9:$N$746,MATCH('Bảng kê Q1'!$F2004,'18.02.23'!$N$9:$N$746,0)),"")</f>
        <v/>
      </c>
      <c r="I2004" s="22"/>
      <c r="J2004" s="22"/>
      <c r="K2004" s="22"/>
      <c r="L2004" s="5">
        <v>3769860</v>
      </c>
      <c r="M2004" s="9" t="s">
        <v>3015</v>
      </c>
      <c r="N2004" s="5">
        <v>376986</v>
      </c>
      <c r="O2004" s="5">
        <v>4146846</v>
      </c>
      <c r="P2004" s="5">
        <f t="shared" si="62"/>
        <v>435418.82999999996</v>
      </c>
      <c r="Q2004" s="5">
        <f t="shared" si="63"/>
        <v>3711427.17</v>
      </c>
      <c r="R2004" s="5" t="str">
        <f>+IFERROR(INDEX('18.02.23'!$F$9:$F$748,MATCH('Bảng kê Q1'!$F2004,'18.02.23'!$N$9:$N$746,0)),"")</f>
        <v/>
      </c>
      <c r="S2004" s="15" t="s">
        <v>877</v>
      </c>
      <c r="T2004" s="8" t="s">
        <v>3028</v>
      </c>
      <c r="U2004" t="e">
        <f>INDEX('Hàng tra'!$E$3:$E$519,MATCH('Bảng kê Q1'!$F2004,'Hàng tra'!$E$3:$E$519,0))</f>
        <v>#N/A</v>
      </c>
    </row>
    <row r="2005" spans="1:21" ht="21" hidden="1" outlineLevel="1" x14ac:dyDescent="0.25">
      <c r="A2005" s="4">
        <v>44998</v>
      </c>
      <c r="B2005" s="8" t="s">
        <v>1059</v>
      </c>
      <c r="C2005" s="8" t="s">
        <v>3013</v>
      </c>
      <c r="D2005" s="22" t="s">
        <v>4240</v>
      </c>
      <c r="E2005" s="22" t="s">
        <v>4240</v>
      </c>
      <c r="F2005" s="22">
        <v>13481</v>
      </c>
      <c r="G2005" s="22"/>
      <c r="H2005" s="22" t="str">
        <f>+IFERROR(INDEX('18.02.23'!$N$9:$N$746,MATCH('Bảng kê Q1'!$F2005,'18.02.23'!$N$9:$N$746,0)),"")</f>
        <v/>
      </c>
      <c r="I2005" s="22"/>
      <c r="J2005" s="22"/>
      <c r="K2005" s="22"/>
      <c r="L2005" s="5">
        <v>1274130</v>
      </c>
      <c r="M2005" s="9" t="s">
        <v>3015</v>
      </c>
      <c r="N2005" s="5">
        <v>127413</v>
      </c>
      <c r="O2005" s="5">
        <v>1401543</v>
      </c>
      <c r="P2005" s="5">
        <f t="shared" si="62"/>
        <v>147162.01499999998</v>
      </c>
      <c r="Q2005" s="5">
        <f t="shared" si="63"/>
        <v>1254380.9850000001</v>
      </c>
      <c r="R2005" s="5" t="str">
        <f>+IFERROR(INDEX('18.02.23'!$F$9:$F$748,MATCH('Bảng kê Q1'!$F2005,'18.02.23'!$N$9:$N$746,0)),"")</f>
        <v/>
      </c>
      <c r="S2005" s="15" t="s">
        <v>349</v>
      </c>
      <c r="T2005" s="8" t="s">
        <v>3030</v>
      </c>
      <c r="U2005" t="e">
        <f>INDEX('Hàng tra'!$E$3:$E$519,MATCH('Bảng kê Q1'!$F2005,'Hàng tra'!$E$3:$E$519,0))</f>
        <v>#N/A</v>
      </c>
    </row>
    <row r="2006" spans="1:21" hidden="1" outlineLevel="1" x14ac:dyDescent="0.25">
      <c r="A2006" s="4">
        <v>44998</v>
      </c>
      <c r="B2006" s="8" t="s">
        <v>968</v>
      </c>
      <c r="C2006" s="8" t="s">
        <v>3013</v>
      </c>
      <c r="D2006" s="22" t="s">
        <v>621</v>
      </c>
      <c r="E2006" s="22" t="s">
        <v>621</v>
      </c>
      <c r="F2006" s="22">
        <v>13482</v>
      </c>
      <c r="G2006" s="22"/>
      <c r="H2006" s="22" t="str">
        <f>+IFERROR(INDEX('18.02.23'!$N$9:$N$746,MATCH('Bảng kê Q1'!$F2006,'18.02.23'!$N$9:$N$746,0)),"")</f>
        <v/>
      </c>
      <c r="I2006" s="22"/>
      <c r="J2006" s="22"/>
      <c r="K2006" s="22"/>
      <c r="L2006" s="5">
        <v>704013</v>
      </c>
      <c r="M2006" s="9" t="s">
        <v>3015</v>
      </c>
      <c r="N2006" s="5">
        <v>70401</v>
      </c>
      <c r="O2006" s="5">
        <v>774414</v>
      </c>
      <c r="P2006" s="5">
        <f t="shared" si="62"/>
        <v>81313.47</v>
      </c>
      <c r="Q2006" s="5">
        <f t="shared" si="63"/>
        <v>693100.53</v>
      </c>
      <c r="R2006" s="5" t="str">
        <f>+IFERROR(INDEX('18.02.23'!$F$9:$F$748,MATCH('Bảng kê Q1'!$F2006,'18.02.23'!$N$9:$N$746,0)),"")</f>
        <v/>
      </c>
      <c r="S2006" s="15" t="s">
        <v>1882</v>
      </c>
      <c r="T2006" s="8" t="s">
        <v>3014</v>
      </c>
      <c r="U2006" t="e">
        <f>INDEX('Hàng tra'!$E$3:$E$519,MATCH('Bảng kê Q1'!$F2006,'Hàng tra'!$E$3:$E$519,0))</f>
        <v>#N/A</v>
      </c>
    </row>
    <row r="2007" spans="1:21" ht="21" hidden="1" outlineLevel="1" x14ac:dyDescent="0.25">
      <c r="A2007" s="4">
        <v>44998</v>
      </c>
      <c r="B2007" s="8" t="s">
        <v>2957</v>
      </c>
      <c r="C2007" s="8" t="s">
        <v>3013</v>
      </c>
      <c r="D2007" s="22" t="s">
        <v>4137</v>
      </c>
      <c r="E2007" s="22" t="s">
        <v>4137</v>
      </c>
      <c r="F2007" s="22">
        <v>13505</v>
      </c>
      <c r="G2007" s="22"/>
      <c r="H2007" s="22" t="str">
        <f>+IFERROR(INDEX('18.02.23'!$N$9:$N$746,MATCH('Bảng kê Q1'!$F2007,'18.02.23'!$N$9:$N$746,0)),"")</f>
        <v/>
      </c>
      <c r="I2007" s="22"/>
      <c r="J2007" s="22"/>
      <c r="K2007" s="22"/>
      <c r="L2007" s="5">
        <v>555290</v>
      </c>
      <c r="M2007" s="9" t="s">
        <v>3015</v>
      </c>
      <c r="N2007" s="5">
        <v>55529</v>
      </c>
      <c r="O2007" s="5">
        <v>610819</v>
      </c>
      <c r="P2007" s="5">
        <f t="shared" si="62"/>
        <v>64135.994999999995</v>
      </c>
      <c r="Q2007" s="5">
        <f t="shared" si="63"/>
        <v>546683.005</v>
      </c>
      <c r="R2007" s="5" t="str">
        <f>+IFERROR(INDEX('18.02.23'!$F$9:$F$748,MATCH('Bảng kê Q1'!$F2007,'18.02.23'!$N$9:$N$746,0)),"")</f>
        <v/>
      </c>
      <c r="S2007" s="15" t="s">
        <v>1976</v>
      </c>
      <c r="T2007" s="8" t="s">
        <v>3018</v>
      </c>
      <c r="U2007">
        <f>INDEX('Hàng tra'!$E$3:$E$519,MATCH('Bảng kê Q1'!$F2007,'Hàng tra'!$E$3:$E$519,0))</f>
        <v>13505</v>
      </c>
    </row>
    <row r="2008" spans="1:21" ht="21" hidden="1" outlineLevel="1" x14ac:dyDescent="0.25">
      <c r="A2008" s="4">
        <v>44998</v>
      </c>
      <c r="B2008" s="8" t="s">
        <v>1397</v>
      </c>
      <c r="C2008" s="8" t="s">
        <v>3013</v>
      </c>
      <c r="D2008" s="22" t="s">
        <v>4136</v>
      </c>
      <c r="E2008" s="22" t="s">
        <v>4136</v>
      </c>
      <c r="F2008" s="22">
        <v>13506</v>
      </c>
      <c r="G2008" s="22"/>
      <c r="H2008" s="22" t="str">
        <f>+IFERROR(INDEX('18.02.23'!$N$9:$N$746,MATCH('Bảng kê Q1'!$F2008,'18.02.23'!$N$9:$N$746,0)),"")</f>
        <v/>
      </c>
      <c r="I2008" s="22"/>
      <c r="J2008" s="22"/>
      <c r="K2008" s="22"/>
      <c r="L2008" s="5">
        <v>775583</v>
      </c>
      <c r="M2008" s="9" t="s">
        <v>3015</v>
      </c>
      <c r="N2008" s="5">
        <v>77558</v>
      </c>
      <c r="O2008" s="5">
        <v>853141</v>
      </c>
      <c r="P2008" s="5">
        <f t="shared" si="62"/>
        <v>89579.804999999993</v>
      </c>
      <c r="Q2008" s="5">
        <f t="shared" si="63"/>
        <v>763561.19500000007</v>
      </c>
      <c r="R2008" s="5" t="str">
        <f>+IFERROR(INDEX('18.02.23'!$F$9:$F$748,MATCH('Bảng kê Q1'!$F2008,'18.02.23'!$N$9:$N$746,0)),"")</f>
        <v/>
      </c>
      <c r="S2008" s="15" t="s">
        <v>1976</v>
      </c>
      <c r="T2008" s="8" t="s">
        <v>3018</v>
      </c>
      <c r="U2008" t="e">
        <f>INDEX('Hàng tra'!$E$3:$E$519,MATCH('Bảng kê Q1'!$F2008,'Hàng tra'!$E$3:$E$519,0))</f>
        <v>#N/A</v>
      </c>
    </row>
    <row r="2009" spans="1:21" ht="21" hidden="1" outlineLevel="1" x14ac:dyDescent="0.25">
      <c r="A2009" s="4">
        <v>44998</v>
      </c>
      <c r="B2009" s="8" t="s">
        <v>2636</v>
      </c>
      <c r="C2009" s="8" t="s">
        <v>3013</v>
      </c>
      <c r="D2009" s="22" t="s">
        <v>1887</v>
      </c>
      <c r="E2009" s="22" t="s">
        <v>1887</v>
      </c>
      <c r="F2009" s="22">
        <v>13507</v>
      </c>
      <c r="G2009" s="22"/>
      <c r="H2009" s="22" t="str">
        <f>+IFERROR(INDEX('18.02.23'!$N$9:$N$746,MATCH('Bảng kê Q1'!$F2009,'18.02.23'!$N$9:$N$746,0)),"")</f>
        <v/>
      </c>
      <c r="I2009" s="22"/>
      <c r="J2009" s="22"/>
      <c r="K2009" s="22"/>
      <c r="L2009" s="5">
        <v>1110580</v>
      </c>
      <c r="M2009" s="9" t="s">
        <v>3015</v>
      </c>
      <c r="N2009" s="5">
        <v>111058</v>
      </c>
      <c r="O2009" s="5">
        <v>1221638</v>
      </c>
      <c r="P2009" s="5">
        <f t="shared" si="62"/>
        <v>128271.98999999999</v>
      </c>
      <c r="Q2009" s="5">
        <f t="shared" si="63"/>
        <v>1093366.01</v>
      </c>
      <c r="R2009" s="5" t="str">
        <f>+IFERROR(INDEX('18.02.23'!$F$9:$F$748,MATCH('Bảng kê Q1'!$F2009,'18.02.23'!$N$9:$N$746,0)),"")</f>
        <v/>
      </c>
      <c r="S2009" s="15" t="s">
        <v>1887</v>
      </c>
      <c r="T2009" s="8" t="s">
        <v>3062</v>
      </c>
      <c r="U2009" t="e">
        <f>INDEX('Hàng tra'!$E$3:$E$519,MATCH('Bảng kê Q1'!$F2009,'Hàng tra'!$E$3:$E$519,0))</f>
        <v>#N/A</v>
      </c>
    </row>
    <row r="2010" spans="1:21" ht="21" hidden="1" outlineLevel="1" x14ac:dyDescent="0.25">
      <c r="A2010" s="4">
        <v>44998</v>
      </c>
      <c r="B2010" s="8" t="s">
        <v>2526</v>
      </c>
      <c r="C2010" s="8" t="s">
        <v>3013</v>
      </c>
      <c r="D2010" s="22" t="s">
        <v>1158</v>
      </c>
      <c r="E2010" s="22" t="s">
        <v>1158</v>
      </c>
      <c r="F2010" s="22">
        <v>13508</v>
      </c>
      <c r="G2010" s="22"/>
      <c r="H2010" s="22" t="str">
        <f>+IFERROR(INDEX('18.02.23'!$N$9:$N$746,MATCH('Bảng kê Q1'!$F2010,'18.02.23'!$N$9:$N$746,0)),"")</f>
        <v/>
      </c>
      <c r="I2010" s="22"/>
      <c r="J2010" s="22"/>
      <c r="K2010" s="22"/>
      <c r="L2010" s="5">
        <v>778040</v>
      </c>
      <c r="M2010" s="9" t="s">
        <v>3015</v>
      </c>
      <c r="N2010" s="5">
        <v>77804</v>
      </c>
      <c r="O2010" s="5">
        <v>855844</v>
      </c>
      <c r="P2010" s="5">
        <f t="shared" si="62"/>
        <v>89863.62</v>
      </c>
      <c r="Q2010" s="5">
        <f t="shared" si="63"/>
        <v>765980.38</v>
      </c>
      <c r="R2010" s="5" t="str">
        <f>+IFERROR(INDEX('18.02.23'!$F$9:$F$748,MATCH('Bảng kê Q1'!$F2010,'18.02.23'!$N$9:$N$746,0)),"")</f>
        <v/>
      </c>
      <c r="S2010" s="15" t="s">
        <v>1158</v>
      </c>
      <c r="T2010" s="8" t="s">
        <v>3017</v>
      </c>
      <c r="U2010" t="e">
        <f>INDEX('Hàng tra'!$E$3:$E$519,MATCH('Bảng kê Q1'!$F2010,'Hàng tra'!$E$3:$E$519,0))</f>
        <v>#N/A</v>
      </c>
    </row>
    <row r="2011" spans="1:21" ht="21" hidden="1" outlineLevel="1" x14ac:dyDescent="0.25">
      <c r="A2011" s="4">
        <v>44998</v>
      </c>
      <c r="B2011" s="8" t="s">
        <v>2020</v>
      </c>
      <c r="C2011" s="8" t="s">
        <v>3013</v>
      </c>
      <c r="D2011" s="22" t="s">
        <v>1118</v>
      </c>
      <c r="E2011" s="22" t="s">
        <v>1118</v>
      </c>
      <c r="F2011" s="22">
        <v>13509</v>
      </c>
      <c r="G2011" s="22"/>
      <c r="H2011" s="22" t="str">
        <f>+IFERROR(INDEX('18.02.23'!$N$9:$N$746,MATCH('Bảng kê Q1'!$F2011,'18.02.23'!$N$9:$N$746,0)),"")</f>
        <v/>
      </c>
      <c r="I2011" s="22"/>
      <c r="J2011" s="22"/>
      <c r="K2011" s="22"/>
      <c r="L2011" s="5">
        <v>1517775</v>
      </c>
      <c r="M2011" s="9" t="s">
        <v>3015</v>
      </c>
      <c r="N2011" s="5">
        <v>151778</v>
      </c>
      <c r="O2011" s="5">
        <v>1669553</v>
      </c>
      <c r="P2011" s="5">
        <f t="shared" si="62"/>
        <v>175303.065</v>
      </c>
      <c r="Q2011" s="5">
        <f t="shared" si="63"/>
        <v>1494249.9350000001</v>
      </c>
      <c r="R2011" s="5" t="str">
        <f>+IFERROR(INDEX('18.02.23'!$F$9:$F$748,MATCH('Bảng kê Q1'!$F2011,'18.02.23'!$N$9:$N$746,0)),"")</f>
        <v/>
      </c>
      <c r="S2011" s="15" t="s">
        <v>1118</v>
      </c>
      <c r="T2011" s="8" t="s">
        <v>3016</v>
      </c>
      <c r="U2011" t="e">
        <f>INDEX('Hàng tra'!$E$3:$E$519,MATCH('Bảng kê Q1'!$F2011,'Hàng tra'!$E$3:$E$519,0))</f>
        <v>#N/A</v>
      </c>
    </row>
    <row r="2012" spans="1:21" ht="21" hidden="1" outlineLevel="1" x14ac:dyDescent="0.25">
      <c r="A2012" s="4">
        <v>44998</v>
      </c>
      <c r="B2012" s="8" t="s">
        <v>387</v>
      </c>
      <c r="C2012" s="8" t="s">
        <v>3013</v>
      </c>
      <c r="D2012" s="22" t="s">
        <v>2998</v>
      </c>
      <c r="E2012" s="22" t="s">
        <v>2998</v>
      </c>
      <c r="F2012" s="22">
        <v>13510</v>
      </c>
      <c r="G2012" s="22"/>
      <c r="H2012" s="22" t="str">
        <f>+IFERROR(INDEX('18.02.23'!$N$9:$N$746,MATCH('Bảng kê Q1'!$F2012,'18.02.23'!$N$9:$N$746,0)),"")</f>
        <v/>
      </c>
      <c r="I2012" s="22"/>
      <c r="J2012" s="22"/>
      <c r="K2012" s="22"/>
      <c r="L2012" s="5">
        <v>1110580</v>
      </c>
      <c r="M2012" s="9" t="s">
        <v>3015</v>
      </c>
      <c r="N2012" s="5">
        <v>111058</v>
      </c>
      <c r="O2012" s="5">
        <v>1221638</v>
      </c>
      <c r="P2012" s="5">
        <f t="shared" si="62"/>
        <v>128271.98999999999</v>
      </c>
      <c r="Q2012" s="5">
        <f t="shared" si="63"/>
        <v>1093366.01</v>
      </c>
      <c r="R2012" s="5" t="str">
        <f>+IFERROR(INDEX('18.02.23'!$F$9:$F$748,MATCH('Bảng kê Q1'!$F2012,'18.02.23'!$N$9:$N$746,0)),"")</f>
        <v/>
      </c>
      <c r="S2012" s="15" t="s">
        <v>2998</v>
      </c>
      <c r="T2012" s="8" t="s">
        <v>3089</v>
      </c>
      <c r="U2012" t="e">
        <f>INDEX('Hàng tra'!$E$3:$E$519,MATCH('Bảng kê Q1'!$F2012,'Hàng tra'!$E$3:$E$519,0))</f>
        <v>#N/A</v>
      </c>
    </row>
    <row r="2013" spans="1:21" hidden="1" outlineLevel="1" x14ac:dyDescent="0.25">
      <c r="A2013" s="4">
        <v>44998</v>
      </c>
      <c r="B2013" s="8" t="s">
        <v>1452</v>
      </c>
      <c r="C2013" s="8" t="s">
        <v>3013</v>
      </c>
      <c r="D2013" s="22" t="s">
        <v>2767</v>
      </c>
      <c r="E2013" s="22" t="s">
        <v>2767</v>
      </c>
      <c r="F2013" s="22">
        <v>13511</v>
      </c>
      <c r="G2013" s="22"/>
      <c r="H2013" s="22" t="str">
        <f>+IFERROR(INDEX('18.02.23'!$N$9:$N$746,MATCH('Bảng kê Q1'!$F2013,'18.02.23'!$N$9:$N$746,0)),"")</f>
        <v/>
      </c>
      <c r="I2013" s="22"/>
      <c r="J2013" s="22"/>
      <c r="K2013" s="22"/>
      <c r="L2013" s="5">
        <v>424050</v>
      </c>
      <c r="M2013" s="9" t="s">
        <v>3015</v>
      </c>
      <c r="N2013" s="5">
        <v>42405</v>
      </c>
      <c r="O2013" s="5">
        <v>466455</v>
      </c>
      <c r="P2013" s="5">
        <f t="shared" si="62"/>
        <v>48977.775000000001</v>
      </c>
      <c r="Q2013" s="5">
        <f t="shared" si="63"/>
        <v>417477.22499999998</v>
      </c>
      <c r="R2013" s="5" t="str">
        <f>+IFERROR(INDEX('18.02.23'!$F$9:$F$748,MATCH('Bảng kê Q1'!$F2013,'18.02.23'!$N$9:$N$746,0)),"")</f>
        <v/>
      </c>
      <c r="S2013" s="15" t="s">
        <v>2767</v>
      </c>
      <c r="T2013" s="8" t="s">
        <v>3111</v>
      </c>
      <c r="U2013" t="e">
        <f>INDEX('Hàng tra'!$E$3:$E$519,MATCH('Bảng kê Q1'!$F2013,'Hàng tra'!$E$3:$E$519,0))</f>
        <v>#N/A</v>
      </c>
    </row>
    <row r="2014" spans="1:21" ht="21" hidden="1" outlineLevel="1" x14ac:dyDescent="0.25">
      <c r="A2014" s="4">
        <v>44998</v>
      </c>
      <c r="B2014" s="8" t="s">
        <v>534</v>
      </c>
      <c r="C2014" s="8" t="s">
        <v>3013</v>
      </c>
      <c r="D2014" s="22" t="s">
        <v>1887</v>
      </c>
      <c r="E2014" s="22" t="s">
        <v>1887</v>
      </c>
      <c r="F2014" s="22">
        <v>13512</v>
      </c>
      <c r="G2014" s="22"/>
      <c r="H2014" s="22" t="str">
        <f>+IFERROR(INDEX('18.02.23'!$N$9:$N$746,MATCH('Bảng kê Q1'!$F2014,'18.02.23'!$N$9:$N$746,0)),"")</f>
        <v/>
      </c>
      <c r="I2014" s="22"/>
      <c r="J2014" s="22"/>
      <c r="K2014" s="22"/>
      <c r="L2014" s="5">
        <v>1102500</v>
      </c>
      <c r="M2014" s="9" t="s">
        <v>3015</v>
      </c>
      <c r="N2014" s="5">
        <v>110250</v>
      </c>
      <c r="O2014" s="5">
        <v>1212750</v>
      </c>
      <c r="P2014" s="5">
        <f t="shared" si="62"/>
        <v>127338.75</v>
      </c>
      <c r="Q2014" s="5">
        <f t="shared" si="63"/>
        <v>1085411.25</v>
      </c>
      <c r="R2014" s="5" t="str">
        <f>+IFERROR(INDEX('18.02.23'!$F$9:$F$748,MATCH('Bảng kê Q1'!$F2014,'18.02.23'!$N$9:$N$746,0)),"")</f>
        <v/>
      </c>
      <c r="S2014" s="15" t="s">
        <v>1887</v>
      </c>
      <c r="T2014" s="8" t="s">
        <v>3062</v>
      </c>
      <c r="U2014" t="e">
        <f>INDEX('Hàng tra'!$E$3:$E$519,MATCH('Bảng kê Q1'!$F2014,'Hàng tra'!$E$3:$E$519,0))</f>
        <v>#N/A</v>
      </c>
    </row>
    <row r="2015" spans="1:21" ht="21" hidden="1" outlineLevel="1" x14ac:dyDescent="0.25">
      <c r="A2015" s="4">
        <v>44998</v>
      </c>
      <c r="B2015" s="8" t="s">
        <v>709</v>
      </c>
      <c r="C2015" s="8" t="s">
        <v>3013</v>
      </c>
      <c r="D2015" s="22" t="s">
        <v>879</v>
      </c>
      <c r="E2015" s="22" t="s">
        <v>879</v>
      </c>
      <c r="F2015" s="22">
        <v>13513</v>
      </c>
      <c r="G2015" s="22"/>
      <c r="H2015" s="22" t="str">
        <f>+IFERROR(INDEX('18.02.23'!$N$9:$N$746,MATCH('Bảng kê Q1'!$F2015,'18.02.23'!$N$9:$N$746,0)),"")</f>
        <v/>
      </c>
      <c r="I2015" s="22"/>
      <c r="J2015" s="22"/>
      <c r="K2015" s="22"/>
      <c r="L2015" s="5">
        <v>551250</v>
      </c>
      <c r="M2015" s="9" t="s">
        <v>3015</v>
      </c>
      <c r="N2015" s="5">
        <v>55125</v>
      </c>
      <c r="O2015" s="5">
        <v>606375</v>
      </c>
      <c r="P2015" s="5">
        <f t="shared" si="62"/>
        <v>63669.375</v>
      </c>
      <c r="Q2015" s="5">
        <f t="shared" si="63"/>
        <v>542705.625</v>
      </c>
      <c r="R2015" s="5" t="str">
        <f>+IFERROR(INDEX('18.02.23'!$F$9:$F$748,MATCH('Bảng kê Q1'!$F2015,'18.02.23'!$N$9:$N$746,0)),"")</f>
        <v/>
      </c>
      <c r="S2015" s="15" t="s">
        <v>879</v>
      </c>
      <c r="T2015" s="8" t="s">
        <v>3020</v>
      </c>
      <c r="U2015" t="e">
        <f>INDEX('Hàng tra'!$E$3:$E$519,MATCH('Bảng kê Q1'!$F2015,'Hàng tra'!$E$3:$E$519,0))</f>
        <v>#N/A</v>
      </c>
    </row>
    <row r="2016" spans="1:21" ht="21" hidden="1" outlineLevel="1" x14ac:dyDescent="0.25">
      <c r="A2016" s="4">
        <v>44998</v>
      </c>
      <c r="B2016" s="8" t="s">
        <v>765</v>
      </c>
      <c r="C2016" s="8" t="s">
        <v>3013</v>
      </c>
      <c r="D2016" s="22" t="s">
        <v>2236</v>
      </c>
      <c r="E2016" s="22" t="s">
        <v>2236</v>
      </c>
      <c r="F2016" s="22">
        <v>13524</v>
      </c>
      <c r="G2016" s="22"/>
      <c r="H2016" s="22" t="str">
        <f>+IFERROR(INDEX('18.02.23'!$N$9:$N$746,MATCH('Bảng kê Q1'!$F2016,'18.02.23'!$N$9:$N$746,0)),"")</f>
        <v/>
      </c>
      <c r="I2016" s="22"/>
      <c r="J2016" s="22"/>
      <c r="K2016" s="22"/>
      <c r="L2016" s="5">
        <v>3849940</v>
      </c>
      <c r="M2016" s="9" t="s">
        <v>3015</v>
      </c>
      <c r="N2016" s="5">
        <v>384994</v>
      </c>
      <c r="O2016" s="5">
        <v>4234934</v>
      </c>
      <c r="P2016" s="5">
        <f t="shared" si="62"/>
        <v>444668.07</v>
      </c>
      <c r="Q2016" s="5">
        <f t="shared" si="63"/>
        <v>3790265.93</v>
      </c>
      <c r="R2016" s="5" t="str">
        <f>+IFERROR(INDEX('18.02.23'!$F$9:$F$748,MATCH('Bảng kê Q1'!$F2016,'18.02.23'!$N$9:$N$746,0)),"")</f>
        <v/>
      </c>
      <c r="S2016" s="15" t="s">
        <v>2236</v>
      </c>
      <c r="T2016" s="8" t="s">
        <v>3091</v>
      </c>
      <c r="U2016" t="e">
        <f>INDEX('Hàng tra'!$E$3:$E$519,MATCH('Bảng kê Q1'!$F2016,'Hàng tra'!$E$3:$E$519,0))</f>
        <v>#N/A</v>
      </c>
    </row>
    <row r="2017" spans="1:21" hidden="1" outlineLevel="1" x14ac:dyDescent="0.25">
      <c r="A2017" s="4">
        <v>44999</v>
      </c>
      <c r="B2017" s="8" t="s">
        <v>2066</v>
      </c>
      <c r="C2017" s="8" t="s">
        <v>3013</v>
      </c>
      <c r="D2017" s="22" t="s">
        <v>163</v>
      </c>
      <c r="E2017" s="22" t="s">
        <v>163</v>
      </c>
      <c r="F2017" s="22">
        <v>13536</v>
      </c>
      <c r="G2017" s="22"/>
      <c r="H2017" s="22" t="str">
        <f>+IFERROR(INDEX('18.02.23'!$N$9:$N$746,MATCH('Bảng kê Q1'!$F2017,'18.02.23'!$N$9:$N$746,0)),"")</f>
        <v/>
      </c>
      <c r="I2017" s="22"/>
      <c r="J2017" s="22"/>
      <c r="K2017" s="22"/>
      <c r="L2017" s="5">
        <v>2095800</v>
      </c>
      <c r="M2017" s="9" t="s">
        <v>3015</v>
      </c>
      <c r="N2017" s="5">
        <v>209580</v>
      </c>
      <c r="O2017" s="5">
        <v>2305380</v>
      </c>
      <c r="P2017" s="5">
        <f t="shared" si="62"/>
        <v>242064.9</v>
      </c>
      <c r="Q2017" s="5">
        <f t="shared" si="63"/>
        <v>2063315.1</v>
      </c>
      <c r="R2017" s="5" t="str">
        <f>+IFERROR(INDEX('18.02.23'!$F$9:$F$748,MATCH('Bảng kê Q1'!$F2017,'18.02.23'!$N$9:$N$746,0)),"")</f>
        <v/>
      </c>
      <c r="S2017" s="15" t="s">
        <v>163</v>
      </c>
      <c r="T2017" s="8" t="s">
        <v>3059</v>
      </c>
      <c r="U2017" t="e">
        <f>INDEX('Hàng tra'!$E$3:$E$519,MATCH('Bảng kê Q1'!$F2017,'Hàng tra'!$E$3:$E$519,0))</f>
        <v>#N/A</v>
      </c>
    </row>
    <row r="2018" spans="1:21" hidden="1" outlineLevel="1" x14ac:dyDescent="0.25">
      <c r="A2018" s="4">
        <v>44999</v>
      </c>
      <c r="B2018" s="8" t="s">
        <v>1793</v>
      </c>
      <c r="C2018" s="8" t="s">
        <v>3013</v>
      </c>
      <c r="D2018" s="22" t="s">
        <v>517</v>
      </c>
      <c r="E2018" s="22" t="s">
        <v>517</v>
      </c>
      <c r="F2018" s="22">
        <v>13537</v>
      </c>
      <c r="G2018" s="22"/>
      <c r="H2018" s="22" t="str">
        <f>+IFERROR(INDEX('18.02.23'!$N$9:$N$746,MATCH('Bảng kê Q1'!$F2018,'18.02.23'!$N$9:$N$746,0)),"")</f>
        <v/>
      </c>
      <c r="I2018" s="22"/>
      <c r="J2018" s="22"/>
      <c r="K2018" s="22"/>
      <c r="L2018" s="5">
        <v>222116</v>
      </c>
      <c r="M2018" s="9" t="s">
        <v>3015</v>
      </c>
      <c r="N2018" s="5">
        <v>22212</v>
      </c>
      <c r="O2018" s="5">
        <v>244328</v>
      </c>
      <c r="P2018" s="5">
        <f t="shared" si="62"/>
        <v>25654.44</v>
      </c>
      <c r="Q2018" s="5">
        <f t="shared" si="63"/>
        <v>218673.56</v>
      </c>
      <c r="R2018" s="5" t="str">
        <f>+IFERROR(INDEX('18.02.23'!$F$9:$F$748,MATCH('Bảng kê Q1'!$F2018,'18.02.23'!$N$9:$N$746,0)),"")</f>
        <v/>
      </c>
      <c r="S2018" s="15" t="s">
        <v>1882</v>
      </c>
      <c r="T2018" s="8" t="s">
        <v>3014</v>
      </c>
      <c r="U2018" t="e">
        <f>INDEX('Hàng tra'!$E$3:$E$519,MATCH('Bảng kê Q1'!$F2018,'Hàng tra'!$E$3:$E$519,0))</f>
        <v>#N/A</v>
      </c>
    </row>
    <row r="2019" spans="1:21" ht="21" hidden="1" outlineLevel="1" x14ac:dyDescent="0.25">
      <c r="A2019" s="4">
        <v>44999</v>
      </c>
      <c r="B2019" s="8" t="s">
        <v>2064</v>
      </c>
      <c r="C2019" s="8" t="s">
        <v>3013</v>
      </c>
      <c r="D2019" s="22" t="s">
        <v>1654</v>
      </c>
      <c r="E2019" s="22" t="s">
        <v>1654</v>
      </c>
      <c r="F2019" s="22">
        <v>13542</v>
      </c>
      <c r="G2019" s="22"/>
      <c r="H2019" s="22" t="str">
        <f>+IFERROR(INDEX('18.02.23'!$N$9:$N$746,MATCH('Bảng kê Q1'!$F2019,'18.02.23'!$N$9:$N$746,0)),"")</f>
        <v/>
      </c>
      <c r="I2019" s="22"/>
      <c r="J2019" s="22"/>
      <c r="K2019" s="22"/>
      <c r="L2019" s="5">
        <v>2163000</v>
      </c>
      <c r="M2019" s="9" t="s">
        <v>3015</v>
      </c>
      <c r="N2019" s="5">
        <v>216300</v>
      </c>
      <c r="O2019" s="5">
        <v>2379300</v>
      </c>
      <c r="P2019" s="5">
        <f t="shared" si="62"/>
        <v>249826.5</v>
      </c>
      <c r="Q2019" s="5">
        <f t="shared" si="63"/>
        <v>2129473.5</v>
      </c>
      <c r="R2019" s="5" t="str">
        <f>+IFERROR(INDEX('18.02.23'!$F$9:$F$748,MATCH('Bảng kê Q1'!$F2019,'18.02.23'!$N$9:$N$746,0)),"")</f>
        <v/>
      </c>
      <c r="S2019" s="15" t="s">
        <v>1654</v>
      </c>
      <c r="T2019" s="8" t="s">
        <v>3067</v>
      </c>
      <c r="U2019" t="e">
        <f>INDEX('Hàng tra'!$E$3:$E$519,MATCH('Bảng kê Q1'!$F2019,'Hàng tra'!$E$3:$E$519,0))</f>
        <v>#N/A</v>
      </c>
    </row>
    <row r="2020" spans="1:21" hidden="1" outlineLevel="1" x14ac:dyDescent="0.25">
      <c r="A2020" s="4">
        <v>44999</v>
      </c>
      <c r="B2020" s="8" t="s">
        <v>2882</v>
      </c>
      <c r="C2020" s="8" t="s">
        <v>3013</v>
      </c>
      <c r="D2020" s="22" t="s">
        <v>2989</v>
      </c>
      <c r="E2020" s="22" t="s">
        <v>2989</v>
      </c>
      <c r="F2020" s="22">
        <v>13544</v>
      </c>
      <c r="G2020" s="22"/>
      <c r="H2020" s="22" t="str">
        <f>+IFERROR(INDEX('18.02.23'!$N$9:$N$746,MATCH('Bảng kê Q1'!$F2020,'18.02.23'!$N$9:$N$746,0)),"")</f>
        <v/>
      </c>
      <c r="I2020" s="22"/>
      <c r="J2020" s="22"/>
      <c r="K2020" s="22"/>
      <c r="L2020" s="5">
        <v>530250</v>
      </c>
      <c r="M2020" s="9" t="s">
        <v>3015</v>
      </c>
      <c r="N2020" s="5">
        <v>53025</v>
      </c>
      <c r="O2020" s="5">
        <v>583275</v>
      </c>
      <c r="P2020" s="5">
        <f t="shared" si="62"/>
        <v>61243.875</v>
      </c>
      <c r="Q2020" s="5">
        <f t="shared" si="63"/>
        <v>522031.125</v>
      </c>
      <c r="R2020" s="5" t="str">
        <f>+IFERROR(INDEX('18.02.23'!$F$9:$F$748,MATCH('Bảng kê Q1'!$F2020,'18.02.23'!$N$9:$N$746,0)),"")</f>
        <v/>
      </c>
      <c r="S2020" s="15" t="s">
        <v>2989</v>
      </c>
      <c r="T2020" s="8" t="s">
        <v>3038</v>
      </c>
      <c r="U2020" t="e">
        <f>INDEX('Hàng tra'!$E$3:$E$519,MATCH('Bảng kê Q1'!$F2020,'Hàng tra'!$E$3:$E$519,0))</f>
        <v>#N/A</v>
      </c>
    </row>
    <row r="2021" spans="1:21" hidden="1" outlineLevel="1" x14ac:dyDescent="0.25">
      <c r="A2021" s="4">
        <v>44999</v>
      </c>
      <c r="B2021" s="8" t="s">
        <v>1668</v>
      </c>
      <c r="C2021" s="8" t="s">
        <v>3013</v>
      </c>
      <c r="D2021" s="22" t="s">
        <v>2989</v>
      </c>
      <c r="E2021" s="22" t="s">
        <v>2989</v>
      </c>
      <c r="F2021" s="22">
        <v>13545</v>
      </c>
      <c r="G2021" s="22"/>
      <c r="H2021" s="22" t="str">
        <f>+IFERROR(INDEX('18.02.23'!$N$9:$N$746,MATCH('Bảng kê Q1'!$F2021,'18.02.23'!$N$9:$N$746,0)),"")</f>
        <v/>
      </c>
      <c r="I2021" s="22"/>
      <c r="J2021" s="22"/>
      <c r="K2021" s="22"/>
      <c r="L2021" s="5">
        <v>1893120</v>
      </c>
      <c r="M2021" s="9" t="s">
        <v>3015</v>
      </c>
      <c r="N2021" s="5">
        <v>189312</v>
      </c>
      <c r="O2021" s="5">
        <v>2082432</v>
      </c>
      <c r="P2021" s="5">
        <f t="shared" si="62"/>
        <v>218655.35999999999</v>
      </c>
      <c r="Q2021" s="5">
        <f t="shared" si="63"/>
        <v>1863776.6400000001</v>
      </c>
      <c r="R2021" s="5" t="str">
        <f>+IFERROR(INDEX('18.02.23'!$F$9:$F$748,MATCH('Bảng kê Q1'!$F2021,'18.02.23'!$N$9:$N$746,0)),"")</f>
        <v/>
      </c>
      <c r="S2021" s="15" t="s">
        <v>2989</v>
      </c>
      <c r="T2021" s="8" t="s">
        <v>3038</v>
      </c>
      <c r="U2021" t="e">
        <f>INDEX('Hàng tra'!$E$3:$E$519,MATCH('Bảng kê Q1'!$F2021,'Hàng tra'!$E$3:$E$519,0))</f>
        <v>#N/A</v>
      </c>
    </row>
    <row r="2022" spans="1:21" hidden="1" outlineLevel="1" x14ac:dyDescent="0.25">
      <c r="A2022" s="4">
        <v>44999</v>
      </c>
      <c r="B2022" s="8" t="s">
        <v>2008</v>
      </c>
      <c r="C2022" s="8" t="s">
        <v>3013</v>
      </c>
      <c r="D2022" s="22" t="s">
        <v>4150</v>
      </c>
      <c r="E2022" s="22" t="s">
        <v>4150</v>
      </c>
      <c r="F2022" s="22">
        <v>13546</v>
      </c>
      <c r="G2022" s="22"/>
      <c r="H2022" s="22" t="str">
        <f>+IFERROR(INDEX('18.02.23'!$N$9:$N$746,MATCH('Bảng kê Q1'!$F2022,'18.02.23'!$N$9:$N$746,0)),"")</f>
        <v/>
      </c>
      <c r="I2022" s="22"/>
      <c r="J2022" s="22"/>
      <c r="K2022" s="22"/>
      <c r="L2022" s="5">
        <v>501820</v>
      </c>
      <c r="M2022" s="9" t="s">
        <v>3015</v>
      </c>
      <c r="N2022" s="5">
        <v>50182</v>
      </c>
      <c r="O2022" s="5">
        <v>552002</v>
      </c>
      <c r="P2022" s="5">
        <f t="shared" si="62"/>
        <v>57960.21</v>
      </c>
      <c r="Q2022" s="5">
        <f t="shared" si="63"/>
        <v>494041.79</v>
      </c>
      <c r="R2022" s="5" t="str">
        <f>+IFERROR(INDEX('18.02.23'!$F$9:$F$748,MATCH('Bảng kê Q1'!$F2022,'18.02.23'!$N$9:$N$746,0)),"")</f>
        <v/>
      </c>
      <c r="S2022" s="15" t="s">
        <v>2803</v>
      </c>
      <c r="T2022" s="8" t="s">
        <v>3035</v>
      </c>
      <c r="U2022" t="e">
        <f>INDEX('Hàng tra'!$E$3:$E$519,MATCH('Bảng kê Q1'!$F2022,'Hàng tra'!$E$3:$E$519,0))</f>
        <v>#N/A</v>
      </c>
    </row>
    <row r="2023" spans="1:21" hidden="1" outlineLevel="1" x14ac:dyDescent="0.25">
      <c r="A2023" s="4">
        <v>44999</v>
      </c>
      <c r="B2023" s="8" t="s">
        <v>1984</v>
      </c>
      <c r="C2023" s="8" t="s">
        <v>3013</v>
      </c>
      <c r="D2023" s="22" t="s">
        <v>4150</v>
      </c>
      <c r="E2023" s="22" t="s">
        <v>4150</v>
      </c>
      <c r="F2023" s="22">
        <v>13547</v>
      </c>
      <c r="G2023" s="22"/>
      <c r="H2023" s="22" t="str">
        <f>+IFERROR(INDEX('18.02.23'!$N$9:$N$746,MATCH('Bảng kê Q1'!$F2023,'18.02.23'!$N$9:$N$746,0)),"")</f>
        <v/>
      </c>
      <c r="I2023" s="22"/>
      <c r="J2023" s="22"/>
      <c r="K2023" s="22"/>
      <c r="L2023" s="5">
        <v>1060500</v>
      </c>
      <c r="M2023" s="9" t="s">
        <v>3015</v>
      </c>
      <c r="N2023" s="5">
        <v>106050</v>
      </c>
      <c r="O2023" s="5">
        <v>1166550</v>
      </c>
      <c r="P2023" s="5">
        <f t="shared" si="62"/>
        <v>122487.75</v>
      </c>
      <c r="Q2023" s="5">
        <f t="shared" si="63"/>
        <v>1044062.25</v>
      </c>
      <c r="R2023" s="5" t="str">
        <f>+IFERROR(INDEX('18.02.23'!$F$9:$F$748,MATCH('Bảng kê Q1'!$F2023,'18.02.23'!$N$9:$N$746,0)),"")</f>
        <v/>
      </c>
      <c r="S2023" s="15" t="s">
        <v>2803</v>
      </c>
      <c r="T2023" s="8" t="s">
        <v>3035</v>
      </c>
      <c r="U2023" t="e">
        <f>INDEX('Hàng tra'!$E$3:$E$519,MATCH('Bảng kê Q1'!$F2023,'Hàng tra'!$E$3:$E$519,0))</f>
        <v>#N/A</v>
      </c>
    </row>
    <row r="2024" spans="1:21" hidden="1" outlineLevel="1" x14ac:dyDescent="0.25">
      <c r="A2024" s="4">
        <v>44999</v>
      </c>
      <c r="B2024" s="8" t="s">
        <v>1649</v>
      </c>
      <c r="C2024" s="8" t="s">
        <v>3013</v>
      </c>
      <c r="D2024" s="22" t="s">
        <v>4191</v>
      </c>
      <c r="E2024" s="22" t="s">
        <v>4191</v>
      </c>
      <c r="F2024" s="22">
        <v>13549</v>
      </c>
      <c r="G2024" s="22"/>
      <c r="H2024" s="22" t="str">
        <f>+IFERROR(INDEX('18.02.23'!$N$9:$N$746,MATCH('Bảng kê Q1'!$F2024,'18.02.23'!$N$9:$N$746,0)),"")</f>
        <v/>
      </c>
      <c r="I2024" s="22"/>
      <c r="J2024" s="22"/>
      <c r="K2024" s="22"/>
      <c r="L2024" s="5">
        <v>1110530</v>
      </c>
      <c r="M2024" s="9" t="s">
        <v>3015</v>
      </c>
      <c r="N2024" s="5">
        <v>111053</v>
      </c>
      <c r="O2024" s="5">
        <v>1221583</v>
      </c>
      <c r="P2024" s="5">
        <f t="shared" si="62"/>
        <v>128266.215</v>
      </c>
      <c r="Q2024" s="5">
        <f t="shared" si="63"/>
        <v>1093316.7849999999</v>
      </c>
      <c r="R2024" s="5" t="str">
        <f>+IFERROR(INDEX('18.02.23'!$F$9:$F$748,MATCH('Bảng kê Q1'!$F2024,'18.02.23'!$N$9:$N$746,0)),"")</f>
        <v/>
      </c>
      <c r="S2024" s="15" t="s">
        <v>1882</v>
      </c>
      <c r="T2024" s="8" t="s">
        <v>3014</v>
      </c>
      <c r="U2024" t="e">
        <f>INDEX('Hàng tra'!$E$3:$E$519,MATCH('Bảng kê Q1'!$F2024,'Hàng tra'!$E$3:$E$519,0))</f>
        <v>#N/A</v>
      </c>
    </row>
    <row r="2025" spans="1:21" hidden="1" outlineLevel="1" x14ac:dyDescent="0.25">
      <c r="A2025" s="4">
        <v>44999</v>
      </c>
      <c r="B2025" s="8" t="s">
        <v>2083</v>
      </c>
      <c r="C2025" s="8" t="s">
        <v>3013</v>
      </c>
      <c r="D2025" s="22" t="s">
        <v>905</v>
      </c>
      <c r="E2025" s="22" t="s">
        <v>905</v>
      </c>
      <c r="F2025" s="22">
        <v>13555</v>
      </c>
      <c r="G2025" s="22"/>
      <c r="H2025" s="22" t="str">
        <f>+IFERROR(INDEX('18.02.23'!$N$9:$N$746,MATCH('Bảng kê Q1'!$F2025,'18.02.23'!$N$9:$N$746,0)),"")</f>
        <v/>
      </c>
      <c r="I2025" s="22"/>
      <c r="J2025" s="22"/>
      <c r="K2025" s="22"/>
      <c r="L2025" s="5">
        <v>515840</v>
      </c>
      <c r="M2025" s="9" t="s">
        <v>3015</v>
      </c>
      <c r="N2025" s="5">
        <v>51584</v>
      </c>
      <c r="O2025" s="5">
        <v>567424</v>
      </c>
      <c r="P2025" s="5">
        <f t="shared" si="62"/>
        <v>59579.519999999997</v>
      </c>
      <c r="Q2025" s="5">
        <f t="shared" si="63"/>
        <v>507844.48</v>
      </c>
      <c r="R2025" s="5" t="str">
        <f>+IFERROR(INDEX('18.02.23'!$F$9:$F$748,MATCH('Bảng kê Q1'!$F2025,'18.02.23'!$N$9:$N$746,0)),"")</f>
        <v/>
      </c>
      <c r="S2025" s="15" t="s">
        <v>1882</v>
      </c>
      <c r="T2025" s="8" t="s">
        <v>3014</v>
      </c>
      <c r="U2025" t="e">
        <f>INDEX('Hàng tra'!$E$3:$E$519,MATCH('Bảng kê Q1'!$F2025,'Hàng tra'!$E$3:$E$519,0))</f>
        <v>#N/A</v>
      </c>
    </row>
    <row r="2026" spans="1:21" hidden="1" outlineLevel="1" x14ac:dyDescent="0.25">
      <c r="A2026" s="4">
        <v>44999</v>
      </c>
      <c r="B2026" s="8" t="s">
        <v>2928</v>
      </c>
      <c r="C2026" s="8" t="s">
        <v>3013</v>
      </c>
      <c r="D2026" s="22" t="s">
        <v>812</v>
      </c>
      <c r="E2026" s="22" t="s">
        <v>812</v>
      </c>
      <c r="F2026" s="22">
        <v>13556</v>
      </c>
      <c r="G2026" s="22"/>
      <c r="H2026" s="22" t="str">
        <f>+IFERROR(INDEX('18.02.23'!$N$9:$N$746,MATCH('Bảng kê Q1'!$F2026,'18.02.23'!$N$9:$N$746,0)),"")</f>
        <v/>
      </c>
      <c r="I2026" s="22"/>
      <c r="J2026" s="22"/>
      <c r="K2026" s="22"/>
      <c r="L2026" s="5">
        <v>222750</v>
      </c>
      <c r="M2026" s="9" t="s">
        <v>3015</v>
      </c>
      <c r="N2026" s="5">
        <v>22275</v>
      </c>
      <c r="O2026" s="5">
        <v>245025</v>
      </c>
      <c r="P2026" s="5">
        <f t="shared" si="62"/>
        <v>25727.625</v>
      </c>
      <c r="Q2026" s="5">
        <f t="shared" si="63"/>
        <v>219297.375</v>
      </c>
      <c r="R2026" s="5" t="str">
        <f>+IFERROR(INDEX('18.02.23'!$F$9:$F$748,MATCH('Bảng kê Q1'!$F2026,'18.02.23'!$N$9:$N$746,0)),"")</f>
        <v/>
      </c>
      <c r="S2026" s="15" t="s">
        <v>1882</v>
      </c>
      <c r="T2026" s="8" t="s">
        <v>3014</v>
      </c>
      <c r="U2026" t="e">
        <f>INDEX('Hàng tra'!$E$3:$E$519,MATCH('Bảng kê Q1'!$F2026,'Hàng tra'!$E$3:$E$519,0))</f>
        <v>#N/A</v>
      </c>
    </row>
    <row r="2027" spans="1:21" hidden="1" outlineLevel="1" x14ac:dyDescent="0.25">
      <c r="A2027" s="4">
        <v>44999</v>
      </c>
      <c r="B2027" s="8" t="s">
        <v>2551</v>
      </c>
      <c r="C2027" s="8" t="s">
        <v>3013</v>
      </c>
      <c r="D2027" s="22" t="s">
        <v>802</v>
      </c>
      <c r="E2027" s="22" t="s">
        <v>802</v>
      </c>
      <c r="F2027" s="22">
        <v>13559</v>
      </c>
      <c r="G2027" s="22"/>
      <c r="H2027" s="22" t="str">
        <f>+IFERROR(INDEX('18.02.23'!$N$9:$N$746,MATCH('Bảng kê Q1'!$F2027,'18.02.23'!$N$9:$N$746,0)),"")</f>
        <v/>
      </c>
      <c r="I2027" s="22"/>
      <c r="J2027" s="22"/>
      <c r="K2027" s="22"/>
      <c r="L2027" s="5">
        <v>1110580</v>
      </c>
      <c r="M2027" s="9" t="s">
        <v>3015</v>
      </c>
      <c r="N2027" s="5">
        <v>111058</v>
      </c>
      <c r="O2027" s="5">
        <v>1221638</v>
      </c>
      <c r="P2027" s="5">
        <f t="shared" si="62"/>
        <v>128271.98999999999</v>
      </c>
      <c r="Q2027" s="5">
        <f t="shared" si="63"/>
        <v>1093366.01</v>
      </c>
      <c r="R2027" s="5" t="str">
        <f>+IFERROR(INDEX('18.02.23'!$F$9:$F$748,MATCH('Bảng kê Q1'!$F2027,'18.02.23'!$N$9:$N$746,0)),"")</f>
        <v/>
      </c>
      <c r="S2027" s="15" t="s">
        <v>1882</v>
      </c>
      <c r="T2027" s="8" t="s">
        <v>3014</v>
      </c>
      <c r="U2027" t="e">
        <f>INDEX('Hàng tra'!$E$3:$E$519,MATCH('Bảng kê Q1'!$F2027,'Hàng tra'!$E$3:$E$519,0))</f>
        <v>#N/A</v>
      </c>
    </row>
    <row r="2028" spans="1:21" hidden="1" outlineLevel="1" x14ac:dyDescent="0.25">
      <c r="A2028" s="4">
        <v>44999</v>
      </c>
      <c r="B2028" s="8" t="s">
        <v>1066</v>
      </c>
      <c r="C2028" s="8" t="s">
        <v>3013</v>
      </c>
      <c r="D2028" s="22" t="s">
        <v>2856</v>
      </c>
      <c r="E2028" s="22" t="s">
        <v>2856</v>
      </c>
      <c r="F2028" s="22">
        <v>13560</v>
      </c>
      <c r="G2028" s="22"/>
      <c r="H2028" s="22" t="str">
        <f>+IFERROR(INDEX('18.02.23'!$N$9:$N$746,MATCH('Bảng kê Q1'!$F2028,'18.02.23'!$N$9:$N$746,0)),"")</f>
        <v/>
      </c>
      <c r="I2028" s="22"/>
      <c r="J2028" s="22"/>
      <c r="K2028" s="22"/>
      <c r="L2028" s="5">
        <v>837234</v>
      </c>
      <c r="M2028" s="9" t="s">
        <v>3015</v>
      </c>
      <c r="N2028" s="5">
        <v>83723</v>
      </c>
      <c r="O2028" s="5">
        <v>920957</v>
      </c>
      <c r="P2028" s="5">
        <f t="shared" si="62"/>
        <v>96700.485000000001</v>
      </c>
      <c r="Q2028" s="5">
        <f t="shared" si="63"/>
        <v>824256.51500000001</v>
      </c>
      <c r="R2028" s="5" t="str">
        <f>+IFERROR(INDEX('18.02.23'!$F$9:$F$748,MATCH('Bảng kê Q1'!$F2028,'18.02.23'!$N$9:$N$746,0)),"")</f>
        <v/>
      </c>
      <c r="S2028" s="15" t="s">
        <v>1882</v>
      </c>
      <c r="T2028" s="8" t="s">
        <v>3014</v>
      </c>
      <c r="U2028" t="e">
        <f>INDEX('Hàng tra'!$E$3:$E$519,MATCH('Bảng kê Q1'!$F2028,'Hàng tra'!$E$3:$E$519,0))</f>
        <v>#N/A</v>
      </c>
    </row>
    <row r="2029" spans="1:21" hidden="1" outlineLevel="1" x14ac:dyDescent="0.25">
      <c r="A2029" s="4">
        <v>44999</v>
      </c>
      <c r="B2029" s="8" t="s">
        <v>437</v>
      </c>
      <c r="C2029" s="8" t="s">
        <v>3013</v>
      </c>
      <c r="D2029" s="22" t="s">
        <v>1482</v>
      </c>
      <c r="E2029" s="22" t="s">
        <v>1482</v>
      </c>
      <c r="F2029" s="22">
        <v>13561</v>
      </c>
      <c r="G2029" s="22"/>
      <c r="H2029" s="22" t="str">
        <f>+IFERROR(INDEX('18.02.23'!$N$9:$N$746,MATCH('Bảng kê Q1'!$F2029,'18.02.23'!$N$9:$N$746,0)),"")</f>
        <v/>
      </c>
      <c r="I2029" s="22"/>
      <c r="J2029" s="22"/>
      <c r="K2029" s="22"/>
      <c r="L2029" s="5">
        <v>3536445</v>
      </c>
      <c r="M2029" s="9" t="s">
        <v>3015</v>
      </c>
      <c r="N2029" s="5">
        <v>353645</v>
      </c>
      <c r="O2029" s="5">
        <v>3890090</v>
      </c>
      <c r="P2029" s="5">
        <f t="shared" si="62"/>
        <v>408459.45</v>
      </c>
      <c r="Q2029" s="5">
        <f t="shared" si="63"/>
        <v>3481630.55</v>
      </c>
      <c r="R2029" s="5" t="str">
        <f>+IFERROR(INDEX('18.02.23'!$F$9:$F$748,MATCH('Bảng kê Q1'!$F2029,'18.02.23'!$N$9:$N$746,0)),"")</f>
        <v/>
      </c>
      <c r="S2029" s="15" t="s">
        <v>1482</v>
      </c>
      <c r="T2029" s="8" t="s">
        <v>3065</v>
      </c>
      <c r="U2029" t="e">
        <f>INDEX('Hàng tra'!$E$3:$E$519,MATCH('Bảng kê Q1'!$F2029,'Hàng tra'!$E$3:$E$519,0))</f>
        <v>#N/A</v>
      </c>
    </row>
    <row r="2030" spans="1:21" hidden="1" outlineLevel="1" x14ac:dyDescent="0.25">
      <c r="A2030" s="4">
        <v>44999</v>
      </c>
      <c r="B2030" s="8" t="s">
        <v>150</v>
      </c>
      <c r="C2030" s="8" t="s">
        <v>3013</v>
      </c>
      <c r="D2030" s="22" t="s">
        <v>541</v>
      </c>
      <c r="E2030" s="22" t="s">
        <v>541</v>
      </c>
      <c r="F2030" s="22">
        <v>13563</v>
      </c>
      <c r="G2030" s="22"/>
      <c r="H2030" s="22" t="str">
        <f>+IFERROR(INDEX('18.02.23'!$N$9:$N$746,MATCH('Bảng kê Q1'!$F2030,'18.02.23'!$N$9:$N$746,0)),"")</f>
        <v/>
      </c>
      <c r="I2030" s="22"/>
      <c r="J2030" s="22"/>
      <c r="K2030" s="22"/>
      <c r="L2030" s="5">
        <v>871215</v>
      </c>
      <c r="M2030" s="9" t="s">
        <v>3015</v>
      </c>
      <c r="N2030" s="5">
        <v>87122</v>
      </c>
      <c r="O2030" s="5">
        <v>958337</v>
      </c>
      <c r="P2030" s="5">
        <f t="shared" si="62"/>
        <v>100625.38499999999</v>
      </c>
      <c r="Q2030" s="5">
        <f t="shared" si="63"/>
        <v>857711.61499999999</v>
      </c>
      <c r="R2030" s="5" t="str">
        <f>+IFERROR(INDEX('18.02.23'!$F$9:$F$748,MATCH('Bảng kê Q1'!$F2030,'18.02.23'!$N$9:$N$746,0)),"")</f>
        <v/>
      </c>
      <c r="S2030" s="15" t="s">
        <v>1882</v>
      </c>
      <c r="T2030" s="8" t="s">
        <v>3014</v>
      </c>
      <c r="U2030" t="e">
        <f>INDEX('Hàng tra'!$E$3:$E$519,MATCH('Bảng kê Q1'!$F2030,'Hàng tra'!$E$3:$E$519,0))</f>
        <v>#N/A</v>
      </c>
    </row>
    <row r="2031" spans="1:21" hidden="1" outlineLevel="1" x14ac:dyDescent="0.25">
      <c r="A2031" s="4">
        <v>44999</v>
      </c>
      <c r="B2031" s="8" t="s">
        <v>647</v>
      </c>
      <c r="C2031" s="8" t="s">
        <v>3013</v>
      </c>
      <c r="D2031" s="22" t="s">
        <v>476</v>
      </c>
      <c r="E2031" s="22" t="s">
        <v>476</v>
      </c>
      <c r="F2031" s="22">
        <v>13564</v>
      </c>
      <c r="G2031" s="22"/>
      <c r="H2031" s="22" t="str">
        <f>+IFERROR(INDEX('18.02.23'!$N$9:$N$746,MATCH('Bảng kê Q1'!$F2031,'18.02.23'!$N$9:$N$746,0)),"")</f>
        <v/>
      </c>
      <c r="I2031" s="22"/>
      <c r="J2031" s="22"/>
      <c r="K2031" s="22"/>
      <c r="L2031" s="5">
        <v>517478</v>
      </c>
      <c r="M2031" s="9" t="s">
        <v>3015</v>
      </c>
      <c r="N2031" s="5">
        <v>51748</v>
      </c>
      <c r="O2031" s="5">
        <v>569226</v>
      </c>
      <c r="P2031" s="5">
        <f t="shared" si="62"/>
        <v>59768.729999999996</v>
      </c>
      <c r="Q2031" s="5">
        <f t="shared" si="63"/>
        <v>509457.27</v>
      </c>
      <c r="R2031" s="5" t="str">
        <f>+IFERROR(INDEX('18.02.23'!$F$9:$F$748,MATCH('Bảng kê Q1'!$F2031,'18.02.23'!$N$9:$N$746,0)),"")</f>
        <v/>
      </c>
      <c r="S2031" s="15" t="s">
        <v>1882</v>
      </c>
      <c r="T2031" s="8" t="s">
        <v>3014</v>
      </c>
      <c r="U2031" t="e">
        <f>INDEX('Hàng tra'!$E$3:$E$519,MATCH('Bảng kê Q1'!$F2031,'Hàng tra'!$E$3:$E$519,0))</f>
        <v>#N/A</v>
      </c>
    </row>
    <row r="2032" spans="1:21" hidden="1" outlineLevel="1" x14ac:dyDescent="0.25">
      <c r="A2032" s="4">
        <v>44999</v>
      </c>
      <c r="B2032" s="8" t="s">
        <v>2774</v>
      </c>
      <c r="C2032" s="8" t="s">
        <v>3013</v>
      </c>
      <c r="D2032" s="22" t="s">
        <v>558</v>
      </c>
      <c r="E2032" s="22" t="s">
        <v>558</v>
      </c>
      <c r="F2032" s="22">
        <v>13566</v>
      </c>
      <c r="G2032" s="22"/>
      <c r="H2032" s="22" t="str">
        <f>+IFERROR(INDEX('18.02.23'!$N$9:$N$746,MATCH('Bảng kê Q1'!$F2032,'18.02.23'!$N$9:$N$746,0)),"")</f>
        <v/>
      </c>
      <c r="I2032" s="22"/>
      <c r="J2032" s="22"/>
      <c r="K2032" s="22"/>
      <c r="L2032" s="5">
        <v>891408</v>
      </c>
      <c r="M2032" s="9" t="s">
        <v>3015</v>
      </c>
      <c r="N2032" s="5">
        <v>89141</v>
      </c>
      <c r="O2032" s="5">
        <v>980549</v>
      </c>
      <c r="P2032" s="5">
        <f t="shared" si="62"/>
        <v>102957.64499999999</v>
      </c>
      <c r="Q2032" s="5">
        <f t="shared" si="63"/>
        <v>877591.35499999998</v>
      </c>
      <c r="R2032" s="5" t="str">
        <f>+IFERROR(INDEX('18.02.23'!$F$9:$F$748,MATCH('Bảng kê Q1'!$F2032,'18.02.23'!$N$9:$N$746,0)),"")</f>
        <v/>
      </c>
      <c r="S2032" s="15" t="s">
        <v>1882</v>
      </c>
      <c r="T2032" s="8" t="s">
        <v>3014</v>
      </c>
      <c r="U2032" t="e">
        <f>INDEX('Hàng tra'!$E$3:$E$519,MATCH('Bảng kê Q1'!$F2032,'Hàng tra'!$E$3:$E$519,0))</f>
        <v>#N/A</v>
      </c>
    </row>
    <row r="2033" spans="1:21" hidden="1" outlineLevel="1" x14ac:dyDescent="0.25">
      <c r="A2033" s="4">
        <v>44999</v>
      </c>
      <c r="B2033" s="8" t="s">
        <v>2763</v>
      </c>
      <c r="C2033" s="8" t="s">
        <v>3013</v>
      </c>
      <c r="D2033" s="22" t="s">
        <v>784</v>
      </c>
      <c r="E2033" s="22" t="s">
        <v>784</v>
      </c>
      <c r="F2033" s="22">
        <v>13567</v>
      </c>
      <c r="G2033" s="22"/>
      <c r="H2033" s="22" t="str">
        <f>+IFERROR(INDEX('18.02.23'!$N$9:$N$746,MATCH('Bảng kê Q1'!$F2033,'18.02.23'!$N$9:$N$746,0)),"")</f>
        <v/>
      </c>
      <c r="I2033" s="22"/>
      <c r="J2033" s="22"/>
      <c r="K2033" s="22"/>
      <c r="L2033" s="5">
        <v>734310</v>
      </c>
      <c r="M2033" s="9" t="s">
        <v>3015</v>
      </c>
      <c r="N2033" s="5">
        <v>73431</v>
      </c>
      <c r="O2033" s="5">
        <v>807741</v>
      </c>
      <c r="P2033" s="5">
        <f t="shared" si="62"/>
        <v>84812.804999999993</v>
      </c>
      <c r="Q2033" s="5">
        <f t="shared" si="63"/>
        <v>722928.19500000007</v>
      </c>
      <c r="R2033" s="5" t="str">
        <f>+IFERROR(INDEX('18.02.23'!$F$9:$F$748,MATCH('Bảng kê Q1'!$F2033,'18.02.23'!$N$9:$N$746,0)),"")</f>
        <v/>
      </c>
      <c r="S2033" s="15" t="s">
        <v>1882</v>
      </c>
      <c r="T2033" s="8" t="s">
        <v>3014</v>
      </c>
      <c r="U2033" t="e">
        <f>INDEX('Hàng tra'!$E$3:$E$519,MATCH('Bảng kê Q1'!$F2033,'Hàng tra'!$E$3:$E$519,0))</f>
        <v>#N/A</v>
      </c>
    </row>
    <row r="2034" spans="1:21" ht="21" hidden="1" outlineLevel="1" x14ac:dyDescent="0.25">
      <c r="A2034" s="4">
        <v>44999</v>
      </c>
      <c r="B2034" s="8" t="s">
        <v>1040</v>
      </c>
      <c r="C2034" s="8" t="s">
        <v>3013</v>
      </c>
      <c r="D2034" s="22" t="s">
        <v>4198</v>
      </c>
      <c r="E2034" s="22" t="s">
        <v>4198</v>
      </c>
      <c r="F2034" s="22">
        <v>13569</v>
      </c>
      <c r="G2034" s="22"/>
      <c r="H2034" s="22" t="str">
        <f>+IFERROR(INDEX('18.02.23'!$N$9:$N$746,MATCH('Bảng kê Q1'!$F2034,'18.02.23'!$N$9:$N$746,0)),"")</f>
        <v/>
      </c>
      <c r="I2034" s="22"/>
      <c r="J2034" s="22"/>
      <c r="K2034" s="22"/>
      <c r="L2034" s="5">
        <v>1847087</v>
      </c>
      <c r="M2034" s="9" t="s">
        <v>3015</v>
      </c>
      <c r="N2034" s="5">
        <v>184709</v>
      </c>
      <c r="O2034" s="5">
        <v>2031796</v>
      </c>
      <c r="P2034" s="5">
        <f t="shared" si="62"/>
        <v>213338.58</v>
      </c>
      <c r="Q2034" s="5">
        <f t="shared" si="63"/>
        <v>1818457.42</v>
      </c>
      <c r="R2034" s="5" t="str">
        <f>+IFERROR(INDEX('18.02.23'!$F$9:$F$748,MATCH('Bảng kê Q1'!$F2034,'18.02.23'!$N$9:$N$746,0)),"")</f>
        <v/>
      </c>
      <c r="S2034" s="15" t="s">
        <v>1332</v>
      </c>
      <c r="T2034" s="8" t="s">
        <v>3033</v>
      </c>
      <c r="U2034" t="e">
        <f>INDEX('Hàng tra'!$E$3:$E$519,MATCH('Bảng kê Q1'!$F2034,'Hàng tra'!$E$3:$E$519,0))</f>
        <v>#N/A</v>
      </c>
    </row>
    <row r="2035" spans="1:21" ht="21" hidden="1" outlineLevel="1" x14ac:dyDescent="0.25">
      <c r="A2035" s="4">
        <v>44999</v>
      </c>
      <c r="B2035" s="8" t="s">
        <v>2557</v>
      </c>
      <c r="C2035" s="8" t="s">
        <v>3013</v>
      </c>
      <c r="D2035" s="22" t="s">
        <v>4200</v>
      </c>
      <c r="E2035" s="22" t="s">
        <v>4200</v>
      </c>
      <c r="F2035" s="22">
        <v>13570</v>
      </c>
      <c r="G2035" s="22"/>
      <c r="H2035" s="22" t="str">
        <f>+IFERROR(INDEX('18.02.23'!$N$9:$N$746,MATCH('Bảng kê Q1'!$F2035,'18.02.23'!$N$9:$N$746,0)),"")</f>
        <v/>
      </c>
      <c r="I2035" s="22"/>
      <c r="J2035" s="22"/>
      <c r="K2035" s="22"/>
      <c r="L2035" s="5">
        <v>1450692</v>
      </c>
      <c r="M2035" s="9" t="s">
        <v>3015</v>
      </c>
      <c r="N2035" s="5">
        <v>145069</v>
      </c>
      <c r="O2035" s="5">
        <v>1595761</v>
      </c>
      <c r="P2035" s="5">
        <f t="shared" si="62"/>
        <v>167554.905</v>
      </c>
      <c r="Q2035" s="5">
        <f t="shared" si="63"/>
        <v>1428206.095</v>
      </c>
      <c r="R2035" s="5" t="str">
        <f>+IFERROR(INDEX('18.02.23'!$F$9:$F$748,MATCH('Bảng kê Q1'!$F2035,'18.02.23'!$N$9:$N$746,0)),"")</f>
        <v/>
      </c>
      <c r="S2035" s="15" t="s">
        <v>1332</v>
      </c>
      <c r="T2035" s="8" t="s">
        <v>3033</v>
      </c>
      <c r="U2035" t="e">
        <f>INDEX('Hàng tra'!$E$3:$E$519,MATCH('Bảng kê Q1'!$F2035,'Hàng tra'!$E$3:$E$519,0))</f>
        <v>#N/A</v>
      </c>
    </row>
    <row r="2036" spans="1:21" hidden="1" outlineLevel="1" x14ac:dyDescent="0.25">
      <c r="A2036" s="4">
        <v>44999</v>
      </c>
      <c r="B2036" s="8" t="s">
        <v>1559</v>
      </c>
      <c r="C2036" s="8" t="s">
        <v>3013</v>
      </c>
      <c r="D2036" s="22" t="s">
        <v>892</v>
      </c>
      <c r="E2036" s="22" t="s">
        <v>892</v>
      </c>
      <c r="F2036" s="22">
        <v>13572</v>
      </c>
      <c r="G2036" s="22"/>
      <c r="H2036" s="22" t="str">
        <f>+IFERROR(INDEX('18.02.23'!$N$9:$N$746,MATCH('Bảng kê Q1'!$F2036,'18.02.23'!$N$9:$N$746,0)),"")</f>
        <v/>
      </c>
      <c r="I2036" s="22"/>
      <c r="J2036" s="22"/>
      <c r="K2036" s="22"/>
      <c r="L2036" s="5">
        <v>839043</v>
      </c>
      <c r="M2036" s="9" t="s">
        <v>3015</v>
      </c>
      <c r="N2036" s="5">
        <v>83904</v>
      </c>
      <c r="O2036" s="5">
        <v>922947</v>
      </c>
      <c r="P2036" s="5">
        <f t="shared" si="62"/>
        <v>96909.434999999998</v>
      </c>
      <c r="Q2036" s="5">
        <f t="shared" si="63"/>
        <v>826037.56499999994</v>
      </c>
      <c r="R2036" s="5" t="str">
        <f>+IFERROR(INDEX('18.02.23'!$F$9:$F$748,MATCH('Bảng kê Q1'!$F2036,'18.02.23'!$N$9:$N$746,0)),"")</f>
        <v/>
      </c>
      <c r="S2036" s="15" t="s">
        <v>1882</v>
      </c>
      <c r="T2036" s="8" t="s">
        <v>3014</v>
      </c>
      <c r="U2036" t="e">
        <f>INDEX('Hàng tra'!$E$3:$E$519,MATCH('Bảng kê Q1'!$F2036,'Hàng tra'!$E$3:$E$519,0))</f>
        <v>#N/A</v>
      </c>
    </row>
    <row r="2037" spans="1:21" hidden="1" outlineLevel="1" x14ac:dyDescent="0.25">
      <c r="A2037" s="4">
        <v>44999</v>
      </c>
      <c r="B2037" s="8" t="s">
        <v>1511</v>
      </c>
      <c r="C2037" s="8" t="s">
        <v>3013</v>
      </c>
      <c r="D2037" s="22" t="s">
        <v>964</v>
      </c>
      <c r="E2037" s="22" t="s">
        <v>964</v>
      </c>
      <c r="F2037" s="22">
        <v>13573</v>
      </c>
      <c r="G2037" s="22"/>
      <c r="H2037" s="22" t="str">
        <f>+IFERROR(INDEX('18.02.23'!$N$9:$N$746,MATCH('Bảng kê Q1'!$F2037,'18.02.23'!$N$9:$N$746,0)),"")</f>
        <v/>
      </c>
      <c r="I2037" s="22"/>
      <c r="J2037" s="22"/>
      <c r="K2037" s="22"/>
      <c r="L2037" s="5">
        <v>1202834</v>
      </c>
      <c r="M2037" s="9" t="s">
        <v>3015</v>
      </c>
      <c r="N2037" s="5">
        <v>120283</v>
      </c>
      <c r="O2037" s="5">
        <v>1323117</v>
      </c>
      <c r="P2037" s="5">
        <f t="shared" si="62"/>
        <v>138927.285</v>
      </c>
      <c r="Q2037" s="5">
        <f t="shared" si="63"/>
        <v>1184189.7150000001</v>
      </c>
      <c r="R2037" s="5" t="str">
        <f>+IFERROR(INDEX('18.02.23'!$F$9:$F$748,MATCH('Bảng kê Q1'!$F2037,'18.02.23'!$N$9:$N$746,0)),"")</f>
        <v/>
      </c>
      <c r="S2037" s="15" t="s">
        <v>1882</v>
      </c>
      <c r="T2037" s="8" t="s">
        <v>3014</v>
      </c>
      <c r="U2037" t="e">
        <f>INDEX('Hàng tra'!$E$3:$E$519,MATCH('Bảng kê Q1'!$F2037,'Hàng tra'!$E$3:$E$519,0))</f>
        <v>#N/A</v>
      </c>
    </row>
    <row r="2038" spans="1:21" ht="21" hidden="1" outlineLevel="1" x14ac:dyDescent="0.25">
      <c r="A2038" s="4">
        <v>44999</v>
      </c>
      <c r="B2038" s="8" t="s">
        <v>1692</v>
      </c>
      <c r="C2038" s="8" t="s">
        <v>3013</v>
      </c>
      <c r="D2038" s="22" t="s">
        <v>1090</v>
      </c>
      <c r="E2038" s="22" t="s">
        <v>1090</v>
      </c>
      <c r="F2038" s="22">
        <v>13574</v>
      </c>
      <c r="G2038" s="22"/>
      <c r="H2038" s="22" t="str">
        <f>+IFERROR(INDEX('18.02.23'!$N$9:$N$746,MATCH('Bảng kê Q1'!$F2038,'18.02.23'!$N$9:$N$746,0)),"")</f>
        <v/>
      </c>
      <c r="I2038" s="22"/>
      <c r="J2038" s="22"/>
      <c r="K2038" s="22"/>
      <c r="L2038" s="5">
        <v>2686330</v>
      </c>
      <c r="M2038" s="9" t="s">
        <v>3015</v>
      </c>
      <c r="N2038" s="5">
        <v>268633</v>
      </c>
      <c r="O2038" s="5">
        <v>2954963</v>
      </c>
      <c r="P2038" s="5">
        <f t="shared" si="62"/>
        <v>310271.11499999999</v>
      </c>
      <c r="Q2038" s="5">
        <f t="shared" si="63"/>
        <v>2644691.8849999998</v>
      </c>
      <c r="R2038" s="5" t="str">
        <f>+IFERROR(INDEX('18.02.23'!$F$9:$F$748,MATCH('Bảng kê Q1'!$F2038,'18.02.23'!$N$9:$N$746,0)),"")</f>
        <v/>
      </c>
      <c r="S2038" s="15" t="s">
        <v>1090</v>
      </c>
      <c r="T2038" s="8" t="s">
        <v>3051</v>
      </c>
      <c r="U2038" t="e">
        <f>INDEX('Hàng tra'!$E$3:$E$519,MATCH('Bảng kê Q1'!$F2038,'Hàng tra'!$E$3:$E$519,0))</f>
        <v>#N/A</v>
      </c>
    </row>
    <row r="2039" spans="1:21" hidden="1" outlineLevel="1" x14ac:dyDescent="0.25">
      <c r="A2039" s="4">
        <v>44999</v>
      </c>
      <c r="B2039" s="8" t="s">
        <v>518</v>
      </c>
      <c r="C2039" s="8" t="s">
        <v>3013</v>
      </c>
      <c r="D2039" s="22" t="s">
        <v>1640</v>
      </c>
      <c r="E2039" s="22" t="s">
        <v>1640</v>
      </c>
      <c r="F2039" s="22">
        <v>13575</v>
      </c>
      <c r="G2039" s="22"/>
      <c r="H2039" s="22" t="str">
        <f>+IFERROR(INDEX('18.02.23'!$N$9:$N$746,MATCH('Bảng kê Q1'!$F2039,'18.02.23'!$N$9:$N$746,0)),"")</f>
        <v/>
      </c>
      <c r="I2039" s="22"/>
      <c r="J2039" s="22"/>
      <c r="K2039" s="22"/>
      <c r="L2039" s="5">
        <v>3423365</v>
      </c>
      <c r="M2039" s="9" t="s">
        <v>3015</v>
      </c>
      <c r="N2039" s="5">
        <v>342337</v>
      </c>
      <c r="O2039" s="5">
        <v>3765702</v>
      </c>
      <c r="P2039" s="5">
        <f t="shared" si="62"/>
        <v>395398.70999999996</v>
      </c>
      <c r="Q2039" s="5">
        <f t="shared" si="63"/>
        <v>3370303.29</v>
      </c>
      <c r="R2039" s="5" t="str">
        <f>+IFERROR(INDEX('18.02.23'!$F$9:$F$748,MATCH('Bảng kê Q1'!$F2039,'18.02.23'!$N$9:$N$746,0)),"")</f>
        <v/>
      </c>
      <c r="S2039" s="15" t="s">
        <v>1640</v>
      </c>
      <c r="T2039" s="8" t="s">
        <v>3048</v>
      </c>
      <c r="U2039" t="e">
        <f>INDEX('Hàng tra'!$E$3:$E$519,MATCH('Bảng kê Q1'!$F2039,'Hàng tra'!$E$3:$E$519,0))</f>
        <v>#N/A</v>
      </c>
    </row>
    <row r="2040" spans="1:21" ht="21" hidden="1" outlineLevel="1" x14ac:dyDescent="0.25">
      <c r="A2040" s="4">
        <v>44999</v>
      </c>
      <c r="B2040" s="8" t="s">
        <v>2515</v>
      </c>
      <c r="C2040" s="8" t="s">
        <v>3013</v>
      </c>
      <c r="D2040" s="22" t="s">
        <v>2611</v>
      </c>
      <c r="E2040" s="22" t="s">
        <v>2611</v>
      </c>
      <c r="F2040" s="22">
        <v>13576</v>
      </c>
      <c r="G2040" s="22"/>
      <c r="H2040" s="22" t="str">
        <f>+IFERROR(INDEX('18.02.23'!$N$9:$N$746,MATCH('Bảng kê Q1'!$F2040,'18.02.23'!$N$9:$N$746,0)),"")</f>
        <v/>
      </c>
      <c r="I2040" s="22"/>
      <c r="J2040" s="22"/>
      <c r="K2040" s="22"/>
      <c r="L2040" s="5">
        <v>4020770</v>
      </c>
      <c r="M2040" s="9" t="s">
        <v>3015</v>
      </c>
      <c r="N2040" s="5">
        <v>402077</v>
      </c>
      <c r="O2040" s="5">
        <v>4422847</v>
      </c>
      <c r="P2040" s="5">
        <f t="shared" si="62"/>
        <v>464398.935</v>
      </c>
      <c r="Q2040" s="5">
        <f t="shared" si="63"/>
        <v>3958448.0649999999</v>
      </c>
      <c r="R2040" s="5" t="str">
        <f>+IFERROR(INDEX('18.02.23'!$F$9:$F$748,MATCH('Bảng kê Q1'!$F2040,'18.02.23'!$N$9:$N$746,0)),"")</f>
        <v/>
      </c>
      <c r="S2040" s="15" t="s">
        <v>2611</v>
      </c>
      <c r="T2040" s="8" t="s">
        <v>3054</v>
      </c>
      <c r="U2040" t="e">
        <f>INDEX('Hàng tra'!$E$3:$E$519,MATCH('Bảng kê Q1'!$F2040,'Hàng tra'!$E$3:$E$519,0))</f>
        <v>#N/A</v>
      </c>
    </row>
    <row r="2041" spans="1:21" hidden="1" outlineLevel="1" x14ac:dyDescent="0.25">
      <c r="A2041" s="4">
        <v>44999</v>
      </c>
      <c r="B2041" s="8" t="s">
        <v>1283</v>
      </c>
      <c r="C2041" s="8" t="s">
        <v>3013</v>
      </c>
      <c r="D2041" s="22" t="s">
        <v>1246</v>
      </c>
      <c r="E2041" s="22" t="s">
        <v>1246</v>
      </c>
      <c r="F2041" s="22">
        <v>13577</v>
      </c>
      <c r="G2041" s="22"/>
      <c r="H2041" s="22" t="str">
        <f>+IFERROR(INDEX('18.02.23'!$N$9:$N$746,MATCH('Bảng kê Q1'!$F2041,'18.02.23'!$N$9:$N$746,0)),"")</f>
        <v/>
      </c>
      <c r="I2041" s="22"/>
      <c r="J2041" s="22"/>
      <c r="K2041" s="22"/>
      <c r="L2041" s="5">
        <v>4178170</v>
      </c>
      <c r="M2041" s="9" t="s">
        <v>3015</v>
      </c>
      <c r="N2041" s="5">
        <v>417817</v>
      </c>
      <c r="O2041" s="5">
        <v>4595987</v>
      </c>
      <c r="P2041" s="5">
        <f t="shared" si="62"/>
        <v>482578.63500000001</v>
      </c>
      <c r="Q2041" s="5">
        <f t="shared" si="63"/>
        <v>4113408.3650000002</v>
      </c>
      <c r="R2041" s="5" t="str">
        <f>+IFERROR(INDEX('18.02.23'!$F$9:$F$748,MATCH('Bảng kê Q1'!$F2041,'18.02.23'!$N$9:$N$746,0)),"")</f>
        <v/>
      </c>
      <c r="S2041" s="15" t="s">
        <v>1246</v>
      </c>
      <c r="T2041" s="8" t="s">
        <v>3044</v>
      </c>
      <c r="U2041" t="e">
        <f>INDEX('Hàng tra'!$E$3:$E$519,MATCH('Bảng kê Q1'!$F2041,'Hàng tra'!$E$3:$E$519,0))</f>
        <v>#N/A</v>
      </c>
    </row>
    <row r="2042" spans="1:21" ht="21" hidden="1" outlineLevel="1" x14ac:dyDescent="0.25">
      <c r="A2042" s="4">
        <v>44999</v>
      </c>
      <c r="B2042" s="8" t="s">
        <v>625</v>
      </c>
      <c r="C2042" s="8" t="s">
        <v>3013</v>
      </c>
      <c r="D2042" s="22" t="s">
        <v>1888</v>
      </c>
      <c r="E2042" s="22" t="s">
        <v>1888</v>
      </c>
      <c r="F2042" s="22">
        <v>13578</v>
      </c>
      <c r="G2042" s="22"/>
      <c r="H2042" s="22" t="str">
        <f>+IFERROR(INDEX('18.02.23'!$N$9:$N$746,MATCH('Bảng kê Q1'!$F2042,'18.02.23'!$N$9:$N$746,0)),"")</f>
        <v/>
      </c>
      <c r="I2042" s="22"/>
      <c r="J2042" s="22"/>
      <c r="K2042" s="22"/>
      <c r="L2042" s="5">
        <v>1924970</v>
      </c>
      <c r="M2042" s="9" t="s">
        <v>3015</v>
      </c>
      <c r="N2042" s="5">
        <v>192497</v>
      </c>
      <c r="O2042" s="5">
        <v>2117467</v>
      </c>
      <c r="P2042" s="5">
        <f t="shared" si="62"/>
        <v>222334.035</v>
      </c>
      <c r="Q2042" s="5">
        <f t="shared" si="63"/>
        <v>1895132.9650000001</v>
      </c>
      <c r="R2042" s="5" t="str">
        <f>+IFERROR(INDEX('18.02.23'!$F$9:$F$748,MATCH('Bảng kê Q1'!$F2042,'18.02.23'!$N$9:$N$746,0)),"")</f>
        <v/>
      </c>
      <c r="S2042" s="15" t="s">
        <v>1888</v>
      </c>
      <c r="T2042" s="8" t="s">
        <v>3055</v>
      </c>
      <c r="U2042" t="e">
        <f>INDEX('Hàng tra'!$E$3:$E$519,MATCH('Bảng kê Q1'!$F2042,'Hàng tra'!$E$3:$E$519,0))</f>
        <v>#N/A</v>
      </c>
    </row>
    <row r="2043" spans="1:21" hidden="1" outlineLevel="1" x14ac:dyDescent="0.25">
      <c r="A2043" s="4">
        <v>44999</v>
      </c>
      <c r="B2043" s="8" t="s">
        <v>781</v>
      </c>
      <c r="C2043" s="8" t="s">
        <v>3013</v>
      </c>
      <c r="D2043" s="22" t="s">
        <v>1048</v>
      </c>
      <c r="E2043" s="22" t="s">
        <v>1048</v>
      </c>
      <c r="F2043" s="22">
        <v>13579</v>
      </c>
      <c r="G2043" s="22"/>
      <c r="H2043" s="22" t="str">
        <f>+IFERROR(INDEX('18.02.23'!$N$9:$N$746,MATCH('Bảng kê Q1'!$F2043,'18.02.23'!$N$9:$N$746,0)),"")</f>
        <v/>
      </c>
      <c r="I2043" s="22"/>
      <c r="J2043" s="22"/>
      <c r="K2043" s="22"/>
      <c r="L2043" s="5">
        <v>8775850</v>
      </c>
      <c r="M2043" s="9" t="s">
        <v>3015</v>
      </c>
      <c r="N2043" s="5">
        <v>877585</v>
      </c>
      <c r="O2043" s="5">
        <v>9653435</v>
      </c>
      <c r="P2043" s="5">
        <f t="shared" si="62"/>
        <v>1013610.6749999999</v>
      </c>
      <c r="Q2043" s="5">
        <f t="shared" si="63"/>
        <v>8639824.3249999993</v>
      </c>
      <c r="R2043" s="5" t="str">
        <f>+IFERROR(INDEX('18.02.23'!$F$9:$F$748,MATCH('Bảng kê Q1'!$F2043,'18.02.23'!$N$9:$N$746,0)),"")</f>
        <v/>
      </c>
      <c r="S2043" s="15" t="s">
        <v>1048</v>
      </c>
      <c r="T2043" s="8" t="s">
        <v>3045</v>
      </c>
      <c r="U2043" t="e">
        <f>INDEX('Hàng tra'!$E$3:$E$519,MATCH('Bảng kê Q1'!$F2043,'Hàng tra'!$E$3:$E$519,0))</f>
        <v>#N/A</v>
      </c>
    </row>
    <row r="2044" spans="1:21" hidden="1" outlineLevel="1" x14ac:dyDescent="0.25">
      <c r="A2044" s="4">
        <v>44999</v>
      </c>
      <c r="B2044" s="8" t="s">
        <v>670</v>
      </c>
      <c r="C2044" s="8" t="s">
        <v>3013</v>
      </c>
      <c r="D2044" s="22" t="s">
        <v>4160</v>
      </c>
      <c r="E2044" s="22" t="s">
        <v>4160</v>
      </c>
      <c r="F2044" s="22">
        <v>13580</v>
      </c>
      <c r="G2044" s="22"/>
      <c r="H2044" s="22" t="str">
        <f>+IFERROR(INDEX('18.02.23'!$N$9:$N$746,MATCH('Bảng kê Q1'!$F2044,'18.02.23'!$N$9:$N$746,0)),"")</f>
        <v/>
      </c>
      <c r="I2044" s="22"/>
      <c r="J2044" s="22"/>
      <c r="K2044" s="22"/>
      <c r="L2044" s="5">
        <v>922445</v>
      </c>
      <c r="M2044" s="9" t="s">
        <v>3015</v>
      </c>
      <c r="N2044" s="5">
        <v>92245</v>
      </c>
      <c r="O2044" s="5">
        <v>1014690</v>
      </c>
      <c r="P2044" s="5">
        <f t="shared" si="62"/>
        <v>106542.45</v>
      </c>
      <c r="Q2044" s="5">
        <f t="shared" si="63"/>
        <v>908147.55</v>
      </c>
      <c r="R2044" s="5" t="str">
        <f>+IFERROR(INDEX('18.02.23'!$F$9:$F$748,MATCH('Bảng kê Q1'!$F2044,'18.02.23'!$N$9:$N$746,0)),"")</f>
        <v/>
      </c>
      <c r="S2044" s="15" t="s">
        <v>1048</v>
      </c>
      <c r="T2044" s="8" t="s">
        <v>3045</v>
      </c>
      <c r="U2044" t="e">
        <f>INDEX('Hàng tra'!$E$3:$E$519,MATCH('Bảng kê Q1'!$F2044,'Hàng tra'!$E$3:$E$519,0))</f>
        <v>#N/A</v>
      </c>
    </row>
    <row r="2045" spans="1:21" hidden="1" outlineLevel="1" x14ac:dyDescent="0.25">
      <c r="A2045" s="4">
        <v>44999</v>
      </c>
      <c r="B2045" s="8" t="s">
        <v>2983</v>
      </c>
      <c r="C2045" s="8" t="s">
        <v>3013</v>
      </c>
      <c r="D2045" s="22" t="s">
        <v>685</v>
      </c>
      <c r="E2045" s="22" t="s">
        <v>685</v>
      </c>
      <c r="F2045" s="22">
        <v>13581</v>
      </c>
      <c r="G2045" s="22"/>
      <c r="H2045" s="22" t="str">
        <f>+IFERROR(INDEX('18.02.23'!$N$9:$N$746,MATCH('Bảng kê Q1'!$F2045,'18.02.23'!$N$9:$N$746,0)),"")</f>
        <v/>
      </c>
      <c r="I2045" s="22"/>
      <c r="J2045" s="22"/>
      <c r="K2045" s="22"/>
      <c r="L2045" s="5">
        <v>4370620</v>
      </c>
      <c r="M2045" s="9" t="s">
        <v>3015</v>
      </c>
      <c r="N2045" s="5">
        <v>437062</v>
      </c>
      <c r="O2045" s="5">
        <v>4807682</v>
      </c>
      <c r="P2045" s="5">
        <f t="shared" si="62"/>
        <v>504806.61</v>
      </c>
      <c r="Q2045" s="5">
        <f t="shared" si="63"/>
        <v>4302875.3899999997</v>
      </c>
      <c r="R2045" s="5" t="str">
        <f>+IFERROR(INDEX('18.02.23'!$F$9:$F$748,MATCH('Bảng kê Q1'!$F2045,'18.02.23'!$N$9:$N$746,0)),"")</f>
        <v/>
      </c>
      <c r="S2045" s="15" t="s">
        <v>685</v>
      </c>
      <c r="T2045" s="8" t="s">
        <v>3050</v>
      </c>
      <c r="U2045" t="e">
        <f>INDEX('Hàng tra'!$E$3:$E$519,MATCH('Bảng kê Q1'!$F2045,'Hàng tra'!$E$3:$E$519,0))</f>
        <v>#N/A</v>
      </c>
    </row>
    <row r="2046" spans="1:21" ht="21" hidden="1" outlineLevel="1" x14ac:dyDescent="0.25">
      <c r="A2046" s="4">
        <v>44999</v>
      </c>
      <c r="B2046" s="8" t="s">
        <v>2942</v>
      </c>
      <c r="C2046" s="8" t="s">
        <v>3013</v>
      </c>
      <c r="D2046" s="22" t="s">
        <v>2912</v>
      </c>
      <c r="E2046" s="22" t="s">
        <v>2912</v>
      </c>
      <c r="F2046" s="22">
        <v>13582</v>
      </c>
      <c r="G2046" s="22"/>
      <c r="H2046" s="22" t="str">
        <f>+IFERROR(INDEX('18.02.23'!$N$9:$N$746,MATCH('Bảng kê Q1'!$F2046,'18.02.23'!$N$9:$N$746,0)),"")</f>
        <v/>
      </c>
      <c r="I2046" s="22"/>
      <c r="J2046" s="22"/>
      <c r="K2046" s="22"/>
      <c r="L2046" s="5">
        <v>1907665</v>
      </c>
      <c r="M2046" s="9" t="s">
        <v>3015</v>
      </c>
      <c r="N2046" s="5">
        <v>190767</v>
      </c>
      <c r="O2046" s="5">
        <v>2098432</v>
      </c>
      <c r="P2046" s="5">
        <f t="shared" si="62"/>
        <v>220335.35999999999</v>
      </c>
      <c r="Q2046" s="5">
        <f t="shared" si="63"/>
        <v>1878096.6400000001</v>
      </c>
      <c r="R2046" s="5" t="str">
        <f>+IFERROR(INDEX('18.02.23'!$F$9:$F$748,MATCH('Bảng kê Q1'!$F2046,'18.02.23'!$N$9:$N$746,0)),"")</f>
        <v/>
      </c>
      <c r="S2046" s="15" t="s">
        <v>2912</v>
      </c>
      <c r="T2046" s="8" t="s">
        <v>3049</v>
      </c>
      <c r="U2046" t="e">
        <f>INDEX('Hàng tra'!$E$3:$E$519,MATCH('Bảng kê Q1'!$F2046,'Hàng tra'!$E$3:$E$519,0))</f>
        <v>#N/A</v>
      </c>
    </row>
    <row r="2047" spans="1:21" hidden="1" outlineLevel="1" x14ac:dyDescent="0.25">
      <c r="A2047" s="4">
        <v>44999</v>
      </c>
      <c r="B2047" s="8" t="s">
        <v>2643</v>
      </c>
      <c r="C2047" s="8" t="s">
        <v>3013</v>
      </c>
      <c r="D2047" s="22" t="s">
        <v>1246</v>
      </c>
      <c r="E2047" s="22" t="s">
        <v>1246</v>
      </c>
      <c r="F2047" s="22">
        <v>13583</v>
      </c>
      <c r="G2047" s="22"/>
      <c r="H2047" s="22" t="str">
        <f>+IFERROR(INDEX('18.02.23'!$N$9:$N$746,MATCH('Bảng kê Q1'!$F2047,'18.02.23'!$N$9:$N$746,0)),"")</f>
        <v/>
      </c>
      <c r="I2047" s="22"/>
      <c r="J2047" s="22"/>
      <c r="K2047" s="22"/>
      <c r="L2047" s="5">
        <v>1081500</v>
      </c>
      <c r="M2047" s="9" t="s">
        <v>3015</v>
      </c>
      <c r="N2047" s="5">
        <v>108150</v>
      </c>
      <c r="O2047" s="5">
        <v>1189650</v>
      </c>
      <c r="P2047" s="5">
        <f t="shared" si="62"/>
        <v>124913.25</v>
      </c>
      <c r="Q2047" s="5">
        <f t="shared" si="63"/>
        <v>1064736.75</v>
      </c>
      <c r="R2047" s="5" t="str">
        <f>+IFERROR(INDEX('18.02.23'!$F$9:$F$748,MATCH('Bảng kê Q1'!$F2047,'18.02.23'!$N$9:$N$746,0)),"")</f>
        <v/>
      </c>
      <c r="S2047" s="15" t="s">
        <v>1246</v>
      </c>
      <c r="T2047" s="8" t="s">
        <v>3044</v>
      </c>
      <c r="U2047" t="e">
        <f>INDEX('Hàng tra'!$E$3:$E$519,MATCH('Bảng kê Q1'!$F2047,'Hàng tra'!$E$3:$E$519,0))</f>
        <v>#N/A</v>
      </c>
    </row>
    <row r="2048" spans="1:21" hidden="1" outlineLevel="1" x14ac:dyDescent="0.25">
      <c r="A2048" s="4">
        <v>44999</v>
      </c>
      <c r="B2048" s="8" t="s">
        <v>423</v>
      </c>
      <c r="C2048" s="8" t="s">
        <v>3013</v>
      </c>
      <c r="D2048" s="22" t="s">
        <v>685</v>
      </c>
      <c r="E2048" s="22" t="s">
        <v>685</v>
      </c>
      <c r="F2048" s="22">
        <v>13584</v>
      </c>
      <c r="G2048" s="22"/>
      <c r="H2048" s="22" t="str">
        <f>+IFERROR(INDEX('18.02.23'!$N$9:$N$746,MATCH('Bảng kê Q1'!$F2048,'18.02.23'!$N$9:$N$746,0)),"")</f>
        <v/>
      </c>
      <c r="I2048" s="22"/>
      <c r="J2048" s="22"/>
      <c r="K2048" s="22"/>
      <c r="L2048" s="5">
        <v>1060500</v>
      </c>
      <c r="M2048" s="9" t="s">
        <v>3015</v>
      </c>
      <c r="N2048" s="5">
        <v>106050</v>
      </c>
      <c r="O2048" s="5">
        <v>1166550</v>
      </c>
      <c r="P2048" s="5">
        <f t="shared" si="62"/>
        <v>122487.75</v>
      </c>
      <c r="Q2048" s="5">
        <f t="shared" si="63"/>
        <v>1044062.25</v>
      </c>
      <c r="R2048" s="5" t="str">
        <f>+IFERROR(INDEX('18.02.23'!$F$9:$F$748,MATCH('Bảng kê Q1'!$F2048,'18.02.23'!$N$9:$N$746,0)),"")</f>
        <v/>
      </c>
      <c r="S2048" s="15" t="s">
        <v>685</v>
      </c>
      <c r="T2048" s="8" t="s">
        <v>3050</v>
      </c>
      <c r="U2048" t="e">
        <f>INDEX('Hàng tra'!$E$3:$E$519,MATCH('Bảng kê Q1'!$F2048,'Hàng tra'!$E$3:$E$519,0))</f>
        <v>#N/A</v>
      </c>
    </row>
    <row r="2049" spans="1:21" ht="21" hidden="1" outlineLevel="1" x14ac:dyDescent="0.25">
      <c r="A2049" s="4">
        <v>44999</v>
      </c>
      <c r="B2049" s="8" t="s">
        <v>1232</v>
      </c>
      <c r="C2049" s="8" t="s">
        <v>3013</v>
      </c>
      <c r="D2049" s="22" t="s">
        <v>2620</v>
      </c>
      <c r="E2049" s="22" t="s">
        <v>2620</v>
      </c>
      <c r="F2049" s="22">
        <v>13585</v>
      </c>
      <c r="G2049" s="22"/>
      <c r="H2049" s="22" t="str">
        <f>+IFERROR(INDEX('18.02.23'!$N$9:$N$746,MATCH('Bảng kê Q1'!$F2049,'18.02.23'!$N$9:$N$746,0)),"")</f>
        <v/>
      </c>
      <c r="I2049" s="22"/>
      <c r="J2049" s="22"/>
      <c r="K2049" s="22"/>
      <c r="L2049" s="5">
        <v>441000</v>
      </c>
      <c r="M2049" s="9" t="s">
        <v>3015</v>
      </c>
      <c r="N2049" s="5">
        <v>44100</v>
      </c>
      <c r="O2049" s="5">
        <v>485100</v>
      </c>
      <c r="P2049" s="5">
        <f t="shared" si="62"/>
        <v>50935.5</v>
      </c>
      <c r="Q2049" s="5">
        <f t="shared" si="63"/>
        <v>434164.5</v>
      </c>
      <c r="R2049" s="5" t="str">
        <f>+IFERROR(INDEX('18.02.23'!$F$9:$F$748,MATCH('Bảng kê Q1'!$F2049,'18.02.23'!$N$9:$N$746,0)),"")</f>
        <v/>
      </c>
      <c r="S2049" s="15" t="s">
        <v>2620</v>
      </c>
      <c r="T2049" s="8" t="s">
        <v>3105</v>
      </c>
      <c r="U2049" t="e">
        <f>INDEX('Hàng tra'!$E$3:$E$519,MATCH('Bảng kê Q1'!$F2049,'Hàng tra'!$E$3:$E$519,0))</f>
        <v>#N/A</v>
      </c>
    </row>
    <row r="2050" spans="1:21" hidden="1" outlineLevel="1" x14ac:dyDescent="0.25">
      <c r="A2050" s="4">
        <v>44999</v>
      </c>
      <c r="B2050" s="8" t="s">
        <v>1280</v>
      </c>
      <c r="C2050" s="8" t="s">
        <v>3013</v>
      </c>
      <c r="D2050" s="22" t="s">
        <v>744</v>
      </c>
      <c r="E2050" s="22" t="s">
        <v>744</v>
      </c>
      <c r="F2050" s="22">
        <v>13592</v>
      </c>
      <c r="G2050" s="22"/>
      <c r="H2050" s="22" t="str">
        <f>+IFERROR(INDEX('18.02.23'!$N$9:$N$746,MATCH('Bảng kê Q1'!$F2050,'18.02.23'!$N$9:$N$746,0)),"")</f>
        <v/>
      </c>
      <c r="I2050" s="22"/>
      <c r="J2050" s="22"/>
      <c r="K2050" s="22"/>
      <c r="L2050" s="5">
        <v>840181</v>
      </c>
      <c r="M2050" s="9" t="s">
        <v>3015</v>
      </c>
      <c r="N2050" s="5">
        <v>84018</v>
      </c>
      <c r="O2050" s="5">
        <v>924199</v>
      </c>
      <c r="P2050" s="5">
        <f t="shared" si="62"/>
        <v>97040.89499999999</v>
      </c>
      <c r="Q2050" s="5">
        <f t="shared" si="63"/>
        <v>827158.10499999998</v>
      </c>
      <c r="R2050" s="5" t="str">
        <f>+IFERROR(INDEX('18.02.23'!$F$9:$F$748,MATCH('Bảng kê Q1'!$F2050,'18.02.23'!$N$9:$N$746,0)),"")</f>
        <v/>
      </c>
      <c r="S2050" s="15" t="s">
        <v>1882</v>
      </c>
      <c r="T2050" s="8" t="s">
        <v>3014</v>
      </c>
      <c r="U2050" t="e">
        <f>INDEX('Hàng tra'!$E$3:$E$519,MATCH('Bảng kê Q1'!$F2050,'Hàng tra'!$E$3:$E$519,0))</f>
        <v>#N/A</v>
      </c>
    </row>
    <row r="2051" spans="1:21" hidden="1" outlineLevel="1" x14ac:dyDescent="0.25">
      <c r="A2051" s="4">
        <v>44999</v>
      </c>
      <c r="B2051" s="8" t="s">
        <v>1411</v>
      </c>
      <c r="C2051" s="8" t="s">
        <v>3013</v>
      </c>
      <c r="D2051" s="22" t="s">
        <v>744</v>
      </c>
      <c r="E2051" s="22" t="s">
        <v>744</v>
      </c>
      <c r="F2051" s="22">
        <v>13593</v>
      </c>
      <c r="G2051" s="22"/>
      <c r="H2051" s="22" t="str">
        <f>+IFERROR(INDEX('18.02.23'!$N$9:$N$746,MATCH('Bảng kê Q1'!$F2051,'18.02.23'!$N$9:$N$746,0)),"")</f>
        <v/>
      </c>
      <c r="I2051" s="22"/>
      <c r="J2051" s="22"/>
      <c r="K2051" s="22"/>
      <c r="L2051" s="5">
        <v>340315</v>
      </c>
      <c r="M2051" s="9" t="s">
        <v>3015</v>
      </c>
      <c r="N2051" s="5">
        <v>34032</v>
      </c>
      <c r="O2051" s="5">
        <v>374347</v>
      </c>
      <c r="P2051" s="5">
        <f t="shared" si="62"/>
        <v>39306.434999999998</v>
      </c>
      <c r="Q2051" s="5">
        <f t="shared" si="63"/>
        <v>335040.565</v>
      </c>
      <c r="R2051" s="5" t="str">
        <f>+IFERROR(INDEX('18.02.23'!$F$9:$F$748,MATCH('Bảng kê Q1'!$F2051,'18.02.23'!$N$9:$N$746,0)),"")</f>
        <v/>
      </c>
      <c r="S2051" s="15" t="s">
        <v>1882</v>
      </c>
      <c r="T2051" s="8" t="s">
        <v>3014</v>
      </c>
      <c r="U2051" t="e">
        <f>INDEX('Hàng tra'!$E$3:$E$519,MATCH('Bảng kê Q1'!$F2051,'Hàng tra'!$E$3:$E$519,0))</f>
        <v>#N/A</v>
      </c>
    </row>
    <row r="2052" spans="1:21" hidden="1" outlineLevel="1" x14ac:dyDescent="0.25">
      <c r="A2052" s="4">
        <v>44999</v>
      </c>
      <c r="B2052" s="8" t="s">
        <v>1038</v>
      </c>
      <c r="C2052" s="8" t="s">
        <v>3013</v>
      </c>
      <c r="D2052" s="22" t="s">
        <v>669</v>
      </c>
      <c r="E2052" s="22" t="s">
        <v>669</v>
      </c>
      <c r="F2052" s="22">
        <v>13594</v>
      </c>
      <c r="G2052" s="22"/>
      <c r="H2052" s="22" t="str">
        <f>+IFERROR(INDEX('18.02.23'!$N$9:$N$746,MATCH('Bảng kê Q1'!$F2052,'18.02.23'!$N$9:$N$746,0)),"")</f>
        <v/>
      </c>
      <c r="I2052" s="22"/>
      <c r="J2052" s="22"/>
      <c r="K2052" s="22"/>
      <c r="L2052" s="5">
        <v>340315</v>
      </c>
      <c r="M2052" s="9" t="s">
        <v>3015</v>
      </c>
      <c r="N2052" s="5">
        <v>34032</v>
      </c>
      <c r="O2052" s="5">
        <v>374347</v>
      </c>
      <c r="P2052" s="5">
        <f t="shared" si="62"/>
        <v>39306.434999999998</v>
      </c>
      <c r="Q2052" s="5">
        <f t="shared" si="63"/>
        <v>335040.565</v>
      </c>
      <c r="R2052" s="5" t="str">
        <f>+IFERROR(INDEX('18.02.23'!$F$9:$F$748,MATCH('Bảng kê Q1'!$F2052,'18.02.23'!$N$9:$N$746,0)),"")</f>
        <v/>
      </c>
      <c r="S2052" s="15" t="s">
        <v>1882</v>
      </c>
      <c r="T2052" s="8" t="s">
        <v>3014</v>
      </c>
      <c r="U2052" t="e">
        <f>INDEX('Hàng tra'!$E$3:$E$519,MATCH('Bảng kê Q1'!$F2052,'Hàng tra'!$E$3:$E$519,0))</f>
        <v>#N/A</v>
      </c>
    </row>
    <row r="2053" spans="1:21" hidden="1" outlineLevel="1" x14ac:dyDescent="0.25">
      <c r="A2053" s="4">
        <v>44999</v>
      </c>
      <c r="B2053" s="8" t="s">
        <v>2686</v>
      </c>
      <c r="C2053" s="8" t="s">
        <v>3013</v>
      </c>
      <c r="D2053" s="22" t="s">
        <v>669</v>
      </c>
      <c r="E2053" s="22" t="s">
        <v>669</v>
      </c>
      <c r="F2053" s="22">
        <v>13595</v>
      </c>
      <c r="G2053" s="22"/>
      <c r="H2053" s="22" t="str">
        <f>+IFERROR(INDEX('18.02.23'!$N$9:$N$746,MATCH('Bảng kê Q1'!$F2053,'18.02.23'!$N$9:$N$746,0)),"")</f>
        <v/>
      </c>
      <c r="I2053" s="22"/>
      <c r="J2053" s="22"/>
      <c r="K2053" s="22"/>
      <c r="L2053" s="5">
        <v>1517775</v>
      </c>
      <c r="M2053" s="9" t="s">
        <v>3015</v>
      </c>
      <c r="N2053" s="5">
        <v>151778</v>
      </c>
      <c r="O2053" s="5">
        <v>1669553</v>
      </c>
      <c r="P2053" s="5">
        <f t="shared" ref="P2053:P2116" si="64">O2053*10.5%</f>
        <v>175303.065</v>
      </c>
      <c r="Q2053" s="5">
        <f t="shared" ref="Q2053:Q2116" si="65">+O2053-P2053</f>
        <v>1494249.9350000001</v>
      </c>
      <c r="R2053" s="5" t="str">
        <f>+IFERROR(INDEX('18.02.23'!$F$9:$F$748,MATCH('Bảng kê Q1'!$F2053,'18.02.23'!$N$9:$N$746,0)),"")</f>
        <v/>
      </c>
      <c r="S2053" s="15" t="s">
        <v>1882</v>
      </c>
      <c r="T2053" s="8" t="s">
        <v>3014</v>
      </c>
      <c r="U2053" t="e">
        <f>INDEX('Hàng tra'!$E$3:$E$519,MATCH('Bảng kê Q1'!$F2053,'Hàng tra'!$E$3:$E$519,0))</f>
        <v>#N/A</v>
      </c>
    </row>
    <row r="2054" spans="1:21" hidden="1" outlineLevel="1" x14ac:dyDescent="0.25">
      <c r="A2054" s="4">
        <v>44999</v>
      </c>
      <c r="B2054" s="8" t="s">
        <v>893</v>
      </c>
      <c r="C2054" s="8" t="s">
        <v>3013</v>
      </c>
      <c r="D2054" s="22" t="s">
        <v>1610</v>
      </c>
      <c r="E2054" s="22" t="s">
        <v>1610</v>
      </c>
      <c r="F2054" s="22">
        <v>13596</v>
      </c>
      <c r="G2054" s="22"/>
      <c r="H2054" s="22" t="str">
        <f>+IFERROR(INDEX('18.02.23'!$N$9:$N$746,MATCH('Bảng kê Q1'!$F2054,'18.02.23'!$N$9:$N$746,0)),"")</f>
        <v/>
      </c>
      <c r="I2054" s="22"/>
      <c r="J2054" s="22"/>
      <c r="K2054" s="22"/>
      <c r="L2054" s="5">
        <v>340315</v>
      </c>
      <c r="M2054" s="9" t="s">
        <v>3015</v>
      </c>
      <c r="N2054" s="5">
        <v>34032</v>
      </c>
      <c r="O2054" s="5">
        <v>374347</v>
      </c>
      <c r="P2054" s="5">
        <f t="shared" si="64"/>
        <v>39306.434999999998</v>
      </c>
      <c r="Q2054" s="5">
        <f t="shared" si="65"/>
        <v>335040.565</v>
      </c>
      <c r="R2054" s="5" t="str">
        <f>+IFERROR(INDEX('18.02.23'!$F$9:$F$748,MATCH('Bảng kê Q1'!$F2054,'18.02.23'!$N$9:$N$746,0)),"")</f>
        <v/>
      </c>
      <c r="S2054" s="15" t="s">
        <v>1882</v>
      </c>
      <c r="T2054" s="8" t="s">
        <v>3014</v>
      </c>
      <c r="U2054" t="e">
        <f>INDEX('Hàng tra'!$E$3:$E$519,MATCH('Bảng kê Q1'!$F2054,'Hàng tra'!$E$3:$E$519,0))</f>
        <v>#N/A</v>
      </c>
    </row>
    <row r="2055" spans="1:21" hidden="1" outlineLevel="1" x14ac:dyDescent="0.25">
      <c r="A2055" s="4">
        <v>44999</v>
      </c>
      <c r="B2055" s="8" t="s">
        <v>2270</v>
      </c>
      <c r="C2055" s="8" t="s">
        <v>3013</v>
      </c>
      <c r="D2055" s="22" t="s">
        <v>2543</v>
      </c>
      <c r="E2055" s="22" t="s">
        <v>2543</v>
      </c>
      <c r="F2055" s="22">
        <v>13597</v>
      </c>
      <c r="G2055" s="22"/>
      <c r="H2055" s="22" t="str">
        <f>+IFERROR(INDEX('18.02.23'!$N$9:$N$746,MATCH('Bảng kê Q1'!$F2055,'18.02.23'!$N$9:$N$746,0)),"")</f>
        <v/>
      </c>
      <c r="I2055" s="22"/>
      <c r="J2055" s="22"/>
      <c r="K2055" s="22"/>
      <c r="L2055" s="5">
        <v>340315</v>
      </c>
      <c r="M2055" s="9" t="s">
        <v>3015</v>
      </c>
      <c r="N2055" s="5">
        <v>34032</v>
      </c>
      <c r="O2055" s="5">
        <v>374347</v>
      </c>
      <c r="P2055" s="5">
        <f t="shared" si="64"/>
        <v>39306.434999999998</v>
      </c>
      <c r="Q2055" s="5">
        <f t="shared" si="65"/>
        <v>335040.565</v>
      </c>
      <c r="R2055" s="5" t="str">
        <f>+IFERROR(INDEX('18.02.23'!$F$9:$F$748,MATCH('Bảng kê Q1'!$F2055,'18.02.23'!$N$9:$N$746,0)),"")</f>
        <v/>
      </c>
      <c r="S2055" s="15" t="s">
        <v>1882</v>
      </c>
      <c r="T2055" s="8" t="s">
        <v>3014</v>
      </c>
      <c r="U2055" t="e">
        <f>INDEX('Hàng tra'!$E$3:$E$519,MATCH('Bảng kê Q1'!$F2055,'Hàng tra'!$E$3:$E$519,0))</f>
        <v>#N/A</v>
      </c>
    </row>
    <row r="2056" spans="1:21" hidden="1" outlineLevel="1" x14ac:dyDescent="0.25">
      <c r="A2056" s="4">
        <v>44999</v>
      </c>
      <c r="B2056" s="8" t="s">
        <v>1185</v>
      </c>
      <c r="C2056" s="8" t="s">
        <v>3013</v>
      </c>
      <c r="D2056" s="22" t="s">
        <v>1769</v>
      </c>
      <c r="E2056" s="22" t="s">
        <v>1769</v>
      </c>
      <c r="F2056" s="22">
        <v>13598</v>
      </c>
      <c r="G2056" s="22"/>
      <c r="H2056" s="22" t="str">
        <f>+IFERROR(INDEX('18.02.23'!$N$9:$N$746,MATCH('Bảng kê Q1'!$F2056,'18.02.23'!$N$9:$N$746,0)),"")</f>
        <v/>
      </c>
      <c r="I2056" s="22"/>
      <c r="J2056" s="22"/>
      <c r="K2056" s="22"/>
      <c r="L2056" s="5">
        <v>848400</v>
      </c>
      <c r="M2056" s="9" t="s">
        <v>3015</v>
      </c>
      <c r="N2056" s="5">
        <v>84840</v>
      </c>
      <c r="O2056" s="5">
        <v>933240</v>
      </c>
      <c r="P2056" s="5">
        <f t="shared" si="64"/>
        <v>97990.2</v>
      </c>
      <c r="Q2056" s="5">
        <f t="shared" si="65"/>
        <v>835249.8</v>
      </c>
      <c r="R2056" s="5" t="str">
        <f>+IFERROR(INDEX('18.02.23'!$F$9:$F$748,MATCH('Bảng kê Q1'!$F2056,'18.02.23'!$N$9:$N$746,0)),"")</f>
        <v/>
      </c>
      <c r="S2056" s="15" t="s">
        <v>1882</v>
      </c>
      <c r="T2056" s="8" t="s">
        <v>3014</v>
      </c>
      <c r="U2056" t="e">
        <f>INDEX('Hàng tra'!$E$3:$E$519,MATCH('Bảng kê Q1'!$F2056,'Hàng tra'!$E$3:$E$519,0))</f>
        <v>#N/A</v>
      </c>
    </row>
    <row r="2057" spans="1:21" hidden="1" outlineLevel="1" x14ac:dyDescent="0.25">
      <c r="A2057" s="4">
        <v>44999</v>
      </c>
      <c r="B2057" s="8" t="s">
        <v>2668</v>
      </c>
      <c r="C2057" s="8" t="s">
        <v>3013</v>
      </c>
      <c r="D2057" s="22" t="s">
        <v>794</v>
      </c>
      <c r="E2057" s="22" t="s">
        <v>794</v>
      </c>
      <c r="F2057" s="22">
        <v>13601</v>
      </c>
      <c r="G2057" s="22"/>
      <c r="H2057" s="22" t="str">
        <f>+IFERROR(INDEX('18.02.23'!$N$9:$N$746,MATCH('Bảng kê Q1'!$F2057,'18.02.23'!$N$9:$N$746,0)),"")</f>
        <v/>
      </c>
      <c r="I2057" s="22"/>
      <c r="J2057" s="22"/>
      <c r="K2057" s="22"/>
      <c r="L2057" s="5">
        <v>1782253</v>
      </c>
      <c r="M2057" s="9" t="s">
        <v>3015</v>
      </c>
      <c r="N2057" s="5">
        <v>178225</v>
      </c>
      <c r="O2057" s="5">
        <v>1960478</v>
      </c>
      <c r="P2057" s="5">
        <f t="shared" si="64"/>
        <v>205850.19</v>
      </c>
      <c r="Q2057" s="5">
        <f t="shared" si="65"/>
        <v>1754627.81</v>
      </c>
      <c r="R2057" s="5" t="str">
        <f>+IFERROR(INDEX('18.02.23'!$F$9:$F$748,MATCH('Bảng kê Q1'!$F2057,'18.02.23'!$N$9:$N$746,0)),"")</f>
        <v/>
      </c>
      <c r="S2057" s="15" t="s">
        <v>1882</v>
      </c>
      <c r="T2057" s="8" t="s">
        <v>3014</v>
      </c>
      <c r="U2057" t="e">
        <f>INDEX('Hàng tra'!$E$3:$E$519,MATCH('Bảng kê Q1'!$F2057,'Hàng tra'!$E$3:$E$519,0))</f>
        <v>#N/A</v>
      </c>
    </row>
    <row r="2058" spans="1:21" hidden="1" outlineLevel="1" x14ac:dyDescent="0.25">
      <c r="A2058" s="4">
        <v>45000</v>
      </c>
      <c r="B2058" s="8" t="s">
        <v>1974</v>
      </c>
      <c r="C2058" s="8" t="s">
        <v>3013</v>
      </c>
      <c r="D2058" s="22" t="s">
        <v>2917</v>
      </c>
      <c r="E2058" s="22" t="s">
        <v>2917</v>
      </c>
      <c r="F2058" s="22">
        <v>13614</v>
      </c>
      <c r="G2058" s="22"/>
      <c r="H2058" s="22" t="str">
        <f>+IFERROR(INDEX('18.02.23'!$N$9:$N$746,MATCH('Bảng kê Q1'!$F2058,'18.02.23'!$N$9:$N$746,0)),"")</f>
        <v/>
      </c>
      <c r="I2058" s="22"/>
      <c r="J2058" s="22"/>
      <c r="K2058" s="22"/>
      <c r="L2058" s="5">
        <v>1585610</v>
      </c>
      <c r="M2058" s="9" t="s">
        <v>3015</v>
      </c>
      <c r="N2058" s="5">
        <v>158561</v>
      </c>
      <c r="O2058" s="5">
        <v>1744171</v>
      </c>
      <c r="P2058" s="5">
        <f t="shared" si="64"/>
        <v>183137.95499999999</v>
      </c>
      <c r="Q2058" s="5">
        <f t="shared" si="65"/>
        <v>1561033.0449999999</v>
      </c>
      <c r="R2058" s="5" t="str">
        <f>+IFERROR(INDEX('18.02.23'!$F$9:$F$748,MATCH('Bảng kê Q1'!$F2058,'18.02.23'!$N$9:$N$746,0)),"")</f>
        <v/>
      </c>
      <c r="S2058" s="15" t="s">
        <v>1882</v>
      </c>
      <c r="T2058" s="8" t="s">
        <v>3014</v>
      </c>
      <c r="U2058" t="e">
        <f>INDEX('Hàng tra'!$E$3:$E$519,MATCH('Bảng kê Q1'!$F2058,'Hàng tra'!$E$3:$E$519,0))</f>
        <v>#N/A</v>
      </c>
    </row>
    <row r="2059" spans="1:21" hidden="1" outlineLevel="1" x14ac:dyDescent="0.25">
      <c r="A2059" s="4">
        <v>45000</v>
      </c>
      <c r="B2059" s="8" t="s">
        <v>66</v>
      </c>
      <c r="C2059" s="8" t="s">
        <v>3013</v>
      </c>
      <c r="D2059" s="22" t="s">
        <v>4239</v>
      </c>
      <c r="E2059" s="22" t="s">
        <v>4239</v>
      </c>
      <c r="F2059" s="22">
        <v>13615</v>
      </c>
      <c r="G2059" s="22"/>
      <c r="H2059" s="22" t="str">
        <f>+IFERROR(INDEX('18.02.23'!$N$9:$N$746,MATCH('Bảng kê Q1'!$F2059,'18.02.23'!$N$9:$N$746,0)),"")</f>
        <v/>
      </c>
      <c r="I2059" s="22"/>
      <c r="J2059" s="22"/>
      <c r="K2059" s="22"/>
      <c r="L2059" s="5">
        <v>592955</v>
      </c>
      <c r="M2059" s="9" t="s">
        <v>3015</v>
      </c>
      <c r="N2059" s="5">
        <v>59296</v>
      </c>
      <c r="O2059" s="5">
        <v>652251</v>
      </c>
      <c r="P2059" s="5">
        <f t="shared" si="64"/>
        <v>68486.354999999996</v>
      </c>
      <c r="Q2059" s="5">
        <f t="shared" si="65"/>
        <v>583764.64500000002</v>
      </c>
      <c r="R2059" s="5" t="str">
        <f>+IFERROR(INDEX('18.02.23'!$F$9:$F$748,MATCH('Bảng kê Q1'!$F2059,'18.02.23'!$N$9:$N$746,0)),"")</f>
        <v/>
      </c>
      <c r="S2059" s="15" t="s">
        <v>1882</v>
      </c>
      <c r="T2059" s="8" t="s">
        <v>3014</v>
      </c>
      <c r="U2059" t="e">
        <f>INDEX('Hàng tra'!$E$3:$E$519,MATCH('Bảng kê Q1'!$F2059,'Hàng tra'!$E$3:$E$519,0))</f>
        <v>#N/A</v>
      </c>
    </row>
    <row r="2060" spans="1:21" hidden="1" outlineLevel="1" x14ac:dyDescent="0.25">
      <c r="A2060" s="4">
        <v>45000</v>
      </c>
      <c r="B2060" s="8" t="s">
        <v>1403</v>
      </c>
      <c r="C2060" s="8" t="s">
        <v>3013</v>
      </c>
      <c r="D2060" s="22" t="s">
        <v>557</v>
      </c>
      <c r="E2060" s="22" t="s">
        <v>557</v>
      </c>
      <c r="F2060" s="22">
        <v>13616</v>
      </c>
      <c r="G2060" s="22"/>
      <c r="H2060" s="22" t="str">
        <f>+IFERROR(INDEX('18.02.23'!$N$9:$N$746,MATCH('Bảng kê Q1'!$F2060,'18.02.23'!$N$9:$N$746,0)),"")</f>
        <v/>
      </c>
      <c r="I2060" s="22"/>
      <c r="J2060" s="22"/>
      <c r="K2060" s="22"/>
      <c r="L2060" s="5">
        <v>555290</v>
      </c>
      <c r="M2060" s="9" t="s">
        <v>3015</v>
      </c>
      <c r="N2060" s="5">
        <v>55529</v>
      </c>
      <c r="O2060" s="5">
        <v>610819</v>
      </c>
      <c r="P2060" s="5">
        <f t="shared" si="64"/>
        <v>64135.994999999995</v>
      </c>
      <c r="Q2060" s="5">
        <f t="shared" si="65"/>
        <v>546683.005</v>
      </c>
      <c r="R2060" s="5" t="str">
        <f>+IFERROR(INDEX('18.02.23'!$F$9:$F$748,MATCH('Bảng kê Q1'!$F2060,'18.02.23'!$N$9:$N$746,0)),"")</f>
        <v/>
      </c>
      <c r="S2060" s="15" t="s">
        <v>1882</v>
      </c>
      <c r="T2060" s="8" t="s">
        <v>3014</v>
      </c>
      <c r="U2060" t="e">
        <f>INDEX('Hàng tra'!$E$3:$E$519,MATCH('Bảng kê Q1'!$F2060,'Hàng tra'!$E$3:$E$519,0))</f>
        <v>#N/A</v>
      </c>
    </row>
    <row r="2061" spans="1:21" hidden="1" outlineLevel="1" x14ac:dyDescent="0.25">
      <c r="A2061" s="4">
        <v>45000</v>
      </c>
      <c r="B2061" s="8" t="s">
        <v>2791</v>
      </c>
      <c r="C2061" s="8" t="s">
        <v>3013</v>
      </c>
      <c r="D2061" s="22" t="s">
        <v>336</v>
      </c>
      <c r="E2061" s="22" t="s">
        <v>336</v>
      </c>
      <c r="F2061" s="22">
        <v>13617</v>
      </c>
      <c r="G2061" s="22"/>
      <c r="H2061" s="22" t="str">
        <f>+IFERROR(INDEX('18.02.23'!$N$9:$N$746,MATCH('Bảng kê Q1'!$F2061,'18.02.23'!$N$9:$N$746,0)),"")</f>
        <v/>
      </c>
      <c r="I2061" s="22"/>
      <c r="J2061" s="22"/>
      <c r="K2061" s="22"/>
      <c r="L2061" s="5">
        <v>340315</v>
      </c>
      <c r="M2061" s="9" t="s">
        <v>3015</v>
      </c>
      <c r="N2061" s="5">
        <v>34032</v>
      </c>
      <c r="O2061" s="5">
        <v>374347</v>
      </c>
      <c r="P2061" s="5">
        <f t="shared" si="64"/>
        <v>39306.434999999998</v>
      </c>
      <c r="Q2061" s="5">
        <f t="shared" si="65"/>
        <v>335040.565</v>
      </c>
      <c r="R2061" s="5" t="str">
        <f>+IFERROR(INDEX('18.02.23'!$F$9:$F$748,MATCH('Bảng kê Q1'!$F2061,'18.02.23'!$N$9:$N$746,0)),"")</f>
        <v/>
      </c>
      <c r="S2061" s="15" t="s">
        <v>1882</v>
      </c>
      <c r="T2061" s="8" t="s">
        <v>3014</v>
      </c>
      <c r="U2061" t="e">
        <f>INDEX('Hàng tra'!$E$3:$E$519,MATCH('Bảng kê Q1'!$F2061,'Hàng tra'!$E$3:$E$519,0))</f>
        <v>#N/A</v>
      </c>
    </row>
    <row r="2062" spans="1:21" hidden="1" outlineLevel="1" x14ac:dyDescent="0.25">
      <c r="A2062" s="4">
        <v>45000</v>
      </c>
      <c r="B2062" s="8" t="s">
        <v>2802</v>
      </c>
      <c r="C2062" s="8" t="s">
        <v>3013</v>
      </c>
      <c r="D2062" s="22" t="s">
        <v>1681</v>
      </c>
      <c r="E2062" s="22" t="s">
        <v>1681</v>
      </c>
      <c r="F2062" s="22">
        <v>13618</v>
      </c>
      <c r="G2062" s="22"/>
      <c r="H2062" s="22" t="str">
        <f>+IFERROR(INDEX('18.02.23'!$N$9:$N$746,MATCH('Bảng kê Q1'!$F2062,'18.02.23'!$N$9:$N$746,0)),"")</f>
        <v/>
      </c>
      <c r="I2062" s="22"/>
      <c r="J2062" s="22"/>
      <c r="K2062" s="22"/>
      <c r="L2062" s="5">
        <v>368978</v>
      </c>
      <c r="M2062" s="9" t="s">
        <v>3015</v>
      </c>
      <c r="N2062" s="5">
        <v>36898</v>
      </c>
      <c r="O2062" s="5">
        <v>405876</v>
      </c>
      <c r="P2062" s="5">
        <f t="shared" si="64"/>
        <v>42616.979999999996</v>
      </c>
      <c r="Q2062" s="5">
        <f t="shared" si="65"/>
        <v>363259.02</v>
      </c>
      <c r="R2062" s="5" t="str">
        <f>+IFERROR(INDEX('18.02.23'!$F$9:$F$748,MATCH('Bảng kê Q1'!$F2062,'18.02.23'!$N$9:$N$746,0)),"")</f>
        <v/>
      </c>
      <c r="S2062" s="15" t="s">
        <v>1882</v>
      </c>
      <c r="T2062" s="8" t="s">
        <v>3014</v>
      </c>
      <c r="U2062" t="e">
        <f>INDEX('Hàng tra'!$E$3:$E$519,MATCH('Bảng kê Q1'!$F2062,'Hàng tra'!$E$3:$E$519,0))</f>
        <v>#N/A</v>
      </c>
    </row>
    <row r="2063" spans="1:21" hidden="1" outlineLevel="1" x14ac:dyDescent="0.25">
      <c r="A2063" s="4">
        <v>45000</v>
      </c>
      <c r="B2063" s="8" t="s">
        <v>2532</v>
      </c>
      <c r="C2063" s="8" t="s">
        <v>3013</v>
      </c>
      <c r="D2063" s="22" t="s">
        <v>2948</v>
      </c>
      <c r="E2063" s="22" t="s">
        <v>2948</v>
      </c>
      <c r="F2063" s="22">
        <v>13619</v>
      </c>
      <c r="G2063" s="22"/>
      <c r="H2063" s="22" t="str">
        <f>+IFERROR(INDEX('18.02.23'!$N$9:$N$746,MATCH('Bảng kê Q1'!$F2063,'18.02.23'!$N$9:$N$746,0)),"")</f>
        <v/>
      </c>
      <c r="I2063" s="22"/>
      <c r="J2063" s="22"/>
      <c r="K2063" s="22"/>
      <c r="L2063" s="5">
        <v>333174</v>
      </c>
      <c r="M2063" s="9" t="s">
        <v>3015</v>
      </c>
      <c r="N2063" s="5">
        <v>33317</v>
      </c>
      <c r="O2063" s="5">
        <v>366491</v>
      </c>
      <c r="P2063" s="5">
        <f t="shared" si="64"/>
        <v>38481.555</v>
      </c>
      <c r="Q2063" s="5">
        <f t="shared" si="65"/>
        <v>328009.44500000001</v>
      </c>
      <c r="R2063" s="5" t="str">
        <f>+IFERROR(INDEX('18.02.23'!$F$9:$F$748,MATCH('Bảng kê Q1'!$F2063,'18.02.23'!$N$9:$N$746,0)),"")</f>
        <v/>
      </c>
      <c r="S2063" s="15" t="s">
        <v>1882</v>
      </c>
      <c r="T2063" s="8" t="s">
        <v>3014</v>
      </c>
      <c r="U2063" t="e">
        <f>INDEX('Hàng tra'!$E$3:$E$519,MATCH('Bảng kê Q1'!$F2063,'Hàng tra'!$E$3:$E$519,0))</f>
        <v>#N/A</v>
      </c>
    </row>
    <row r="2064" spans="1:21" hidden="1" outlineLevel="1" x14ac:dyDescent="0.25">
      <c r="A2064" s="4">
        <v>45000</v>
      </c>
      <c r="B2064" s="8" t="s">
        <v>641</v>
      </c>
      <c r="C2064" s="8" t="s">
        <v>3013</v>
      </c>
      <c r="D2064" s="22" t="s">
        <v>2354</v>
      </c>
      <c r="E2064" s="22" t="s">
        <v>2354</v>
      </c>
      <c r="F2064" s="22">
        <v>13620</v>
      </c>
      <c r="G2064" s="22"/>
      <c r="H2064" s="22" t="str">
        <f>+IFERROR(INDEX('18.02.23'!$N$9:$N$746,MATCH('Bảng kê Q1'!$F2064,'18.02.23'!$N$9:$N$746,0)),"")</f>
        <v/>
      </c>
      <c r="I2064" s="22"/>
      <c r="J2064" s="22"/>
      <c r="K2064" s="22"/>
      <c r="L2064" s="5">
        <v>340315</v>
      </c>
      <c r="M2064" s="9" t="s">
        <v>3015</v>
      </c>
      <c r="N2064" s="5">
        <v>34032</v>
      </c>
      <c r="O2064" s="5">
        <v>374347</v>
      </c>
      <c r="P2064" s="5">
        <f t="shared" si="64"/>
        <v>39306.434999999998</v>
      </c>
      <c r="Q2064" s="5">
        <f t="shared" si="65"/>
        <v>335040.565</v>
      </c>
      <c r="R2064" s="5" t="str">
        <f>+IFERROR(INDEX('18.02.23'!$F$9:$F$748,MATCH('Bảng kê Q1'!$F2064,'18.02.23'!$N$9:$N$746,0)),"")</f>
        <v/>
      </c>
      <c r="S2064" s="15" t="s">
        <v>1882</v>
      </c>
      <c r="T2064" s="8" t="s">
        <v>3014</v>
      </c>
      <c r="U2064" t="e">
        <f>INDEX('Hàng tra'!$E$3:$E$519,MATCH('Bảng kê Q1'!$F2064,'Hàng tra'!$E$3:$E$519,0))</f>
        <v>#N/A</v>
      </c>
    </row>
    <row r="2065" spans="1:21" hidden="1" outlineLevel="1" x14ac:dyDescent="0.25">
      <c r="A2065" s="4">
        <v>45000</v>
      </c>
      <c r="B2065" s="8" t="s">
        <v>2359</v>
      </c>
      <c r="C2065" s="8" t="s">
        <v>3013</v>
      </c>
      <c r="D2065" s="22" t="s">
        <v>4135</v>
      </c>
      <c r="E2065" s="22" t="s">
        <v>4135</v>
      </c>
      <c r="F2065" s="22">
        <v>13621</v>
      </c>
      <c r="G2065" s="22"/>
      <c r="H2065" s="22" t="str">
        <f>+IFERROR(INDEX('18.02.23'!$N$9:$N$746,MATCH('Bảng kê Q1'!$F2065,'18.02.23'!$N$9:$N$746,0)),"")</f>
        <v/>
      </c>
      <c r="I2065" s="22"/>
      <c r="J2065" s="22"/>
      <c r="K2065" s="22"/>
      <c r="L2065" s="5">
        <v>340315</v>
      </c>
      <c r="M2065" s="9" t="s">
        <v>3015</v>
      </c>
      <c r="N2065" s="5">
        <v>34032</v>
      </c>
      <c r="O2065" s="5">
        <v>374347</v>
      </c>
      <c r="P2065" s="5">
        <f t="shared" si="64"/>
        <v>39306.434999999998</v>
      </c>
      <c r="Q2065" s="5">
        <f t="shared" si="65"/>
        <v>335040.565</v>
      </c>
      <c r="R2065" s="5" t="str">
        <f>+IFERROR(INDEX('18.02.23'!$F$9:$F$748,MATCH('Bảng kê Q1'!$F2065,'18.02.23'!$N$9:$N$746,0)),"")</f>
        <v/>
      </c>
      <c r="S2065" s="15" t="s">
        <v>1882</v>
      </c>
      <c r="T2065" s="8" t="s">
        <v>3014</v>
      </c>
      <c r="U2065" t="e">
        <f>INDEX('Hàng tra'!$E$3:$E$519,MATCH('Bảng kê Q1'!$F2065,'Hàng tra'!$E$3:$E$519,0))</f>
        <v>#N/A</v>
      </c>
    </row>
    <row r="2066" spans="1:21" hidden="1" outlineLevel="1" x14ac:dyDescent="0.25">
      <c r="A2066" s="4">
        <v>45000</v>
      </c>
      <c r="B2066" s="8" t="s">
        <v>574</v>
      </c>
      <c r="C2066" s="8" t="s">
        <v>3013</v>
      </c>
      <c r="D2066" s="22" t="s">
        <v>4135</v>
      </c>
      <c r="E2066" s="22" t="s">
        <v>4135</v>
      </c>
      <c r="F2066" s="22">
        <v>13622</v>
      </c>
      <c r="G2066" s="22"/>
      <c r="H2066" s="22" t="str">
        <f>+IFERROR(INDEX('18.02.23'!$N$9:$N$746,MATCH('Bảng kê Q1'!$F2066,'18.02.23'!$N$9:$N$746,0)),"")</f>
        <v/>
      </c>
      <c r="I2066" s="22"/>
      <c r="J2066" s="22"/>
      <c r="K2066" s="22"/>
      <c r="L2066" s="5">
        <v>962793</v>
      </c>
      <c r="M2066" s="9" t="s">
        <v>3015</v>
      </c>
      <c r="N2066" s="5">
        <v>96279</v>
      </c>
      <c r="O2066" s="5">
        <v>1059072</v>
      </c>
      <c r="P2066" s="5">
        <f t="shared" si="64"/>
        <v>111202.56</v>
      </c>
      <c r="Q2066" s="5">
        <f t="shared" si="65"/>
        <v>947869.44</v>
      </c>
      <c r="R2066" s="5" t="str">
        <f>+IFERROR(INDEX('18.02.23'!$F$9:$F$748,MATCH('Bảng kê Q1'!$F2066,'18.02.23'!$N$9:$N$746,0)),"")</f>
        <v/>
      </c>
      <c r="S2066" s="15" t="s">
        <v>1882</v>
      </c>
      <c r="T2066" s="8" t="s">
        <v>3014</v>
      </c>
      <c r="U2066" t="e">
        <f>INDEX('Hàng tra'!$E$3:$E$519,MATCH('Bảng kê Q1'!$F2066,'Hàng tra'!$E$3:$E$519,0))</f>
        <v>#N/A</v>
      </c>
    </row>
    <row r="2067" spans="1:21" hidden="1" outlineLevel="1" x14ac:dyDescent="0.25">
      <c r="A2067" s="4">
        <v>45000</v>
      </c>
      <c r="B2067" s="8" t="s">
        <v>2409</v>
      </c>
      <c r="C2067" s="8" t="s">
        <v>3013</v>
      </c>
      <c r="D2067" s="22" t="s">
        <v>2741</v>
      </c>
      <c r="E2067" s="22" t="s">
        <v>2741</v>
      </c>
      <c r="F2067" s="22">
        <v>13623</v>
      </c>
      <c r="G2067" s="22"/>
      <c r="H2067" s="22" t="str">
        <f>+IFERROR(INDEX('18.02.23'!$N$9:$N$746,MATCH('Bảng kê Q1'!$F2067,'18.02.23'!$N$9:$N$746,0)),"")</f>
        <v/>
      </c>
      <c r="I2067" s="22"/>
      <c r="J2067" s="22"/>
      <c r="K2067" s="22"/>
      <c r="L2067" s="5">
        <v>340315</v>
      </c>
      <c r="M2067" s="9" t="s">
        <v>3015</v>
      </c>
      <c r="N2067" s="5">
        <v>34032</v>
      </c>
      <c r="O2067" s="5">
        <v>374347</v>
      </c>
      <c r="P2067" s="5">
        <f t="shared" si="64"/>
        <v>39306.434999999998</v>
      </c>
      <c r="Q2067" s="5">
        <f t="shared" si="65"/>
        <v>335040.565</v>
      </c>
      <c r="R2067" s="5" t="str">
        <f>+IFERROR(INDEX('18.02.23'!$F$9:$F$748,MATCH('Bảng kê Q1'!$F2067,'18.02.23'!$N$9:$N$746,0)),"")</f>
        <v/>
      </c>
      <c r="S2067" s="15" t="s">
        <v>1882</v>
      </c>
      <c r="T2067" s="8" t="s">
        <v>3014</v>
      </c>
      <c r="U2067" t="e">
        <f>INDEX('Hàng tra'!$E$3:$E$519,MATCH('Bảng kê Q1'!$F2067,'Hàng tra'!$E$3:$E$519,0))</f>
        <v>#N/A</v>
      </c>
    </row>
    <row r="2068" spans="1:21" hidden="1" outlineLevel="1" x14ac:dyDescent="0.25">
      <c r="A2068" s="4">
        <v>45000</v>
      </c>
      <c r="B2068" s="8" t="s">
        <v>2018</v>
      </c>
      <c r="C2068" s="8" t="s">
        <v>3013</v>
      </c>
      <c r="D2068" s="22" t="s">
        <v>447</v>
      </c>
      <c r="E2068" s="22" t="s">
        <v>447</v>
      </c>
      <c r="F2068" s="22">
        <v>13624</v>
      </c>
      <c r="G2068" s="22"/>
      <c r="H2068" s="22" t="str">
        <f>+IFERROR(INDEX('18.02.23'!$N$9:$N$746,MATCH('Bảng kê Q1'!$F2068,'18.02.23'!$N$9:$N$746,0)),"")</f>
        <v/>
      </c>
      <c r="I2068" s="22"/>
      <c r="J2068" s="22"/>
      <c r="K2068" s="22"/>
      <c r="L2068" s="5">
        <v>775583</v>
      </c>
      <c r="M2068" s="9" t="s">
        <v>3015</v>
      </c>
      <c r="N2068" s="5">
        <v>77558</v>
      </c>
      <c r="O2068" s="5">
        <v>853141</v>
      </c>
      <c r="P2068" s="5">
        <f t="shared" si="64"/>
        <v>89579.804999999993</v>
      </c>
      <c r="Q2068" s="5">
        <f t="shared" si="65"/>
        <v>763561.19500000007</v>
      </c>
      <c r="R2068" s="5" t="str">
        <f>+IFERROR(INDEX('18.02.23'!$F$9:$F$748,MATCH('Bảng kê Q1'!$F2068,'18.02.23'!$N$9:$N$746,0)),"")</f>
        <v/>
      </c>
      <c r="S2068" s="15" t="s">
        <v>1882</v>
      </c>
      <c r="T2068" s="8" t="s">
        <v>3014</v>
      </c>
      <c r="U2068" t="e">
        <f>INDEX('Hàng tra'!$E$3:$E$519,MATCH('Bảng kê Q1'!$F2068,'Hàng tra'!$E$3:$E$519,0))</f>
        <v>#N/A</v>
      </c>
    </row>
    <row r="2069" spans="1:21" hidden="1" outlineLevel="1" x14ac:dyDescent="0.25">
      <c r="A2069" s="4">
        <v>45000</v>
      </c>
      <c r="B2069" s="8" t="s">
        <v>72</v>
      </c>
      <c r="C2069" s="8" t="s">
        <v>3013</v>
      </c>
      <c r="D2069" s="22" t="s">
        <v>1998</v>
      </c>
      <c r="E2069" s="22" t="s">
        <v>1998</v>
      </c>
      <c r="F2069" s="22">
        <v>13625</v>
      </c>
      <c r="G2069" s="22"/>
      <c r="H2069" s="22" t="str">
        <f>+IFERROR(INDEX('18.02.23'!$N$9:$N$746,MATCH('Bảng kê Q1'!$F2069,'18.02.23'!$N$9:$N$746,0)),"")</f>
        <v/>
      </c>
      <c r="I2069" s="22"/>
      <c r="J2069" s="22"/>
      <c r="K2069" s="22"/>
      <c r="L2069" s="5">
        <v>340315</v>
      </c>
      <c r="M2069" s="9" t="s">
        <v>3015</v>
      </c>
      <c r="N2069" s="5">
        <v>34032</v>
      </c>
      <c r="O2069" s="5">
        <v>374347</v>
      </c>
      <c r="P2069" s="5">
        <f t="shared" si="64"/>
        <v>39306.434999999998</v>
      </c>
      <c r="Q2069" s="5">
        <f t="shared" si="65"/>
        <v>335040.565</v>
      </c>
      <c r="R2069" s="5" t="str">
        <f>+IFERROR(INDEX('18.02.23'!$F$9:$F$748,MATCH('Bảng kê Q1'!$F2069,'18.02.23'!$N$9:$N$746,0)),"")</f>
        <v/>
      </c>
      <c r="S2069" s="15" t="s">
        <v>1882</v>
      </c>
      <c r="T2069" s="8" t="s">
        <v>3014</v>
      </c>
      <c r="U2069" t="e">
        <f>INDEX('Hàng tra'!$E$3:$E$519,MATCH('Bảng kê Q1'!$F2069,'Hàng tra'!$E$3:$E$519,0))</f>
        <v>#N/A</v>
      </c>
    </row>
    <row r="2070" spans="1:21" hidden="1" outlineLevel="1" x14ac:dyDescent="0.25">
      <c r="A2070" s="4">
        <v>45000</v>
      </c>
      <c r="B2070" s="8" t="s">
        <v>1573</v>
      </c>
      <c r="C2070" s="8" t="s">
        <v>3013</v>
      </c>
      <c r="D2070" s="22" t="s">
        <v>290</v>
      </c>
      <c r="E2070" s="22" t="s">
        <v>290</v>
      </c>
      <c r="F2070" s="22">
        <v>13629</v>
      </c>
      <c r="G2070" s="22"/>
      <c r="H2070" s="22" t="str">
        <f>+IFERROR(INDEX('18.02.23'!$N$9:$N$746,MATCH('Bảng kê Q1'!$F2070,'18.02.23'!$N$9:$N$746,0)),"")</f>
        <v/>
      </c>
      <c r="I2070" s="22"/>
      <c r="J2070" s="22"/>
      <c r="K2070" s="22"/>
      <c r="L2070" s="5">
        <v>340315</v>
      </c>
      <c r="M2070" s="9" t="s">
        <v>3015</v>
      </c>
      <c r="N2070" s="5">
        <v>34032</v>
      </c>
      <c r="O2070" s="5">
        <v>374347</v>
      </c>
      <c r="P2070" s="5">
        <f t="shared" si="64"/>
        <v>39306.434999999998</v>
      </c>
      <c r="Q2070" s="5">
        <f t="shared" si="65"/>
        <v>335040.565</v>
      </c>
      <c r="R2070" s="5" t="str">
        <f>+IFERROR(INDEX('18.02.23'!$F$9:$F$748,MATCH('Bảng kê Q1'!$F2070,'18.02.23'!$N$9:$N$746,0)),"")</f>
        <v/>
      </c>
      <c r="S2070" s="15" t="s">
        <v>1882</v>
      </c>
      <c r="T2070" s="8" t="s">
        <v>3014</v>
      </c>
      <c r="U2070" t="e">
        <f>INDEX('Hàng tra'!$E$3:$E$519,MATCH('Bảng kê Q1'!$F2070,'Hàng tra'!$E$3:$E$519,0))</f>
        <v>#N/A</v>
      </c>
    </row>
    <row r="2071" spans="1:21" hidden="1" outlineLevel="1" x14ac:dyDescent="0.25">
      <c r="A2071" s="4">
        <v>45000</v>
      </c>
      <c r="B2071" s="8" t="s">
        <v>2764</v>
      </c>
      <c r="C2071" s="8" t="s">
        <v>3013</v>
      </c>
      <c r="D2071" s="22" t="s">
        <v>151</v>
      </c>
      <c r="E2071" s="22" t="s">
        <v>151</v>
      </c>
      <c r="F2071" s="22">
        <v>13630</v>
      </c>
      <c r="G2071" s="22"/>
      <c r="H2071" s="22" t="str">
        <f>+IFERROR(INDEX('18.02.23'!$N$9:$N$746,MATCH('Bảng kê Q1'!$F2071,'18.02.23'!$N$9:$N$746,0)),"")</f>
        <v/>
      </c>
      <c r="I2071" s="22"/>
      <c r="J2071" s="22"/>
      <c r="K2071" s="22"/>
      <c r="L2071" s="5">
        <v>340315</v>
      </c>
      <c r="M2071" s="9" t="s">
        <v>3015</v>
      </c>
      <c r="N2071" s="5">
        <v>34032</v>
      </c>
      <c r="O2071" s="5">
        <v>374347</v>
      </c>
      <c r="P2071" s="5">
        <f t="shared" si="64"/>
        <v>39306.434999999998</v>
      </c>
      <c r="Q2071" s="5">
        <f t="shared" si="65"/>
        <v>335040.565</v>
      </c>
      <c r="R2071" s="5" t="str">
        <f>+IFERROR(INDEX('18.02.23'!$F$9:$F$748,MATCH('Bảng kê Q1'!$F2071,'18.02.23'!$N$9:$N$746,0)),"")</f>
        <v/>
      </c>
      <c r="S2071" s="15" t="s">
        <v>1882</v>
      </c>
      <c r="T2071" s="8" t="s">
        <v>3014</v>
      </c>
      <c r="U2071" t="e">
        <f>INDEX('Hàng tra'!$E$3:$E$519,MATCH('Bảng kê Q1'!$F2071,'Hàng tra'!$E$3:$E$519,0))</f>
        <v>#N/A</v>
      </c>
    </row>
    <row r="2072" spans="1:21" hidden="1" outlineLevel="1" x14ac:dyDescent="0.25">
      <c r="A2072" s="4">
        <v>45000</v>
      </c>
      <c r="B2072" s="8" t="s">
        <v>1701</v>
      </c>
      <c r="C2072" s="8" t="s">
        <v>3013</v>
      </c>
      <c r="D2072" s="22" t="s">
        <v>2455</v>
      </c>
      <c r="E2072" s="22" t="s">
        <v>2455</v>
      </c>
      <c r="F2072" s="22">
        <v>13631</v>
      </c>
      <c r="G2072" s="22"/>
      <c r="H2072" s="22" t="str">
        <f>+IFERROR(INDEX('18.02.23'!$N$9:$N$746,MATCH('Bảng kê Q1'!$F2072,'18.02.23'!$N$9:$N$746,0)),"")</f>
        <v/>
      </c>
      <c r="I2072" s="22"/>
      <c r="J2072" s="22"/>
      <c r="K2072" s="22"/>
      <c r="L2072" s="5">
        <v>1109636</v>
      </c>
      <c r="M2072" s="9" t="s">
        <v>3015</v>
      </c>
      <c r="N2072" s="5">
        <v>110964</v>
      </c>
      <c r="O2072" s="5">
        <v>1220600</v>
      </c>
      <c r="P2072" s="5">
        <f t="shared" si="64"/>
        <v>128163</v>
      </c>
      <c r="Q2072" s="5">
        <f t="shared" si="65"/>
        <v>1092437</v>
      </c>
      <c r="R2072" s="5" t="str">
        <f>+IFERROR(INDEX('18.02.23'!$F$9:$F$748,MATCH('Bảng kê Q1'!$F2072,'18.02.23'!$N$9:$N$746,0)),"")</f>
        <v/>
      </c>
      <c r="S2072" s="15" t="s">
        <v>1882</v>
      </c>
      <c r="T2072" s="8" t="s">
        <v>3014</v>
      </c>
      <c r="U2072" t="e">
        <f>INDEX('Hàng tra'!$E$3:$E$519,MATCH('Bảng kê Q1'!$F2072,'Hàng tra'!$E$3:$E$519,0))</f>
        <v>#N/A</v>
      </c>
    </row>
    <row r="2073" spans="1:21" hidden="1" outlineLevel="1" x14ac:dyDescent="0.25">
      <c r="A2073" s="4">
        <v>45000</v>
      </c>
      <c r="B2073" s="8" t="s">
        <v>2567</v>
      </c>
      <c r="C2073" s="8" t="s">
        <v>3013</v>
      </c>
      <c r="D2073" s="22" t="s">
        <v>2455</v>
      </c>
      <c r="E2073" s="22" t="s">
        <v>2455</v>
      </c>
      <c r="F2073" s="22">
        <v>13632</v>
      </c>
      <c r="G2073" s="22"/>
      <c r="H2073" s="22" t="str">
        <f>+IFERROR(INDEX('18.02.23'!$N$9:$N$746,MATCH('Bảng kê Q1'!$F2073,'18.02.23'!$N$9:$N$746,0)),"")</f>
        <v/>
      </c>
      <c r="I2073" s="22"/>
      <c r="J2073" s="22"/>
      <c r="K2073" s="22"/>
      <c r="L2073" s="5">
        <v>340315</v>
      </c>
      <c r="M2073" s="9" t="s">
        <v>3015</v>
      </c>
      <c r="N2073" s="5">
        <v>34032</v>
      </c>
      <c r="O2073" s="5">
        <v>374347</v>
      </c>
      <c r="P2073" s="5">
        <f t="shared" si="64"/>
        <v>39306.434999999998</v>
      </c>
      <c r="Q2073" s="5">
        <f t="shared" si="65"/>
        <v>335040.565</v>
      </c>
      <c r="R2073" s="5" t="str">
        <f>+IFERROR(INDEX('18.02.23'!$F$9:$F$748,MATCH('Bảng kê Q1'!$F2073,'18.02.23'!$N$9:$N$746,0)),"")</f>
        <v/>
      </c>
      <c r="S2073" s="15" t="s">
        <v>1882</v>
      </c>
      <c r="T2073" s="8" t="s">
        <v>3014</v>
      </c>
      <c r="U2073" t="e">
        <f>INDEX('Hàng tra'!$E$3:$E$519,MATCH('Bảng kê Q1'!$F2073,'Hàng tra'!$E$3:$E$519,0))</f>
        <v>#N/A</v>
      </c>
    </row>
    <row r="2074" spans="1:21" hidden="1" outlineLevel="1" x14ac:dyDescent="0.25">
      <c r="A2074" s="4">
        <v>45000</v>
      </c>
      <c r="B2074" s="8" t="s">
        <v>864</v>
      </c>
      <c r="C2074" s="8" t="s">
        <v>3013</v>
      </c>
      <c r="D2074" s="22" t="s">
        <v>2555</v>
      </c>
      <c r="E2074" s="22" t="s">
        <v>2555</v>
      </c>
      <c r="F2074" s="22">
        <v>13633</v>
      </c>
      <c r="G2074" s="22"/>
      <c r="H2074" s="22" t="str">
        <f>+IFERROR(INDEX('18.02.23'!$N$9:$N$746,MATCH('Bảng kê Q1'!$F2074,'18.02.23'!$N$9:$N$746,0)),"")</f>
        <v/>
      </c>
      <c r="I2074" s="22"/>
      <c r="J2074" s="22"/>
      <c r="K2074" s="22"/>
      <c r="L2074" s="5">
        <v>340315</v>
      </c>
      <c r="M2074" s="9" t="s">
        <v>3015</v>
      </c>
      <c r="N2074" s="5">
        <v>34032</v>
      </c>
      <c r="O2074" s="5">
        <v>374347</v>
      </c>
      <c r="P2074" s="5">
        <f t="shared" si="64"/>
        <v>39306.434999999998</v>
      </c>
      <c r="Q2074" s="5">
        <f t="shared" si="65"/>
        <v>335040.565</v>
      </c>
      <c r="R2074" s="5" t="str">
        <f>+IFERROR(INDEX('18.02.23'!$F$9:$F$748,MATCH('Bảng kê Q1'!$F2074,'18.02.23'!$N$9:$N$746,0)),"")</f>
        <v/>
      </c>
      <c r="S2074" s="15" t="s">
        <v>1882</v>
      </c>
      <c r="T2074" s="8" t="s">
        <v>3014</v>
      </c>
      <c r="U2074" t="e">
        <f>INDEX('Hàng tra'!$E$3:$E$519,MATCH('Bảng kê Q1'!$F2074,'Hàng tra'!$E$3:$E$519,0))</f>
        <v>#N/A</v>
      </c>
    </row>
    <row r="2075" spans="1:21" hidden="1" outlineLevel="1" x14ac:dyDescent="0.25">
      <c r="A2075" s="4">
        <v>45000</v>
      </c>
      <c r="B2075" s="8" t="s">
        <v>2897</v>
      </c>
      <c r="C2075" s="8" t="s">
        <v>3013</v>
      </c>
      <c r="D2075" s="22" t="s">
        <v>1916</v>
      </c>
      <c r="E2075" s="22" t="s">
        <v>1916</v>
      </c>
      <c r="F2075" s="22">
        <v>13634</v>
      </c>
      <c r="G2075" s="22"/>
      <c r="H2075" s="22" t="str">
        <f>+IFERROR(INDEX('18.02.23'!$N$9:$N$746,MATCH('Bảng kê Q1'!$F2075,'18.02.23'!$N$9:$N$746,0)),"")</f>
        <v/>
      </c>
      <c r="I2075" s="22"/>
      <c r="J2075" s="22"/>
      <c r="K2075" s="22"/>
      <c r="L2075" s="5">
        <v>340315</v>
      </c>
      <c r="M2075" s="9" t="s">
        <v>3015</v>
      </c>
      <c r="N2075" s="5">
        <v>34032</v>
      </c>
      <c r="O2075" s="5">
        <v>374347</v>
      </c>
      <c r="P2075" s="5">
        <f t="shared" si="64"/>
        <v>39306.434999999998</v>
      </c>
      <c r="Q2075" s="5">
        <f t="shared" si="65"/>
        <v>335040.565</v>
      </c>
      <c r="R2075" s="5" t="str">
        <f>+IFERROR(INDEX('18.02.23'!$F$9:$F$748,MATCH('Bảng kê Q1'!$F2075,'18.02.23'!$N$9:$N$746,0)),"")</f>
        <v/>
      </c>
      <c r="S2075" s="15" t="s">
        <v>1882</v>
      </c>
      <c r="T2075" s="8" t="s">
        <v>3014</v>
      </c>
      <c r="U2075" t="e">
        <f>INDEX('Hàng tra'!$E$3:$E$519,MATCH('Bảng kê Q1'!$F2075,'Hàng tra'!$E$3:$E$519,0))</f>
        <v>#N/A</v>
      </c>
    </row>
    <row r="2076" spans="1:21" hidden="1" outlineLevel="1" x14ac:dyDescent="0.25">
      <c r="A2076" s="4">
        <v>45000</v>
      </c>
      <c r="B2076" s="8" t="s">
        <v>1395</v>
      </c>
      <c r="C2076" s="8" t="s">
        <v>3013</v>
      </c>
      <c r="D2076" s="22" t="s">
        <v>1333</v>
      </c>
      <c r="E2076" s="22" t="s">
        <v>1333</v>
      </c>
      <c r="F2076" s="22">
        <v>13635</v>
      </c>
      <c r="G2076" s="22"/>
      <c r="H2076" s="22" t="str">
        <f>+IFERROR(INDEX('18.02.23'!$N$9:$N$746,MATCH('Bảng kê Q1'!$F2076,'18.02.23'!$N$9:$N$746,0)),"")</f>
        <v/>
      </c>
      <c r="I2076" s="22"/>
      <c r="J2076" s="22"/>
      <c r="K2076" s="22"/>
      <c r="L2076" s="5">
        <v>340315</v>
      </c>
      <c r="M2076" s="9" t="s">
        <v>3015</v>
      </c>
      <c r="N2076" s="5">
        <v>34032</v>
      </c>
      <c r="O2076" s="5">
        <v>374347</v>
      </c>
      <c r="P2076" s="5">
        <f t="shared" si="64"/>
        <v>39306.434999999998</v>
      </c>
      <c r="Q2076" s="5">
        <f t="shared" si="65"/>
        <v>335040.565</v>
      </c>
      <c r="R2076" s="5" t="str">
        <f>+IFERROR(INDEX('18.02.23'!$F$9:$F$748,MATCH('Bảng kê Q1'!$F2076,'18.02.23'!$N$9:$N$746,0)),"")</f>
        <v/>
      </c>
      <c r="S2076" s="15" t="s">
        <v>1882</v>
      </c>
      <c r="T2076" s="8" t="s">
        <v>3014</v>
      </c>
      <c r="U2076" t="e">
        <f>INDEX('Hàng tra'!$E$3:$E$519,MATCH('Bảng kê Q1'!$F2076,'Hàng tra'!$E$3:$E$519,0))</f>
        <v>#N/A</v>
      </c>
    </row>
    <row r="2077" spans="1:21" hidden="1" outlineLevel="1" x14ac:dyDescent="0.25">
      <c r="A2077" s="4">
        <v>45000</v>
      </c>
      <c r="B2077" s="8" t="s">
        <v>109</v>
      </c>
      <c r="C2077" s="8" t="s">
        <v>3013</v>
      </c>
      <c r="D2077" s="22" t="s">
        <v>1759</v>
      </c>
      <c r="E2077" s="22" t="s">
        <v>1759</v>
      </c>
      <c r="F2077" s="22">
        <v>13636</v>
      </c>
      <c r="G2077" s="22"/>
      <c r="H2077" s="22" t="str">
        <f>+IFERROR(INDEX('18.02.23'!$N$9:$N$746,MATCH('Bảng kê Q1'!$F2077,'18.02.23'!$N$9:$N$746,0)),"")</f>
        <v/>
      </c>
      <c r="I2077" s="22"/>
      <c r="J2077" s="22"/>
      <c r="K2077" s="22"/>
      <c r="L2077" s="5">
        <v>340315</v>
      </c>
      <c r="M2077" s="9" t="s">
        <v>3015</v>
      </c>
      <c r="N2077" s="5">
        <v>34032</v>
      </c>
      <c r="O2077" s="5">
        <v>374347</v>
      </c>
      <c r="P2077" s="5">
        <f t="shared" si="64"/>
        <v>39306.434999999998</v>
      </c>
      <c r="Q2077" s="5">
        <f t="shared" si="65"/>
        <v>335040.565</v>
      </c>
      <c r="R2077" s="5" t="str">
        <f>+IFERROR(INDEX('18.02.23'!$F$9:$F$748,MATCH('Bảng kê Q1'!$F2077,'18.02.23'!$N$9:$N$746,0)),"")</f>
        <v/>
      </c>
      <c r="S2077" s="15" t="s">
        <v>1882</v>
      </c>
      <c r="T2077" s="8" t="s">
        <v>3014</v>
      </c>
      <c r="U2077" t="e">
        <f>INDEX('Hàng tra'!$E$3:$E$519,MATCH('Bảng kê Q1'!$F2077,'Hàng tra'!$E$3:$E$519,0))</f>
        <v>#N/A</v>
      </c>
    </row>
    <row r="2078" spans="1:21" hidden="1" outlineLevel="1" x14ac:dyDescent="0.25">
      <c r="A2078" s="4">
        <v>45000</v>
      </c>
      <c r="B2078" s="8" t="s">
        <v>2242</v>
      </c>
      <c r="C2078" s="8" t="s">
        <v>3013</v>
      </c>
      <c r="D2078" s="22" t="s">
        <v>1153</v>
      </c>
      <c r="E2078" s="22" t="s">
        <v>1153</v>
      </c>
      <c r="F2078" s="22">
        <v>13637</v>
      </c>
      <c r="G2078" s="22"/>
      <c r="H2078" s="22" t="str">
        <f>+IFERROR(INDEX('18.02.23'!$N$9:$N$746,MATCH('Bảng kê Q1'!$F2078,'18.02.23'!$N$9:$N$746,0)),"")</f>
        <v/>
      </c>
      <c r="I2078" s="22"/>
      <c r="J2078" s="22"/>
      <c r="K2078" s="22"/>
      <c r="L2078" s="5">
        <v>340315</v>
      </c>
      <c r="M2078" s="9" t="s">
        <v>3015</v>
      </c>
      <c r="N2078" s="5">
        <v>34032</v>
      </c>
      <c r="O2078" s="5">
        <v>374347</v>
      </c>
      <c r="P2078" s="5">
        <f t="shared" si="64"/>
        <v>39306.434999999998</v>
      </c>
      <c r="Q2078" s="5">
        <f t="shared" si="65"/>
        <v>335040.565</v>
      </c>
      <c r="R2078" s="5" t="str">
        <f>+IFERROR(INDEX('18.02.23'!$F$9:$F$748,MATCH('Bảng kê Q1'!$F2078,'18.02.23'!$N$9:$N$746,0)),"")</f>
        <v/>
      </c>
      <c r="S2078" s="15" t="s">
        <v>1882</v>
      </c>
      <c r="T2078" s="8" t="s">
        <v>3014</v>
      </c>
      <c r="U2078" t="e">
        <f>INDEX('Hàng tra'!$E$3:$E$519,MATCH('Bảng kê Q1'!$F2078,'Hàng tra'!$E$3:$E$519,0))</f>
        <v>#N/A</v>
      </c>
    </row>
    <row r="2079" spans="1:21" hidden="1" outlineLevel="1" x14ac:dyDescent="0.25">
      <c r="A2079" s="4">
        <v>45000</v>
      </c>
      <c r="B2079" s="8" t="s">
        <v>926</v>
      </c>
      <c r="C2079" s="8" t="s">
        <v>3013</v>
      </c>
      <c r="D2079" s="22" t="s">
        <v>70</v>
      </c>
      <c r="E2079" s="22" t="s">
        <v>70</v>
      </c>
      <c r="F2079" s="22">
        <v>13638</v>
      </c>
      <c r="G2079" s="22"/>
      <c r="H2079" s="22" t="str">
        <f>+IFERROR(INDEX('18.02.23'!$N$9:$N$746,MATCH('Bảng kê Q1'!$F2079,'18.02.23'!$N$9:$N$746,0)),"")</f>
        <v/>
      </c>
      <c r="I2079" s="22"/>
      <c r="J2079" s="22"/>
      <c r="K2079" s="22"/>
      <c r="L2079" s="5">
        <v>340315</v>
      </c>
      <c r="M2079" s="9" t="s">
        <v>3015</v>
      </c>
      <c r="N2079" s="5">
        <v>34032</v>
      </c>
      <c r="O2079" s="5">
        <v>374347</v>
      </c>
      <c r="P2079" s="5">
        <f t="shared" si="64"/>
        <v>39306.434999999998</v>
      </c>
      <c r="Q2079" s="5">
        <f t="shared" si="65"/>
        <v>335040.565</v>
      </c>
      <c r="R2079" s="5" t="str">
        <f>+IFERROR(INDEX('18.02.23'!$F$9:$F$748,MATCH('Bảng kê Q1'!$F2079,'18.02.23'!$N$9:$N$746,0)),"")</f>
        <v/>
      </c>
      <c r="S2079" s="15" t="s">
        <v>1882</v>
      </c>
      <c r="T2079" s="8" t="s">
        <v>3014</v>
      </c>
      <c r="U2079" t="e">
        <f>INDEX('Hàng tra'!$E$3:$E$519,MATCH('Bảng kê Q1'!$F2079,'Hàng tra'!$E$3:$E$519,0))</f>
        <v>#N/A</v>
      </c>
    </row>
    <row r="2080" spans="1:21" hidden="1" outlineLevel="1" x14ac:dyDescent="0.25">
      <c r="A2080" s="4">
        <v>45000</v>
      </c>
      <c r="B2080" s="8" t="s">
        <v>307</v>
      </c>
      <c r="C2080" s="8" t="s">
        <v>3013</v>
      </c>
      <c r="D2080" s="22" t="s">
        <v>2659</v>
      </c>
      <c r="E2080" s="22" t="s">
        <v>2659</v>
      </c>
      <c r="F2080" s="22">
        <v>13639</v>
      </c>
      <c r="G2080" s="22"/>
      <c r="H2080" s="22" t="str">
        <f>+IFERROR(INDEX('18.02.23'!$N$9:$N$746,MATCH('Bảng kê Q1'!$F2080,'18.02.23'!$N$9:$N$746,0)),"")</f>
        <v/>
      </c>
      <c r="I2080" s="22"/>
      <c r="J2080" s="22"/>
      <c r="K2080" s="22"/>
      <c r="L2080" s="5">
        <v>340315</v>
      </c>
      <c r="M2080" s="9" t="s">
        <v>3015</v>
      </c>
      <c r="N2080" s="5">
        <v>34032</v>
      </c>
      <c r="O2080" s="5">
        <v>374347</v>
      </c>
      <c r="P2080" s="5">
        <f t="shared" si="64"/>
        <v>39306.434999999998</v>
      </c>
      <c r="Q2080" s="5">
        <f t="shared" si="65"/>
        <v>335040.565</v>
      </c>
      <c r="R2080" s="5" t="str">
        <f>+IFERROR(INDEX('18.02.23'!$F$9:$F$748,MATCH('Bảng kê Q1'!$F2080,'18.02.23'!$N$9:$N$746,0)),"")</f>
        <v/>
      </c>
      <c r="S2080" s="15" t="s">
        <v>1882</v>
      </c>
      <c r="T2080" s="8" t="s">
        <v>3014</v>
      </c>
      <c r="U2080" t="e">
        <f>INDEX('Hàng tra'!$E$3:$E$519,MATCH('Bảng kê Q1'!$F2080,'Hàng tra'!$E$3:$E$519,0))</f>
        <v>#N/A</v>
      </c>
    </row>
    <row r="2081" spans="1:21" hidden="1" outlineLevel="1" x14ac:dyDescent="0.25">
      <c r="A2081" s="4">
        <v>45000</v>
      </c>
      <c r="B2081" s="8" t="s">
        <v>411</v>
      </c>
      <c r="C2081" s="8" t="s">
        <v>3013</v>
      </c>
      <c r="D2081" s="22" t="s">
        <v>270</v>
      </c>
      <c r="E2081" s="22" t="s">
        <v>270</v>
      </c>
      <c r="F2081" s="22">
        <v>13640</v>
      </c>
      <c r="G2081" s="22"/>
      <c r="H2081" s="22" t="str">
        <f>+IFERROR(INDEX('18.02.23'!$N$9:$N$746,MATCH('Bảng kê Q1'!$F2081,'18.02.23'!$N$9:$N$746,0)),"")</f>
        <v/>
      </c>
      <c r="I2081" s="22"/>
      <c r="J2081" s="22"/>
      <c r="K2081" s="22"/>
      <c r="L2081" s="5">
        <v>618065</v>
      </c>
      <c r="M2081" s="9" t="s">
        <v>3015</v>
      </c>
      <c r="N2081" s="5">
        <v>61807</v>
      </c>
      <c r="O2081" s="5">
        <v>679872</v>
      </c>
      <c r="P2081" s="5">
        <f t="shared" si="64"/>
        <v>71386.559999999998</v>
      </c>
      <c r="Q2081" s="5">
        <f t="shared" si="65"/>
        <v>608485.43999999994</v>
      </c>
      <c r="R2081" s="5" t="str">
        <f>+IFERROR(INDEX('18.02.23'!$F$9:$F$748,MATCH('Bảng kê Q1'!$F2081,'18.02.23'!$N$9:$N$746,0)),"")</f>
        <v/>
      </c>
      <c r="S2081" s="15" t="s">
        <v>1882</v>
      </c>
      <c r="T2081" s="8" t="s">
        <v>3014</v>
      </c>
      <c r="U2081" t="e">
        <f>INDEX('Hàng tra'!$E$3:$E$519,MATCH('Bảng kê Q1'!$F2081,'Hàng tra'!$E$3:$E$519,0))</f>
        <v>#N/A</v>
      </c>
    </row>
    <row r="2082" spans="1:21" hidden="1" outlineLevel="1" x14ac:dyDescent="0.25">
      <c r="A2082" s="4">
        <v>45000</v>
      </c>
      <c r="B2082" s="8" t="s">
        <v>1695</v>
      </c>
      <c r="C2082" s="8" t="s">
        <v>3013</v>
      </c>
      <c r="D2082" s="22" t="s">
        <v>2987</v>
      </c>
      <c r="E2082" s="22" t="s">
        <v>2987</v>
      </c>
      <c r="F2082" s="22">
        <v>13641</v>
      </c>
      <c r="G2082" s="22"/>
      <c r="H2082" s="22" t="str">
        <f>+IFERROR(INDEX('18.02.23'!$N$9:$N$746,MATCH('Bảng kê Q1'!$F2082,'18.02.23'!$N$9:$N$746,0)),"")</f>
        <v/>
      </c>
      <c r="I2082" s="22"/>
      <c r="J2082" s="22"/>
      <c r="K2082" s="22"/>
      <c r="L2082" s="5">
        <v>340315</v>
      </c>
      <c r="M2082" s="9" t="s">
        <v>3015</v>
      </c>
      <c r="N2082" s="5">
        <v>34032</v>
      </c>
      <c r="O2082" s="5">
        <v>374347</v>
      </c>
      <c r="P2082" s="5">
        <f t="shared" si="64"/>
        <v>39306.434999999998</v>
      </c>
      <c r="Q2082" s="5">
        <f t="shared" si="65"/>
        <v>335040.565</v>
      </c>
      <c r="R2082" s="5" t="str">
        <f>+IFERROR(INDEX('18.02.23'!$F$9:$F$748,MATCH('Bảng kê Q1'!$F2082,'18.02.23'!$N$9:$N$746,0)),"")</f>
        <v/>
      </c>
      <c r="S2082" s="15" t="s">
        <v>1882</v>
      </c>
      <c r="T2082" s="8" t="s">
        <v>3014</v>
      </c>
      <c r="U2082" t="e">
        <f>INDEX('Hàng tra'!$E$3:$E$519,MATCH('Bảng kê Q1'!$F2082,'Hàng tra'!$E$3:$E$519,0))</f>
        <v>#N/A</v>
      </c>
    </row>
    <row r="2083" spans="1:21" hidden="1" outlineLevel="1" x14ac:dyDescent="0.25">
      <c r="A2083" s="4">
        <v>45000</v>
      </c>
      <c r="B2083" s="8" t="s">
        <v>2080</v>
      </c>
      <c r="C2083" s="8" t="s">
        <v>3013</v>
      </c>
      <c r="D2083" s="22" t="s">
        <v>1019</v>
      </c>
      <c r="E2083" s="22" t="s">
        <v>1019</v>
      </c>
      <c r="F2083" s="22">
        <v>13642</v>
      </c>
      <c r="G2083" s="22"/>
      <c r="H2083" s="22" t="str">
        <f>+IFERROR(INDEX('18.02.23'!$N$9:$N$746,MATCH('Bảng kê Q1'!$F2083,'18.02.23'!$N$9:$N$746,0)),"")</f>
        <v/>
      </c>
      <c r="I2083" s="22"/>
      <c r="J2083" s="22"/>
      <c r="K2083" s="22"/>
      <c r="L2083" s="5">
        <v>340315</v>
      </c>
      <c r="M2083" s="9" t="s">
        <v>3015</v>
      </c>
      <c r="N2083" s="5">
        <v>34032</v>
      </c>
      <c r="O2083" s="5">
        <v>374347</v>
      </c>
      <c r="P2083" s="5">
        <f t="shared" si="64"/>
        <v>39306.434999999998</v>
      </c>
      <c r="Q2083" s="5">
        <f t="shared" si="65"/>
        <v>335040.565</v>
      </c>
      <c r="R2083" s="5" t="str">
        <f>+IFERROR(INDEX('18.02.23'!$F$9:$F$748,MATCH('Bảng kê Q1'!$F2083,'18.02.23'!$N$9:$N$746,0)),"")</f>
        <v/>
      </c>
      <c r="S2083" s="15" t="s">
        <v>1882</v>
      </c>
      <c r="T2083" s="8" t="s">
        <v>3014</v>
      </c>
      <c r="U2083" t="e">
        <f>INDEX('Hàng tra'!$E$3:$E$519,MATCH('Bảng kê Q1'!$F2083,'Hàng tra'!$E$3:$E$519,0))</f>
        <v>#N/A</v>
      </c>
    </row>
    <row r="2084" spans="1:21" hidden="1" outlineLevel="1" x14ac:dyDescent="0.25">
      <c r="A2084" s="4">
        <v>45000</v>
      </c>
      <c r="B2084" s="8" t="s">
        <v>2720</v>
      </c>
      <c r="C2084" s="8" t="s">
        <v>3013</v>
      </c>
      <c r="D2084" s="22" t="s">
        <v>2102</v>
      </c>
      <c r="E2084" s="22" t="s">
        <v>2102</v>
      </c>
      <c r="F2084" s="22">
        <v>13643</v>
      </c>
      <c r="G2084" s="22"/>
      <c r="H2084" s="22" t="str">
        <f>+IFERROR(INDEX('18.02.23'!$N$9:$N$746,MATCH('Bảng kê Q1'!$F2084,'18.02.23'!$N$9:$N$746,0)),"")</f>
        <v/>
      </c>
      <c r="I2084" s="22"/>
      <c r="J2084" s="22"/>
      <c r="K2084" s="22"/>
      <c r="L2084" s="5">
        <v>1783110</v>
      </c>
      <c r="M2084" s="9" t="s">
        <v>3015</v>
      </c>
      <c r="N2084" s="5">
        <v>178311</v>
      </c>
      <c r="O2084" s="5">
        <v>1961421</v>
      </c>
      <c r="P2084" s="5">
        <f t="shared" si="64"/>
        <v>205949.20499999999</v>
      </c>
      <c r="Q2084" s="5">
        <f t="shared" si="65"/>
        <v>1755471.7949999999</v>
      </c>
      <c r="R2084" s="5" t="str">
        <f>+IFERROR(INDEX('18.02.23'!$F$9:$F$748,MATCH('Bảng kê Q1'!$F2084,'18.02.23'!$N$9:$N$746,0)),"")</f>
        <v/>
      </c>
      <c r="S2084" s="15" t="s">
        <v>1882</v>
      </c>
      <c r="T2084" s="8" t="s">
        <v>3014</v>
      </c>
      <c r="U2084" t="e">
        <f>INDEX('Hàng tra'!$E$3:$E$519,MATCH('Bảng kê Q1'!$F2084,'Hàng tra'!$E$3:$E$519,0))</f>
        <v>#N/A</v>
      </c>
    </row>
    <row r="2085" spans="1:21" hidden="1" outlineLevel="1" x14ac:dyDescent="0.25">
      <c r="A2085" s="4">
        <v>45000</v>
      </c>
      <c r="B2085" s="8" t="s">
        <v>49</v>
      </c>
      <c r="C2085" s="8" t="s">
        <v>3013</v>
      </c>
      <c r="D2085" s="22" t="s">
        <v>1467</v>
      </c>
      <c r="E2085" s="22" t="s">
        <v>1467</v>
      </c>
      <c r="F2085" s="22">
        <v>13644</v>
      </c>
      <c r="G2085" s="22"/>
      <c r="H2085" s="22" t="str">
        <f>+IFERROR(INDEX('18.02.23'!$N$9:$N$746,MATCH('Bảng kê Q1'!$F2085,'18.02.23'!$N$9:$N$746,0)),"")</f>
        <v/>
      </c>
      <c r="I2085" s="22"/>
      <c r="J2085" s="22"/>
      <c r="K2085" s="22"/>
      <c r="L2085" s="5">
        <v>340315</v>
      </c>
      <c r="M2085" s="9" t="s">
        <v>3015</v>
      </c>
      <c r="N2085" s="5">
        <v>34032</v>
      </c>
      <c r="O2085" s="5">
        <v>374347</v>
      </c>
      <c r="P2085" s="5">
        <f t="shared" si="64"/>
        <v>39306.434999999998</v>
      </c>
      <c r="Q2085" s="5">
        <f t="shared" si="65"/>
        <v>335040.565</v>
      </c>
      <c r="R2085" s="5" t="str">
        <f>+IFERROR(INDEX('18.02.23'!$F$9:$F$748,MATCH('Bảng kê Q1'!$F2085,'18.02.23'!$N$9:$N$746,0)),"")</f>
        <v/>
      </c>
      <c r="S2085" s="15" t="s">
        <v>1882</v>
      </c>
      <c r="T2085" s="8" t="s">
        <v>3014</v>
      </c>
      <c r="U2085" t="e">
        <f>INDEX('Hàng tra'!$E$3:$E$519,MATCH('Bảng kê Q1'!$F2085,'Hàng tra'!$E$3:$E$519,0))</f>
        <v>#N/A</v>
      </c>
    </row>
    <row r="2086" spans="1:21" hidden="1" outlineLevel="1" x14ac:dyDescent="0.25">
      <c r="A2086" s="4">
        <v>45000</v>
      </c>
      <c r="B2086" s="8" t="s">
        <v>939</v>
      </c>
      <c r="C2086" s="8" t="s">
        <v>3013</v>
      </c>
      <c r="D2086" s="22" t="s">
        <v>2662</v>
      </c>
      <c r="E2086" s="22" t="s">
        <v>2662</v>
      </c>
      <c r="F2086" s="22">
        <v>13645</v>
      </c>
      <c r="G2086" s="22"/>
      <c r="H2086" s="22" t="str">
        <f>+IFERROR(INDEX('18.02.23'!$N$9:$N$746,MATCH('Bảng kê Q1'!$F2086,'18.02.23'!$N$9:$N$746,0)),"")</f>
        <v/>
      </c>
      <c r="I2086" s="22"/>
      <c r="J2086" s="22"/>
      <c r="K2086" s="22"/>
      <c r="L2086" s="5">
        <v>367155</v>
      </c>
      <c r="M2086" s="9" t="s">
        <v>3015</v>
      </c>
      <c r="N2086" s="5">
        <v>36716</v>
      </c>
      <c r="O2086" s="5">
        <v>403871</v>
      </c>
      <c r="P2086" s="5">
        <f t="shared" si="64"/>
        <v>42406.455000000002</v>
      </c>
      <c r="Q2086" s="5">
        <f t="shared" si="65"/>
        <v>361464.54499999998</v>
      </c>
      <c r="R2086" s="5" t="str">
        <f>+IFERROR(INDEX('18.02.23'!$F$9:$F$748,MATCH('Bảng kê Q1'!$F2086,'18.02.23'!$N$9:$N$746,0)),"")</f>
        <v/>
      </c>
      <c r="S2086" s="15" t="s">
        <v>1882</v>
      </c>
      <c r="T2086" s="8" t="s">
        <v>3014</v>
      </c>
      <c r="U2086" t="e">
        <f>INDEX('Hàng tra'!$E$3:$E$519,MATCH('Bảng kê Q1'!$F2086,'Hàng tra'!$E$3:$E$519,0))</f>
        <v>#N/A</v>
      </c>
    </row>
    <row r="2087" spans="1:21" hidden="1" outlineLevel="1" x14ac:dyDescent="0.25">
      <c r="A2087" s="4">
        <v>45000</v>
      </c>
      <c r="B2087" s="8" t="s">
        <v>1086</v>
      </c>
      <c r="C2087" s="8" t="s">
        <v>3013</v>
      </c>
      <c r="D2087" s="22" t="s">
        <v>207</v>
      </c>
      <c r="E2087" s="22" t="s">
        <v>207</v>
      </c>
      <c r="F2087" s="22">
        <v>13646</v>
      </c>
      <c r="G2087" s="22"/>
      <c r="H2087" s="22" t="str">
        <f>+IFERROR(INDEX('18.02.23'!$N$9:$N$746,MATCH('Bảng kê Q1'!$F2087,'18.02.23'!$N$9:$N$746,0)),"")</f>
        <v/>
      </c>
      <c r="I2087" s="22"/>
      <c r="J2087" s="22"/>
      <c r="K2087" s="22"/>
      <c r="L2087" s="5">
        <v>340315</v>
      </c>
      <c r="M2087" s="9" t="s">
        <v>3015</v>
      </c>
      <c r="N2087" s="5">
        <v>34032</v>
      </c>
      <c r="O2087" s="5">
        <v>374347</v>
      </c>
      <c r="P2087" s="5">
        <f t="shared" si="64"/>
        <v>39306.434999999998</v>
      </c>
      <c r="Q2087" s="5">
        <f t="shared" si="65"/>
        <v>335040.565</v>
      </c>
      <c r="R2087" s="5" t="str">
        <f>+IFERROR(INDEX('18.02.23'!$F$9:$F$748,MATCH('Bảng kê Q1'!$F2087,'18.02.23'!$N$9:$N$746,0)),"")</f>
        <v/>
      </c>
      <c r="S2087" s="15" t="s">
        <v>1882</v>
      </c>
      <c r="T2087" s="8" t="s">
        <v>3014</v>
      </c>
      <c r="U2087" t="e">
        <f>INDEX('Hàng tra'!$E$3:$E$519,MATCH('Bảng kê Q1'!$F2087,'Hàng tra'!$E$3:$E$519,0))</f>
        <v>#N/A</v>
      </c>
    </row>
    <row r="2088" spans="1:21" hidden="1" outlineLevel="1" x14ac:dyDescent="0.25">
      <c r="A2088" s="4">
        <v>45000</v>
      </c>
      <c r="B2088" s="8" t="s">
        <v>2043</v>
      </c>
      <c r="C2088" s="8" t="s">
        <v>3013</v>
      </c>
      <c r="D2088" s="22" t="s">
        <v>966</v>
      </c>
      <c r="E2088" s="22" t="s">
        <v>966</v>
      </c>
      <c r="F2088" s="22">
        <v>13647</v>
      </c>
      <c r="G2088" s="22"/>
      <c r="H2088" s="22" t="str">
        <f>+IFERROR(INDEX('18.02.23'!$N$9:$N$746,MATCH('Bảng kê Q1'!$F2088,'18.02.23'!$N$9:$N$746,0)),"")</f>
        <v/>
      </c>
      <c r="I2088" s="22"/>
      <c r="J2088" s="22"/>
      <c r="K2088" s="22"/>
      <c r="L2088" s="5">
        <v>1110580</v>
      </c>
      <c r="M2088" s="9" t="s">
        <v>3015</v>
      </c>
      <c r="N2088" s="5">
        <v>111058</v>
      </c>
      <c r="O2088" s="5">
        <v>1221638</v>
      </c>
      <c r="P2088" s="5">
        <f t="shared" si="64"/>
        <v>128271.98999999999</v>
      </c>
      <c r="Q2088" s="5">
        <f t="shared" si="65"/>
        <v>1093366.01</v>
      </c>
      <c r="R2088" s="5" t="str">
        <f>+IFERROR(INDEX('18.02.23'!$F$9:$F$748,MATCH('Bảng kê Q1'!$F2088,'18.02.23'!$N$9:$N$746,0)),"")</f>
        <v/>
      </c>
      <c r="S2088" s="15" t="s">
        <v>1882</v>
      </c>
      <c r="T2088" s="8" t="s">
        <v>3014</v>
      </c>
      <c r="U2088" t="e">
        <f>INDEX('Hàng tra'!$E$3:$E$519,MATCH('Bảng kê Q1'!$F2088,'Hàng tra'!$E$3:$E$519,0))</f>
        <v>#N/A</v>
      </c>
    </row>
    <row r="2089" spans="1:21" hidden="1" outlineLevel="1" x14ac:dyDescent="0.25">
      <c r="A2089" s="4">
        <v>45000</v>
      </c>
      <c r="B2089" s="8" t="s">
        <v>1919</v>
      </c>
      <c r="C2089" s="8" t="s">
        <v>3013</v>
      </c>
      <c r="D2089" s="22" t="s">
        <v>966</v>
      </c>
      <c r="E2089" s="22" t="s">
        <v>966</v>
      </c>
      <c r="F2089" s="22">
        <v>13648</v>
      </c>
      <c r="G2089" s="22"/>
      <c r="H2089" s="22" t="str">
        <f>+IFERROR(INDEX('18.02.23'!$N$9:$N$746,MATCH('Bảng kê Q1'!$F2089,'18.02.23'!$N$9:$N$746,0)),"")</f>
        <v/>
      </c>
      <c r="I2089" s="22"/>
      <c r="J2089" s="22"/>
      <c r="K2089" s="22"/>
      <c r="L2089" s="5">
        <v>340315</v>
      </c>
      <c r="M2089" s="9" t="s">
        <v>3015</v>
      </c>
      <c r="N2089" s="5">
        <v>34032</v>
      </c>
      <c r="O2089" s="5">
        <v>374347</v>
      </c>
      <c r="P2089" s="5">
        <f t="shared" si="64"/>
        <v>39306.434999999998</v>
      </c>
      <c r="Q2089" s="5">
        <f t="shared" si="65"/>
        <v>335040.565</v>
      </c>
      <c r="R2089" s="5" t="str">
        <f>+IFERROR(INDEX('18.02.23'!$F$9:$F$748,MATCH('Bảng kê Q1'!$F2089,'18.02.23'!$N$9:$N$746,0)),"")</f>
        <v/>
      </c>
      <c r="S2089" s="15" t="s">
        <v>1882</v>
      </c>
      <c r="T2089" s="8" t="s">
        <v>3014</v>
      </c>
      <c r="U2089" t="e">
        <f>INDEX('Hàng tra'!$E$3:$E$519,MATCH('Bảng kê Q1'!$F2089,'Hàng tra'!$E$3:$E$519,0))</f>
        <v>#N/A</v>
      </c>
    </row>
    <row r="2090" spans="1:21" hidden="1" outlineLevel="1" x14ac:dyDescent="0.25">
      <c r="A2090" s="4">
        <v>45000</v>
      </c>
      <c r="B2090" s="8" t="s">
        <v>2107</v>
      </c>
      <c r="C2090" s="8" t="s">
        <v>3013</v>
      </c>
      <c r="D2090" s="22" t="s">
        <v>1593</v>
      </c>
      <c r="E2090" s="22" t="s">
        <v>1593</v>
      </c>
      <c r="F2090" s="22">
        <v>13649</v>
      </c>
      <c r="G2090" s="22"/>
      <c r="H2090" s="22" t="str">
        <f>+IFERROR(INDEX('18.02.23'!$N$9:$N$746,MATCH('Bảng kê Q1'!$F2090,'18.02.23'!$N$9:$N$746,0)),"")</f>
        <v/>
      </c>
      <c r="I2090" s="22"/>
      <c r="J2090" s="22"/>
      <c r="K2090" s="22"/>
      <c r="L2090" s="5">
        <v>340315</v>
      </c>
      <c r="M2090" s="9" t="s">
        <v>3015</v>
      </c>
      <c r="N2090" s="5">
        <v>34032</v>
      </c>
      <c r="O2090" s="5">
        <v>374347</v>
      </c>
      <c r="P2090" s="5">
        <f t="shared" si="64"/>
        <v>39306.434999999998</v>
      </c>
      <c r="Q2090" s="5">
        <f t="shared" si="65"/>
        <v>335040.565</v>
      </c>
      <c r="R2090" s="5" t="str">
        <f>+IFERROR(INDEX('18.02.23'!$F$9:$F$748,MATCH('Bảng kê Q1'!$F2090,'18.02.23'!$N$9:$N$746,0)),"")</f>
        <v/>
      </c>
      <c r="S2090" s="15" t="s">
        <v>1882</v>
      </c>
      <c r="T2090" s="8" t="s">
        <v>3014</v>
      </c>
      <c r="U2090" t="e">
        <f>INDEX('Hàng tra'!$E$3:$E$519,MATCH('Bảng kê Q1'!$F2090,'Hàng tra'!$E$3:$E$519,0))</f>
        <v>#N/A</v>
      </c>
    </row>
    <row r="2091" spans="1:21" hidden="1" outlineLevel="1" x14ac:dyDescent="0.25">
      <c r="A2091" s="4">
        <v>45000</v>
      </c>
      <c r="B2091" s="8" t="s">
        <v>2448</v>
      </c>
      <c r="C2091" s="8" t="s">
        <v>3013</v>
      </c>
      <c r="D2091" s="22" t="s">
        <v>280</v>
      </c>
      <c r="E2091" s="22" t="s">
        <v>280</v>
      </c>
      <c r="F2091" s="22">
        <v>13651</v>
      </c>
      <c r="G2091" s="22"/>
      <c r="H2091" s="22" t="str">
        <f>+IFERROR(INDEX('18.02.23'!$N$9:$N$746,MATCH('Bảng kê Q1'!$F2091,'18.02.23'!$N$9:$N$746,0)),"")</f>
        <v/>
      </c>
      <c r="I2091" s="22"/>
      <c r="J2091" s="22"/>
      <c r="K2091" s="22"/>
      <c r="L2091" s="5">
        <v>2234560</v>
      </c>
      <c r="M2091" s="9" t="s">
        <v>3015</v>
      </c>
      <c r="N2091" s="5">
        <v>223456</v>
      </c>
      <c r="O2091" s="5">
        <v>2458016</v>
      </c>
      <c r="P2091" s="5">
        <f t="shared" si="64"/>
        <v>258091.68</v>
      </c>
      <c r="Q2091" s="5">
        <f t="shared" si="65"/>
        <v>2199924.3199999998</v>
      </c>
      <c r="R2091" s="5" t="str">
        <f>+IFERROR(INDEX('18.02.23'!$F$9:$F$748,MATCH('Bảng kê Q1'!$F2091,'18.02.23'!$N$9:$N$746,0)),"")</f>
        <v/>
      </c>
      <c r="S2091" s="15" t="s">
        <v>280</v>
      </c>
      <c r="T2091" s="8" t="s">
        <v>3037</v>
      </c>
      <c r="U2091" t="e">
        <f>INDEX('Hàng tra'!$E$3:$E$519,MATCH('Bảng kê Q1'!$F2091,'Hàng tra'!$E$3:$E$519,0))</f>
        <v>#N/A</v>
      </c>
    </row>
    <row r="2092" spans="1:21" hidden="1" outlineLevel="1" x14ac:dyDescent="0.25">
      <c r="A2092" s="4">
        <v>45000</v>
      </c>
      <c r="B2092" s="8" t="s">
        <v>2675</v>
      </c>
      <c r="C2092" s="8" t="s">
        <v>3013</v>
      </c>
      <c r="D2092" s="22" t="s">
        <v>204</v>
      </c>
      <c r="E2092" s="22" t="s">
        <v>204</v>
      </c>
      <c r="F2092" s="22">
        <v>13652</v>
      </c>
      <c r="G2092" s="22"/>
      <c r="H2092" s="22" t="str">
        <f>+IFERROR(INDEX('18.02.23'!$N$9:$N$746,MATCH('Bảng kê Q1'!$F2092,'18.02.23'!$N$9:$N$746,0)),"")</f>
        <v/>
      </c>
      <c r="I2092" s="22"/>
      <c r="J2092" s="22"/>
      <c r="K2092" s="22"/>
      <c r="L2092" s="5">
        <v>553467</v>
      </c>
      <c r="M2092" s="9" t="s">
        <v>3015</v>
      </c>
      <c r="N2092" s="5">
        <v>55347</v>
      </c>
      <c r="O2092" s="5">
        <v>608814</v>
      </c>
      <c r="P2092" s="5">
        <f t="shared" si="64"/>
        <v>63925.47</v>
      </c>
      <c r="Q2092" s="5">
        <f t="shared" si="65"/>
        <v>544888.53</v>
      </c>
      <c r="R2092" s="5" t="str">
        <f>+IFERROR(INDEX('18.02.23'!$F$9:$F$748,MATCH('Bảng kê Q1'!$F2092,'18.02.23'!$N$9:$N$746,0)),"")</f>
        <v/>
      </c>
      <c r="S2092" s="15" t="s">
        <v>1882</v>
      </c>
      <c r="T2092" s="8" t="s">
        <v>3014</v>
      </c>
      <c r="U2092" t="e">
        <f>INDEX('Hàng tra'!$E$3:$E$519,MATCH('Bảng kê Q1'!$F2092,'Hàng tra'!$E$3:$E$519,0))</f>
        <v>#N/A</v>
      </c>
    </row>
    <row r="2093" spans="1:21" hidden="1" outlineLevel="1" x14ac:dyDescent="0.25">
      <c r="A2093" s="4">
        <v>45000</v>
      </c>
      <c r="B2093" s="8" t="s">
        <v>1447</v>
      </c>
      <c r="C2093" s="8" t="s">
        <v>3013</v>
      </c>
      <c r="D2093" s="22" t="s">
        <v>527</v>
      </c>
      <c r="E2093" s="22" t="s">
        <v>527</v>
      </c>
      <c r="F2093" s="22">
        <v>13653</v>
      </c>
      <c r="G2093" s="22"/>
      <c r="H2093" s="22" t="str">
        <f>+IFERROR(INDEX('18.02.23'!$N$9:$N$746,MATCH('Bảng kê Q1'!$F2093,'18.02.23'!$N$9:$N$746,0)),"")</f>
        <v/>
      </c>
      <c r="I2093" s="22"/>
      <c r="J2093" s="22"/>
      <c r="K2093" s="22"/>
      <c r="L2093" s="5">
        <v>340315</v>
      </c>
      <c r="M2093" s="9" t="s">
        <v>3015</v>
      </c>
      <c r="N2093" s="5">
        <v>34032</v>
      </c>
      <c r="O2093" s="5">
        <v>374347</v>
      </c>
      <c r="P2093" s="5">
        <f t="shared" si="64"/>
        <v>39306.434999999998</v>
      </c>
      <c r="Q2093" s="5">
        <f t="shared" si="65"/>
        <v>335040.565</v>
      </c>
      <c r="R2093" s="5" t="str">
        <f>+IFERROR(INDEX('18.02.23'!$F$9:$F$748,MATCH('Bảng kê Q1'!$F2093,'18.02.23'!$N$9:$N$746,0)),"")</f>
        <v/>
      </c>
      <c r="S2093" s="15" t="s">
        <v>1882</v>
      </c>
      <c r="T2093" s="8" t="s">
        <v>3014</v>
      </c>
      <c r="U2093" t="e">
        <f>INDEX('Hàng tra'!$E$3:$E$519,MATCH('Bảng kê Q1'!$F2093,'Hàng tra'!$E$3:$E$519,0))</f>
        <v>#N/A</v>
      </c>
    </row>
    <row r="2094" spans="1:21" hidden="1" outlineLevel="1" x14ac:dyDescent="0.25">
      <c r="A2094" s="4">
        <v>45000</v>
      </c>
      <c r="B2094" s="8" t="s">
        <v>2050</v>
      </c>
      <c r="C2094" s="8" t="s">
        <v>3013</v>
      </c>
      <c r="D2094" s="22" t="s">
        <v>1593</v>
      </c>
      <c r="E2094" s="22" t="s">
        <v>1593</v>
      </c>
      <c r="F2094" s="22">
        <v>13654</v>
      </c>
      <c r="G2094" s="22"/>
      <c r="H2094" s="22" t="str">
        <f>+IFERROR(INDEX('18.02.23'!$N$9:$N$746,MATCH('Bảng kê Q1'!$F2094,'18.02.23'!$N$9:$N$746,0)),"")</f>
        <v/>
      </c>
      <c r="I2094" s="22"/>
      <c r="J2094" s="22"/>
      <c r="K2094" s="22"/>
      <c r="L2094" s="5">
        <v>1173355</v>
      </c>
      <c r="M2094" s="9" t="s">
        <v>3015</v>
      </c>
      <c r="N2094" s="5">
        <v>117336</v>
      </c>
      <c r="O2094" s="5">
        <v>1290691</v>
      </c>
      <c r="P2094" s="5">
        <f t="shared" si="64"/>
        <v>135522.55499999999</v>
      </c>
      <c r="Q2094" s="5">
        <f t="shared" si="65"/>
        <v>1155168.4450000001</v>
      </c>
      <c r="R2094" s="5" t="str">
        <f>+IFERROR(INDEX('18.02.23'!$F$9:$F$748,MATCH('Bảng kê Q1'!$F2094,'18.02.23'!$N$9:$N$746,0)),"")</f>
        <v/>
      </c>
      <c r="S2094" s="15" t="s">
        <v>1882</v>
      </c>
      <c r="T2094" s="8" t="s">
        <v>3014</v>
      </c>
      <c r="U2094" t="e">
        <f>INDEX('Hàng tra'!$E$3:$E$519,MATCH('Bảng kê Q1'!$F2094,'Hàng tra'!$E$3:$E$519,0))</f>
        <v>#N/A</v>
      </c>
    </row>
    <row r="2095" spans="1:21" hidden="1" outlineLevel="1" x14ac:dyDescent="0.25">
      <c r="A2095" s="4">
        <v>45000</v>
      </c>
      <c r="B2095" s="8" t="s">
        <v>2829</v>
      </c>
      <c r="C2095" s="8" t="s">
        <v>3013</v>
      </c>
      <c r="D2095" s="22" t="s">
        <v>1593</v>
      </c>
      <c r="E2095" s="22" t="s">
        <v>1593</v>
      </c>
      <c r="F2095" s="22">
        <v>13655</v>
      </c>
      <c r="G2095" s="22"/>
      <c r="H2095" s="22" t="str">
        <f>+IFERROR(INDEX('18.02.23'!$N$9:$N$746,MATCH('Bảng kê Q1'!$F2095,'18.02.23'!$N$9:$N$746,0)),"")</f>
        <v/>
      </c>
      <c r="I2095" s="22"/>
      <c r="J2095" s="22"/>
      <c r="K2095" s="22"/>
      <c r="L2095" s="5">
        <v>254520</v>
      </c>
      <c r="M2095" s="9" t="s">
        <v>3015</v>
      </c>
      <c r="N2095" s="5">
        <v>25452</v>
      </c>
      <c r="O2095" s="5">
        <v>279972</v>
      </c>
      <c r="P2095" s="5">
        <f t="shared" si="64"/>
        <v>29397.059999999998</v>
      </c>
      <c r="Q2095" s="5">
        <f t="shared" si="65"/>
        <v>250574.94</v>
      </c>
      <c r="R2095" s="5" t="str">
        <f>+IFERROR(INDEX('18.02.23'!$F$9:$F$748,MATCH('Bảng kê Q1'!$F2095,'18.02.23'!$N$9:$N$746,0)),"")</f>
        <v/>
      </c>
      <c r="S2095" s="15" t="s">
        <v>1882</v>
      </c>
      <c r="T2095" s="8" t="s">
        <v>3014</v>
      </c>
      <c r="U2095" t="e">
        <f>INDEX('Hàng tra'!$E$3:$E$519,MATCH('Bảng kê Q1'!$F2095,'Hàng tra'!$E$3:$E$519,0))</f>
        <v>#N/A</v>
      </c>
    </row>
    <row r="2096" spans="1:21" hidden="1" outlineLevel="1" x14ac:dyDescent="0.25">
      <c r="A2096" s="4">
        <v>45000</v>
      </c>
      <c r="B2096" s="8" t="s">
        <v>111</v>
      </c>
      <c r="C2096" s="8" t="s">
        <v>3013</v>
      </c>
      <c r="D2096" s="22" t="s">
        <v>2477</v>
      </c>
      <c r="E2096" s="22" t="s">
        <v>2477</v>
      </c>
      <c r="F2096" s="22">
        <v>13656</v>
      </c>
      <c r="G2096" s="22"/>
      <c r="H2096" s="22" t="str">
        <f>+IFERROR(INDEX('18.02.23'!$N$9:$N$746,MATCH('Bảng kê Q1'!$F2096,'18.02.23'!$N$9:$N$746,0)),"")</f>
        <v/>
      </c>
      <c r="I2096" s="22"/>
      <c r="J2096" s="22"/>
      <c r="K2096" s="22"/>
      <c r="L2096" s="5">
        <v>586146</v>
      </c>
      <c r="M2096" s="9" t="s">
        <v>3015</v>
      </c>
      <c r="N2096" s="5">
        <v>58615</v>
      </c>
      <c r="O2096" s="5">
        <v>644761</v>
      </c>
      <c r="P2096" s="5">
        <f t="shared" si="64"/>
        <v>67699.904999999999</v>
      </c>
      <c r="Q2096" s="5">
        <f t="shared" si="65"/>
        <v>577061.09499999997</v>
      </c>
      <c r="R2096" s="5" t="str">
        <f>+IFERROR(INDEX('18.02.23'!$F$9:$F$748,MATCH('Bảng kê Q1'!$F2096,'18.02.23'!$N$9:$N$746,0)),"")</f>
        <v/>
      </c>
      <c r="S2096" s="15" t="s">
        <v>1882</v>
      </c>
      <c r="T2096" s="8" t="s">
        <v>3014</v>
      </c>
      <c r="U2096" t="e">
        <f>INDEX('Hàng tra'!$E$3:$E$519,MATCH('Bảng kê Q1'!$F2096,'Hàng tra'!$E$3:$E$519,0))</f>
        <v>#N/A</v>
      </c>
    </row>
    <row r="2097" spans="1:21" hidden="1" outlineLevel="1" x14ac:dyDescent="0.25">
      <c r="A2097" s="4">
        <v>45000</v>
      </c>
      <c r="B2097" s="8" t="s">
        <v>2849</v>
      </c>
      <c r="C2097" s="8" t="s">
        <v>3013</v>
      </c>
      <c r="D2097" s="22" t="s">
        <v>4297</v>
      </c>
      <c r="E2097" s="22" t="s">
        <v>4297</v>
      </c>
      <c r="F2097" s="22">
        <v>13657</v>
      </c>
      <c r="G2097" s="22"/>
      <c r="H2097" s="22" t="str">
        <f>+IFERROR(INDEX('18.02.23'!$N$9:$N$746,MATCH('Bảng kê Q1'!$F2097,'18.02.23'!$N$9:$N$746,0)),"")</f>
        <v/>
      </c>
      <c r="I2097" s="22"/>
      <c r="J2097" s="22"/>
      <c r="K2097" s="22"/>
      <c r="L2097" s="5">
        <v>340315</v>
      </c>
      <c r="M2097" s="9" t="s">
        <v>3015</v>
      </c>
      <c r="N2097" s="5">
        <v>34032</v>
      </c>
      <c r="O2097" s="5">
        <v>374347</v>
      </c>
      <c r="P2097" s="5">
        <f t="shared" si="64"/>
        <v>39306.434999999998</v>
      </c>
      <c r="Q2097" s="5">
        <f t="shared" si="65"/>
        <v>335040.565</v>
      </c>
      <c r="R2097" s="5" t="str">
        <f>+IFERROR(INDEX('18.02.23'!$F$9:$F$748,MATCH('Bảng kê Q1'!$F2097,'18.02.23'!$N$9:$N$746,0)),"")</f>
        <v/>
      </c>
      <c r="S2097" s="15" t="s">
        <v>1882</v>
      </c>
      <c r="T2097" s="8" t="s">
        <v>3014</v>
      </c>
      <c r="U2097" t="e">
        <f>INDEX('Hàng tra'!$E$3:$E$519,MATCH('Bảng kê Q1'!$F2097,'Hàng tra'!$E$3:$E$519,0))</f>
        <v>#N/A</v>
      </c>
    </row>
    <row r="2098" spans="1:21" hidden="1" outlineLevel="1" x14ac:dyDescent="0.25">
      <c r="A2098" s="4">
        <v>45000</v>
      </c>
      <c r="B2098" s="8" t="s">
        <v>293</v>
      </c>
      <c r="C2098" s="8" t="s">
        <v>3013</v>
      </c>
      <c r="D2098" s="22" t="s">
        <v>2707</v>
      </c>
      <c r="E2098" s="22" t="s">
        <v>2707</v>
      </c>
      <c r="F2098" s="22">
        <v>13658</v>
      </c>
      <c r="G2098" s="22"/>
      <c r="H2098" s="22" t="str">
        <f>+IFERROR(INDEX('18.02.23'!$N$9:$N$746,MATCH('Bảng kê Q1'!$F2098,'18.02.23'!$N$9:$N$746,0)),"")</f>
        <v/>
      </c>
      <c r="I2098" s="22"/>
      <c r="J2098" s="22"/>
      <c r="K2098" s="22"/>
      <c r="L2098" s="5">
        <v>340315</v>
      </c>
      <c r="M2098" s="9" t="s">
        <v>3015</v>
      </c>
      <c r="N2098" s="5">
        <v>34032</v>
      </c>
      <c r="O2098" s="5">
        <v>374347</v>
      </c>
      <c r="P2098" s="5">
        <f t="shared" si="64"/>
        <v>39306.434999999998</v>
      </c>
      <c r="Q2098" s="5">
        <f t="shared" si="65"/>
        <v>335040.565</v>
      </c>
      <c r="R2098" s="5" t="str">
        <f>+IFERROR(INDEX('18.02.23'!$F$9:$F$748,MATCH('Bảng kê Q1'!$F2098,'18.02.23'!$N$9:$N$746,0)),"")</f>
        <v/>
      </c>
      <c r="S2098" s="15" t="s">
        <v>1882</v>
      </c>
      <c r="T2098" s="8" t="s">
        <v>3014</v>
      </c>
      <c r="U2098" t="e">
        <f>INDEX('Hàng tra'!$E$3:$E$519,MATCH('Bảng kê Q1'!$F2098,'Hàng tra'!$E$3:$E$519,0))</f>
        <v>#N/A</v>
      </c>
    </row>
    <row r="2099" spans="1:21" hidden="1" outlineLevel="1" x14ac:dyDescent="0.25">
      <c r="A2099" s="4">
        <v>45000</v>
      </c>
      <c r="B2099" s="8" t="s">
        <v>1265</v>
      </c>
      <c r="C2099" s="8" t="s">
        <v>3013</v>
      </c>
      <c r="D2099" s="22" t="s">
        <v>1639</v>
      </c>
      <c r="E2099" s="22" t="s">
        <v>1639</v>
      </c>
      <c r="F2099" s="22">
        <v>13659</v>
      </c>
      <c r="G2099" s="22"/>
      <c r="H2099" s="22" t="str">
        <f>+IFERROR(INDEX('18.02.23'!$N$9:$N$746,MATCH('Bảng kê Q1'!$F2099,'18.02.23'!$N$9:$N$746,0)),"")</f>
        <v/>
      </c>
      <c r="I2099" s="22"/>
      <c r="J2099" s="22"/>
      <c r="K2099" s="22"/>
      <c r="L2099" s="5">
        <v>726000</v>
      </c>
      <c r="M2099" s="9" t="s">
        <v>3015</v>
      </c>
      <c r="N2099" s="5">
        <v>72600</v>
      </c>
      <c r="O2099" s="5">
        <v>798600</v>
      </c>
      <c r="P2099" s="5">
        <f t="shared" si="64"/>
        <v>83853</v>
      </c>
      <c r="Q2099" s="5">
        <f t="shared" si="65"/>
        <v>714747</v>
      </c>
      <c r="R2099" s="5" t="str">
        <f>+IFERROR(INDEX('18.02.23'!$F$9:$F$748,MATCH('Bảng kê Q1'!$F2099,'18.02.23'!$N$9:$N$746,0)),"")</f>
        <v/>
      </c>
      <c r="S2099" s="15" t="s">
        <v>1882</v>
      </c>
      <c r="T2099" s="8" t="s">
        <v>3014</v>
      </c>
      <c r="U2099" t="e">
        <f>INDEX('Hàng tra'!$E$3:$E$519,MATCH('Bảng kê Q1'!$F2099,'Hàng tra'!$E$3:$E$519,0))</f>
        <v>#N/A</v>
      </c>
    </row>
    <row r="2100" spans="1:21" hidden="1" outlineLevel="1" x14ac:dyDescent="0.25">
      <c r="A2100" s="4">
        <v>45000</v>
      </c>
      <c r="B2100" s="8" t="s">
        <v>1825</v>
      </c>
      <c r="C2100" s="8" t="s">
        <v>3013</v>
      </c>
      <c r="D2100" s="22" t="s">
        <v>1639</v>
      </c>
      <c r="E2100" s="22" t="s">
        <v>1639</v>
      </c>
      <c r="F2100" s="22">
        <v>13660</v>
      </c>
      <c r="G2100" s="22"/>
      <c r="H2100" s="22" t="str">
        <f>+IFERROR(INDEX('18.02.23'!$N$9:$N$746,MATCH('Bảng kê Q1'!$F2100,'18.02.23'!$N$9:$N$746,0)),"")</f>
        <v/>
      </c>
      <c r="I2100" s="22"/>
      <c r="J2100" s="22"/>
      <c r="K2100" s="22"/>
      <c r="L2100" s="5">
        <v>340315</v>
      </c>
      <c r="M2100" s="9" t="s">
        <v>3015</v>
      </c>
      <c r="N2100" s="5">
        <v>34032</v>
      </c>
      <c r="O2100" s="5">
        <v>374347</v>
      </c>
      <c r="P2100" s="5">
        <f t="shared" si="64"/>
        <v>39306.434999999998</v>
      </c>
      <c r="Q2100" s="5">
        <f t="shared" si="65"/>
        <v>335040.565</v>
      </c>
      <c r="R2100" s="5" t="str">
        <f>+IFERROR(INDEX('18.02.23'!$F$9:$F$748,MATCH('Bảng kê Q1'!$F2100,'18.02.23'!$N$9:$N$746,0)),"")</f>
        <v/>
      </c>
      <c r="S2100" s="15" t="s">
        <v>1882</v>
      </c>
      <c r="T2100" s="8" t="s">
        <v>3014</v>
      </c>
      <c r="U2100" t="e">
        <f>INDEX('Hàng tra'!$E$3:$E$519,MATCH('Bảng kê Q1'!$F2100,'Hàng tra'!$E$3:$E$519,0))</f>
        <v>#N/A</v>
      </c>
    </row>
    <row r="2101" spans="1:21" hidden="1" outlineLevel="1" x14ac:dyDescent="0.25">
      <c r="A2101" s="4">
        <v>45000</v>
      </c>
      <c r="B2101" s="8" t="s">
        <v>523</v>
      </c>
      <c r="C2101" s="8" t="s">
        <v>3013</v>
      </c>
      <c r="D2101" s="22" t="s">
        <v>621</v>
      </c>
      <c r="E2101" s="22" t="s">
        <v>621</v>
      </c>
      <c r="F2101" s="22">
        <v>13661</v>
      </c>
      <c r="G2101" s="22"/>
      <c r="H2101" s="22" t="str">
        <f>+IFERROR(INDEX('18.02.23'!$N$9:$N$746,MATCH('Bảng kê Q1'!$F2101,'18.02.23'!$N$9:$N$746,0)),"")</f>
        <v/>
      </c>
      <c r="I2101" s="22"/>
      <c r="J2101" s="22"/>
      <c r="K2101" s="22"/>
      <c r="L2101" s="5">
        <v>340315</v>
      </c>
      <c r="M2101" s="9" t="s">
        <v>3015</v>
      </c>
      <c r="N2101" s="5">
        <v>34032</v>
      </c>
      <c r="O2101" s="5">
        <v>374347</v>
      </c>
      <c r="P2101" s="5">
        <f t="shared" si="64"/>
        <v>39306.434999999998</v>
      </c>
      <c r="Q2101" s="5">
        <f t="shared" si="65"/>
        <v>335040.565</v>
      </c>
      <c r="R2101" s="5" t="str">
        <f>+IFERROR(INDEX('18.02.23'!$F$9:$F$748,MATCH('Bảng kê Q1'!$F2101,'18.02.23'!$N$9:$N$746,0)),"")</f>
        <v/>
      </c>
      <c r="S2101" s="15" t="s">
        <v>1882</v>
      </c>
      <c r="T2101" s="8" t="s">
        <v>3014</v>
      </c>
      <c r="U2101" t="e">
        <f>INDEX('Hàng tra'!$E$3:$E$519,MATCH('Bảng kê Q1'!$F2101,'Hàng tra'!$E$3:$E$519,0))</f>
        <v>#N/A</v>
      </c>
    </row>
    <row r="2102" spans="1:21" hidden="1" outlineLevel="1" x14ac:dyDescent="0.25">
      <c r="A2102" s="4">
        <v>45000</v>
      </c>
      <c r="B2102" s="8" t="s">
        <v>2027</v>
      </c>
      <c r="C2102" s="8" t="s">
        <v>3013</v>
      </c>
      <c r="D2102" s="22" t="s">
        <v>2721</v>
      </c>
      <c r="E2102" s="22" t="s">
        <v>2721</v>
      </c>
      <c r="F2102" s="22">
        <v>13663</v>
      </c>
      <c r="G2102" s="22"/>
      <c r="H2102" s="22" t="str">
        <f>+IFERROR(INDEX('18.02.23'!$N$9:$N$746,MATCH('Bảng kê Q1'!$F2102,'18.02.23'!$N$9:$N$746,0)),"")</f>
        <v/>
      </c>
      <c r="I2102" s="22"/>
      <c r="J2102" s="22"/>
      <c r="K2102" s="22"/>
      <c r="L2102" s="5">
        <v>3457290</v>
      </c>
      <c r="M2102" s="9" t="s">
        <v>3015</v>
      </c>
      <c r="N2102" s="5">
        <v>345729</v>
      </c>
      <c r="O2102" s="5">
        <v>3803019</v>
      </c>
      <c r="P2102" s="5">
        <f t="shared" si="64"/>
        <v>399316.995</v>
      </c>
      <c r="Q2102" s="5">
        <f t="shared" si="65"/>
        <v>3403702.0049999999</v>
      </c>
      <c r="R2102" s="5" t="str">
        <f>+IFERROR(INDEX('18.02.23'!$F$9:$F$748,MATCH('Bảng kê Q1'!$F2102,'18.02.23'!$N$9:$N$746,0)),"")</f>
        <v/>
      </c>
      <c r="S2102" s="15" t="s">
        <v>2721</v>
      </c>
      <c r="T2102" s="8" t="s">
        <v>3036</v>
      </c>
      <c r="U2102" t="e">
        <f>INDEX('Hàng tra'!$E$3:$E$519,MATCH('Bảng kê Q1'!$F2102,'Hàng tra'!$E$3:$E$519,0))</f>
        <v>#N/A</v>
      </c>
    </row>
    <row r="2103" spans="1:21" hidden="1" outlineLevel="1" x14ac:dyDescent="0.25">
      <c r="A2103" s="4">
        <v>45000</v>
      </c>
      <c r="B2103" s="8" t="s">
        <v>1426</v>
      </c>
      <c r="C2103" s="8" t="s">
        <v>3013</v>
      </c>
      <c r="D2103" s="22" t="s">
        <v>1691</v>
      </c>
      <c r="E2103" s="22" t="s">
        <v>1691</v>
      </c>
      <c r="F2103" s="22">
        <v>13664</v>
      </c>
      <c r="G2103" s="22"/>
      <c r="H2103" s="22" t="str">
        <f>+IFERROR(INDEX('18.02.23'!$N$9:$N$746,MATCH('Bảng kê Q1'!$F2103,'18.02.23'!$N$9:$N$746,0)),"")</f>
        <v/>
      </c>
      <c r="I2103" s="22"/>
      <c r="J2103" s="22"/>
      <c r="K2103" s="22"/>
      <c r="L2103" s="5">
        <v>370839</v>
      </c>
      <c r="M2103" s="9" t="s">
        <v>3015</v>
      </c>
      <c r="N2103" s="5">
        <v>37084</v>
      </c>
      <c r="O2103" s="5">
        <v>407923</v>
      </c>
      <c r="P2103" s="5">
        <f t="shared" si="64"/>
        <v>42831.915000000001</v>
      </c>
      <c r="Q2103" s="5">
        <f t="shared" si="65"/>
        <v>365091.08500000002</v>
      </c>
      <c r="R2103" s="5" t="str">
        <f>+IFERROR(INDEX('18.02.23'!$F$9:$F$748,MATCH('Bảng kê Q1'!$F2103,'18.02.23'!$N$9:$N$746,0)),"")</f>
        <v/>
      </c>
      <c r="S2103" s="15" t="s">
        <v>1882</v>
      </c>
      <c r="T2103" s="8" t="s">
        <v>3014</v>
      </c>
      <c r="U2103" t="e">
        <f>INDEX('Hàng tra'!$E$3:$E$519,MATCH('Bảng kê Q1'!$F2103,'Hàng tra'!$E$3:$E$519,0))</f>
        <v>#N/A</v>
      </c>
    </row>
    <row r="2104" spans="1:21" hidden="1" outlineLevel="1" x14ac:dyDescent="0.25">
      <c r="A2104" s="4">
        <v>45000</v>
      </c>
      <c r="B2104" s="8" t="s">
        <v>508</v>
      </c>
      <c r="C2104" s="8" t="s">
        <v>3013</v>
      </c>
      <c r="D2104" s="22" t="s">
        <v>1691</v>
      </c>
      <c r="E2104" s="22" t="s">
        <v>1691</v>
      </c>
      <c r="F2104" s="22">
        <v>13665</v>
      </c>
      <c r="G2104" s="22"/>
      <c r="H2104" s="22" t="str">
        <f>+IFERROR(INDEX('18.02.23'!$N$9:$N$746,MATCH('Bảng kê Q1'!$F2104,'18.02.23'!$N$9:$N$746,0)),"")</f>
        <v/>
      </c>
      <c r="I2104" s="22"/>
      <c r="J2104" s="22"/>
      <c r="K2104" s="22"/>
      <c r="L2104" s="5">
        <v>340315</v>
      </c>
      <c r="M2104" s="9" t="s">
        <v>3015</v>
      </c>
      <c r="N2104" s="5">
        <v>34032</v>
      </c>
      <c r="O2104" s="5">
        <v>374347</v>
      </c>
      <c r="P2104" s="5">
        <f t="shared" si="64"/>
        <v>39306.434999999998</v>
      </c>
      <c r="Q2104" s="5">
        <f t="shared" si="65"/>
        <v>335040.565</v>
      </c>
      <c r="R2104" s="5" t="str">
        <f>+IFERROR(INDEX('18.02.23'!$F$9:$F$748,MATCH('Bảng kê Q1'!$F2104,'18.02.23'!$N$9:$N$746,0)),"")</f>
        <v/>
      </c>
      <c r="S2104" s="15" t="s">
        <v>1882</v>
      </c>
      <c r="T2104" s="8" t="s">
        <v>3014</v>
      </c>
      <c r="U2104" t="e">
        <f>INDEX('Hàng tra'!$E$3:$E$519,MATCH('Bảng kê Q1'!$F2104,'Hàng tra'!$E$3:$E$519,0))</f>
        <v>#N/A</v>
      </c>
    </row>
    <row r="2105" spans="1:21" hidden="1" outlineLevel="1" x14ac:dyDescent="0.25">
      <c r="A2105" s="4">
        <v>45000</v>
      </c>
      <c r="B2105" s="8" t="s">
        <v>250</v>
      </c>
      <c r="C2105" s="8" t="s">
        <v>3013</v>
      </c>
      <c r="D2105" s="22" t="s">
        <v>4155</v>
      </c>
      <c r="E2105" s="22" t="s">
        <v>4155</v>
      </c>
      <c r="F2105" s="22">
        <v>13666</v>
      </c>
      <c r="G2105" s="22"/>
      <c r="H2105" s="22" t="str">
        <f>+IFERROR(INDEX('18.02.23'!$N$9:$N$746,MATCH('Bảng kê Q1'!$F2105,'18.02.23'!$N$9:$N$746,0)),"")</f>
        <v/>
      </c>
      <c r="I2105" s="22"/>
      <c r="J2105" s="22"/>
      <c r="K2105" s="22"/>
      <c r="L2105" s="5">
        <v>340315</v>
      </c>
      <c r="M2105" s="9" t="s">
        <v>3015</v>
      </c>
      <c r="N2105" s="5">
        <v>34032</v>
      </c>
      <c r="O2105" s="5">
        <v>374347</v>
      </c>
      <c r="P2105" s="5">
        <f t="shared" si="64"/>
        <v>39306.434999999998</v>
      </c>
      <c r="Q2105" s="5">
        <f t="shared" si="65"/>
        <v>335040.565</v>
      </c>
      <c r="R2105" s="5" t="str">
        <f>+IFERROR(INDEX('18.02.23'!$F$9:$F$748,MATCH('Bảng kê Q1'!$F2105,'18.02.23'!$N$9:$N$746,0)),"")</f>
        <v/>
      </c>
      <c r="S2105" s="15" t="s">
        <v>1882</v>
      </c>
      <c r="T2105" s="8" t="s">
        <v>3014</v>
      </c>
      <c r="U2105" t="e">
        <f>INDEX('Hàng tra'!$E$3:$E$519,MATCH('Bảng kê Q1'!$F2105,'Hàng tra'!$E$3:$E$519,0))</f>
        <v>#N/A</v>
      </c>
    </row>
    <row r="2106" spans="1:21" hidden="1" outlineLevel="1" x14ac:dyDescent="0.25">
      <c r="A2106" s="4">
        <v>45000</v>
      </c>
      <c r="B2106" s="8" t="s">
        <v>2389</v>
      </c>
      <c r="C2106" s="8" t="s">
        <v>3013</v>
      </c>
      <c r="D2106" s="22" t="s">
        <v>2395</v>
      </c>
      <c r="E2106" s="22" t="s">
        <v>2395</v>
      </c>
      <c r="F2106" s="22">
        <v>13667</v>
      </c>
      <c r="G2106" s="22"/>
      <c r="H2106" s="22" t="str">
        <f>+IFERROR(INDEX('18.02.23'!$N$9:$N$746,MATCH('Bảng kê Q1'!$F2106,'18.02.23'!$N$9:$N$746,0)),"")</f>
        <v/>
      </c>
      <c r="I2106" s="22"/>
      <c r="J2106" s="22"/>
      <c r="K2106" s="22"/>
      <c r="L2106" s="5">
        <v>951239</v>
      </c>
      <c r="M2106" s="9" t="s">
        <v>3015</v>
      </c>
      <c r="N2106" s="5">
        <v>95124</v>
      </c>
      <c r="O2106" s="5">
        <v>1046363</v>
      </c>
      <c r="P2106" s="5">
        <f t="shared" si="64"/>
        <v>109868.11499999999</v>
      </c>
      <c r="Q2106" s="5">
        <f t="shared" si="65"/>
        <v>936494.88500000001</v>
      </c>
      <c r="R2106" s="5" t="str">
        <f>+IFERROR(INDEX('18.02.23'!$F$9:$F$748,MATCH('Bảng kê Q1'!$F2106,'18.02.23'!$N$9:$N$746,0)),"")</f>
        <v/>
      </c>
      <c r="S2106" s="15" t="s">
        <v>1882</v>
      </c>
      <c r="T2106" s="8" t="s">
        <v>3014</v>
      </c>
      <c r="U2106" t="e">
        <f>INDEX('Hàng tra'!$E$3:$E$519,MATCH('Bảng kê Q1'!$F2106,'Hàng tra'!$E$3:$E$519,0))</f>
        <v>#N/A</v>
      </c>
    </row>
    <row r="2107" spans="1:21" hidden="1" outlineLevel="1" x14ac:dyDescent="0.25">
      <c r="A2107" s="4">
        <v>45000</v>
      </c>
      <c r="B2107" s="8" t="s">
        <v>2824</v>
      </c>
      <c r="C2107" s="8" t="s">
        <v>3013</v>
      </c>
      <c r="D2107" s="22" t="s">
        <v>1618</v>
      </c>
      <c r="E2107" s="22" t="s">
        <v>1618</v>
      </c>
      <c r="F2107" s="22">
        <v>13668</v>
      </c>
      <c r="G2107" s="22"/>
      <c r="H2107" s="22" t="str">
        <f>+IFERROR(INDEX('18.02.23'!$N$9:$N$746,MATCH('Bảng kê Q1'!$F2107,'18.02.23'!$N$9:$N$746,0)),"")</f>
        <v/>
      </c>
      <c r="I2107" s="22"/>
      <c r="J2107" s="22"/>
      <c r="K2107" s="22"/>
      <c r="L2107" s="5">
        <v>333174</v>
      </c>
      <c r="M2107" s="9" t="s">
        <v>3015</v>
      </c>
      <c r="N2107" s="5">
        <v>33317</v>
      </c>
      <c r="O2107" s="5">
        <v>366491</v>
      </c>
      <c r="P2107" s="5">
        <f t="shared" si="64"/>
        <v>38481.555</v>
      </c>
      <c r="Q2107" s="5">
        <f t="shared" si="65"/>
        <v>328009.44500000001</v>
      </c>
      <c r="R2107" s="5" t="str">
        <f>+IFERROR(INDEX('18.02.23'!$F$9:$F$748,MATCH('Bảng kê Q1'!$F2107,'18.02.23'!$N$9:$N$746,0)),"")</f>
        <v/>
      </c>
      <c r="S2107" s="15" t="s">
        <v>1882</v>
      </c>
      <c r="T2107" s="8" t="s">
        <v>3014</v>
      </c>
      <c r="U2107" t="e">
        <f>INDEX('Hàng tra'!$E$3:$E$519,MATCH('Bảng kê Q1'!$F2107,'Hàng tra'!$E$3:$E$519,0))</f>
        <v>#N/A</v>
      </c>
    </row>
    <row r="2108" spans="1:21" hidden="1" outlineLevel="1" x14ac:dyDescent="0.25">
      <c r="A2108" s="4">
        <v>45000</v>
      </c>
      <c r="B2108" s="8" t="s">
        <v>637</v>
      </c>
      <c r="C2108" s="8" t="s">
        <v>3013</v>
      </c>
      <c r="D2108" s="22" t="s">
        <v>2936</v>
      </c>
      <c r="E2108" s="22" t="s">
        <v>2936</v>
      </c>
      <c r="F2108" s="22">
        <v>13669</v>
      </c>
      <c r="G2108" s="22"/>
      <c r="H2108" s="22" t="str">
        <f>+IFERROR(INDEX('18.02.23'!$N$9:$N$746,MATCH('Bảng kê Q1'!$F2108,'18.02.23'!$N$9:$N$746,0)),"")</f>
        <v/>
      </c>
      <c r="I2108" s="22"/>
      <c r="J2108" s="22"/>
      <c r="K2108" s="22"/>
      <c r="L2108" s="5">
        <v>181500</v>
      </c>
      <c r="M2108" s="9" t="s">
        <v>3015</v>
      </c>
      <c r="N2108" s="5">
        <v>18150</v>
      </c>
      <c r="O2108" s="5">
        <v>199650</v>
      </c>
      <c r="P2108" s="5">
        <f t="shared" si="64"/>
        <v>20963.25</v>
      </c>
      <c r="Q2108" s="5">
        <f t="shared" si="65"/>
        <v>178686.75</v>
      </c>
      <c r="R2108" s="5" t="str">
        <f>+IFERROR(INDEX('18.02.23'!$F$9:$F$748,MATCH('Bảng kê Q1'!$F2108,'18.02.23'!$N$9:$N$746,0)),"")</f>
        <v/>
      </c>
      <c r="S2108" s="15" t="s">
        <v>1882</v>
      </c>
      <c r="T2108" s="8" t="s">
        <v>3014</v>
      </c>
      <c r="U2108" t="e">
        <f>INDEX('Hàng tra'!$E$3:$E$519,MATCH('Bảng kê Q1'!$F2108,'Hàng tra'!$E$3:$E$519,0))</f>
        <v>#N/A</v>
      </c>
    </row>
    <row r="2109" spans="1:21" hidden="1" outlineLevel="1" x14ac:dyDescent="0.25">
      <c r="A2109" s="4">
        <v>45000</v>
      </c>
      <c r="B2109" s="8" t="s">
        <v>2093</v>
      </c>
      <c r="C2109" s="8" t="s">
        <v>3013</v>
      </c>
      <c r="D2109" s="22" t="s">
        <v>802</v>
      </c>
      <c r="E2109" s="22" t="s">
        <v>802</v>
      </c>
      <c r="F2109" s="22">
        <v>13671</v>
      </c>
      <c r="G2109" s="22"/>
      <c r="H2109" s="22" t="str">
        <f>+IFERROR(INDEX('18.02.23'!$N$9:$N$746,MATCH('Bảng kê Q1'!$F2109,'18.02.23'!$N$9:$N$746,0)),"")</f>
        <v/>
      </c>
      <c r="I2109" s="22"/>
      <c r="J2109" s="22"/>
      <c r="K2109" s="22"/>
      <c r="L2109" s="5">
        <v>340315</v>
      </c>
      <c r="M2109" s="9" t="s">
        <v>3015</v>
      </c>
      <c r="N2109" s="5">
        <v>34032</v>
      </c>
      <c r="O2109" s="5">
        <v>374347</v>
      </c>
      <c r="P2109" s="5">
        <f t="shared" si="64"/>
        <v>39306.434999999998</v>
      </c>
      <c r="Q2109" s="5">
        <f t="shared" si="65"/>
        <v>335040.565</v>
      </c>
      <c r="R2109" s="5" t="str">
        <f>+IFERROR(INDEX('18.02.23'!$F$9:$F$748,MATCH('Bảng kê Q1'!$F2109,'18.02.23'!$N$9:$N$746,0)),"")</f>
        <v/>
      </c>
      <c r="S2109" s="15" t="s">
        <v>1882</v>
      </c>
      <c r="T2109" s="8" t="s">
        <v>3014</v>
      </c>
      <c r="U2109" t="e">
        <f>INDEX('Hàng tra'!$E$3:$E$519,MATCH('Bảng kê Q1'!$F2109,'Hàng tra'!$E$3:$E$519,0))</f>
        <v>#N/A</v>
      </c>
    </row>
    <row r="2110" spans="1:21" hidden="1" outlineLevel="1" x14ac:dyDescent="0.25">
      <c r="A2110" s="4">
        <v>45000</v>
      </c>
      <c r="B2110" s="8" t="s">
        <v>2038</v>
      </c>
      <c r="C2110" s="8" t="s">
        <v>3013</v>
      </c>
      <c r="D2110" s="22" t="s">
        <v>1871</v>
      </c>
      <c r="E2110" s="22" t="s">
        <v>1871</v>
      </c>
      <c r="F2110" s="22">
        <v>13672</v>
      </c>
      <c r="G2110" s="22"/>
      <c r="H2110" s="22" t="str">
        <f>+IFERROR(INDEX('18.02.23'!$N$9:$N$746,MATCH('Bảng kê Q1'!$F2110,'18.02.23'!$N$9:$N$746,0)),"")</f>
        <v/>
      </c>
      <c r="I2110" s="22"/>
      <c r="J2110" s="22"/>
      <c r="K2110" s="22"/>
      <c r="L2110" s="5">
        <v>340315</v>
      </c>
      <c r="M2110" s="9" t="s">
        <v>3015</v>
      </c>
      <c r="N2110" s="5">
        <v>34032</v>
      </c>
      <c r="O2110" s="5">
        <v>374347</v>
      </c>
      <c r="P2110" s="5">
        <f t="shared" si="64"/>
        <v>39306.434999999998</v>
      </c>
      <c r="Q2110" s="5">
        <f t="shared" si="65"/>
        <v>335040.565</v>
      </c>
      <c r="R2110" s="5" t="str">
        <f>+IFERROR(INDEX('18.02.23'!$F$9:$F$748,MATCH('Bảng kê Q1'!$F2110,'18.02.23'!$N$9:$N$746,0)),"")</f>
        <v/>
      </c>
      <c r="S2110" s="15" t="s">
        <v>1882</v>
      </c>
      <c r="T2110" s="8" t="s">
        <v>3014</v>
      </c>
      <c r="U2110" t="e">
        <f>INDEX('Hàng tra'!$E$3:$E$519,MATCH('Bảng kê Q1'!$F2110,'Hàng tra'!$E$3:$E$519,0))</f>
        <v>#N/A</v>
      </c>
    </row>
    <row r="2111" spans="1:21" hidden="1" outlineLevel="1" x14ac:dyDescent="0.25">
      <c r="A2111" s="4">
        <v>45000</v>
      </c>
      <c r="B2111" s="8" t="s">
        <v>2287</v>
      </c>
      <c r="C2111" s="8" t="s">
        <v>3013</v>
      </c>
      <c r="D2111" s="22" t="s">
        <v>1387</v>
      </c>
      <c r="E2111" s="22" t="s">
        <v>1387</v>
      </c>
      <c r="F2111" s="22">
        <v>13673</v>
      </c>
      <c r="G2111" s="22"/>
      <c r="H2111" s="22" t="str">
        <f>+IFERROR(INDEX('18.02.23'!$N$9:$N$746,MATCH('Bảng kê Q1'!$F2111,'18.02.23'!$N$9:$N$746,0)),"")</f>
        <v/>
      </c>
      <c r="I2111" s="22"/>
      <c r="J2111" s="22"/>
      <c r="K2111" s="22"/>
      <c r="L2111" s="5">
        <v>340315</v>
      </c>
      <c r="M2111" s="9" t="s">
        <v>3015</v>
      </c>
      <c r="N2111" s="5">
        <v>34032</v>
      </c>
      <c r="O2111" s="5">
        <v>374347</v>
      </c>
      <c r="P2111" s="5">
        <f t="shared" si="64"/>
        <v>39306.434999999998</v>
      </c>
      <c r="Q2111" s="5">
        <f t="shared" si="65"/>
        <v>335040.565</v>
      </c>
      <c r="R2111" s="5" t="str">
        <f>+IFERROR(INDEX('18.02.23'!$F$9:$F$748,MATCH('Bảng kê Q1'!$F2111,'18.02.23'!$N$9:$N$746,0)),"")</f>
        <v/>
      </c>
      <c r="S2111" s="15" t="s">
        <v>1882</v>
      </c>
      <c r="T2111" s="8" t="s">
        <v>3014</v>
      </c>
      <c r="U2111" t="e">
        <f>INDEX('Hàng tra'!$E$3:$E$519,MATCH('Bảng kê Q1'!$F2111,'Hàng tra'!$E$3:$E$519,0))</f>
        <v>#N/A</v>
      </c>
    </row>
    <row r="2112" spans="1:21" hidden="1" outlineLevel="1" x14ac:dyDescent="0.25">
      <c r="A2112" s="4">
        <v>45000</v>
      </c>
      <c r="B2112" s="8" t="s">
        <v>699</v>
      </c>
      <c r="C2112" s="8" t="s">
        <v>3013</v>
      </c>
      <c r="D2112" s="22" t="s">
        <v>692</v>
      </c>
      <c r="E2112" s="22" t="s">
        <v>692</v>
      </c>
      <c r="F2112" s="22">
        <v>13674</v>
      </c>
      <c r="G2112" s="22"/>
      <c r="H2112" s="22" t="str">
        <f>+IFERROR(INDEX('18.02.23'!$N$9:$N$746,MATCH('Bảng kê Q1'!$F2112,'18.02.23'!$N$9:$N$746,0)),"")</f>
        <v/>
      </c>
      <c r="I2112" s="22"/>
      <c r="J2112" s="22"/>
      <c r="K2112" s="22"/>
      <c r="L2112" s="5">
        <v>340315</v>
      </c>
      <c r="M2112" s="9" t="s">
        <v>3015</v>
      </c>
      <c r="N2112" s="5">
        <v>34032</v>
      </c>
      <c r="O2112" s="5">
        <v>374347</v>
      </c>
      <c r="P2112" s="5">
        <f t="shared" si="64"/>
        <v>39306.434999999998</v>
      </c>
      <c r="Q2112" s="5">
        <f t="shared" si="65"/>
        <v>335040.565</v>
      </c>
      <c r="R2112" s="5" t="str">
        <f>+IFERROR(INDEX('18.02.23'!$F$9:$F$748,MATCH('Bảng kê Q1'!$F2112,'18.02.23'!$N$9:$N$746,0)),"")</f>
        <v/>
      </c>
      <c r="S2112" s="15" t="s">
        <v>1882</v>
      </c>
      <c r="T2112" s="8" t="s">
        <v>3014</v>
      </c>
      <c r="U2112" t="e">
        <f>INDEX('Hàng tra'!$E$3:$E$519,MATCH('Bảng kê Q1'!$F2112,'Hàng tra'!$E$3:$E$519,0))</f>
        <v>#N/A</v>
      </c>
    </row>
    <row r="2113" spans="1:21" hidden="1" outlineLevel="1" x14ac:dyDescent="0.25">
      <c r="A2113" s="4">
        <v>45000</v>
      </c>
      <c r="B2113" s="8" t="s">
        <v>2267</v>
      </c>
      <c r="C2113" s="8" t="s">
        <v>3013</v>
      </c>
      <c r="D2113" s="22" t="s">
        <v>2534</v>
      </c>
      <c r="E2113" s="22" t="s">
        <v>2534</v>
      </c>
      <c r="F2113" s="22">
        <v>13675</v>
      </c>
      <c r="G2113" s="22"/>
      <c r="H2113" s="22" t="str">
        <f>+IFERROR(INDEX('18.02.23'!$N$9:$N$746,MATCH('Bảng kê Q1'!$F2113,'18.02.23'!$N$9:$N$746,0)),"")</f>
        <v/>
      </c>
      <c r="I2113" s="22"/>
      <c r="J2113" s="22"/>
      <c r="K2113" s="22"/>
      <c r="L2113" s="5">
        <v>340315</v>
      </c>
      <c r="M2113" s="9" t="s">
        <v>3015</v>
      </c>
      <c r="N2113" s="5">
        <v>34032</v>
      </c>
      <c r="O2113" s="5">
        <v>374347</v>
      </c>
      <c r="P2113" s="5">
        <f t="shared" si="64"/>
        <v>39306.434999999998</v>
      </c>
      <c r="Q2113" s="5">
        <f t="shared" si="65"/>
        <v>335040.565</v>
      </c>
      <c r="R2113" s="5" t="str">
        <f>+IFERROR(INDEX('18.02.23'!$F$9:$F$748,MATCH('Bảng kê Q1'!$F2113,'18.02.23'!$N$9:$N$746,0)),"")</f>
        <v/>
      </c>
      <c r="S2113" s="15" t="s">
        <v>1882</v>
      </c>
      <c r="T2113" s="8" t="s">
        <v>3014</v>
      </c>
      <c r="U2113" t="e">
        <f>INDEX('Hàng tra'!$E$3:$E$519,MATCH('Bảng kê Q1'!$F2113,'Hàng tra'!$E$3:$E$519,0))</f>
        <v>#N/A</v>
      </c>
    </row>
    <row r="2114" spans="1:21" hidden="1" outlineLevel="1" x14ac:dyDescent="0.25">
      <c r="A2114" s="4">
        <v>45000</v>
      </c>
      <c r="B2114" s="8" t="s">
        <v>2684</v>
      </c>
      <c r="C2114" s="8" t="s">
        <v>3013</v>
      </c>
      <c r="D2114" s="22" t="s">
        <v>2534</v>
      </c>
      <c r="E2114" s="22" t="s">
        <v>2534</v>
      </c>
      <c r="F2114" s="22">
        <v>13676</v>
      </c>
      <c r="G2114" s="22"/>
      <c r="H2114" s="22" t="str">
        <f>+IFERROR(INDEX('18.02.23'!$N$9:$N$746,MATCH('Bảng kê Q1'!$F2114,'18.02.23'!$N$9:$N$746,0)),"")</f>
        <v/>
      </c>
      <c r="I2114" s="22"/>
      <c r="J2114" s="22"/>
      <c r="K2114" s="22"/>
      <c r="L2114" s="5">
        <v>1289600</v>
      </c>
      <c r="M2114" s="9" t="s">
        <v>3015</v>
      </c>
      <c r="N2114" s="5">
        <v>128960</v>
      </c>
      <c r="O2114" s="5">
        <v>1418560</v>
      </c>
      <c r="P2114" s="5">
        <f t="shared" si="64"/>
        <v>148948.79999999999</v>
      </c>
      <c r="Q2114" s="5">
        <f t="shared" si="65"/>
        <v>1269611.2</v>
      </c>
      <c r="R2114" s="5" t="str">
        <f>+IFERROR(INDEX('18.02.23'!$F$9:$F$748,MATCH('Bảng kê Q1'!$F2114,'18.02.23'!$N$9:$N$746,0)),"")</f>
        <v/>
      </c>
      <c r="S2114" s="15" t="s">
        <v>1882</v>
      </c>
      <c r="T2114" s="8" t="s">
        <v>3014</v>
      </c>
      <c r="U2114" t="e">
        <f>INDEX('Hàng tra'!$E$3:$E$519,MATCH('Bảng kê Q1'!$F2114,'Hàng tra'!$E$3:$E$519,0))</f>
        <v>#N/A</v>
      </c>
    </row>
    <row r="2115" spans="1:21" hidden="1" outlineLevel="1" x14ac:dyDescent="0.25">
      <c r="A2115" s="4">
        <v>45000</v>
      </c>
      <c r="B2115" s="8" t="s">
        <v>2520</v>
      </c>
      <c r="C2115" s="8" t="s">
        <v>3013</v>
      </c>
      <c r="D2115" s="22" t="s">
        <v>331</v>
      </c>
      <c r="E2115" s="22" t="s">
        <v>331</v>
      </c>
      <c r="F2115" s="22">
        <v>13677</v>
      </c>
      <c r="G2115" s="22"/>
      <c r="H2115" s="22" t="str">
        <f>+IFERROR(INDEX('18.02.23'!$N$9:$N$746,MATCH('Bảng kê Q1'!$F2115,'18.02.23'!$N$9:$N$746,0)),"")</f>
        <v/>
      </c>
      <c r="I2115" s="22"/>
      <c r="J2115" s="22"/>
      <c r="K2115" s="22"/>
      <c r="L2115" s="5">
        <v>340315</v>
      </c>
      <c r="M2115" s="9" t="s">
        <v>3015</v>
      </c>
      <c r="N2115" s="5">
        <v>34032</v>
      </c>
      <c r="O2115" s="5">
        <v>374347</v>
      </c>
      <c r="P2115" s="5">
        <f t="shared" si="64"/>
        <v>39306.434999999998</v>
      </c>
      <c r="Q2115" s="5">
        <f t="shared" si="65"/>
        <v>335040.565</v>
      </c>
      <c r="R2115" s="5" t="str">
        <f>+IFERROR(INDEX('18.02.23'!$F$9:$F$748,MATCH('Bảng kê Q1'!$F2115,'18.02.23'!$N$9:$N$746,0)),"")</f>
        <v/>
      </c>
      <c r="S2115" s="15" t="s">
        <v>1882</v>
      </c>
      <c r="T2115" s="8" t="s">
        <v>3014</v>
      </c>
      <c r="U2115" t="e">
        <f>INDEX('Hàng tra'!$E$3:$E$519,MATCH('Bảng kê Q1'!$F2115,'Hàng tra'!$E$3:$E$519,0))</f>
        <v>#N/A</v>
      </c>
    </row>
    <row r="2116" spans="1:21" hidden="1" outlineLevel="1" x14ac:dyDescent="0.25">
      <c r="A2116" s="4">
        <v>45000</v>
      </c>
      <c r="B2116" s="8" t="s">
        <v>1844</v>
      </c>
      <c r="C2116" s="8" t="s">
        <v>3013</v>
      </c>
      <c r="D2116" s="22" t="s">
        <v>386</v>
      </c>
      <c r="E2116" s="22" t="s">
        <v>386</v>
      </c>
      <c r="F2116" s="22">
        <v>13678</v>
      </c>
      <c r="G2116" s="22"/>
      <c r="H2116" s="22" t="str">
        <f>+IFERROR(INDEX('18.02.23'!$N$9:$N$746,MATCH('Bảng kê Q1'!$F2116,'18.02.23'!$N$9:$N$746,0)),"")</f>
        <v/>
      </c>
      <c r="I2116" s="22"/>
      <c r="J2116" s="22"/>
      <c r="K2116" s="22"/>
      <c r="L2116" s="5">
        <v>340315</v>
      </c>
      <c r="M2116" s="9" t="s">
        <v>3015</v>
      </c>
      <c r="N2116" s="5">
        <v>34032</v>
      </c>
      <c r="O2116" s="5">
        <v>374347</v>
      </c>
      <c r="P2116" s="5">
        <f t="shared" si="64"/>
        <v>39306.434999999998</v>
      </c>
      <c r="Q2116" s="5">
        <f t="shared" si="65"/>
        <v>335040.565</v>
      </c>
      <c r="R2116" s="5" t="str">
        <f>+IFERROR(INDEX('18.02.23'!$F$9:$F$748,MATCH('Bảng kê Q1'!$F2116,'18.02.23'!$N$9:$N$746,0)),"")</f>
        <v/>
      </c>
      <c r="S2116" s="15" t="s">
        <v>1882</v>
      </c>
      <c r="T2116" s="8" t="s">
        <v>3014</v>
      </c>
      <c r="U2116" t="e">
        <f>INDEX('Hàng tra'!$E$3:$E$519,MATCH('Bảng kê Q1'!$F2116,'Hàng tra'!$E$3:$E$519,0))</f>
        <v>#N/A</v>
      </c>
    </row>
    <row r="2117" spans="1:21" hidden="1" outlineLevel="1" x14ac:dyDescent="0.25">
      <c r="A2117" s="4">
        <v>45000</v>
      </c>
      <c r="B2117" s="8" t="s">
        <v>1970</v>
      </c>
      <c r="C2117" s="8" t="s">
        <v>3013</v>
      </c>
      <c r="D2117" s="22" t="s">
        <v>2387</v>
      </c>
      <c r="E2117" s="22" t="s">
        <v>2387</v>
      </c>
      <c r="F2117" s="22">
        <v>13679</v>
      </c>
      <c r="G2117" s="22"/>
      <c r="H2117" s="22" t="str">
        <f>+IFERROR(INDEX('18.02.23'!$N$9:$N$746,MATCH('Bảng kê Q1'!$F2117,'18.02.23'!$N$9:$N$746,0)),"")</f>
        <v/>
      </c>
      <c r="I2117" s="22"/>
      <c r="J2117" s="22"/>
      <c r="K2117" s="22"/>
      <c r="L2117" s="5">
        <v>340315</v>
      </c>
      <c r="M2117" s="9" t="s">
        <v>3015</v>
      </c>
      <c r="N2117" s="5">
        <v>34032</v>
      </c>
      <c r="O2117" s="5">
        <v>374347</v>
      </c>
      <c r="P2117" s="5">
        <f t="shared" ref="P2117:P2180" si="66">O2117*10.5%</f>
        <v>39306.434999999998</v>
      </c>
      <c r="Q2117" s="5">
        <f t="shared" ref="Q2117:Q2180" si="67">+O2117-P2117</f>
        <v>335040.565</v>
      </c>
      <c r="R2117" s="5" t="str">
        <f>+IFERROR(INDEX('18.02.23'!$F$9:$F$748,MATCH('Bảng kê Q1'!$F2117,'18.02.23'!$N$9:$N$746,0)),"")</f>
        <v/>
      </c>
      <c r="S2117" s="15" t="s">
        <v>1882</v>
      </c>
      <c r="T2117" s="8" t="s">
        <v>3014</v>
      </c>
      <c r="U2117" t="e">
        <f>INDEX('Hàng tra'!$E$3:$E$519,MATCH('Bảng kê Q1'!$F2117,'Hàng tra'!$E$3:$E$519,0))</f>
        <v>#N/A</v>
      </c>
    </row>
    <row r="2118" spans="1:21" hidden="1" outlineLevel="1" x14ac:dyDescent="0.25">
      <c r="A2118" s="4">
        <v>45000</v>
      </c>
      <c r="B2118" s="8" t="s">
        <v>2115</v>
      </c>
      <c r="C2118" s="8" t="s">
        <v>3013</v>
      </c>
      <c r="D2118" s="22" t="s">
        <v>2053</v>
      </c>
      <c r="E2118" s="22" t="s">
        <v>2053</v>
      </c>
      <c r="F2118" s="22">
        <v>13680</v>
      </c>
      <c r="G2118" s="22"/>
      <c r="H2118" s="22" t="str">
        <f>+IFERROR(INDEX('18.02.23'!$N$9:$N$746,MATCH('Bảng kê Q1'!$F2118,'18.02.23'!$N$9:$N$746,0)),"")</f>
        <v/>
      </c>
      <c r="I2118" s="22"/>
      <c r="J2118" s="22"/>
      <c r="K2118" s="22"/>
      <c r="L2118" s="5">
        <v>340315</v>
      </c>
      <c r="M2118" s="9" t="s">
        <v>3015</v>
      </c>
      <c r="N2118" s="5">
        <v>34032</v>
      </c>
      <c r="O2118" s="5">
        <v>374347</v>
      </c>
      <c r="P2118" s="5">
        <f t="shared" si="66"/>
        <v>39306.434999999998</v>
      </c>
      <c r="Q2118" s="5">
        <f t="shared" si="67"/>
        <v>335040.565</v>
      </c>
      <c r="R2118" s="5" t="str">
        <f>+IFERROR(INDEX('18.02.23'!$F$9:$F$748,MATCH('Bảng kê Q1'!$F2118,'18.02.23'!$N$9:$N$746,0)),"")</f>
        <v/>
      </c>
      <c r="S2118" s="15" t="s">
        <v>1882</v>
      </c>
      <c r="T2118" s="8" t="s">
        <v>3014</v>
      </c>
      <c r="U2118" t="e">
        <f>INDEX('Hàng tra'!$E$3:$E$519,MATCH('Bảng kê Q1'!$F2118,'Hàng tra'!$E$3:$E$519,0))</f>
        <v>#N/A</v>
      </c>
    </row>
    <row r="2119" spans="1:21" hidden="1" outlineLevel="1" x14ac:dyDescent="0.25">
      <c r="A2119" s="4">
        <v>45000</v>
      </c>
      <c r="B2119" s="8" t="s">
        <v>2503</v>
      </c>
      <c r="C2119" s="8" t="s">
        <v>3013</v>
      </c>
      <c r="D2119" s="22" t="s">
        <v>862</v>
      </c>
      <c r="E2119" s="22" t="s">
        <v>862</v>
      </c>
      <c r="F2119" s="22">
        <v>13681</v>
      </c>
      <c r="G2119" s="22"/>
      <c r="H2119" s="22" t="str">
        <f>+IFERROR(INDEX('18.02.23'!$N$9:$N$746,MATCH('Bảng kê Q1'!$F2119,'18.02.23'!$N$9:$N$746,0)),"")</f>
        <v/>
      </c>
      <c r="I2119" s="22"/>
      <c r="J2119" s="22"/>
      <c r="K2119" s="22"/>
      <c r="L2119" s="5">
        <v>340315</v>
      </c>
      <c r="M2119" s="9" t="s">
        <v>3015</v>
      </c>
      <c r="N2119" s="5">
        <v>34032</v>
      </c>
      <c r="O2119" s="5">
        <v>374347</v>
      </c>
      <c r="P2119" s="5">
        <f t="shared" si="66"/>
        <v>39306.434999999998</v>
      </c>
      <c r="Q2119" s="5">
        <f t="shared" si="67"/>
        <v>335040.565</v>
      </c>
      <c r="R2119" s="5" t="str">
        <f>+IFERROR(INDEX('18.02.23'!$F$9:$F$748,MATCH('Bảng kê Q1'!$F2119,'18.02.23'!$N$9:$N$746,0)),"")</f>
        <v/>
      </c>
      <c r="S2119" s="15" t="s">
        <v>1882</v>
      </c>
      <c r="T2119" s="8" t="s">
        <v>3014</v>
      </c>
      <c r="U2119" t="e">
        <f>INDEX('Hàng tra'!$E$3:$E$519,MATCH('Bảng kê Q1'!$F2119,'Hàng tra'!$E$3:$E$519,0))</f>
        <v>#N/A</v>
      </c>
    </row>
    <row r="2120" spans="1:21" hidden="1" outlineLevel="1" x14ac:dyDescent="0.25">
      <c r="A2120" s="4">
        <v>45000</v>
      </c>
      <c r="B2120" s="8" t="s">
        <v>1721</v>
      </c>
      <c r="C2120" s="8" t="s">
        <v>3013</v>
      </c>
      <c r="D2120" s="22" t="s">
        <v>1818</v>
      </c>
      <c r="E2120" s="22" t="s">
        <v>1818</v>
      </c>
      <c r="F2120" s="22">
        <v>13682</v>
      </c>
      <c r="G2120" s="22"/>
      <c r="H2120" s="22" t="str">
        <f>+IFERROR(INDEX('18.02.23'!$N$9:$N$746,MATCH('Bảng kê Q1'!$F2120,'18.02.23'!$N$9:$N$746,0)),"")</f>
        <v/>
      </c>
      <c r="I2120" s="22"/>
      <c r="J2120" s="22"/>
      <c r="K2120" s="22"/>
      <c r="L2120" s="5">
        <v>340315</v>
      </c>
      <c r="M2120" s="9" t="s">
        <v>3015</v>
      </c>
      <c r="N2120" s="5">
        <v>34032</v>
      </c>
      <c r="O2120" s="5">
        <v>374347</v>
      </c>
      <c r="P2120" s="5">
        <f t="shared" si="66"/>
        <v>39306.434999999998</v>
      </c>
      <c r="Q2120" s="5">
        <f t="shared" si="67"/>
        <v>335040.565</v>
      </c>
      <c r="R2120" s="5" t="str">
        <f>+IFERROR(INDEX('18.02.23'!$F$9:$F$748,MATCH('Bảng kê Q1'!$F2120,'18.02.23'!$N$9:$N$746,0)),"")</f>
        <v/>
      </c>
      <c r="S2120" s="15" t="s">
        <v>1882</v>
      </c>
      <c r="T2120" s="8" t="s">
        <v>3014</v>
      </c>
      <c r="U2120" t="e">
        <f>INDEX('Hàng tra'!$E$3:$E$519,MATCH('Bảng kê Q1'!$F2120,'Hàng tra'!$E$3:$E$519,0))</f>
        <v>#N/A</v>
      </c>
    </row>
    <row r="2121" spans="1:21" hidden="1" outlineLevel="1" x14ac:dyDescent="0.25">
      <c r="A2121" s="4">
        <v>45000</v>
      </c>
      <c r="B2121" s="8" t="s">
        <v>590</v>
      </c>
      <c r="C2121" s="8" t="s">
        <v>3013</v>
      </c>
      <c r="D2121" s="22" t="s">
        <v>4139</v>
      </c>
      <c r="E2121" s="22" t="s">
        <v>4139</v>
      </c>
      <c r="F2121" s="22">
        <v>13683</v>
      </c>
      <c r="G2121" s="22"/>
      <c r="H2121" s="22" t="str">
        <f>+IFERROR(INDEX('18.02.23'!$N$9:$N$746,MATCH('Bảng kê Q1'!$F2121,'18.02.23'!$N$9:$N$746,0)),"")</f>
        <v/>
      </c>
      <c r="I2121" s="22"/>
      <c r="J2121" s="22"/>
      <c r="K2121" s="22"/>
      <c r="L2121" s="5">
        <v>340315</v>
      </c>
      <c r="M2121" s="9" t="s">
        <v>3015</v>
      </c>
      <c r="N2121" s="5">
        <v>34032</v>
      </c>
      <c r="O2121" s="5">
        <v>374347</v>
      </c>
      <c r="P2121" s="5">
        <f t="shared" si="66"/>
        <v>39306.434999999998</v>
      </c>
      <c r="Q2121" s="5">
        <f t="shared" si="67"/>
        <v>335040.565</v>
      </c>
      <c r="R2121" s="5" t="str">
        <f>+IFERROR(INDEX('18.02.23'!$F$9:$F$748,MATCH('Bảng kê Q1'!$F2121,'18.02.23'!$N$9:$N$746,0)),"")</f>
        <v/>
      </c>
      <c r="S2121" s="15" t="s">
        <v>1882</v>
      </c>
      <c r="T2121" s="8" t="s">
        <v>3014</v>
      </c>
      <c r="U2121" t="e">
        <f>INDEX('Hàng tra'!$E$3:$E$519,MATCH('Bảng kê Q1'!$F2121,'Hàng tra'!$E$3:$E$519,0))</f>
        <v>#N/A</v>
      </c>
    </row>
    <row r="2122" spans="1:21" hidden="1" outlineLevel="1" x14ac:dyDescent="0.25">
      <c r="A2122" s="4">
        <v>45000</v>
      </c>
      <c r="B2122" s="8" t="s">
        <v>1643</v>
      </c>
      <c r="C2122" s="8" t="s">
        <v>3013</v>
      </c>
      <c r="D2122" s="22" t="s">
        <v>1656</v>
      </c>
      <c r="E2122" s="22" t="s">
        <v>1656</v>
      </c>
      <c r="F2122" s="22">
        <v>13684</v>
      </c>
      <c r="G2122" s="22"/>
      <c r="H2122" s="22" t="str">
        <f>+IFERROR(INDEX('18.02.23'!$N$9:$N$746,MATCH('Bảng kê Q1'!$F2122,'18.02.23'!$N$9:$N$746,0)),"")</f>
        <v/>
      </c>
      <c r="I2122" s="22"/>
      <c r="J2122" s="22"/>
      <c r="K2122" s="22"/>
      <c r="L2122" s="5">
        <v>2525730</v>
      </c>
      <c r="M2122" s="9" t="s">
        <v>3015</v>
      </c>
      <c r="N2122" s="5">
        <v>252573</v>
      </c>
      <c r="O2122" s="5">
        <v>2778303</v>
      </c>
      <c r="P2122" s="5">
        <f t="shared" si="66"/>
        <v>291721.815</v>
      </c>
      <c r="Q2122" s="5">
        <f t="shared" si="67"/>
        <v>2486581.1850000001</v>
      </c>
      <c r="R2122" s="5" t="str">
        <f>+IFERROR(INDEX('18.02.23'!$F$9:$F$748,MATCH('Bảng kê Q1'!$F2122,'18.02.23'!$N$9:$N$746,0)),"")</f>
        <v/>
      </c>
      <c r="S2122" s="15" t="s">
        <v>1656</v>
      </c>
      <c r="T2122" s="8" t="s">
        <v>3100</v>
      </c>
      <c r="U2122" t="e">
        <f>INDEX('Hàng tra'!$E$3:$E$519,MATCH('Bảng kê Q1'!$F2122,'Hàng tra'!$E$3:$E$519,0))</f>
        <v>#N/A</v>
      </c>
    </row>
    <row r="2123" spans="1:21" hidden="1" outlineLevel="1" x14ac:dyDescent="0.25">
      <c r="A2123" s="4">
        <v>45000</v>
      </c>
      <c r="B2123" s="8" t="s">
        <v>1202</v>
      </c>
      <c r="C2123" s="8" t="s">
        <v>3013</v>
      </c>
      <c r="D2123" s="22" t="s">
        <v>1130</v>
      </c>
      <c r="E2123" s="22" t="s">
        <v>1130</v>
      </c>
      <c r="F2123" s="22">
        <v>13686</v>
      </c>
      <c r="G2123" s="22"/>
      <c r="H2123" s="22" t="str">
        <f>+IFERROR(INDEX('18.02.23'!$N$9:$N$746,MATCH('Bảng kê Q1'!$F2123,'18.02.23'!$N$9:$N$746,0)),"")</f>
        <v/>
      </c>
      <c r="I2123" s="22"/>
      <c r="J2123" s="22"/>
      <c r="K2123" s="22"/>
      <c r="L2123" s="5">
        <v>340315</v>
      </c>
      <c r="M2123" s="9" t="s">
        <v>3015</v>
      </c>
      <c r="N2123" s="5">
        <v>34032</v>
      </c>
      <c r="O2123" s="5">
        <v>374347</v>
      </c>
      <c r="P2123" s="5">
        <f t="shared" si="66"/>
        <v>39306.434999999998</v>
      </c>
      <c r="Q2123" s="5">
        <f t="shared" si="67"/>
        <v>335040.565</v>
      </c>
      <c r="R2123" s="5" t="str">
        <f>+IFERROR(INDEX('18.02.23'!$F$9:$F$748,MATCH('Bảng kê Q1'!$F2123,'18.02.23'!$N$9:$N$746,0)),"")</f>
        <v/>
      </c>
      <c r="S2123" s="15" t="s">
        <v>1882</v>
      </c>
      <c r="T2123" s="8" t="s">
        <v>3014</v>
      </c>
      <c r="U2123" t="e">
        <f>INDEX('Hàng tra'!$E$3:$E$519,MATCH('Bảng kê Q1'!$F2123,'Hàng tra'!$E$3:$E$519,0))</f>
        <v>#N/A</v>
      </c>
    </row>
    <row r="2124" spans="1:21" hidden="1" outlineLevel="1" x14ac:dyDescent="0.25">
      <c r="A2124" s="4">
        <v>45000</v>
      </c>
      <c r="B2124" s="8" t="s">
        <v>261</v>
      </c>
      <c r="C2124" s="8" t="s">
        <v>3013</v>
      </c>
      <c r="D2124" s="22" t="s">
        <v>4228</v>
      </c>
      <c r="E2124" s="22" t="s">
        <v>4228</v>
      </c>
      <c r="F2124" s="22">
        <v>13687</v>
      </c>
      <c r="G2124" s="22"/>
      <c r="H2124" s="22" t="str">
        <f>+IFERROR(INDEX('18.02.23'!$N$9:$N$746,MATCH('Bảng kê Q1'!$F2124,'18.02.23'!$N$9:$N$746,0)),"")</f>
        <v/>
      </c>
      <c r="I2124" s="22"/>
      <c r="J2124" s="22"/>
      <c r="K2124" s="22"/>
      <c r="L2124" s="5">
        <v>1911760</v>
      </c>
      <c r="M2124" s="9" t="s">
        <v>3015</v>
      </c>
      <c r="N2124" s="5">
        <v>191176</v>
      </c>
      <c r="O2124" s="5">
        <v>2102936</v>
      </c>
      <c r="P2124" s="5">
        <f t="shared" si="66"/>
        <v>220808.28</v>
      </c>
      <c r="Q2124" s="5">
        <f t="shared" si="67"/>
        <v>1882127.72</v>
      </c>
      <c r="R2124" s="5" t="str">
        <f>+IFERROR(INDEX('18.02.23'!$F$9:$F$748,MATCH('Bảng kê Q1'!$F2124,'18.02.23'!$N$9:$N$746,0)),"")</f>
        <v/>
      </c>
      <c r="S2124" s="15" t="s">
        <v>1882</v>
      </c>
      <c r="T2124" s="8" t="s">
        <v>3014</v>
      </c>
      <c r="U2124" t="e">
        <f>INDEX('Hàng tra'!$E$3:$E$519,MATCH('Bảng kê Q1'!$F2124,'Hàng tra'!$E$3:$E$519,0))</f>
        <v>#N/A</v>
      </c>
    </row>
    <row r="2125" spans="1:21" ht="21" hidden="1" outlineLevel="1" x14ac:dyDescent="0.25">
      <c r="A2125" s="4">
        <v>45000</v>
      </c>
      <c r="B2125" s="8" t="s">
        <v>850</v>
      </c>
      <c r="C2125" s="8" t="s">
        <v>3013</v>
      </c>
      <c r="D2125" s="22" t="s">
        <v>4200</v>
      </c>
      <c r="E2125" s="22" t="s">
        <v>4200</v>
      </c>
      <c r="F2125" s="22">
        <v>13689</v>
      </c>
      <c r="G2125" s="22"/>
      <c r="H2125" s="22" t="str">
        <f>+IFERROR(INDEX('18.02.23'!$N$9:$N$746,MATCH('Bảng kê Q1'!$F2125,'18.02.23'!$N$9:$N$746,0)),"")</f>
        <v/>
      </c>
      <c r="I2125" s="22"/>
      <c r="J2125" s="22"/>
      <c r="K2125" s="22"/>
      <c r="L2125" s="5">
        <v>340315</v>
      </c>
      <c r="M2125" s="9" t="s">
        <v>3015</v>
      </c>
      <c r="N2125" s="5">
        <v>34032</v>
      </c>
      <c r="O2125" s="5">
        <v>374347</v>
      </c>
      <c r="P2125" s="5">
        <f t="shared" si="66"/>
        <v>39306.434999999998</v>
      </c>
      <c r="Q2125" s="5">
        <f t="shared" si="67"/>
        <v>335040.565</v>
      </c>
      <c r="R2125" s="5" t="str">
        <f>+IFERROR(INDEX('18.02.23'!$F$9:$F$748,MATCH('Bảng kê Q1'!$F2125,'18.02.23'!$N$9:$N$746,0)),"")</f>
        <v/>
      </c>
      <c r="S2125" s="15" t="s">
        <v>1332</v>
      </c>
      <c r="T2125" s="8" t="s">
        <v>3033</v>
      </c>
      <c r="U2125" t="e">
        <f>INDEX('Hàng tra'!$E$3:$E$519,MATCH('Bảng kê Q1'!$F2125,'Hàng tra'!$E$3:$E$519,0))</f>
        <v>#N/A</v>
      </c>
    </row>
    <row r="2126" spans="1:21" ht="21" hidden="1" outlineLevel="1" x14ac:dyDescent="0.25">
      <c r="A2126" s="4">
        <v>45000</v>
      </c>
      <c r="B2126" s="8" t="s">
        <v>1124</v>
      </c>
      <c r="C2126" s="8" t="s">
        <v>3013</v>
      </c>
      <c r="D2126" s="22" t="s">
        <v>4200</v>
      </c>
      <c r="E2126" s="22" t="s">
        <v>4200</v>
      </c>
      <c r="F2126" s="22">
        <v>13690</v>
      </c>
      <c r="G2126" s="22"/>
      <c r="H2126" s="22" t="str">
        <f>+IFERROR(INDEX('18.02.23'!$N$9:$N$746,MATCH('Bảng kê Q1'!$F2126,'18.02.23'!$N$9:$N$746,0)),"")</f>
        <v/>
      </c>
      <c r="I2126" s="22"/>
      <c r="J2126" s="22"/>
      <c r="K2126" s="22"/>
      <c r="L2126" s="5">
        <v>519120</v>
      </c>
      <c r="M2126" s="9" t="s">
        <v>3015</v>
      </c>
      <c r="N2126" s="5">
        <v>51912</v>
      </c>
      <c r="O2126" s="5">
        <v>571032</v>
      </c>
      <c r="P2126" s="5">
        <f t="shared" si="66"/>
        <v>59958.36</v>
      </c>
      <c r="Q2126" s="5">
        <f t="shared" si="67"/>
        <v>511073.64</v>
      </c>
      <c r="R2126" s="5" t="str">
        <f>+IFERROR(INDEX('18.02.23'!$F$9:$F$748,MATCH('Bảng kê Q1'!$F2126,'18.02.23'!$N$9:$N$746,0)),"")</f>
        <v/>
      </c>
      <c r="S2126" s="15" t="s">
        <v>1332</v>
      </c>
      <c r="T2126" s="8" t="s">
        <v>3033</v>
      </c>
      <c r="U2126" t="e">
        <f>INDEX('Hàng tra'!$E$3:$E$519,MATCH('Bảng kê Q1'!$F2126,'Hàng tra'!$E$3:$E$519,0))</f>
        <v>#N/A</v>
      </c>
    </row>
    <row r="2127" spans="1:21" ht="21" hidden="1" outlineLevel="1" x14ac:dyDescent="0.25">
      <c r="A2127" s="4">
        <v>45000</v>
      </c>
      <c r="B2127" s="8" t="s">
        <v>854</v>
      </c>
      <c r="C2127" s="8" t="s">
        <v>3013</v>
      </c>
      <c r="D2127" s="22" t="s">
        <v>4145</v>
      </c>
      <c r="E2127" s="22" t="s">
        <v>4145</v>
      </c>
      <c r="F2127" s="22">
        <v>13691</v>
      </c>
      <c r="G2127" s="22"/>
      <c r="H2127" s="22" t="str">
        <f>+IFERROR(INDEX('18.02.23'!$N$9:$N$746,MATCH('Bảng kê Q1'!$F2127,'18.02.23'!$N$9:$N$746,0)),"")</f>
        <v/>
      </c>
      <c r="I2127" s="22"/>
      <c r="J2127" s="22"/>
      <c r="K2127" s="22"/>
      <c r="L2127" s="5">
        <v>340315</v>
      </c>
      <c r="M2127" s="9" t="s">
        <v>3015</v>
      </c>
      <c r="N2127" s="5">
        <v>34032</v>
      </c>
      <c r="O2127" s="5">
        <v>374347</v>
      </c>
      <c r="P2127" s="5">
        <f t="shared" si="66"/>
        <v>39306.434999999998</v>
      </c>
      <c r="Q2127" s="5">
        <f t="shared" si="67"/>
        <v>335040.565</v>
      </c>
      <c r="R2127" s="5" t="str">
        <f>+IFERROR(INDEX('18.02.23'!$F$9:$F$748,MATCH('Bảng kê Q1'!$F2127,'18.02.23'!$N$9:$N$746,0)),"")</f>
        <v/>
      </c>
      <c r="S2127" s="15" t="s">
        <v>1332</v>
      </c>
      <c r="T2127" s="8" t="s">
        <v>3033</v>
      </c>
      <c r="U2127" t="e">
        <f>INDEX('Hàng tra'!$E$3:$E$519,MATCH('Bảng kê Q1'!$F2127,'Hàng tra'!$E$3:$E$519,0))</f>
        <v>#N/A</v>
      </c>
    </row>
    <row r="2128" spans="1:21" ht="21" hidden="1" outlineLevel="1" x14ac:dyDescent="0.25">
      <c r="A2128" s="4">
        <v>45000</v>
      </c>
      <c r="B2128" s="8" t="s">
        <v>2846</v>
      </c>
      <c r="C2128" s="8" t="s">
        <v>3013</v>
      </c>
      <c r="D2128" s="22" t="s">
        <v>4198</v>
      </c>
      <c r="E2128" s="22" t="s">
        <v>4198</v>
      </c>
      <c r="F2128" s="22">
        <v>13692</v>
      </c>
      <c r="G2128" s="22"/>
      <c r="H2128" s="22" t="str">
        <f>+IFERROR(INDEX('18.02.23'!$N$9:$N$746,MATCH('Bảng kê Q1'!$F2128,'18.02.23'!$N$9:$N$746,0)),"")</f>
        <v/>
      </c>
      <c r="I2128" s="22"/>
      <c r="J2128" s="22"/>
      <c r="K2128" s="22"/>
      <c r="L2128" s="5">
        <v>340315</v>
      </c>
      <c r="M2128" s="9" t="s">
        <v>3015</v>
      </c>
      <c r="N2128" s="5">
        <v>34032</v>
      </c>
      <c r="O2128" s="5">
        <v>374347</v>
      </c>
      <c r="P2128" s="5">
        <f t="shared" si="66"/>
        <v>39306.434999999998</v>
      </c>
      <c r="Q2128" s="5">
        <f t="shared" si="67"/>
        <v>335040.565</v>
      </c>
      <c r="R2128" s="5" t="str">
        <f>+IFERROR(INDEX('18.02.23'!$F$9:$F$748,MATCH('Bảng kê Q1'!$F2128,'18.02.23'!$N$9:$N$746,0)),"")</f>
        <v/>
      </c>
      <c r="S2128" s="15" t="s">
        <v>1332</v>
      </c>
      <c r="T2128" s="8" t="s">
        <v>3033</v>
      </c>
      <c r="U2128" t="e">
        <f>INDEX('Hàng tra'!$E$3:$E$519,MATCH('Bảng kê Q1'!$F2128,'Hàng tra'!$E$3:$E$519,0))</f>
        <v>#N/A</v>
      </c>
    </row>
    <row r="2129" spans="1:21" ht="21" hidden="1" outlineLevel="1" x14ac:dyDescent="0.25">
      <c r="A2129" s="4">
        <v>45000</v>
      </c>
      <c r="B2129" s="8" t="s">
        <v>1771</v>
      </c>
      <c r="C2129" s="8" t="s">
        <v>3013</v>
      </c>
      <c r="D2129" s="22" t="s">
        <v>4201</v>
      </c>
      <c r="E2129" s="22" t="s">
        <v>4201</v>
      </c>
      <c r="F2129" s="22">
        <v>13693</v>
      </c>
      <c r="G2129" s="22"/>
      <c r="H2129" s="22" t="str">
        <f>+IFERROR(INDEX('18.02.23'!$N$9:$N$746,MATCH('Bảng kê Q1'!$F2129,'18.02.23'!$N$9:$N$746,0)),"")</f>
        <v/>
      </c>
      <c r="I2129" s="22"/>
      <c r="J2129" s="22"/>
      <c r="K2129" s="22"/>
      <c r="L2129" s="5">
        <v>1451288</v>
      </c>
      <c r="M2129" s="9" t="s">
        <v>3015</v>
      </c>
      <c r="N2129" s="5">
        <v>145129</v>
      </c>
      <c r="O2129" s="5">
        <v>1596417</v>
      </c>
      <c r="P2129" s="5">
        <f t="shared" si="66"/>
        <v>167623.785</v>
      </c>
      <c r="Q2129" s="5">
        <f t="shared" si="67"/>
        <v>1428793.2150000001</v>
      </c>
      <c r="R2129" s="5" t="str">
        <f>+IFERROR(INDEX('18.02.23'!$F$9:$F$748,MATCH('Bảng kê Q1'!$F2129,'18.02.23'!$N$9:$N$746,0)),"")</f>
        <v/>
      </c>
      <c r="S2129" s="15" t="s">
        <v>1332</v>
      </c>
      <c r="T2129" s="8" t="s">
        <v>3033</v>
      </c>
      <c r="U2129" t="e">
        <f>INDEX('Hàng tra'!$E$3:$E$519,MATCH('Bảng kê Q1'!$F2129,'Hàng tra'!$E$3:$E$519,0))</f>
        <v>#N/A</v>
      </c>
    </row>
    <row r="2130" spans="1:21" ht="21" hidden="1" outlineLevel="1" x14ac:dyDescent="0.25">
      <c r="A2130" s="4">
        <v>45000</v>
      </c>
      <c r="B2130" s="8" t="s">
        <v>2874</v>
      </c>
      <c r="C2130" s="8" t="s">
        <v>3013</v>
      </c>
      <c r="D2130" s="22" t="s">
        <v>4202</v>
      </c>
      <c r="E2130" s="22" t="s">
        <v>4202</v>
      </c>
      <c r="F2130" s="22">
        <v>13694</v>
      </c>
      <c r="G2130" s="22"/>
      <c r="H2130" s="22" t="str">
        <f>+IFERROR(INDEX('18.02.23'!$N$9:$N$746,MATCH('Bảng kê Q1'!$F2130,'18.02.23'!$N$9:$N$746,0)),"")</f>
        <v/>
      </c>
      <c r="I2130" s="22"/>
      <c r="J2130" s="22"/>
      <c r="K2130" s="22"/>
      <c r="L2130" s="5">
        <v>1228092</v>
      </c>
      <c r="M2130" s="9" t="s">
        <v>3015</v>
      </c>
      <c r="N2130" s="5">
        <v>122809</v>
      </c>
      <c r="O2130" s="5">
        <v>1350901</v>
      </c>
      <c r="P2130" s="5">
        <f t="shared" si="66"/>
        <v>141844.60499999998</v>
      </c>
      <c r="Q2130" s="5">
        <f t="shared" si="67"/>
        <v>1209056.395</v>
      </c>
      <c r="R2130" s="5" t="str">
        <f>+IFERROR(INDEX('18.02.23'!$F$9:$F$748,MATCH('Bảng kê Q1'!$F2130,'18.02.23'!$N$9:$N$746,0)),"")</f>
        <v/>
      </c>
      <c r="S2130" s="15" t="s">
        <v>1332</v>
      </c>
      <c r="T2130" s="8" t="s">
        <v>3033</v>
      </c>
      <c r="U2130" t="e">
        <f>INDEX('Hàng tra'!$E$3:$E$519,MATCH('Bảng kê Q1'!$F2130,'Hàng tra'!$E$3:$E$519,0))</f>
        <v>#N/A</v>
      </c>
    </row>
    <row r="2131" spans="1:21" ht="21" hidden="1" outlineLevel="1" x14ac:dyDescent="0.25">
      <c r="A2131" s="4">
        <v>45000</v>
      </c>
      <c r="B2131" s="8" t="s">
        <v>1744</v>
      </c>
      <c r="C2131" s="8" t="s">
        <v>3013</v>
      </c>
      <c r="D2131" s="22" t="s">
        <v>4298</v>
      </c>
      <c r="E2131" s="22" t="s">
        <v>4298</v>
      </c>
      <c r="F2131" s="22">
        <v>13695</v>
      </c>
      <c r="G2131" s="22"/>
      <c r="H2131" s="22" t="str">
        <f>+IFERROR(INDEX('18.02.23'!$N$9:$N$746,MATCH('Bảng kê Q1'!$F2131,'18.02.23'!$N$9:$N$746,0)),"")</f>
        <v/>
      </c>
      <c r="I2131" s="22"/>
      <c r="J2131" s="22"/>
      <c r="K2131" s="22"/>
      <c r="L2131" s="5">
        <v>340315</v>
      </c>
      <c r="M2131" s="9" t="s">
        <v>3015</v>
      </c>
      <c r="N2131" s="5">
        <v>34032</v>
      </c>
      <c r="O2131" s="5">
        <v>374347</v>
      </c>
      <c r="P2131" s="5">
        <f t="shared" si="66"/>
        <v>39306.434999999998</v>
      </c>
      <c r="Q2131" s="5">
        <f t="shared" si="67"/>
        <v>335040.565</v>
      </c>
      <c r="R2131" s="5" t="str">
        <f>+IFERROR(INDEX('18.02.23'!$F$9:$F$748,MATCH('Bảng kê Q1'!$F2131,'18.02.23'!$N$9:$N$746,0)),"")</f>
        <v/>
      </c>
      <c r="S2131" s="15" t="s">
        <v>1332</v>
      </c>
      <c r="T2131" s="8" t="s">
        <v>3033</v>
      </c>
      <c r="U2131" t="e">
        <f>INDEX('Hàng tra'!$E$3:$E$519,MATCH('Bảng kê Q1'!$F2131,'Hàng tra'!$E$3:$E$519,0))</f>
        <v>#N/A</v>
      </c>
    </row>
    <row r="2132" spans="1:21" ht="21" hidden="1" outlineLevel="1" x14ac:dyDescent="0.25">
      <c r="A2132" s="4">
        <v>45000</v>
      </c>
      <c r="B2132" s="8" t="s">
        <v>566</v>
      </c>
      <c r="C2132" s="8" t="s">
        <v>3013</v>
      </c>
      <c r="D2132" s="22" t="s">
        <v>4299</v>
      </c>
      <c r="E2132" s="22" t="s">
        <v>4299</v>
      </c>
      <c r="F2132" s="22">
        <v>13696</v>
      </c>
      <c r="G2132" s="22"/>
      <c r="H2132" s="22" t="str">
        <f>+IFERROR(INDEX('18.02.23'!$N$9:$N$746,MATCH('Bảng kê Q1'!$F2132,'18.02.23'!$N$9:$N$746,0)),"")</f>
        <v/>
      </c>
      <c r="I2132" s="22"/>
      <c r="J2132" s="22"/>
      <c r="K2132" s="22"/>
      <c r="L2132" s="5">
        <v>340315</v>
      </c>
      <c r="M2132" s="9" t="s">
        <v>3015</v>
      </c>
      <c r="N2132" s="5">
        <v>34032</v>
      </c>
      <c r="O2132" s="5">
        <v>374347</v>
      </c>
      <c r="P2132" s="5">
        <f t="shared" si="66"/>
        <v>39306.434999999998</v>
      </c>
      <c r="Q2132" s="5">
        <f t="shared" si="67"/>
        <v>335040.565</v>
      </c>
      <c r="R2132" s="5" t="str">
        <f>+IFERROR(INDEX('18.02.23'!$F$9:$F$748,MATCH('Bảng kê Q1'!$F2132,'18.02.23'!$N$9:$N$746,0)),"")</f>
        <v/>
      </c>
      <c r="S2132" s="15" t="s">
        <v>1332</v>
      </c>
      <c r="T2132" s="8" t="s">
        <v>3033</v>
      </c>
      <c r="U2132" t="e">
        <f>INDEX('Hàng tra'!$E$3:$E$519,MATCH('Bảng kê Q1'!$F2132,'Hàng tra'!$E$3:$E$519,0))</f>
        <v>#N/A</v>
      </c>
    </row>
    <row r="2133" spans="1:21" ht="21" hidden="1" outlineLevel="1" x14ac:dyDescent="0.25">
      <c r="A2133" s="4">
        <v>45000</v>
      </c>
      <c r="B2133" s="8" t="s">
        <v>935</v>
      </c>
      <c r="C2133" s="8" t="s">
        <v>3013</v>
      </c>
      <c r="D2133" s="22" t="s">
        <v>2781</v>
      </c>
      <c r="E2133" s="22" t="s">
        <v>2781</v>
      </c>
      <c r="F2133" s="22">
        <v>13697</v>
      </c>
      <c r="G2133" s="22"/>
      <c r="H2133" s="22" t="str">
        <f>+IFERROR(INDEX('18.02.23'!$N$9:$N$746,MATCH('Bảng kê Q1'!$F2133,'18.02.23'!$N$9:$N$746,0)),"")</f>
        <v/>
      </c>
      <c r="I2133" s="22"/>
      <c r="J2133" s="22"/>
      <c r="K2133" s="22"/>
      <c r="L2133" s="5">
        <v>1632750</v>
      </c>
      <c r="M2133" s="9" t="s">
        <v>3015</v>
      </c>
      <c r="N2133" s="5">
        <v>163275</v>
      </c>
      <c r="O2133" s="5">
        <v>1796025</v>
      </c>
      <c r="P2133" s="5">
        <f t="shared" si="66"/>
        <v>188582.625</v>
      </c>
      <c r="Q2133" s="5">
        <f t="shared" si="67"/>
        <v>1607442.375</v>
      </c>
      <c r="R2133" s="5" t="str">
        <f>+IFERROR(INDEX('18.02.23'!$F$9:$F$748,MATCH('Bảng kê Q1'!$F2133,'18.02.23'!$N$9:$N$746,0)),"")</f>
        <v/>
      </c>
      <c r="S2133" s="15" t="s">
        <v>2781</v>
      </c>
      <c r="T2133" s="8" t="s">
        <v>3075</v>
      </c>
      <c r="U2133" t="e">
        <f>INDEX('Hàng tra'!$E$3:$E$519,MATCH('Bảng kê Q1'!$F2133,'Hàng tra'!$E$3:$E$519,0))</f>
        <v>#N/A</v>
      </c>
    </row>
    <row r="2134" spans="1:21" ht="21" hidden="1" outlineLevel="1" x14ac:dyDescent="0.25">
      <c r="A2134" s="4">
        <v>45000</v>
      </c>
      <c r="B2134" s="8" t="s">
        <v>2181</v>
      </c>
      <c r="C2134" s="8" t="s">
        <v>3013</v>
      </c>
      <c r="D2134" s="22" t="s">
        <v>1947</v>
      </c>
      <c r="E2134" s="22" t="s">
        <v>1947</v>
      </c>
      <c r="F2134" s="22">
        <v>13698</v>
      </c>
      <c r="G2134" s="22"/>
      <c r="H2134" s="22" t="str">
        <f>+IFERROR(INDEX('18.02.23'!$N$9:$N$746,MATCH('Bảng kê Q1'!$F2134,'18.02.23'!$N$9:$N$746,0)),"")</f>
        <v/>
      </c>
      <c r="I2134" s="22"/>
      <c r="J2134" s="22"/>
      <c r="K2134" s="22"/>
      <c r="L2134" s="5">
        <v>1102500</v>
      </c>
      <c r="M2134" s="9" t="s">
        <v>3015</v>
      </c>
      <c r="N2134" s="5">
        <v>110250</v>
      </c>
      <c r="O2134" s="5">
        <v>1212750</v>
      </c>
      <c r="P2134" s="5">
        <f t="shared" si="66"/>
        <v>127338.75</v>
      </c>
      <c r="Q2134" s="5">
        <f t="shared" si="67"/>
        <v>1085411.25</v>
      </c>
      <c r="R2134" s="5" t="str">
        <f>+IFERROR(INDEX('18.02.23'!$F$9:$F$748,MATCH('Bảng kê Q1'!$F2134,'18.02.23'!$N$9:$N$746,0)),"")</f>
        <v/>
      </c>
      <c r="S2134" s="15" t="s">
        <v>1947</v>
      </c>
      <c r="T2134" s="8" t="s">
        <v>3069</v>
      </c>
      <c r="U2134" t="e">
        <f>INDEX('Hàng tra'!$E$3:$E$519,MATCH('Bảng kê Q1'!$F2134,'Hàng tra'!$E$3:$E$519,0))</f>
        <v>#N/A</v>
      </c>
    </row>
    <row r="2135" spans="1:21" ht="21" hidden="1" outlineLevel="1" x14ac:dyDescent="0.25">
      <c r="A2135" s="4">
        <v>45000</v>
      </c>
      <c r="B2135" s="8" t="s">
        <v>731</v>
      </c>
      <c r="C2135" s="8" t="s">
        <v>3013</v>
      </c>
      <c r="D2135" s="22" t="s">
        <v>415</v>
      </c>
      <c r="E2135" s="22" t="s">
        <v>415</v>
      </c>
      <c r="F2135" s="22">
        <v>13699</v>
      </c>
      <c r="G2135" s="22"/>
      <c r="H2135" s="22" t="str">
        <f>+IFERROR(INDEX('18.02.23'!$N$9:$N$746,MATCH('Bảng kê Q1'!$F2135,'18.02.23'!$N$9:$N$746,0)),"")</f>
        <v/>
      </c>
      <c r="I2135" s="22"/>
      <c r="J2135" s="22"/>
      <c r="K2135" s="22"/>
      <c r="L2135" s="5">
        <v>2592410</v>
      </c>
      <c r="M2135" s="9" t="s">
        <v>3015</v>
      </c>
      <c r="N2135" s="5">
        <v>259241</v>
      </c>
      <c r="O2135" s="5">
        <v>2851651</v>
      </c>
      <c r="P2135" s="5">
        <f t="shared" si="66"/>
        <v>299423.35499999998</v>
      </c>
      <c r="Q2135" s="5">
        <f t="shared" si="67"/>
        <v>2552227.645</v>
      </c>
      <c r="R2135" s="5" t="str">
        <f>+IFERROR(INDEX('18.02.23'!$F$9:$F$748,MATCH('Bảng kê Q1'!$F2135,'18.02.23'!$N$9:$N$746,0)),"")</f>
        <v/>
      </c>
      <c r="S2135" s="15" t="s">
        <v>415</v>
      </c>
      <c r="T2135" s="8" t="s">
        <v>3076</v>
      </c>
      <c r="U2135" t="e">
        <f>INDEX('Hàng tra'!$E$3:$E$519,MATCH('Bảng kê Q1'!$F2135,'Hàng tra'!$E$3:$E$519,0))</f>
        <v>#N/A</v>
      </c>
    </row>
    <row r="2136" spans="1:21" ht="21" hidden="1" outlineLevel="1" x14ac:dyDescent="0.25">
      <c r="A2136" s="4">
        <v>45000</v>
      </c>
      <c r="B2136" s="8" t="s">
        <v>379</v>
      </c>
      <c r="C2136" s="8" t="s">
        <v>3013</v>
      </c>
      <c r="D2136" s="22" t="s">
        <v>2233</v>
      </c>
      <c r="E2136" s="22" t="s">
        <v>2233</v>
      </c>
      <c r="F2136" s="22">
        <v>13700</v>
      </c>
      <c r="G2136" s="22"/>
      <c r="H2136" s="22" t="str">
        <f>+IFERROR(INDEX('18.02.23'!$N$9:$N$746,MATCH('Bảng kê Q1'!$F2136,'18.02.23'!$N$9:$N$746,0)),"")</f>
        <v/>
      </c>
      <c r="I2136" s="22"/>
      <c r="J2136" s="22"/>
      <c r="K2136" s="22"/>
      <c r="L2136" s="5">
        <v>512516</v>
      </c>
      <c r="M2136" s="9" t="s">
        <v>3015</v>
      </c>
      <c r="N2136" s="5">
        <v>51252</v>
      </c>
      <c r="O2136" s="5">
        <v>563768</v>
      </c>
      <c r="P2136" s="5">
        <f t="shared" si="66"/>
        <v>59195.64</v>
      </c>
      <c r="Q2136" s="5">
        <f t="shared" si="67"/>
        <v>504572.36</v>
      </c>
      <c r="R2136" s="5" t="str">
        <f>+IFERROR(INDEX('18.02.23'!$F$9:$F$748,MATCH('Bảng kê Q1'!$F2136,'18.02.23'!$N$9:$N$746,0)),"")</f>
        <v/>
      </c>
      <c r="S2136" s="15" t="s">
        <v>2233</v>
      </c>
      <c r="T2136" s="8" t="s">
        <v>3113</v>
      </c>
      <c r="U2136" t="e">
        <f>INDEX('Hàng tra'!$E$3:$E$519,MATCH('Bảng kê Q1'!$F2136,'Hàng tra'!$E$3:$E$519,0))</f>
        <v>#N/A</v>
      </c>
    </row>
    <row r="2137" spans="1:21" ht="21" hidden="1" outlineLevel="1" x14ac:dyDescent="0.25">
      <c r="A2137" s="4">
        <v>45000</v>
      </c>
      <c r="B2137" s="8" t="s">
        <v>2761</v>
      </c>
      <c r="C2137" s="8" t="s">
        <v>3013</v>
      </c>
      <c r="D2137" s="22" t="s">
        <v>4288</v>
      </c>
      <c r="E2137" s="22" t="s">
        <v>4288</v>
      </c>
      <c r="F2137" s="22">
        <v>13701</v>
      </c>
      <c r="G2137" s="22"/>
      <c r="H2137" s="22" t="str">
        <f>+IFERROR(INDEX('18.02.23'!$N$9:$N$746,MATCH('Bảng kê Q1'!$F2137,'18.02.23'!$N$9:$N$746,0)),"")</f>
        <v/>
      </c>
      <c r="I2137" s="22"/>
      <c r="J2137" s="22"/>
      <c r="K2137" s="22"/>
      <c r="L2137" s="5">
        <v>340315</v>
      </c>
      <c r="M2137" s="9" t="s">
        <v>3015</v>
      </c>
      <c r="N2137" s="5">
        <v>34032</v>
      </c>
      <c r="O2137" s="5">
        <v>374347</v>
      </c>
      <c r="P2137" s="5">
        <f t="shared" si="66"/>
        <v>39306.434999999998</v>
      </c>
      <c r="Q2137" s="5">
        <f t="shared" si="67"/>
        <v>335040.565</v>
      </c>
      <c r="R2137" s="5" t="str">
        <f>+IFERROR(INDEX('18.02.23'!$F$9:$F$748,MATCH('Bảng kê Q1'!$F2137,'18.02.23'!$N$9:$N$746,0)),"")</f>
        <v/>
      </c>
      <c r="S2137" s="15" t="s">
        <v>2529</v>
      </c>
      <c r="T2137" s="8" t="s">
        <v>3063</v>
      </c>
      <c r="U2137" t="e">
        <f>INDEX('Hàng tra'!$E$3:$E$519,MATCH('Bảng kê Q1'!$F2137,'Hàng tra'!$E$3:$E$519,0))</f>
        <v>#N/A</v>
      </c>
    </row>
    <row r="2138" spans="1:21" ht="21" hidden="1" outlineLevel="1" x14ac:dyDescent="0.25">
      <c r="A2138" s="4">
        <v>45000</v>
      </c>
      <c r="B2138" s="8" t="s">
        <v>310</v>
      </c>
      <c r="C2138" s="8" t="s">
        <v>3013</v>
      </c>
      <c r="D2138" s="22" t="s">
        <v>439</v>
      </c>
      <c r="E2138" s="22" t="s">
        <v>439</v>
      </c>
      <c r="F2138" s="22">
        <v>13702</v>
      </c>
      <c r="G2138" s="22"/>
      <c r="H2138" s="22" t="str">
        <f>+IFERROR(INDEX('18.02.23'!$N$9:$N$746,MATCH('Bảng kê Q1'!$F2138,'18.02.23'!$N$9:$N$746,0)),"")</f>
        <v/>
      </c>
      <c r="I2138" s="22"/>
      <c r="J2138" s="22"/>
      <c r="K2138" s="22"/>
      <c r="L2138" s="5">
        <v>2811470</v>
      </c>
      <c r="M2138" s="9" t="s">
        <v>3015</v>
      </c>
      <c r="N2138" s="5">
        <v>281147</v>
      </c>
      <c r="O2138" s="5">
        <v>3092617</v>
      </c>
      <c r="P2138" s="5">
        <f t="shared" si="66"/>
        <v>324724.78499999997</v>
      </c>
      <c r="Q2138" s="5">
        <f t="shared" si="67"/>
        <v>2767892.2149999999</v>
      </c>
      <c r="R2138" s="5" t="str">
        <f>+IFERROR(INDEX('18.02.23'!$F$9:$F$748,MATCH('Bảng kê Q1'!$F2138,'18.02.23'!$N$9:$N$746,0)),"")</f>
        <v/>
      </c>
      <c r="S2138" s="15" t="s">
        <v>439</v>
      </c>
      <c r="T2138" s="8" t="s">
        <v>3077</v>
      </c>
      <c r="U2138" t="e">
        <f>INDEX('Hàng tra'!$E$3:$E$519,MATCH('Bảng kê Q1'!$F2138,'Hàng tra'!$E$3:$E$519,0))</f>
        <v>#N/A</v>
      </c>
    </row>
    <row r="2139" spans="1:21" ht="21" hidden="1" outlineLevel="1" x14ac:dyDescent="0.25">
      <c r="A2139" s="4">
        <v>45000</v>
      </c>
      <c r="B2139" s="8" t="s">
        <v>61</v>
      </c>
      <c r="C2139" s="8" t="s">
        <v>3013</v>
      </c>
      <c r="D2139" s="22" t="s">
        <v>894</v>
      </c>
      <c r="E2139" s="22" t="s">
        <v>894</v>
      </c>
      <c r="F2139" s="22">
        <v>13703</v>
      </c>
      <c r="G2139" s="22"/>
      <c r="H2139" s="22" t="str">
        <f>+IFERROR(INDEX('18.02.23'!$N$9:$N$746,MATCH('Bảng kê Q1'!$F2139,'18.02.23'!$N$9:$N$746,0)),"")</f>
        <v/>
      </c>
      <c r="I2139" s="22"/>
      <c r="J2139" s="22"/>
      <c r="K2139" s="22"/>
      <c r="L2139" s="5">
        <v>3035550</v>
      </c>
      <c r="M2139" s="9" t="s">
        <v>3015</v>
      </c>
      <c r="N2139" s="5">
        <v>303555</v>
      </c>
      <c r="O2139" s="5">
        <v>3339105</v>
      </c>
      <c r="P2139" s="5">
        <f t="shared" si="66"/>
        <v>350606.02499999997</v>
      </c>
      <c r="Q2139" s="5">
        <f t="shared" si="67"/>
        <v>2988498.9750000001</v>
      </c>
      <c r="R2139" s="5" t="str">
        <f>+IFERROR(INDEX('18.02.23'!$F$9:$F$748,MATCH('Bảng kê Q1'!$F2139,'18.02.23'!$N$9:$N$746,0)),"")</f>
        <v/>
      </c>
      <c r="S2139" s="15" t="s">
        <v>894</v>
      </c>
      <c r="T2139" s="8" t="s">
        <v>3071</v>
      </c>
      <c r="U2139" t="e">
        <f>INDEX('Hàng tra'!$E$3:$E$519,MATCH('Bảng kê Q1'!$F2139,'Hàng tra'!$E$3:$E$519,0))</f>
        <v>#N/A</v>
      </c>
    </row>
    <row r="2140" spans="1:21" hidden="1" outlineLevel="1" x14ac:dyDescent="0.25">
      <c r="A2140" s="4">
        <v>45000</v>
      </c>
      <c r="B2140" s="8" t="s">
        <v>1790</v>
      </c>
      <c r="C2140" s="8" t="s">
        <v>3013</v>
      </c>
      <c r="D2140" s="22" t="s">
        <v>672</v>
      </c>
      <c r="E2140" s="22" t="s">
        <v>672</v>
      </c>
      <c r="F2140" s="22">
        <v>13704</v>
      </c>
      <c r="G2140" s="22"/>
      <c r="H2140" s="22" t="str">
        <f>+IFERROR(INDEX('18.02.23'!$N$9:$N$746,MATCH('Bảng kê Q1'!$F2140,'18.02.23'!$N$9:$N$746,0)),"")</f>
        <v/>
      </c>
      <c r="I2140" s="22"/>
      <c r="J2140" s="22"/>
      <c r="K2140" s="22"/>
      <c r="L2140" s="5">
        <v>7184850</v>
      </c>
      <c r="M2140" s="9" t="s">
        <v>3015</v>
      </c>
      <c r="N2140" s="5">
        <v>718485</v>
      </c>
      <c r="O2140" s="5">
        <v>7903335</v>
      </c>
      <c r="P2140" s="5">
        <f t="shared" si="66"/>
        <v>829850.17499999993</v>
      </c>
      <c r="Q2140" s="5">
        <f t="shared" si="67"/>
        <v>7073484.8250000002</v>
      </c>
      <c r="R2140" s="5" t="str">
        <f>+IFERROR(INDEX('18.02.23'!$F$9:$F$748,MATCH('Bảng kê Q1'!$F2140,'18.02.23'!$N$9:$N$746,0)),"")</f>
        <v/>
      </c>
      <c r="S2140" s="15" t="s">
        <v>672</v>
      </c>
      <c r="T2140" s="8" t="s">
        <v>3081</v>
      </c>
      <c r="U2140" t="e">
        <f>INDEX('Hàng tra'!$E$3:$E$519,MATCH('Bảng kê Q1'!$F2140,'Hàng tra'!$E$3:$E$519,0))</f>
        <v>#N/A</v>
      </c>
    </row>
    <row r="2141" spans="1:21" ht="21" hidden="1" outlineLevel="1" x14ac:dyDescent="0.25">
      <c r="A2141" s="4">
        <v>45000</v>
      </c>
      <c r="B2141" s="8" t="s">
        <v>2217</v>
      </c>
      <c r="C2141" s="8" t="s">
        <v>3013</v>
      </c>
      <c r="D2141" s="22" t="s">
        <v>1405</v>
      </c>
      <c r="E2141" s="22" t="s">
        <v>1405</v>
      </c>
      <c r="F2141" s="22">
        <v>13705</v>
      </c>
      <c r="G2141" s="22"/>
      <c r="H2141" s="22" t="str">
        <f>+IFERROR(INDEX('18.02.23'!$N$9:$N$746,MATCH('Bảng kê Q1'!$F2141,'18.02.23'!$N$9:$N$746,0)),"")</f>
        <v/>
      </c>
      <c r="I2141" s="22"/>
      <c r="J2141" s="22"/>
      <c r="K2141" s="22"/>
      <c r="L2141" s="5">
        <v>3948880</v>
      </c>
      <c r="M2141" s="9" t="s">
        <v>3015</v>
      </c>
      <c r="N2141" s="5">
        <v>394888</v>
      </c>
      <c r="O2141" s="5">
        <v>4343768</v>
      </c>
      <c r="P2141" s="5">
        <f t="shared" si="66"/>
        <v>456095.63999999996</v>
      </c>
      <c r="Q2141" s="5">
        <f t="shared" si="67"/>
        <v>3887672.36</v>
      </c>
      <c r="R2141" s="5" t="str">
        <f>+IFERROR(INDEX('18.02.23'!$F$9:$F$748,MATCH('Bảng kê Q1'!$F2141,'18.02.23'!$N$9:$N$746,0)),"")</f>
        <v/>
      </c>
      <c r="S2141" s="15" t="s">
        <v>1405</v>
      </c>
      <c r="T2141" s="8" t="s">
        <v>3097</v>
      </c>
      <c r="U2141" t="e">
        <f>INDEX('Hàng tra'!$E$3:$E$519,MATCH('Bảng kê Q1'!$F2141,'Hàng tra'!$E$3:$E$519,0))</f>
        <v>#N/A</v>
      </c>
    </row>
    <row r="2142" spans="1:21" hidden="1" outlineLevel="1" x14ac:dyDescent="0.25">
      <c r="A2142" s="4">
        <v>45000</v>
      </c>
      <c r="B2142" s="8" t="s">
        <v>1352</v>
      </c>
      <c r="C2142" s="8" t="s">
        <v>3013</v>
      </c>
      <c r="D2142" s="22" t="s">
        <v>887</v>
      </c>
      <c r="E2142" s="22" t="s">
        <v>887</v>
      </c>
      <c r="F2142" s="22">
        <v>13706</v>
      </c>
      <c r="G2142" s="22"/>
      <c r="H2142" s="22" t="str">
        <f>+IFERROR(INDEX('18.02.23'!$N$9:$N$746,MATCH('Bảng kê Q1'!$F2142,'18.02.23'!$N$9:$N$746,0)),"")</f>
        <v/>
      </c>
      <c r="I2142" s="22"/>
      <c r="J2142" s="22"/>
      <c r="K2142" s="22"/>
      <c r="L2142" s="5">
        <v>2220235</v>
      </c>
      <c r="M2142" s="9" t="s">
        <v>3015</v>
      </c>
      <c r="N2142" s="5">
        <v>222024</v>
      </c>
      <c r="O2142" s="5">
        <v>2442259</v>
      </c>
      <c r="P2142" s="5">
        <f t="shared" si="66"/>
        <v>256437.19499999998</v>
      </c>
      <c r="Q2142" s="5">
        <f t="shared" si="67"/>
        <v>2185821.8050000002</v>
      </c>
      <c r="R2142" s="5" t="str">
        <f>+IFERROR(INDEX('18.02.23'!$F$9:$F$748,MATCH('Bảng kê Q1'!$F2142,'18.02.23'!$N$9:$N$746,0)),"")</f>
        <v/>
      </c>
      <c r="S2142" s="15" t="s">
        <v>887</v>
      </c>
      <c r="T2142" s="8" t="s">
        <v>3079</v>
      </c>
      <c r="U2142" t="e">
        <f>INDEX('Hàng tra'!$E$3:$E$519,MATCH('Bảng kê Q1'!$F2142,'Hàng tra'!$E$3:$E$519,0))</f>
        <v>#N/A</v>
      </c>
    </row>
    <row r="2143" spans="1:21" ht="21" hidden="1" outlineLevel="1" x14ac:dyDescent="0.25">
      <c r="A2143" s="4">
        <v>45000</v>
      </c>
      <c r="B2143" s="8" t="s">
        <v>1133</v>
      </c>
      <c r="C2143" s="8" t="s">
        <v>3013</v>
      </c>
      <c r="D2143" s="22" t="s">
        <v>2262</v>
      </c>
      <c r="E2143" s="22" t="s">
        <v>2262</v>
      </c>
      <c r="F2143" s="22">
        <v>13707</v>
      </c>
      <c r="G2143" s="22"/>
      <c r="H2143" s="22" t="str">
        <f>+IFERROR(INDEX('18.02.23'!$N$9:$N$746,MATCH('Bảng kê Q1'!$F2143,'18.02.23'!$N$9:$N$746,0)),"")</f>
        <v/>
      </c>
      <c r="I2143" s="22"/>
      <c r="J2143" s="22"/>
      <c r="K2143" s="22"/>
      <c r="L2143" s="5">
        <v>4279870</v>
      </c>
      <c r="M2143" s="9" t="s">
        <v>3015</v>
      </c>
      <c r="N2143" s="5">
        <v>427987</v>
      </c>
      <c r="O2143" s="5">
        <v>4707857</v>
      </c>
      <c r="P2143" s="5">
        <f t="shared" si="66"/>
        <v>494324.98499999999</v>
      </c>
      <c r="Q2143" s="5">
        <f t="shared" si="67"/>
        <v>4213532.0149999997</v>
      </c>
      <c r="R2143" s="5" t="str">
        <f>+IFERROR(INDEX('18.02.23'!$F$9:$F$748,MATCH('Bảng kê Q1'!$F2143,'18.02.23'!$N$9:$N$746,0)),"")</f>
        <v/>
      </c>
      <c r="S2143" s="15" t="s">
        <v>2262</v>
      </c>
      <c r="T2143" s="8" t="s">
        <v>3084</v>
      </c>
      <c r="U2143" t="e">
        <f>INDEX('Hàng tra'!$E$3:$E$519,MATCH('Bảng kê Q1'!$F2143,'Hàng tra'!$E$3:$E$519,0))</f>
        <v>#N/A</v>
      </c>
    </row>
    <row r="2144" spans="1:21" ht="21" hidden="1" outlineLevel="1" x14ac:dyDescent="0.25">
      <c r="A2144" s="4">
        <v>45000</v>
      </c>
      <c r="B2144" s="8" t="s">
        <v>2122</v>
      </c>
      <c r="C2144" s="8" t="s">
        <v>3013</v>
      </c>
      <c r="D2144" s="22" t="s">
        <v>2781</v>
      </c>
      <c r="E2144" s="22" t="s">
        <v>2781</v>
      </c>
      <c r="F2144" s="22">
        <v>13708</v>
      </c>
      <c r="G2144" s="22"/>
      <c r="H2144" s="22" t="str">
        <f>+IFERROR(INDEX('18.02.23'!$N$9:$N$746,MATCH('Bảng kê Q1'!$F2144,'18.02.23'!$N$9:$N$746,0)),"")</f>
        <v/>
      </c>
      <c r="I2144" s="22"/>
      <c r="J2144" s="22"/>
      <c r="K2144" s="22"/>
      <c r="L2144" s="5">
        <v>1705910</v>
      </c>
      <c r="M2144" s="9" t="s">
        <v>3015</v>
      </c>
      <c r="N2144" s="5">
        <v>170591</v>
      </c>
      <c r="O2144" s="5">
        <v>1876501</v>
      </c>
      <c r="P2144" s="5">
        <f t="shared" si="66"/>
        <v>197032.60499999998</v>
      </c>
      <c r="Q2144" s="5">
        <f t="shared" si="67"/>
        <v>1679468.395</v>
      </c>
      <c r="R2144" s="5" t="str">
        <f>+IFERROR(INDEX('18.02.23'!$F$9:$F$748,MATCH('Bảng kê Q1'!$F2144,'18.02.23'!$N$9:$N$746,0)),"")</f>
        <v/>
      </c>
      <c r="S2144" s="15" t="s">
        <v>2781</v>
      </c>
      <c r="T2144" s="8" t="s">
        <v>3075</v>
      </c>
      <c r="U2144" t="e">
        <f>INDEX('Hàng tra'!$E$3:$E$519,MATCH('Bảng kê Q1'!$F2144,'Hàng tra'!$E$3:$E$519,0))</f>
        <v>#N/A</v>
      </c>
    </row>
    <row r="2145" spans="1:21" hidden="1" outlineLevel="1" x14ac:dyDescent="0.25">
      <c r="A2145" s="4">
        <v>45000</v>
      </c>
      <c r="B2145" s="8" t="s">
        <v>1303</v>
      </c>
      <c r="C2145" s="8" t="s">
        <v>3013</v>
      </c>
      <c r="D2145" s="22" t="s">
        <v>1137</v>
      </c>
      <c r="E2145" s="22" t="s">
        <v>1137</v>
      </c>
      <c r="F2145" s="22">
        <v>13710</v>
      </c>
      <c r="G2145" s="22"/>
      <c r="H2145" s="22" t="str">
        <f>+IFERROR(INDEX('18.02.23'!$N$9:$N$746,MATCH('Bảng kê Q1'!$F2145,'18.02.23'!$N$9:$N$746,0)),"")</f>
        <v/>
      </c>
      <c r="I2145" s="22"/>
      <c r="J2145" s="22"/>
      <c r="K2145" s="22"/>
      <c r="L2145" s="5">
        <v>352800</v>
      </c>
      <c r="M2145" s="9" t="s">
        <v>3015</v>
      </c>
      <c r="N2145" s="5">
        <v>35280</v>
      </c>
      <c r="O2145" s="5">
        <v>388080</v>
      </c>
      <c r="P2145" s="5">
        <f t="shared" si="66"/>
        <v>40748.400000000001</v>
      </c>
      <c r="Q2145" s="5">
        <f t="shared" si="67"/>
        <v>347331.6</v>
      </c>
      <c r="R2145" s="5" t="str">
        <f>+IFERROR(INDEX('18.02.23'!$F$9:$F$748,MATCH('Bảng kê Q1'!$F2145,'18.02.23'!$N$9:$N$746,0)),"")</f>
        <v/>
      </c>
      <c r="S2145" s="15" t="s">
        <v>1882</v>
      </c>
      <c r="T2145" s="8" t="s">
        <v>3014</v>
      </c>
      <c r="U2145">
        <f>INDEX('Hàng tra'!$E$3:$E$519,MATCH('Bảng kê Q1'!$F2145,'Hàng tra'!$E$3:$E$519,0))</f>
        <v>13710</v>
      </c>
    </row>
    <row r="2146" spans="1:21" hidden="1" outlineLevel="1" x14ac:dyDescent="0.25">
      <c r="A2146" s="4">
        <v>45000</v>
      </c>
      <c r="B2146" s="8" t="s">
        <v>1991</v>
      </c>
      <c r="C2146" s="8" t="s">
        <v>3013</v>
      </c>
      <c r="D2146" s="22" t="s">
        <v>1137</v>
      </c>
      <c r="E2146" s="22" t="s">
        <v>1137</v>
      </c>
      <c r="F2146" s="22">
        <v>13711</v>
      </c>
      <c r="G2146" s="22"/>
      <c r="H2146" s="22" t="str">
        <f>+IFERROR(INDEX('18.02.23'!$N$9:$N$746,MATCH('Bảng kê Q1'!$F2146,'18.02.23'!$N$9:$N$746,0)),"")</f>
        <v/>
      </c>
      <c r="I2146" s="22"/>
      <c r="J2146" s="22"/>
      <c r="K2146" s="22"/>
      <c r="L2146" s="5">
        <v>538230</v>
      </c>
      <c r="M2146" s="9" t="s">
        <v>3015</v>
      </c>
      <c r="N2146" s="5">
        <v>53823</v>
      </c>
      <c r="O2146" s="5">
        <v>592053</v>
      </c>
      <c r="P2146" s="5">
        <f t="shared" si="66"/>
        <v>62165.564999999995</v>
      </c>
      <c r="Q2146" s="5">
        <f t="shared" si="67"/>
        <v>529887.43500000006</v>
      </c>
      <c r="R2146" s="5" t="str">
        <f>+IFERROR(INDEX('18.02.23'!$F$9:$F$748,MATCH('Bảng kê Q1'!$F2146,'18.02.23'!$N$9:$N$746,0)),"")</f>
        <v/>
      </c>
      <c r="S2146" s="15" t="s">
        <v>1882</v>
      </c>
      <c r="T2146" s="8" t="s">
        <v>3014</v>
      </c>
      <c r="U2146" t="e">
        <f>INDEX('Hàng tra'!$E$3:$E$519,MATCH('Bảng kê Q1'!$F2146,'Hàng tra'!$E$3:$E$519,0))</f>
        <v>#N/A</v>
      </c>
    </row>
    <row r="2147" spans="1:21" ht="21" hidden="1" outlineLevel="1" x14ac:dyDescent="0.25">
      <c r="A2147" s="4">
        <v>45001</v>
      </c>
      <c r="B2147" s="8" t="s">
        <v>1733</v>
      </c>
      <c r="C2147" s="8" t="s">
        <v>3013</v>
      </c>
      <c r="D2147" s="22" t="s">
        <v>445</v>
      </c>
      <c r="E2147" s="22" t="s">
        <v>445</v>
      </c>
      <c r="F2147" s="22">
        <v>13733</v>
      </c>
      <c r="G2147" s="22"/>
      <c r="H2147" s="22" t="str">
        <f>+IFERROR(INDEX('18.02.23'!$N$9:$N$746,MATCH('Bảng kê Q1'!$F2147,'18.02.23'!$N$9:$N$746,0)),"")</f>
        <v/>
      </c>
      <c r="I2147" s="22"/>
      <c r="J2147" s="22"/>
      <c r="K2147" s="22"/>
      <c r="L2147" s="5">
        <v>1390516</v>
      </c>
      <c r="M2147" s="9" t="s">
        <v>3015</v>
      </c>
      <c r="N2147" s="5">
        <v>139052</v>
      </c>
      <c r="O2147" s="5">
        <v>1529568</v>
      </c>
      <c r="P2147" s="5">
        <f t="shared" si="66"/>
        <v>160604.63999999998</v>
      </c>
      <c r="Q2147" s="5">
        <f t="shared" si="67"/>
        <v>1368963.36</v>
      </c>
      <c r="R2147" s="5" t="str">
        <f>+IFERROR(INDEX('18.02.23'!$F$9:$F$748,MATCH('Bảng kê Q1'!$F2147,'18.02.23'!$N$9:$N$746,0)),"")</f>
        <v/>
      </c>
      <c r="S2147" s="15" t="s">
        <v>349</v>
      </c>
      <c r="T2147" s="8" t="s">
        <v>3030</v>
      </c>
      <c r="U2147" t="e">
        <f>INDEX('Hàng tra'!$E$3:$E$519,MATCH('Bảng kê Q1'!$F2147,'Hàng tra'!$E$3:$E$519,0))</f>
        <v>#N/A</v>
      </c>
    </row>
    <row r="2148" spans="1:21" hidden="1" outlineLevel="1" x14ac:dyDescent="0.25">
      <c r="A2148" s="4">
        <v>45001</v>
      </c>
      <c r="B2148" s="8" t="s">
        <v>385</v>
      </c>
      <c r="C2148" s="8" t="s">
        <v>3013</v>
      </c>
      <c r="D2148" s="22" t="s">
        <v>4300</v>
      </c>
      <c r="E2148" s="22" t="s">
        <v>4300</v>
      </c>
      <c r="F2148" s="22">
        <v>13735</v>
      </c>
      <c r="G2148" s="22"/>
      <c r="H2148" s="22" t="str">
        <f>+IFERROR(INDEX('18.02.23'!$N$9:$N$746,MATCH('Bảng kê Q1'!$F2148,'18.02.23'!$N$9:$N$746,0)),"")</f>
        <v/>
      </c>
      <c r="I2148" s="22"/>
      <c r="J2148" s="22"/>
      <c r="K2148" s="22"/>
      <c r="L2148" s="5">
        <v>2525545</v>
      </c>
      <c r="M2148" s="9" t="s">
        <v>3015</v>
      </c>
      <c r="N2148" s="5">
        <v>252555</v>
      </c>
      <c r="O2148" s="5">
        <v>2778100</v>
      </c>
      <c r="P2148" s="5">
        <f t="shared" si="66"/>
        <v>291700.5</v>
      </c>
      <c r="Q2148" s="5">
        <f t="shared" si="67"/>
        <v>2486399.5</v>
      </c>
      <c r="R2148" s="5" t="str">
        <f>+IFERROR(INDEX('18.02.23'!$F$9:$F$748,MATCH('Bảng kê Q1'!$F2148,'18.02.23'!$N$9:$N$746,0)),"")</f>
        <v/>
      </c>
      <c r="S2148" s="15" t="s">
        <v>701</v>
      </c>
      <c r="T2148" s="8" t="s">
        <v>3026</v>
      </c>
      <c r="U2148" t="e">
        <f>INDEX('Hàng tra'!$E$3:$E$519,MATCH('Bảng kê Q1'!$F2148,'Hàng tra'!$E$3:$E$519,0))</f>
        <v>#N/A</v>
      </c>
    </row>
    <row r="2149" spans="1:21" hidden="1" outlineLevel="1" x14ac:dyDescent="0.25">
      <c r="A2149" s="4">
        <v>45001</v>
      </c>
      <c r="B2149" s="8" t="s">
        <v>1635</v>
      </c>
      <c r="C2149" s="8" t="s">
        <v>3013</v>
      </c>
      <c r="D2149" s="22" t="s">
        <v>811</v>
      </c>
      <c r="E2149" s="22" t="s">
        <v>811</v>
      </c>
      <c r="F2149" s="22">
        <v>13753</v>
      </c>
      <c r="G2149" s="22"/>
      <c r="H2149" s="22" t="str">
        <f>+IFERROR(INDEX('18.02.23'!$N$9:$N$746,MATCH('Bảng kê Q1'!$F2149,'18.02.23'!$N$9:$N$746,0)),"")</f>
        <v/>
      </c>
      <c r="I2149" s="22"/>
      <c r="J2149" s="22"/>
      <c r="K2149" s="22"/>
      <c r="L2149" s="5">
        <v>340315</v>
      </c>
      <c r="M2149" s="9" t="s">
        <v>3015</v>
      </c>
      <c r="N2149" s="5">
        <v>34032</v>
      </c>
      <c r="O2149" s="5">
        <v>374347</v>
      </c>
      <c r="P2149" s="5">
        <f t="shared" si="66"/>
        <v>39306.434999999998</v>
      </c>
      <c r="Q2149" s="5">
        <f t="shared" si="67"/>
        <v>335040.565</v>
      </c>
      <c r="R2149" s="5" t="str">
        <f>+IFERROR(INDEX('18.02.23'!$F$9:$F$748,MATCH('Bảng kê Q1'!$F2149,'18.02.23'!$N$9:$N$746,0)),"")</f>
        <v/>
      </c>
      <c r="S2149" s="15" t="s">
        <v>1882</v>
      </c>
      <c r="T2149" s="8" t="s">
        <v>3014</v>
      </c>
      <c r="U2149" t="e">
        <f>INDEX('Hàng tra'!$E$3:$E$519,MATCH('Bảng kê Q1'!$F2149,'Hàng tra'!$E$3:$E$519,0))</f>
        <v>#N/A</v>
      </c>
    </row>
    <row r="2150" spans="1:21" hidden="1" outlineLevel="1" x14ac:dyDescent="0.25">
      <c r="A2150" s="4">
        <v>45001</v>
      </c>
      <c r="B2150" s="8" t="s">
        <v>259</v>
      </c>
      <c r="C2150" s="8" t="s">
        <v>3013</v>
      </c>
      <c r="D2150" s="22" t="s">
        <v>2486</v>
      </c>
      <c r="E2150" s="22" t="s">
        <v>2486</v>
      </c>
      <c r="F2150" s="22">
        <v>13757</v>
      </c>
      <c r="G2150" s="22"/>
      <c r="H2150" s="22" t="str">
        <f>+IFERROR(INDEX('18.02.23'!$N$9:$N$746,MATCH('Bảng kê Q1'!$F2150,'18.02.23'!$N$9:$N$746,0)),"")</f>
        <v/>
      </c>
      <c r="I2150" s="22"/>
      <c r="J2150" s="22"/>
      <c r="K2150" s="22"/>
      <c r="L2150" s="5">
        <v>926129</v>
      </c>
      <c r="M2150" s="9" t="s">
        <v>3015</v>
      </c>
      <c r="N2150" s="5">
        <v>92613</v>
      </c>
      <c r="O2150" s="5">
        <v>1018742</v>
      </c>
      <c r="P2150" s="5">
        <f t="shared" si="66"/>
        <v>106967.90999999999</v>
      </c>
      <c r="Q2150" s="5">
        <f t="shared" si="67"/>
        <v>911774.09</v>
      </c>
      <c r="R2150" s="5" t="str">
        <f>+IFERROR(INDEX('18.02.23'!$F$9:$F$748,MATCH('Bảng kê Q1'!$F2150,'18.02.23'!$N$9:$N$746,0)),"")</f>
        <v/>
      </c>
      <c r="S2150" s="15" t="s">
        <v>1882</v>
      </c>
      <c r="T2150" s="8" t="s">
        <v>3014</v>
      </c>
      <c r="U2150" t="e">
        <f>INDEX('Hàng tra'!$E$3:$E$519,MATCH('Bảng kê Q1'!$F2150,'Hàng tra'!$E$3:$E$519,0))</f>
        <v>#N/A</v>
      </c>
    </row>
    <row r="2151" spans="1:21" hidden="1" outlineLevel="1" x14ac:dyDescent="0.25">
      <c r="A2151" s="4">
        <v>45001</v>
      </c>
      <c r="B2151" s="8" t="s">
        <v>303</v>
      </c>
      <c r="C2151" s="8" t="s">
        <v>3013</v>
      </c>
      <c r="D2151" s="22" t="s">
        <v>812</v>
      </c>
      <c r="E2151" s="22" t="s">
        <v>812</v>
      </c>
      <c r="F2151" s="22">
        <v>13759</v>
      </c>
      <c r="G2151" s="22"/>
      <c r="H2151" s="22" t="str">
        <f>+IFERROR(INDEX('18.02.23'!$N$9:$N$746,MATCH('Bảng kê Q1'!$F2151,'18.02.23'!$N$9:$N$746,0)),"")</f>
        <v/>
      </c>
      <c r="I2151" s="22"/>
      <c r="J2151" s="22"/>
      <c r="K2151" s="22"/>
      <c r="L2151" s="5">
        <v>340315</v>
      </c>
      <c r="M2151" s="9" t="s">
        <v>3015</v>
      </c>
      <c r="N2151" s="5">
        <v>34032</v>
      </c>
      <c r="O2151" s="5">
        <v>374347</v>
      </c>
      <c r="P2151" s="5">
        <f t="shared" si="66"/>
        <v>39306.434999999998</v>
      </c>
      <c r="Q2151" s="5">
        <f t="shared" si="67"/>
        <v>335040.565</v>
      </c>
      <c r="R2151" s="5" t="str">
        <f>+IFERROR(INDEX('18.02.23'!$F$9:$F$748,MATCH('Bảng kê Q1'!$F2151,'18.02.23'!$N$9:$N$746,0)),"")</f>
        <v/>
      </c>
      <c r="S2151" s="15" t="s">
        <v>1882</v>
      </c>
      <c r="T2151" s="8" t="s">
        <v>3014</v>
      </c>
      <c r="U2151" t="e">
        <f>INDEX('Hàng tra'!$E$3:$E$519,MATCH('Bảng kê Q1'!$F2151,'Hàng tra'!$E$3:$E$519,0))</f>
        <v>#N/A</v>
      </c>
    </row>
    <row r="2152" spans="1:21" hidden="1" outlineLevel="1" x14ac:dyDescent="0.25">
      <c r="A2152" s="4">
        <v>45001</v>
      </c>
      <c r="B2152" s="8" t="s">
        <v>957</v>
      </c>
      <c r="C2152" s="8" t="s">
        <v>3013</v>
      </c>
      <c r="D2152" s="22" t="s">
        <v>2256</v>
      </c>
      <c r="E2152" s="22" t="s">
        <v>2256</v>
      </c>
      <c r="F2152" s="22">
        <v>13776</v>
      </c>
      <c r="G2152" s="22"/>
      <c r="H2152" s="22" t="str">
        <f>+IFERROR(INDEX('18.02.23'!$N$9:$N$746,MATCH('Bảng kê Q1'!$F2152,'18.02.23'!$N$9:$N$746,0)),"")</f>
        <v/>
      </c>
      <c r="I2152" s="22"/>
      <c r="J2152" s="22"/>
      <c r="K2152" s="22"/>
      <c r="L2152" s="5">
        <v>340315</v>
      </c>
      <c r="M2152" s="9" t="s">
        <v>3015</v>
      </c>
      <c r="N2152" s="5">
        <v>34032</v>
      </c>
      <c r="O2152" s="5">
        <v>374347</v>
      </c>
      <c r="P2152" s="5">
        <f t="shared" si="66"/>
        <v>39306.434999999998</v>
      </c>
      <c r="Q2152" s="5">
        <f t="shared" si="67"/>
        <v>335040.565</v>
      </c>
      <c r="R2152" s="5" t="str">
        <f>+IFERROR(INDEX('18.02.23'!$F$9:$F$748,MATCH('Bảng kê Q1'!$F2152,'18.02.23'!$N$9:$N$746,0)),"")</f>
        <v/>
      </c>
      <c r="S2152" s="15" t="s">
        <v>1882</v>
      </c>
      <c r="T2152" s="8" t="s">
        <v>3014</v>
      </c>
      <c r="U2152" t="e">
        <f>INDEX('Hàng tra'!$E$3:$E$519,MATCH('Bảng kê Q1'!$F2152,'Hàng tra'!$E$3:$E$519,0))</f>
        <v>#N/A</v>
      </c>
    </row>
    <row r="2153" spans="1:21" hidden="1" outlineLevel="1" x14ac:dyDescent="0.25">
      <c r="A2153" s="4">
        <v>45001</v>
      </c>
      <c r="B2153" s="8" t="s">
        <v>1388</v>
      </c>
      <c r="C2153" s="8" t="s">
        <v>3013</v>
      </c>
      <c r="D2153" s="22" t="s">
        <v>1279</v>
      </c>
      <c r="E2153" s="22" t="s">
        <v>1279</v>
      </c>
      <c r="F2153" s="22">
        <v>13790</v>
      </c>
      <c r="G2153" s="22"/>
      <c r="H2153" s="22" t="str">
        <f>+IFERROR(INDEX('18.02.23'!$N$9:$N$746,MATCH('Bảng kê Q1'!$F2153,'18.02.23'!$N$9:$N$746,0)),"")</f>
        <v/>
      </c>
      <c r="I2153" s="22"/>
      <c r="J2153" s="22"/>
      <c r="K2153" s="22"/>
      <c r="L2153" s="5">
        <v>333174</v>
      </c>
      <c r="M2153" s="9" t="s">
        <v>3015</v>
      </c>
      <c r="N2153" s="5">
        <v>33317</v>
      </c>
      <c r="O2153" s="5">
        <v>366491</v>
      </c>
      <c r="P2153" s="5">
        <f t="shared" si="66"/>
        <v>38481.555</v>
      </c>
      <c r="Q2153" s="5">
        <f t="shared" si="67"/>
        <v>328009.44500000001</v>
      </c>
      <c r="R2153" s="5" t="str">
        <f>+IFERROR(INDEX('18.02.23'!$F$9:$F$748,MATCH('Bảng kê Q1'!$F2153,'18.02.23'!$N$9:$N$746,0)),"")</f>
        <v/>
      </c>
      <c r="S2153" s="15" t="s">
        <v>1882</v>
      </c>
      <c r="T2153" s="8" t="s">
        <v>3014</v>
      </c>
      <c r="U2153" t="e">
        <f>INDEX('Hàng tra'!$E$3:$E$519,MATCH('Bảng kê Q1'!$F2153,'Hàng tra'!$E$3:$E$519,0))</f>
        <v>#N/A</v>
      </c>
    </row>
    <row r="2154" spans="1:21" hidden="1" outlineLevel="1" x14ac:dyDescent="0.25">
      <c r="A2154" s="4">
        <v>45001</v>
      </c>
      <c r="B2154" s="8" t="s">
        <v>844</v>
      </c>
      <c r="C2154" s="8" t="s">
        <v>3013</v>
      </c>
      <c r="D2154" s="22" t="s">
        <v>2511</v>
      </c>
      <c r="E2154" s="22" t="s">
        <v>2511</v>
      </c>
      <c r="F2154" s="22">
        <v>13791</v>
      </c>
      <c r="G2154" s="22"/>
      <c r="H2154" s="22" t="str">
        <f>+IFERROR(INDEX('18.02.23'!$N$9:$N$746,MATCH('Bảng kê Q1'!$F2154,'18.02.23'!$N$9:$N$746,0)),"")</f>
        <v/>
      </c>
      <c r="I2154" s="22"/>
      <c r="J2154" s="22"/>
      <c r="K2154" s="22"/>
      <c r="L2154" s="5">
        <v>340315</v>
      </c>
      <c r="M2154" s="9" t="s">
        <v>3015</v>
      </c>
      <c r="N2154" s="5">
        <v>34032</v>
      </c>
      <c r="O2154" s="5">
        <v>374347</v>
      </c>
      <c r="P2154" s="5">
        <f t="shared" si="66"/>
        <v>39306.434999999998</v>
      </c>
      <c r="Q2154" s="5">
        <f t="shared" si="67"/>
        <v>335040.565</v>
      </c>
      <c r="R2154" s="5" t="str">
        <f>+IFERROR(INDEX('18.02.23'!$F$9:$F$748,MATCH('Bảng kê Q1'!$F2154,'18.02.23'!$N$9:$N$746,0)),"")</f>
        <v/>
      </c>
      <c r="S2154" s="15" t="s">
        <v>1882</v>
      </c>
      <c r="T2154" s="8" t="s">
        <v>3014</v>
      </c>
      <c r="U2154" t="e">
        <f>INDEX('Hàng tra'!$E$3:$E$519,MATCH('Bảng kê Q1'!$F2154,'Hàng tra'!$E$3:$E$519,0))</f>
        <v>#N/A</v>
      </c>
    </row>
    <row r="2155" spans="1:21" hidden="1" outlineLevel="1" x14ac:dyDescent="0.25">
      <c r="A2155" s="4">
        <v>45001</v>
      </c>
      <c r="B2155" s="8" t="s">
        <v>1861</v>
      </c>
      <c r="C2155" s="8" t="s">
        <v>3013</v>
      </c>
      <c r="D2155" s="22" t="s">
        <v>247</v>
      </c>
      <c r="E2155" s="22" t="s">
        <v>247</v>
      </c>
      <c r="F2155" s="22">
        <v>13803</v>
      </c>
      <c r="G2155" s="22"/>
      <c r="H2155" s="22" t="str">
        <f>+IFERROR(INDEX('18.02.23'!$N$9:$N$746,MATCH('Bảng kê Q1'!$F2155,'18.02.23'!$N$9:$N$746,0)),"")</f>
        <v/>
      </c>
      <c r="I2155" s="22"/>
      <c r="J2155" s="22"/>
      <c r="K2155" s="22"/>
      <c r="L2155" s="5">
        <v>340315</v>
      </c>
      <c r="M2155" s="9" t="s">
        <v>3015</v>
      </c>
      <c r="N2155" s="5">
        <v>34032</v>
      </c>
      <c r="O2155" s="5">
        <v>374347</v>
      </c>
      <c r="P2155" s="5">
        <f t="shared" si="66"/>
        <v>39306.434999999998</v>
      </c>
      <c r="Q2155" s="5">
        <f t="shared" si="67"/>
        <v>335040.565</v>
      </c>
      <c r="R2155" s="5" t="str">
        <f>+IFERROR(INDEX('18.02.23'!$F$9:$F$748,MATCH('Bảng kê Q1'!$F2155,'18.02.23'!$N$9:$N$746,0)),"")</f>
        <v/>
      </c>
      <c r="S2155" s="15" t="s">
        <v>1882</v>
      </c>
      <c r="T2155" s="8" t="s">
        <v>3014</v>
      </c>
      <c r="U2155" t="e">
        <f>INDEX('Hàng tra'!$E$3:$E$519,MATCH('Bảng kê Q1'!$F2155,'Hàng tra'!$E$3:$E$519,0))</f>
        <v>#N/A</v>
      </c>
    </row>
    <row r="2156" spans="1:21" hidden="1" outlineLevel="1" x14ac:dyDescent="0.25">
      <c r="A2156" s="4">
        <v>45001</v>
      </c>
      <c r="B2156" s="8" t="s">
        <v>206</v>
      </c>
      <c r="C2156" s="8" t="s">
        <v>3013</v>
      </c>
      <c r="D2156" s="22" t="s">
        <v>991</v>
      </c>
      <c r="E2156" s="22" t="s">
        <v>991</v>
      </c>
      <c r="F2156" s="22">
        <v>13805</v>
      </c>
      <c r="G2156" s="22"/>
      <c r="H2156" s="22" t="str">
        <f>+IFERROR(INDEX('18.02.23'!$N$9:$N$746,MATCH('Bảng kê Q1'!$F2156,'18.02.23'!$N$9:$N$746,0)),"")</f>
        <v/>
      </c>
      <c r="I2156" s="22"/>
      <c r="J2156" s="22"/>
      <c r="K2156" s="22"/>
      <c r="L2156" s="5">
        <v>700329</v>
      </c>
      <c r="M2156" s="9" t="s">
        <v>3015</v>
      </c>
      <c r="N2156" s="5">
        <v>70033</v>
      </c>
      <c r="O2156" s="5">
        <v>770362</v>
      </c>
      <c r="P2156" s="5">
        <f t="shared" si="66"/>
        <v>80888.009999999995</v>
      </c>
      <c r="Q2156" s="5">
        <f t="shared" si="67"/>
        <v>689473.99</v>
      </c>
      <c r="R2156" s="5" t="str">
        <f>+IFERROR(INDEX('18.02.23'!$F$9:$F$748,MATCH('Bảng kê Q1'!$F2156,'18.02.23'!$N$9:$N$746,0)),"")</f>
        <v/>
      </c>
      <c r="S2156" s="15" t="s">
        <v>1882</v>
      </c>
      <c r="T2156" s="8" t="s">
        <v>3014</v>
      </c>
      <c r="U2156" t="e">
        <f>INDEX('Hàng tra'!$E$3:$E$519,MATCH('Bảng kê Q1'!$F2156,'Hàng tra'!$E$3:$E$519,0))</f>
        <v>#N/A</v>
      </c>
    </row>
    <row r="2157" spans="1:21" hidden="1" outlineLevel="1" x14ac:dyDescent="0.25">
      <c r="A2157" s="4">
        <v>45001</v>
      </c>
      <c r="B2157" s="8" t="s">
        <v>593</v>
      </c>
      <c r="C2157" s="8" t="s">
        <v>3013</v>
      </c>
      <c r="D2157" s="22" t="s">
        <v>991</v>
      </c>
      <c r="E2157" s="22" t="s">
        <v>991</v>
      </c>
      <c r="F2157" s="22">
        <v>13806</v>
      </c>
      <c r="G2157" s="22"/>
      <c r="H2157" s="22" t="str">
        <f>+IFERROR(INDEX('18.02.23'!$N$9:$N$746,MATCH('Bảng kê Q1'!$F2157,'18.02.23'!$N$9:$N$746,0)),"")</f>
        <v/>
      </c>
      <c r="I2157" s="22"/>
      <c r="J2157" s="22"/>
      <c r="K2157" s="22"/>
      <c r="L2157" s="5">
        <v>340315</v>
      </c>
      <c r="M2157" s="9" t="s">
        <v>3015</v>
      </c>
      <c r="N2157" s="5">
        <v>34032</v>
      </c>
      <c r="O2157" s="5">
        <v>374347</v>
      </c>
      <c r="P2157" s="5">
        <f t="shared" si="66"/>
        <v>39306.434999999998</v>
      </c>
      <c r="Q2157" s="5">
        <f t="shared" si="67"/>
        <v>335040.565</v>
      </c>
      <c r="R2157" s="5" t="str">
        <f>+IFERROR(INDEX('18.02.23'!$F$9:$F$748,MATCH('Bảng kê Q1'!$F2157,'18.02.23'!$N$9:$N$746,0)),"")</f>
        <v/>
      </c>
      <c r="S2157" s="15" t="s">
        <v>1882</v>
      </c>
      <c r="T2157" s="8" t="s">
        <v>3014</v>
      </c>
      <c r="U2157" t="e">
        <f>INDEX('Hàng tra'!$E$3:$E$519,MATCH('Bảng kê Q1'!$F2157,'Hàng tra'!$E$3:$E$519,0))</f>
        <v>#N/A</v>
      </c>
    </row>
    <row r="2158" spans="1:21" hidden="1" outlineLevel="1" x14ac:dyDescent="0.25">
      <c r="A2158" s="4">
        <v>45001</v>
      </c>
      <c r="B2158" s="8" t="s">
        <v>83</v>
      </c>
      <c r="C2158" s="8" t="s">
        <v>3013</v>
      </c>
      <c r="D2158" s="22" t="s">
        <v>333</v>
      </c>
      <c r="E2158" s="22" t="s">
        <v>333</v>
      </c>
      <c r="F2158" s="22">
        <v>13824</v>
      </c>
      <c r="G2158" s="22"/>
      <c r="H2158" s="22" t="str">
        <f>+IFERROR(INDEX('18.02.23'!$N$9:$N$746,MATCH('Bảng kê Q1'!$F2158,'18.02.23'!$N$9:$N$746,0)),"")</f>
        <v/>
      </c>
      <c r="I2158" s="22"/>
      <c r="J2158" s="22"/>
      <c r="K2158" s="22"/>
      <c r="L2158" s="5">
        <v>922445</v>
      </c>
      <c r="M2158" s="9" t="s">
        <v>3015</v>
      </c>
      <c r="N2158" s="5">
        <v>92245</v>
      </c>
      <c r="O2158" s="5">
        <v>1014690</v>
      </c>
      <c r="P2158" s="5">
        <f t="shared" si="66"/>
        <v>106542.45</v>
      </c>
      <c r="Q2158" s="5">
        <f t="shared" si="67"/>
        <v>908147.55</v>
      </c>
      <c r="R2158" s="5" t="str">
        <f>+IFERROR(INDEX('18.02.23'!$F$9:$F$748,MATCH('Bảng kê Q1'!$F2158,'18.02.23'!$N$9:$N$746,0)),"")</f>
        <v/>
      </c>
      <c r="S2158" s="15" t="s">
        <v>1882</v>
      </c>
      <c r="T2158" s="8" t="s">
        <v>3014</v>
      </c>
      <c r="U2158" t="e">
        <f>INDEX('Hàng tra'!$E$3:$E$519,MATCH('Bảng kê Q1'!$F2158,'Hàng tra'!$E$3:$E$519,0))</f>
        <v>#N/A</v>
      </c>
    </row>
    <row r="2159" spans="1:21" hidden="1" outlineLevel="1" x14ac:dyDescent="0.25">
      <c r="A2159" s="4">
        <v>45001</v>
      </c>
      <c r="B2159" s="8" t="s">
        <v>573</v>
      </c>
      <c r="C2159" s="8" t="s">
        <v>3013</v>
      </c>
      <c r="D2159" s="22" t="s">
        <v>959</v>
      </c>
      <c r="E2159" s="22" t="s">
        <v>959</v>
      </c>
      <c r="F2159" s="22">
        <v>14110</v>
      </c>
      <c r="G2159" s="22"/>
      <c r="H2159" s="22" t="str">
        <f>+IFERROR(INDEX('18.02.23'!$N$9:$N$746,MATCH('Bảng kê Q1'!$F2159,'18.02.23'!$N$9:$N$746,0)),"")</f>
        <v/>
      </c>
      <c r="I2159" s="22"/>
      <c r="J2159" s="22"/>
      <c r="K2159" s="22"/>
      <c r="L2159" s="5">
        <v>1938065</v>
      </c>
      <c r="M2159" s="9" t="s">
        <v>3015</v>
      </c>
      <c r="N2159" s="5">
        <v>193807</v>
      </c>
      <c r="O2159" s="5">
        <v>2131872</v>
      </c>
      <c r="P2159" s="5">
        <f t="shared" si="66"/>
        <v>223846.56</v>
      </c>
      <c r="Q2159" s="5">
        <f t="shared" si="67"/>
        <v>1908025.44</v>
      </c>
      <c r="R2159" s="5" t="str">
        <f>+IFERROR(INDEX('18.02.23'!$F$9:$F$748,MATCH('Bảng kê Q1'!$F2159,'18.02.23'!$N$9:$N$746,0)),"")</f>
        <v/>
      </c>
      <c r="S2159" s="15" t="s">
        <v>1882</v>
      </c>
      <c r="T2159" s="8" t="s">
        <v>3014</v>
      </c>
      <c r="U2159" t="e">
        <f>INDEX('Hàng tra'!$E$3:$E$519,MATCH('Bảng kê Q1'!$F2159,'Hàng tra'!$E$3:$E$519,0))</f>
        <v>#N/A</v>
      </c>
    </row>
    <row r="2160" spans="1:21" hidden="1" outlineLevel="1" x14ac:dyDescent="0.25">
      <c r="A2160" s="4">
        <v>45001</v>
      </c>
      <c r="B2160" s="8" t="s">
        <v>978</v>
      </c>
      <c r="C2160" s="8" t="s">
        <v>3013</v>
      </c>
      <c r="D2160" s="22" t="s">
        <v>1538</v>
      </c>
      <c r="E2160" s="22" t="s">
        <v>1538</v>
      </c>
      <c r="F2160" s="22">
        <v>14166</v>
      </c>
      <c r="G2160" s="22"/>
      <c r="H2160" s="22" t="str">
        <f>+IFERROR(INDEX('18.02.23'!$N$9:$N$746,MATCH('Bảng kê Q1'!$F2160,'18.02.23'!$N$9:$N$746,0)),"")</f>
        <v/>
      </c>
      <c r="I2160" s="22"/>
      <c r="J2160" s="22"/>
      <c r="K2160" s="22"/>
      <c r="L2160" s="5">
        <v>734310</v>
      </c>
      <c r="M2160" s="9" t="s">
        <v>3015</v>
      </c>
      <c r="N2160" s="5">
        <v>73431</v>
      </c>
      <c r="O2160" s="5">
        <v>807741</v>
      </c>
      <c r="P2160" s="5">
        <f t="shared" si="66"/>
        <v>84812.804999999993</v>
      </c>
      <c r="Q2160" s="5">
        <f t="shared" si="67"/>
        <v>722928.19500000007</v>
      </c>
      <c r="R2160" s="5" t="str">
        <f>+IFERROR(INDEX('18.02.23'!$F$9:$F$748,MATCH('Bảng kê Q1'!$F2160,'18.02.23'!$N$9:$N$746,0)),"")</f>
        <v/>
      </c>
      <c r="S2160" s="15" t="s">
        <v>1882</v>
      </c>
      <c r="T2160" s="8" t="s">
        <v>3014</v>
      </c>
      <c r="U2160" t="e">
        <f>INDEX('Hàng tra'!$E$3:$E$519,MATCH('Bảng kê Q1'!$F2160,'Hàng tra'!$E$3:$E$519,0))</f>
        <v>#N/A</v>
      </c>
    </row>
    <row r="2161" spans="1:21" ht="21" hidden="1" outlineLevel="1" x14ac:dyDescent="0.25">
      <c r="A2161" s="4">
        <v>45001</v>
      </c>
      <c r="B2161" s="8" t="s">
        <v>563</v>
      </c>
      <c r="C2161" s="8" t="s">
        <v>3013</v>
      </c>
      <c r="D2161" s="22" t="s">
        <v>1597</v>
      </c>
      <c r="E2161" s="22" t="s">
        <v>1597</v>
      </c>
      <c r="F2161" s="22">
        <v>14194</v>
      </c>
      <c r="G2161" s="22"/>
      <c r="H2161" s="22" t="str">
        <f>+IFERROR(INDEX('18.02.23'!$N$9:$N$746,MATCH('Bảng kê Q1'!$F2161,'18.02.23'!$N$9:$N$746,0)),"")</f>
        <v/>
      </c>
      <c r="I2161" s="22"/>
      <c r="J2161" s="22"/>
      <c r="K2161" s="22"/>
      <c r="L2161" s="5">
        <v>2552150</v>
      </c>
      <c r="M2161" s="9" t="s">
        <v>3015</v>
      </c>
      <c r="N2161" s="5">
        <v>255215</v>
      </c>
      <c r="O2161" s="5">
        <v>2807365</v>
      </c>
      <c r="P2161" s="5">
        <f t="shared" si="66"/>
        <v>294773.32500000001</v>
      </c>
      <c r="Q2161" s="5">
        <f t="shared" si="67"/>
        <v>2512591.6749999998</v>
      </c>
      <c r="R2161" s="5" t="str">
        <f>+IFERROR(INDEX('18.02.23'!$F$9:$F$748,MATCH('Bảng kê Q1'!$F2161,'18.02.23'!$N$9:$N$746,0)),"")</f>
        <v/>
      </c>
      <c r="S2161" s="15" t="s">
        <v>1597</v>
      </c>
      <c r="T2161" s="8" t="s">
        <v>3060</v>
      </c>
      <c r="U2161" t="e">
        <f>INDEX('Hàng tra'!$E$3:$E$519,MATCH('Bảng kê Q1'!$F2161,'Hàng tra'!$E$3:$E$519,0))</f>
        <v>#N/A</v>
      </c>
    </row>
    <row r="2162" spans="1:21" hidden="1" outlineLevel="1" x14ac:dyDescent="0.25">
      <c r="A2162" s="4">
        <v>45001</v>
      </c>
      <c r="B2162" s="8" t="s">
        <v>1753</v>
      </c>
      <c r="C2162" s="8" t="s">
        <v>3013</v>
      </c>
      <c r="D2162" s="22" t="s">
        <v>1293</v>
      </c>
      <c r="E2162" s="22" t="s">
        <v>1293</v>
      </c>
      <c r="F2162" s="22">
        <v>14196</v>
      </c>
      <c r="G2162" s="22"/>
      <c r="H2162" s="22" t="str">
        <f>+IFERROR(INDEX('18.02.23'!$N$9:$N$746,MATCH('Bảng kê Q1'!$F2162,'18.02.23'!$N$9:$N$746,0)),"")</f>
        <v/>
      </c>
      <c r="I2162" s="22"/>
      <c r="J2162" s="22"/>
      <c r="K2162" s="22"/>
      <c r="L2162" s="5">
        <v>1177450</v>
      </c>
      <c r="M2162" s="9" t="s">
        <v>3015</v>
      </c>
      <c r="N2162" s="5">
        <v>117745</v>
      </c>
      <c r="O2162" s="5">
        <v>1295195</v>
      </c>
      <c r="P2162" s="5">
        <f t="shared" si="66"/>
        <v>135995.47500000001</v>
      </c>
      <c r="Q2162" s="5">
        <f t="shared" si="67"/>
        <v>1159199.5249999999</v>
      </c>
      <c r="R2162" s="5" t="str">
        <f>+IFERROR(INDEX('18.02.23'!$F$9:$F$748,MATCH('Bảng kê Q1'!$F2162,'18.02.23'!$N$9:$N$746,0)),"")</f>
        <v/>
      </c>
      <c r="S2162" s="15" t="s">
        <v>1882</v>
      </c>
      <c r="T2162" s="8" t="s">
        <v>3014</v>
      </c>
      <c r="U2162" t="e">
        <f>INDEX('Hàng tra'!$E$3:$E$519,MATCH('Bảng kê Q1'!$F2162,'Hàng tra'!$E$3:$E$519,0))</f>
        <v>#N/A</v>
      </c>
    </row>
    <row r="2163" spans="1:21" hidden="1" outlineLevel="1" x14ac:dyDescent="0.25">
      <c r="A2163" s="4">
        <v>45001</v>
      </c>
      <c r="B2163" s="8" t="s">
        <v>2042</v>
      </c>
      <c r="C2163" s="8" t="s">
        <v>3013</v>
      </c>
      <c r="D2163" s="22" t="s">
        <v>2795</v>
      </c>
      <c r="E2163" s="22" t="s">
        <v>2795</v>
      </c>
      <c r="F2163" s="22">
        <v>14197</v>
      </c>
      <c r="G2163" s="22"/>
      <c r="H2163" s="22" t="str">
        <f>+IFERROR(INDEX('18.02.23'!$N$9:$N$746,MATCH('Bảng kê Q1'!$F2163,'18.02.23'!$N$9:$N$746,0)),"")</f>
        <v/>
      </c>
      <c r="I2163" s="22"/>
      <c r="J2163" s="22"/>
      <c r="K2163" s="22"/>
      <c r="L2163" s="5">
        <v>333174</v>
      </c>
      <c r="M2163" s="9" t="s">
        <v>3015</v>
      </c>
      <c r="N2163" s="5">
        <v>33317</v>
      </c>
      <c r="O2163" s="5">
        <v>366491</v>
      </c>
      <c r="P2163" s="5">
        <f t="shared" si="66"/>
        <v>38481.555</v>
      </c>
      <c r="Q2163" s="5">
        <f t="shared" si="67"/>
        <v>328009.44500000001</v>
      </c>
      <c r="R2163" s="5" t="str">
        <f>+IFERROR(INDEX('18.02.23'!$F$9:$F$748,MATCH('Bảng kê Q1'!$F2163,'18.02.23'!$N$9:$N$746,0)),"")</f>
        <v/>
      </c>
      <c r="S2163" s="15" t="s">
        <v>1882</v>
      </c>
      <c r="T2163" s="8" t="s">
        <v>3014</v>
      </c>
      <c r="U2163" t="e">
        <f>INDEX('Hàng tra'!$E$3:$E$519,MATCH('Bảng kê Q1'!$F2163,'Hàng tra'!$E$3:$E$519,0))</f>
        <v>#N/A</v>
      </c>
    </row>
    <row r="2164" spans="1:21" hidden="1" outlineLevel="1" x14ac:dyDescent="0.25">
      <c r="A2164" s="4">
        <v>45001</v>
      </c>
      <c r="B2164" s="8" t="s">
        <v>2223</v>
      </c>
      <c r="C2164" s="8" t="s">
        <v>3013</v>
      </c>
      <c r="D2164" s="22" t="s">
        <v>804</v>
      </c>
      <c r="E2164" s="22" t="s">
        <v>804</v>
      </c>
      <c r="F2164" s="22">
        <v>14198</v>
      </c>
      <c r="G2164" s="22"/>
      <c r="H2164" s="22" t="str">
        <f>+IFERROR(INDEX('18.02.23'!$N$9:$N$746,MATCH('Bảng kê Q1'!$F2164,'18.02.23'!$N$9:$N$746,0)),"")</f>
        <v/>
      </c>
      <c r="I2164" s="22"/>
      <c r="J2164" s="22"/>
      <c r="K2164" s="22"/>
      <c r="L2164" s="5">
        <v>645565</v>
      </c>
      <c r="M2164" s="9" t="s">
        <v>3015</v>
      </c>
      <c r="N2164" s="5">
        <v>64557</v>
      </c>
      <c r="O2164" s="5">
        <v>710122</v>
      </c>
      <c r="P2164" s="5">
        <f t="shared" si="66"/>
        <v>74562.81</v>
      </c>
      <c r="Q2164" s="5">
        <f t="shared" si="67"/>
        <v>635559.18999999994</v>
      </c>
      <c r="R2164" s="5" t="str">
        <f>+IFERROR(INDEX('18.02.23'!$F$9:$F$748,MATCH('Bảng kê Q1'!$F2164,'18.02.23'!$N$9:$N$746,0)),"")</f>
        <v/>
      </c>
      <c r="S2164" s="15" t="s">
        <v>1882</v>
      </c>
      <c r="T2164" s="8" t="s">
        <v>3014</v>
      </c>
      <c r="U2164" t="e">
        <f>INDEX('Hàng tra'!$E$3:$E$519,MATCH('Bảng kê Q1'!$F2164,'Hàng tra'!$E$3:$E$519,0))</f>
        <v>#N/A</v>
      </c>
    </row>
    <row r="2165" spans="1:21" hidden="1" outlineLevel="1" x14ac:dyDescent="0.25">
      <c r="A2165" s="4">
        <v>45001</v>
      </c>
      <c r="B2165" s="8" t="s">
        <v>2579</v>
      </c>
      <c r="C2165" s="8" t="s">
        <v>3013</v>
      </c>
      <c r="D2165" s="22" t="s">
        <v>2438</v>
      </c>
      <c r="E2165" s="22" t="s">
        <v>2438</v>
      </c>
      <c r="F2165" s="22">
        <v>14199</v>
      </c>
      <c r="G2165" s="22"/>
      <c r="H2165" s="22" t="str">
        <f>+IFERROR(INDEX('18.02.23'!$N$9:$N$746,MATCH('Bảng kê Q1'!$F2165,'18.02.23'!$N$9:$N$746,0)),"")</f>
        <v/>
      </c>
      <c r="I2165" s="22"/>
      <c r="J2165" s="22"/>
      <c r="K2165" s="22"/>
      <c r="L2165" s="5">
        <v>989315</v>
      </c>
      <c r="M2165" s="9" t="s">
        <v>3015</v>
      </c>
      <c r="N2165" s="5">
        <v>98932</v>
      </c>
      <c r="O2165" s="5">
        <v>1088247</v>
      </c>
      <c r="P2165" s="5">
        <f t="shared" si="66"/>
        <v>114265.935</v>
      </c>
      <c r="Q2165" s="5">
        <f t="shared" si="67"/>
        <v>973981.06499999994</v>
      </c>
      <c r="R2165" s="5" t="str">
        <f>+IFERROR(INDEX('18.02.23'!$F$9:$F$748,MATCH('Bảng kê Q1'!$F2165,'18.02.23'!$N$9:$N$746,0)),"")</f>
        <v/>
      </c>
      <c r="S2165" s="15" t="s">
        <v>1882</v>
      </c>
      <c r="T2165" s="8" t="s">
        <v>3014</v>
      </c>
      <c r="U2165" t="e">
        <f>INDEX('Hàng tra'!$E$3:$E$519,MATCH('Bảng kê Q1'!$F2165,'Hàng tra'!$E$3:$E$519,0))</f>
        <v>#N/A</v>
      </c>
    </row>
    <row r="2166" spans="1:21" hidden="1" outlineLevel="1" x14ac:dyDescent="0.25">
      <c r="A2166" s="4">
        <v>45001</v>
      </c>
      <c r="B2166" s="8" t="s">
        <v>882</v>
      </c>
      <c r="C2166" s="8" t="s">
        <v>3013</v>
      </c>
      <c r="D2166" s="22" t="s">
        <v>1351</v>
      </c>
      <c r="E2166" s="22" t="s">
        <v>1351</v>
      </c>
      <c r="F2166" s="22">
        <v>14200</v>
      </c>
      <c r="G2166" s="22"/>
      <c r="H2166" s="22" t="str">
        <f>+IFERROR(INDEX('18.02.23'!$N$9:$N$746,MATCH('Bảng kê Q1'!$F2166,'18.02.23'!$N$9:$N$746,0)),"")</f>
        <v/>
      </c>
      <c r="I2166" s="22"/>
      <c r="J2166" s="22"/>
      <c r="K2166" s="22"/>
      <c r="L2166" s="5">
        <v>290400</v>
      </c>
      <c r="M2166" s="9" t="s">
        <v>3015</v>
      </c>
      <c r="N2166" s="5">
        <v>29040</v>
      </c>
      <c r="O2166" s="5">
        <v>319440</v>
      </c>
      <c r="P2166" s="5">
        <f t="shared" si="66"/>
        <v>33541.199999999997</v>
      </c>
      <c r="Q2166" s="5">
        <f t="shared" si="67"/>
        <v>285898.8</v>
      </c>
      <c r="R2166" s="5" t="str">
        <f>+IFERROR(INDEX('18.02.23'!$F$9:$F$748,MATCH('Bảng kê Q1'!$F2166,'18.02.23'!$N$9:$N$746,0)),"")</f>
        <v/>
      </c>
      <c r="S2166" s="15" t="s">
        <v>1882</v>
      </c>
      <c r="T2166" s="8" t="s">
        <v>3014</v>
      </c>
      <c r="U2166" t="e">
        <f>INDEX('Hàng tra'!$E$3:$E$519,MATCH('Bảng kê Q1'!$F2166,'Hàng tra'!$E$3:$E$519,0))</f>
        <v>#N/A</v>
      </c>
    </row>
    <row r="2167" spans="1:21" hidden="1" outlineLevel="1" x14ac:dyDescent="0.25">
      <c r="A2167" s="4">
        <v>45001</v>
      </c>
      <c r="B2167" s="8" t="s">
        <v>220</v>
      </c>
      <c r="C2167" s="8" t="s">
        <v>3013</v>
      </c>
      <c r="D2167" s="22" t="s">
        <v>474</v>
      </c>
      <c r="E2167" s="22" t="s">
        <v>474</v>
      </c>
      <c r="F2167" s="22">
        <v>14201</v>
      </c>
      <c r="G2167" s="22"/>
      <c r="H2167" s="22" t="str">
        <f>+IFERROR(INDEX('18.02.23'!$N$9:$N$746,MATCH('Bảng kê Q1'!$F2167,'18.02.23'!$N$9:$N$746,0)),"")</f>
        <v/>
      </c>
      <c r="I2167" s="22"/>
      <c r="J2167" s="22"/>
      <c r="K2167" s="22"/>
      <c r="L2167" s="5">
        <v>1176533</v>
      </c>
      <c r="M2167" s="9" t="s">
        <v>3015</v>
      </c>
      <c r="N2167" s="5">
        <v>117653</v>
      </c>
      <c r="O2167" s="5">
        <v>1294186</v>
      </c>
      <c r="P2167" s="5">
        <f t="shared" si="66"/>
        <v>135889.53</v>
      </c>
      <c r="Q2167" s="5">
        <f t="shared" si="67"/>
        <v>1158296.47</v>
      </c>
      <c r="R2167" s="5" t="str">
        <f>+IFERROR(INDEX('18.02.23'!$F$9:$F$748,MATCH('Bảng kê Q1'!$F2167,'18.02.23'!$N$9:$N$746,0)),"")</f>
        <v/>
      </c>
      <c r="S2167" s="15" t="s">
        <v>1882</v>
      </c>
      <c r="T2167" s="8" t="s">
        <v>3014</v>
      </c>
      <c r="U2167" t="e">
        <f>INDEX('Hàng tra'!$E$3:$E$519,MATCH('Bảng kê Q1'!$F2167,'Hàng tra'!$E$3:$E$519,0))</f>
        <v>#N/A</v>
      </c>
    </row>
    <row r="2168" spans="1:21" hidden="1" outlineLevel="1" x14ac:dyDescent="0.25">
      <c r="A2168" s="4">
        <v>45001</v>
      </c>
      <c r="B2168" s="8" t="s">
        <v>1321</v>
      </c>
      <c r="C2168" s="8" t="s">
        <v>3013</v>
      </c>
      <c r="D2168" s="22" t="s">
        <v>2321</v>
      </c>
      <c r="E2168" s="22" t="s">
        <v>2321</v>
      </c>
      <c r="F2168" s="22">
        <v>14202</v>
      </c>
      <c r="G2168" s="22"/>
      <c r="H2168" s="22" t="str">
        <f>+IFERROR(INDEX('18.02.23'!$N$9:$N$746,MATCH('Bảng kê Q1'!$F2168,'18.02.23'!$N$9:$N$746,0)),"")</f>
        <v/>
      </c>
      <c r="I2168" s="22"/>
      <c r="J2168" s="22"/>
      <c r="K2168" s="22"/>
      <c r="L2168" s="5">
        <v>755970</v>
      </c>
      <c r="M2168" s="9" t="s">
        <v>3015</v>
      </c>
      <c r="N2168" s="5">
        <v>75597</v>
      </c>
      <c r="O2168" s="5">
        <v>831567</v>
      </c>
      <c r="P2168" s="5">
        <f t="shared" si="66"/>
        <v>87314.535000000003</v>
      </c>
      <c r="Q2168" s="5">
        <f t="shared" si="67"/>
        <v>744252.46499999997</v>
      </c>
      <c r="R2168" s="5" t="str">
        <f>+IFERROR(INDEX('18.02.23'!$F$9:$F$748,MATCH('Bảng kê Q1'!$F2168,'18.02.23'!$N$9:$N$746,0)),"")</f>
        <v/>
      </c>
      <c r="S2168" s="15" t="s">
        <v>1882</v>
      </c>
      <c r="T2168" s="8" t="s">
        <v>3014</v>
      </c>
      <c r="U2168" t="e">
        <f>INDEX('Hàng tra'!$E$3:$E$519,MATCH('Bảng kê Q1'!$F2168,'Hàng tra'!$E$3:$E$519,0))</f>
        <v>#N/A</v>
      </c>
    </row>
    <row r="2169" spans="1:21" hidden="1" outlineLevel="1" x14ac:dyDescent="0.25">
      <c r="A2169" s="4">
        <v>45001</v>
      </c>
      <c r="B2169" s="8" t="s">
        <v>2598</v>
      </c>
      <c r="C2169" s="8" t="s">
        <v>3013</v>
      </c>
      <c r="D2169" s="22" t="s">
        <v>1467</v>
      </c>
      <c r="E2169" s="22" t="s">
        <v>1467</v>
      </c>
      <c r="F2169" s="22">
        <v>14835</v>
      </c>
      <c r="G2169" s="22"/>
      <c r="H2169" s="22" t="str">
        <f>+IFERROR(INDEX('18.02.23'!$N$9:$N$746,MATCH('Bảng kê Q1'!$F2169,'18.02.23'!$N$9:$N$746,0)),"")</f>
        <v/>
      </c>
      <c r="I2169" s="22"/>
      <c r="J2169" s="22"/>
      <c r="K2169" s="22"/>
      <c r="L2169" s="5">
        <v>840181</v>
      </c>
      <c r="M2169" s="9" t="s">
        <v>3015</v>
      </c>
      <c r="N2169" s="5">
        <v>84018</v>
      </c>
      <c r="O2169" s="5">
        <v>924199</v>
      </c>
      <c r="P2169" s="5">
        <f t="shared" si="66"/>
        <v>97040.89499999999</v>
      </c>
      <c r="Q2169" s="5">
        <f t="shared" si="67"/>
        <v>827158.10499999998</v>
      </c>
      <c r="R2169" s="5" t="str">
        <f>+IFERROR(INDEX('18.02.23'!$F$9:$F$748,MATCH('Bảng kê Q1'!$F2169,'18.02.23'!$N$9:$N$746,0)),"")</f>
        <v/>
      </c>
      <c r="S2169" s="15" t="s">
        <v>1882</v>
      </c>
      <c r="T2169" s="8" t="s">
        <v>3014</v>
      </c>
      <c r="U2169" t="e">
        <f>INDEX('Hàng tra'!$E$3:$E$519,MATCH('Bảng kê Q1'!$F2169,'Hàng tra'!$E$3:$E$519,0))</f>
        <v>#N/A</v>
      </c>
    </row>
    <row r="2170" spans="1:21" ht="21" hidden="1" outlineLevel="1" x14ac:dyDescent="0.25">
      <c r="A2170" s="4">
        <v>45001</v>
      </c>
      <c r="B2170" s="8" t="s">
        <v>2835</v>
      </c>
      <c r="C2170" s="8" t="s">
        <v>3013</v>
      </c>
      <c r="D2170" s="22" t="s">
        <v>1252</v>
      </c>
      <c r="E2170" s="22" t="s">
        <v>1252</v>
      </c>
      <c r="F2170" s="22">
        <v>14836</v>
      </c>
      <c r="G2170" s="22"/>
      <c r="H2170" s="22" t="str">
        <f>+IFERROR(INDEX('18.02.23'!$N$9:$N$746,MATCH('Bảng kê Q1'!$F2170,'18.02.23'!$N$9:$N$746,0)),"")</f>
        <v/>
      </c>
      <c r="I2170" s="22"/>
      <c r="J2170" s="22"/>
      <c r="K2170" s="22"/>
      <c r="L2170" s="5">
        <v>3802740</v>
      </c>
      <c r="M2170" s="9" t="s">
        <v>3015</v>
      </c>
      <c r="N2170" s="5">
        <v>380274</v>
      </c>
      <c r="O2170" s="5">
        <v>4183014</v>
      </c>
      <c r="P2170" s="5">
        <f t="shared" si="66"/>
        <v>439216.47</v>
      </c>
      <c r="Q2170" s="5">
        <f t="shared" si="67"/>
        <v>3743797.5300000003</v>
      </c>
      <c r="R2170" s="5" t="str">
        <f>+IFERROR(INDEX('18.02.23'!$F$9:$F$748,MATCH('Bảng kê Q1'!$F2170,'18.02.23'!$N$9:$N$746,0)),"")</f>
        <v/>
      </c>
      <c r="S2170" s="15" t="s">
        <v>1252</v>
      </c>
      <c r="T2170" s="8" t="s">
        <v>3027</v>
      </c>
      <c r="U2170" t="e">
        <f>INDEX('Hàng tra'!$E$3:$E$519,MATCH('Bảng kê Q1'!$F2170,'Hàng tra'!$E$3:$E$519,0))</f>
        <v>#N/A</v>
      </c>
    </row>
    <row r="2171" spans="1:21" hidden="1" outlineLevel="1" x14ac:dyDescent="0.25">
      <c r="A2171" s="4">
        <v>45001</v>
      </c>
      <c r="B2171" s="8" t="s">
        <v>2384</v>
      </c>
      <c r="C2171" s="8" t="s">
        <v>3013</v>
      </c>
      <c r="D2171" s="22" t="s">
        <v>1759</v>
      </c>
      <c r="E2171" s="22" t="s">
        <v>1759</v>
      </c>
      <c r="F2171" s="22">
        <v>14837</v>
      </c>
      <c r="G2171" s="22"/>
      <c r="H2171" s="22" t="str">
        <f>+IFERROR(INDEX('18.02.23'!$N$9:$N$746,MATCH('Bảng kê Q1'!$F2171,'18.02.23'!$N$9:$N$746,0)),"")</f>
        <v/>
      </c>
      <c r="I2171" s="22"/>
      <c r="J2171" s="22"/>
      <c r="K2171" s="22"/>
      <c r="L2171" s="5">
        <v>721905</v>
      </c>
      <c r="M2171" s="9" t="s">
        <v>3015</v>
      </c>
      <c r="N2171" s="5">
        <v>72191</v>
      </c>
      <c r="O2171" s="5">
        <v>794096</v>
      </c>
      <c r="P2171" s="5">
        <f t="shared" si="66"/>
        <v>83380.08</v>
      </c>
      <c r="Q2171" s="5">
        <f t="shared" si="67"/>
        <v>710715.92</v>
      </c>
      <c r="R2171" s="5" t="str">
        <f>+IFERROR(INDEX('18.02.23'!$F$9:$F$748,MATCH('Bảng kê Q1'!$F2171,'18.02.23'!$N$9:$N$746,0)),"")</f>
        <v/>
      </c>
      <c r="S2171" s="15" t="s">
        <v>1882</v>
      </c>
      <c r="T2171" s="8" t="s">
        <v>3014</v>
      </c>
      <c r="U2171" t="e">
        <f>INDEX('Hàng tra'!$E$3:$E$519,MATCH('Bảng kê Q1'!$F2171,'Hàng tra'!$E$3:$E$519,0))</f>
        <v>#N/A</v>
      </c>
    </row>
    <row r="2172" spans="1:21" ht="21" hidden="1" outlineLevel="1" x14ac:dyDescent="0.25">
      <c r="A2172" s="4">
        <v>45001</v>
      </c>
      <c r="B2172" s="8" t="s">
        <v>598</v>
      </c>
      <c r="C2172" s="8" t="s">
        <v>3013</v>
      </c>
      <c r="D2172" s="22" t="s">
        <v>2998</v>
      </c>
      <c r="E2172" s="22" t="s">
        <v>2998</v>
      </c>
      <c r="F2172" s="22">
        <v>14959</v>
      </c>
      <c r="G2172" s="22"/>
      <c r="H2172" s="22" t="str">
        <f>+IFERROR(INDEX('18.02.23'!$N$9:$N$746,MATCH('Bảng kê Q1'!$F2172,'18.02.23'!$N$9:$N$746,0)),"")</f>
        <v/>
      </c>
      <c r="I2172" s="22"/>
      <c r="J2172" s="22"/>
      <c r="K2172" s="22"/>
      <c r="L2172" s="5">
        <v>1110580</v>
      </c>
      <c r="M2172" s="9" t="s">
        <v>3015</v>
      </c>
      <c r="N2172" s="5">
        <v>111058</v>
      </c>
      <c r="O2172" s="5">
        <v>1221638</v>
      </c>
      <c r="P2172" s="5">
        <f t="shared" si="66"/>
        <v>128271.98999999999</v>
      </c>
      <c r="Q2172" s="5">
        <f t="shared" si="67"/>
        <v>1093366.01</v>
      </c>
      <c r="R2172" s="5" t="str">
        <f>+IFERROR(INDEX('18.02.23'!$F$9:$F$748,MATCH('Bảng kê Q1'!$F2172,'18.02.23'!$N$9:$N$746,0)),"")</f>
        <v/>
      </c>
      <c r="S2172" s="15" t="s">
        <v>2998</v>
      </c>
      <c r="T2172" s="8" t="s">
        <v>3089</v>
      </c>
      <c r="U2172" t="e">
        <f>INDEX('Hàng tra'!$E$3:$E$519,MATCH('Bảng kê Q1'!$F2172,'Hàng tra'!$E$3:$E$519,0))</f>
        <v>#N/A</v>
      </c>
    </row>
    <row r="2173" spans="1:21" hidden="1" outlineLevel="1" x14ac:dyDescent="0.25">
      <c r="A2173" s="4">
        <v>45001</v>
      </c>
      <c r="B2173" s="8" t="s">
        <v>1778</v>
      </c>
      <c r="C2173" s="8" t="s">
        <v>3013</v>
      </c>
      <c r="D2173" s="22" t="s">
        <v>2508</v>
      </c>
      <c r="E2173" s="22" t="s">
        <v>2508</v>
      </c>
      <c r="F2173" s="22">
        <v>14960</v>
      </c>
      <c r="G2173" s="22"/>
      <c r="H2173" s="22" t="str">
        <f>+IFERROR(INDEX('18.02.23'!$N$9:$N$746,MATCH('Bảng kê Q1'!$F2173,'18.02.23'!$N$9:$N$746,0)),"")</f>
        <v/>
      </c>
      <c r="I2173" s="22"/>
      <c r="J2173" s="22"/>
      <c r="K2173" s="22"/>
      <c r="L2173" s="5">
        <v>1110580</v>
      </c>
      <c r="M2173" s="9" t="s">
        <v>3015</v>
      </c>
      <c r="N2173" s="5">
        <v>111058</v>
      </c>
      <c r="O2173" s="5">
        <v>1221638</v>
      </c>
      <c r="P2173" s="5">
        <f t="shared" si="66"/>
        <v>128271.98999999999</v>
      </c>
      <c r="Q2173" s="5">
        <f t="shared" si="67"/>
        <v>1093366.01</v>
      </c>
      <c r="R2173" s="5" t="str">
        <f>+IFERROR(INDEX('18.02.23'!$F$9:$F$748,MATCH('Bảng kê Q1'!$F2173,'18.02.23'!$N$9:$N$746,0)),"")</f>
        <v/>
      </c>
      <c r="S2173" s="15" t="s">
        <v>2508</v>
      </c>
      <c r="T2173" s="8" t="s">
        <v>3090</v>
      </c>
      <c r="U2173" t="e">
        <f>INDEX('Hàng tra'!$E$3:$E$519,MATCH('Bảng kê Q1'!$F2173,'Hàng tra'!$E$3:$E$519,0))</f>
        <v>#N/A</v>
      </c>
    </row>
    <row r="2174" spans="1:21" hidden="1" outlineLevel="1" x14ac:dyDescent="0.25">
      <c r="A2174" s="4">
        <v>45001</v>
      </c>
      <c r="B2174" s="8" t="s">
        <v>2206</v>
      </c>
      <c r="C2174" s="8" t="s">
        <v>3013</v>
      </c>
      <c r="D2174" s="22" t="s">
        <v>2508</v>
      </c>
      <c r="E2174" s="22" t="s">
        <v>2508</v>
      </c>
      <c r="F2174" s="22">
        <v>15031</v>
      </c>
      <c r="G2174" s="22"/>
      <c r="H2174" s="22" t="str">
        <f>+IFERROR(INDEX('18.02.23'!$N$9:$N$746,MATCH('Bảng kê Q1'!$F2174,'18.02.23'!$N$9:$N$746,0)),"")</f>
        <v/>
      </c>
      <c r="I2174" s="22"/>
      <c r="J2174" s="22"/>
      <c r="K2174" s="22"/>
      <c r="L2174" s="5">
        <v>424200</v>
      </c>
      <c r="M2174" s="9" t="s">
        <v>3015</v>
      </c>
      <c r="N2174" s="5">
        <v>42420</v>
      </c>
      <c r="O2174" s="5">
        <v>466620</v>
      </c>
      <c r="P2174" s="5">
        <f t="shared" si="66"/>
        <v>48995.1</v>
      </c>
      <c r="Q2174" s="5">
        <f t="shared" si="67"/>
        <v>417624.9</v>
      </c>
      <c r="R2174" s="5" t="str">
        <f>+IFERROR(INDEX('18.02.23'!$F$9:$F$748,MATCH('Bảng kê Q1'!$F2174,'18.02.23'!$N$9:$N$746,0)),"")</f>
        <v/>
      </c>
      <c r="S2174" s="15" t="s">
        <v>2508</v>
      </c>
      <c r="T2174" s="8" t="s">
        <v>3090</v>
      </c>
      <c r="U2174" t="e">
        <f>INDEX('Hàng tra'!$E$3:$E$519,MATCH('Bảng kê Q1'!$F2174,'Hàng tra'!$E$3:$E$519,0))</f>
        <v>#N/A</v>
      </c>
    </row>
    <row r="2175" spans="1:21" hidden="1" outlineLevel="1" x14ac:dyDescent="0.25">
      <c r="A2175" s="4">
        <v>45002</v>
      </c>
      <c r="B2175" s="8" t="s">
        <v>1077</v>
      </c>
      <c r="C2175" s="8" t="s">
        <v>3013</v>
      </c>
      <c r="D2175" s="22" t="s">
        <v>1026</v>
      </c>
      <c r="E2175" s="22" t="s">
        <v>1026</v>
      </c>
      <c r="F2175" s="22">
        <v>15583</v>
      </c>
      <c r="G2175" s="22"/>
      <c r="H2175" s="22" t="str">
        <f>+IFERROR(INDEX('18.02.23'!$N$9:$N$746,MATCH('Bảng kê Q1'!$F2175,'18.02.23'!$N$9:$N$746,0)),"")</f>
        <v/>
      </c>
      <c r="I2175" s="22"/>
      <c r="J2175" s="22"/>
      <c r="K2175" s="22"/>
      <c r="L2175" s="5">
        <v>340315</v>
      </c>
      <c r="M2175" s="9" t="s">
        <v>3015</v>
      </c>
      <c r="N2175" s="5">
        <v>34032</v>
      </c>
      <c r="O2175" s="5">
        <v>374347</v>
      </c>
      <c r="P2175" s="5">
        <f t="shared" si="66"/>
        <v>39306.434999999998</v>
      </c>
      <c r="Q2175" s="5">
        <f t="shared" si="67"/>
        <v>335040.565</v>
      </c>
      <c r="R2175" s="5" t="str">
        <f>+IFERROR(INDEX('18.02.23'!$F$9:$F$748,MATCH('Bảng kê Q1'!$F2175,'18.02.23'!$N$9:$N$746,0)),"")</f>
        <v/>
      </c>
      <c r="S2175" s="15" t="s">
        <v>1882</v>
      </c>
      <c r="T2175" s="8" t="s">
        <v>3014</v>
      </c>
      <c r="U2175" t="e">
        <f>INDEX('Hàng tra'!$E$3:$E$519,MATCH('Bảng kê Q1'!$F2175,'Hàng tra'!$E$3:$E$519,0))</f>
        <v>#N/A</v>
      </c>
    </row>
    <row r="2176" spans="1:21" hidden="1" outlineLevel="1" x14ac:dyDescent="0.25">
      <c r="A2176" s="4">
        <v>45002</v>
      </c>
      <c r="B2176" s="8" t="s">
        <v>2412</v>
      </c>
      <c r="C2176" s="8" t="s">
        <v>3013</v>
      </c>
      <c r="D2176" s="22" t="s">
        <v>1026</v>
      </c>
      <c r="E2176" s="22" t="s">
        <v>1026</v>
      </c>
      <c r="F2176" s="22">
        <v>15584</v>
      </c>
      <c r="G2176" s="22"/>
      <c r="H2176" s="22" t="str">
        <f>+IFERROR(INDEX('18.02.23'!$N$9:$N$746,MATCH('Bảng kê Q1'!$F2176,'18.02.23'!$N$9:$N$746,0)),"")</f>
        <v/>
      </c>
      <c r="I2176" s="22"/>
      <c r="J2176" s="22"/>
      <c r="K2176" s="22"/>
      <c r="L2176" s="5">
        <v>738590</v>
      </c>
      <c r="M2176" s="9" t="s">
        <v>3015</v>
      </c>
      <c r="N2176" s="5">
        <v>73859</v>
      </c>
      <c r="O2176" s="5">
        <v>812449</v>
      </c>
      <c r="P2176" s="5">
        <f t="shared" si="66"/>
        <v>85307.145000000004</v>
      </c>
      <c r="Q2176" s="5">
        <f t="shared" si="67"/>
        <v>727141.85499999998</v>
      </c>
      <c r="R2176" s="5" t="str">
        <f>+IFERROR(INDEX('18.02.23'!$F$9:$F$748,MATCH('Bảng kê Q1'!$F2176,'18.02.23'!$N$9:$N$746,0)),"")</f>
        <v/>
      </c>
      <c r="S2176" s="15" t="s">
        <v>1882</v>
      </c>
      <c r="T2176" s="8" t="s">
        <v>3014</v>
      </c>
      <c r="U2176" t="e">
        <f>INDEX('Hàng tra'!$E$3:$E$519,MATCH('Bảng kê Q1'!$F2176,'Hàng tra'!$E$3:$E$519,0))</f>
        <v>#N/A</v>
      </c>
    </row>
    <row r="2177" spans="1:21" hidden="1" outlineLevel="1" x14ac:dyDescent="0.25">
      <c r="A2177" s="4">
        <v>45002</v>
      </c>
      <c r="B2177" s="8" t="s">
        <v>1225</v>
      </c>
      <c r="C2177" s="8" t="s">
        <v>3013</v>
      </c>
      <c r="D2177" s="22" t="s">
        <v>54</v>
      </c>
      <c r="E2177" s="22" t="s">
        <v>54</v>
      </c>
      <c r="F2177" s="22">
        <v>15585</v>
      </c>
      <c r="G2177" s="22"/>
      <c r="H2177" s="22" t="str">
        <f>+IFERROR(INDEX('18.02.23'!$N$9:$N$746,MATCH('Bảng kê Q1'!$F2177,'18.02.23'!$N$9:$N$746,0)),"")</f>
        <v/>
      </c>
      <c r="I2177" s="22"/>
      <c r="J2177" s="22"/>
      <c r="K2177" s="22"/>
      <c r="L2177" s="5">
        <v>340315</v>
      </c>
      <c r="M2177" s="9" t="s">
        <v>3015</v>
      </c>
      <c r="N2177" s="5">
        <v>34032</v>
      </c>
      <c r="O2177" s="5">
        <v>374347</v>
      </c>
      <c r="P2177" s="5">
        <f t="shared" si="66"/>
        <v>39306.434999999998</v>
      </c>
      <c r="Q2177" s="5">
        <f t="shared" si="67"/>
        <v>335040.565</v>
      </c>
      <c r="R2177" s="5" t="str">
        <f>+IFERROR(INDEX('18.02.23'!$F$9:$F$748,MATCH('Bảng kê Q1'!$F2177,'18.02.23'!$N$9:$N$746,0)),"")</f>
        <v/>
      </c>
      <c r="S2177" s="15" t="s">
        <v>1882</v>
      </c>
      <c r="T2177" s="8" t="s">
        <v>3014</v>
      </c>
      <c r="U2177" t="e">
        <f>INDEX('Hàng tra'!$E$3:$E$519,MATCH('Bảng kê Q1'!$F2177,'Hàng tra'!$E$3:$E$519,0))</f>
        <v>#N/A</v>
      </c>
    </row>
    <row r="2178" spans="1:21" hidden="1" outlineLevel="1" x14ac:dyDescent="0.25">
      <c r="A2178" s="4">
        <v>45002</v>
      </c>
      <c r="B2178" s="8" t="s">
        <v>2836</v>
      </c>
      <c r="C2178" s="8" t="s">
        <v>3013</v>
      </c>
      <c r="D2178" s="22" t="s">
        <v>1293</v>
      </c>
      <c r="E2178" s="22" t="s">
        <v>1293</v>
      </c>
      <c r="F2178" s="22">
        <v>15586</v>
      </c>
      <c r="G2178" s="22"/>
      <c r="H2178" s="22" t="str">
        <f>+IFERROR(INDEX('18.02.23'!$N$9:$N$746,MATCH('Bảng kê Q1'!$F2178,'18.02.23'!$N$9:$N$746,0)),"")</f>
        <v/>
      </c>
      <c r="I2178" s="22"/>
      <c r="J2178" s="22"/>
      <c r="K2178" s="22"/>
      <c r="L2178" s="5">
        <v>340315</v>
      </c>
      <c r="M2178" s="9" t="s">
        <v>3015</v>
      </c>
      <c r="N2178" s="5">
        <v>34032</v>
      </c>
      <c r="O2178" s="5">
        <v>374347</v>
      </c>
      <c r="P2178" s="5">
        <f t="shared" si="66"/>
        <v>39306.434999999998</v>
      </c>
      <c r="Q2178" s="5">
        <f t="shared" si="67"/>
        <v>335040.565</v>
      </c>
      <c r="R2178" s="5" t="str">
        <f>+IFERROR(INDEX('18.02.23'!$F$9:$F$748,MATCH('Bảng kê Q1'!$F2178,'18.02.23'!$N$9:$N$746,0)),"")</f>
        <v/>
      </c>
      <c r="S2178" s="15" t="s">
        <v>1882</v>
      </c>
      <c r="T2178" s="8" t="s">
        <v>3014</v>
      </c>
      <c r="U2178" t="e">
        <f>INDEX('Hàng tra'!$E$3:$E$519,MATCH('Bảng kê Q1'!$F2178,'Hàng tra'!$E$3:$E$519,0))</f>
        <v>#N/A</v>
      </c>
    </row>
    <row r="2179" spans="1:21" hidden="1" outlineLevel="1" x14ac:dyDescent="0.25">
      <c r="A2179" s="4">
        <v>45002</v>
      </c>
      <c r="B2179" s="8" t="s">
        <v>2566</v>
      </c>
      <c r="C2179" s="8" t="s">
        <v>3013</v>
      </c>
      <c r="D2179" s="22" t="s">
        <v>995</v>
      </c>
      <c r="E2179" s="22" t="s">
        <v>995</v>
      </c>
      <c r="F2179" s="22">
        <v>15587</v>
      </c>
      <c r="G2179" s="22"/>
      <c r="H2179" s="22" t="str">
        <f>+IFERROR(INDEX('18.02.23'!$N$9:$N$746,MATCH('Bảng kê Q1'!$F2179,'18.02.23'!$N$9:$N$746,0)),"")</f>
        <v/>
      </c>
      <c r="I2179" s="22"/>
      <c r="J2179" s="22"/>
      <c r="K2179" s="22"/>
      <c r="L2179" s="5">
        <v>340315</v>
      </c>
      <c r="M2179" s="9" t="s">
        <v>3015</v>
      </c>
      <c r="N2179" s="5">
        <v>34032</v>
      </c>
      <c r="O2179" s="5">
        <v>374347</v>
      </c>
      <c r="P2179" s="5">
        <f t="shared" si="66"/>
        <v>39306.434999999998</v>
      </c>
      <c r="Q2179" s="5">
        <f t="shared" si="67"/>
        <v>335040.565</v>
      </c>
      <c r="R2179" s="5" t="str">
        <f>+IFERROR(INDEX('18.02.23'!$F$9:$F$748,MATCH('Bảng kê Q1'!$F2179,'18.02.23'!$N$9:$N$746,0)),"")</f>
        <v/>
      </c>
      <c r="S2179" s="15" t="s">
        <v>1882</v>
      </c>
      <c r="T2179" s="8" t="s">
        <v>3014</v>
      </c>
      <c r="U2179" t="e">
        <f>INDEX('Hàng tra'!$E$3:$E$519,MATCH('Bảng kê Q1'!$F2179,'Hàng tra'!$E$3:$E$519,0))</f>
        <v>#N/A</v>
      </c>
    </row>
    <row r="2180" spans="1:21" hidden="1" outlineLevel="1" x14ac:dyDescent="0.25">
      <c r="A2180" s="4">
        <v>45002</v>
      </c>
      <c r="B2180" s="8" t="s">
        <v>28</v>
      </c>
      <c r="C2180" s="8" t="s">
        <v>3013</v>
      </c>
      <c r="D2180" s="22" t="s">
        <v>1764</v>
      </c>
      <c r="E2180" s="22" t="s">
        <v>1764</v>
      </c>
      <c r="F2180" s="22">
        <v>15588</v>
      </c>
      <c r="G2180" s="22"/>
      <c r="H2180" s="22" t="str">
        <f>+IFERROR(INDEX('18.02.23'!$N$9:$N$746,MATCH('Bảng kê Q1'!$F2180,'18.02.23'!$N$9:$N$746,0)),"")</f>
        <v/>
      </c>
      <c r="I2180" s="22"/>
      <c r="J2180" s="22"/>
      <c r="K2180" s="22"/>
      <c r="L2180" s="5">
        <v>340315</v>
      </c>
      <c r="M2180" s="9" t="s">
        <v>3015</v>
      </c>
      <c r="N2180" s="5">
        <v>34032</v>
      </c>
      <c r="O2180" s="5">
        <v>374347</v>
      </c>
      <c r="P2180" s="5">
        <f t="shared" si="66"/>
        <v>39306.434999999998</v>
      </c>
      <c r="Q2180" s="5">
        <f t="shared" si="67"/>
        <v>335040.565</v>
      </c>
      <c r="R2180" s="5" t="str">
        <f>+IFERROR(INDEX('18.02.23'!$F$9:$F$748,MATCH('Bảng kê Q1'!$F2180,'18.02.23'!$N$9:$N$746,0)),"")</f>
        <v/>
      </c>
      <c r="S2180" s="15" t="s">
        <v>1882</v>
      </c>
      <c r="T2180" s="8" t="s">
        <v>3014</v>
      </c>
      <c r="U2180" t="e">
        <f>INDEX('Hàng tra'!$E$3:$E$519,MATCH('Bảng kê Q1'!$F2180,'Hàng tra'!$E$3:$E$519,0))</f>
        <v>#N/A</v>
      </c>
    </row>
    <row r="2181" spans="1:21" hidden="1" outlineLevel="1" x14ac:dyDescent="0.25">
      <c r="A2181" s="4">
        <v>45002</v>
      </c>
      <c r="B2181" s="8" t="s">
        <v>236</v>
      </c>
      <c r="C2181" s="8" t="s">
        <v>3013</v>
      </c>
      <c r="D2181" s="22" t="s">
        <v>2795</v>
      </c>
      <c r="E2181" s="22" t="s">
        <v>2795</v>
      </c>
      <c r="F2181" s="22">
        <v>15589</v>
      </c>
      <c r="G2181" s="22"/>
      <c r="H2181" s="22" t="str">
        <f>+IFERROR(INDEX('18.02.23'!$N$9:$N$746,MATCH('Bảng kê Q1'!$F2181,'18.02.23'!$N$9:$N$746,0)),"")</f>
        <v/>
      </c>
      <c r="I2181" s="22"/>
      <c r="J2181" s="22"/>
      <c r="K2181" s="22"/>
      <c r="L2181" s="5">
        <v>340315</v>
      </c>
      <c r="M2181" s="9" t="s">
        <v>3015</v>
      </c>
      <c r="N2181" s="5">
        <v>34032</v>
      </c>
      <c r="O2181" s="5">
        <v>374347</v>
      </c>
      <c r="P2181" s="5">
        <f t="shared" ref="P2181:P2244" si="68">O2181*10.5%</f>
        <v>39306.434999999998</v>
      </c>
      <c r="Q2181" s="5">
        <f t="shared" ref="Q2181:Q2244" si="69">+O2181-P2181</f>
        <v>335040.565</v>
      </c>
      <c r="R2181" s="5" t="str">
        <f>+IFERROR(INDEX('18.02.23'!$F$9:$F$748,MATCH('Bảng kê Q1'!$F2181,'18.02.23'!$N$9:$N$746,0)),"")</f>
        <v/>
      </c>
      <c r="S2181" s="15" t="s">
        <v>1882</v>
      </c>
      <c r="T2181" s="8" t="s">
        <v>3014</v>
      </c>
      <c r="U2181" t="e">
        <f>INDEX('Hàng tra'!$E$3:$E$519,MATCH('Bảng kê Q1'!$F2181,'Hàng tra'!$E$3:$E$519,0))</f>
        <v>#N/A</v>
      </c>
    </row>
    <row r="2182" spans="1:21" hidden="1" outlineLevel="1" x14ac:dyDescent="0.25">
      <c r="A2182" s="4">
        <v>45002</v>
      </c>
      <c r="B2182" s="8" t="s">
        <v>1007</v>
      </c>
      <c r="C2182" s="8" t="s">
        <v>3013</v>
      </c>
      <c r="D2182" s="22" t="s">
        <v>2438</v>
      </c>
      <c r="E2182" s="22" t="s">
        <v>2438</v>
      </c>
      <c r="F2182" s="22">
        <v>15590</v>
      </c>
      <c r="G2182" s="22"/>
      <c r="H2182" s="22" t="str">
        <f>+IFERROR(INDEX('18.02.23'!$N$9:$N$746,MATCH('Bảng kê Q1'!$F2182,'18.02.23'!$N$9:$N$746,0)),"")</f>
        <v/>
      </c>
      <c r="I2182" s="22"/>
      <c r="J2182" s="22"/>
      <c r="K2182" s="22"/>
      <c r="L2182" s="5">
        <v>340315</v>
      </c>
      <c r="M2182" s="9" t="s">
        <v>3015</v>
      </c>
      <c r="N2182" s="5">
        <v>34032</v>
      </c>
      <c r="O2182" s="5">
        <v>374347</v>
      </c>
      <c r="P2182" s="5">
        <f t="shared" si="68"/>
        <v>39306.434999999998</v>
      </c>
      <c r="Q2182" s="5">
        <f t="shared" si="69"/>
        <v>335040.565</v>
      </c>
      <c r="R2182" s="5" t="str">
        <f>+IFERROR(INDEX('18.02.23'!$F$9:$F$748,MATCH('Bảng kê Q1'!$F2182,'18.02.23'!$N$9:$N$746,0)),"")</f>
        <v/>
      </c>
      <c r="S2182" s="15" t="s">
        <v>1882</v>
      </c>
      <c r="T2182" s="8" t="s">
        <v>3014</v>
      </c>
      <c r="U2182" t="e">
        <f>INDEX('Hàng tra'!$E$3:$E$519,MATCH('Bảng kê Q1'!$F2182,'Hàng tra'!$E$3:$E$519,0))</f>
        <v>#N/A</v>
      </c>
    </row>
    <row r="2183" spans="1:21" hidden="1" outlineLevel="1" x14ac:dyDescent="0.25">
      <c r="A2183" s="4">
        <v>45002</v>
      </c>
      <c r="B2183" s="8" t="s">
        <v>2881</v>
      </c>
      <c r="C2183" s="8" t="s">
        <v>3013</v>
      </c>
      <c r="D2183" s="22" t="s">
        <v>804</v>
      </c>
      <c r="E2183" s="22" t="s">
        <v>804</v>
      </c>
      <c r="F2183" s="22">
        <v>15591</v>
      </c>
      <c r="G2183" s="22"/>
      <c r="H2183" s="22" t="str">
        <f>+IFERROR(INDEX('18.02.23'!$N$9:$N$746,MATCH('Bảng kê Q1'!$F2183,'18.02.23'!$N$9:$N$746,0)),"")</f>
        <v/>
      </c>
      <c r="I2183" s="22"/>
      <c r="J2183" s="22"/>
      <c r="K2183" s="22"/>
      <c r="L2183" s="5">
        <v>340315</v>
      </c>
      <c r="M2183" s="9" t="s">
        <v>3015</v>
      </c>
      <c r="N2183" s="5">
        <v>34032</v>
      </c>
      <c r="O2183" s="5">
        <v>374347</v>
      </c>
      <c r="P2183" s="5">
        <f t="shared" si="68"/>
        <v>39306.434999999998</v>
      </c>
      <c r="Q2183" s="5">
        <f t="shared" si="69"/>
        <v>335040.565</v>
      </c>
      <c r="R2183" s="5" t="str">
        <f>+IFERROR(INDEX('18.02.23'!$F$9:$F$748,MATCH('Bảng kê Q1'!$F2183,'18.02.23'!$N$9:$N$746,0)),"")</f>
        <v/>
      </c>
      <c r="S2183" s="15" t="s">
        <v>1882</v>
      </c>
      <c r="T2183" s="8" t="s">
        <v>3014</v>
      </c>
      <c r="U2183" t="e">
        <f>INDEX('Hàng tra'!$E$3:$E$519,MATCH('Bảng kê Q1'!$F2183,'Hàng tra'!$E$3:$E$519,0))</f>
        <v>#N/A</v>
      </c>
    </row>
    <row r="2184" spans="1:21" hidden="1" outlineLevel="1" x14ac:dyDescent="0.25">
      <c r="A2184" s="4">
        <v>45002</v>
      </c>
      <c r="B2184" s="8" t="s">
        <v>1181</v>
      </c>
      <c r="C2184" s="8" t="s">
        <v>3013</v>
      </c>
      <c r="D2184" s="22" t="s">
        <v>288</v>
      </c>
      <c r="E2184" s="22" t="s">
        <v>288</v>
      </c>
      <c r="F2184" s="22">
        <v>15592</v>
      </c>
      <c r="G2184" s="22"/>
      <c r="H2184" s="22" t="str">
        <f>+IFERROR(INDEX('18.02.23'!$N$9:$N$746,MATCH('Bảng kê Q1'!$F2184,'18.02.23'!$N$9:$N$746,0)),"")</f>
        <v/>
      </c>
      <c r="I2184" s="22"/>
      <c r="J2184" s="22"/>
      <c r="K2184" s="22"/>
      <c r="L2184" s="5">
        <v>340315</v>
      </c>
      <c r="M2184" s="9" t="s">
        <v>3015</v>
      </c>
      <c r="N2184" s="5">
        <v>34032</v>
      </c>
      <c r="O2184" s="5">
        <v>374347</v>
      </c>
      <c r="P2184" s="5">
        <f t="shared" si="68"/>
        <v>39306.434999999998</v>
      </c>
      <c r="Q2184" s="5">
        <f t="shared" si="69"/>
        <v>335040.565</v>
      </c>
      <c r="R2184" s="5" t="str">
        <f>+IFERROR(INDEX('18.02.23'!$F$9:$F$748,MATCH('Bảng kê Q1'!$F2184,'18.02.23'!$N$9:$N$746,0)),"")</f>
        <v/>
      </c>
      <c r="S2184" s="15" t="s">
        <v>1882</v>
      </c>
      <c r="T2184" s="8" t="s">
        <v>3014</v>
      </c>
      <c r="U2184" t="e">
        <f>INDEX('Hàng tra'!$E$3:$E$519,MATCH('Bảng kê Q1'!$F2184,'Hàng tra'!$E$3:$E$519,0))</f>
        <v>#N/A</v>
      </c>
    </row>
    <row r="2185" spans="1:21" hidden="1" outlineLevel="1" x14ac:dyDescent="0.25">
      <c r="A2185" s="4">
        <v>45002</v>
      </c>
      <c r="B2185" s="8" t="s">
        <v>356</v>
      </c>
      <c r="C2185" s="8" t="s">
        <v>3013</v>
      </c>
      <c r="D2185" s="22" t="s">
        <v>1267</v>
      </c>
      <c r="E2185" s="22" t="s">
        <v>1267</v>
      </c>
      <c r="F2185" s="22">
        <v>15593</v>
      </c>
      <c r="G2185" s="22"/>
      <c r="H2185" s="22" t="str">
        <f>+IFERROR(INDEX('18.02.23'!$N$9:$N$746,MATCH('Bảng kê Q1'!$F2185,'18.02.23'!$N$9:$N$746,0)),"")</f>
        <v/>
      </c>
      <c r="I2185" s="22"/>
      <c r="J2185" s="22"/>
      <c r="K2185" s="22"/>
      <c r="L2185" s="5">
        <v>340315</v>
      </c>
      <c r="M2185" s="9" t="s">
        <v>3015</v>
      </c>
      <c r="N2185" s="5">
        <v>34032</v>
      </c>
      <c r="O2185" s="5">
        <v>374347</v>
      </c>
      <c r="P2185" s="5">
        <f t="shared" si="68"/>
        <v>39306.434999999998</v>
      </c>
      <c r="Q2185" s="5">
        <f t="shared" si="69"/>
        <v>335040.565</v>
      </c>
      <c r="R2185" s="5" t="str">
        <f>+IFERROR(INDEX('18.02.23'!$F$9:$F$748,MATCH('Bảng kê Q1'!$F2185,'18.02.23'!$N$9:$N$746,0)),"")</f>
        <v/>
      </c>
      <c r="S2185" s="15" t="s">
        <v>1882</v>
      </c>
      <c r="T2185" s="8" t="s">
        <v>3014</v>
      </c>
      <c r="U2185" t="e">
        <f>INDEX('Hàng tra'!$E$3:$E$519,MATCH('Bảng kê Q1'!$F2185,'Hàng tra'!$E$3:$E$519,0))</f>
        <v>#N/A</v>
      </c>
    </row>
    <row r="2186" spans="1:21" hidden="1" outlineLevel="1" x14ac:dyDescent="0.25">
      <c r="A2186" s="4">
        <v>45002</v>
      </c>
      <c r="B2186" s="8" t="s">
        <v>2227</v>
      </c>
      <c r="C2186" s="8" t="s">
        <v>3013</v>
      </c>
      <c r="D2186" s="22" t="s">
        <v>2237</v>
      </c>
      <c r="E2186" s="22" t="s">
        <v>2237</v>
      </c>
      <c r="F2186" s="22">
        <v>15595</v>
      </c>
      <c r="G2186" s="22"/>
      <c r="H2186" s="22" t="str">
        <f>+IFERROR(INDEX('18.02.23'!$N$9:$N$746,MATCH('Bảng kê Q1'!$F2186,'18.02.23'!$N$9:$N$746,0)),"")</f>
        <v/>
      </c>
      <c r="I2186" s="22"/>
      <c r="J2186" s="22"/>
      <c r="K2186" s="22"/>
      <c r="L2186" s="5">
        <v>340315</v>
      </c>
      <c r="M2186" s="9" t="s">
        <v>3015</v>
      </c>
      <c r="N2186" s="5">
        <v>34032</v>
      </c>
      <c r="O2186" s="5">
        <v>374347</v>
      </c>
      <c r="P2186" s="5">
        <f t="shared" si="68"/>
        <v>39306.434999999998</v>
      </c>
      <c r="Q2186" s="5">
        <f t="shared" si="69"/>
        <v>335040.565</v>
      </c>
      <c r="R2186" s="5" t="str">
        <f>+IFERROR(INDEX('18.02.23'!$F$9:$F$748,MATCH('Bảng kê Q1'!$F2186,'18.02.23'!$N$9:$N$746,0)),"")</f>
        <v/>
      </c>
      <c r="S2186" s="15" t="s">
        <v>1882</v>
      </c>
      <c r="T2186" s="8" t="s">
        <v>3014</v>
      </c>
      <c r="U2186" t="e">
        <f>INDEX('Hàng tra'!$E$3:$E$519,MATCH('Bảng kê Q1'!$F2186,'Hàng tra'!$E$3:$E$519,0))</f>
        <v>#N/A</v>
      </c>
    </row>
    <row r="2187" spans="1:21" hidden="1" outlineLevel="1" x14ac:dyDescent="0.25">
      <c r="A2187" s="4">
        <v>45002</v>
      </c>
      <c r="B2187" s="8" t="s">
        <v>1909</v>
      </c>
      <c r="C2187" s="8" t="s">
        <v>3013</v>
      </c>
      <c r="D2187" s="22" t="s">
        <v>1049</v>
      </c>
      <c r="E2187" s="22" t="s">
        <v>1049</v>
      </c>
      <c r="F2187" s="22">
        <v>15596</v>
      </c>
      <c r="G2187" s="22"/>
      <c r="H2187" s="22" t="str">
        <f>+IFERROR(INDEX('18.02.23'!$N$9:$N$746,MATCH('Bảng kê Q1'!$F2187,'18.02.23'!$N$9:$N$746,0)),"")</f>
        <v/>
      </c>
      <c r="I2187" s="22"/>
      <c r="J2187" s="22"/>
      <c r="K2187" s="22"/>
      <c r="L2187" s="5">
        <v>340315</v>
      </c>
      <c r="M2187" s="9" t="s">
        <v>3015</v>
      </c>
      <c r="N2187" s="5">
        <v>34032</v>
      </c>
      <c r="O2187" s="5">
        <v>374347</v>
      </c>
      <c r="P2187" s="5">
        <f t="shared" si="68"/>
        <v>39306.434999999998</v>
      </c>
      <c r="Q2187" s="5">
        <f t="shared" si="69"/>
        <v>335040.565</v>
      </c>
      <c r="R2187" s="5" t="str">
        <f>+IFERROR(INDEX('18.02.23'!$F$9:$F$748,MATCH('Bảng kê Q1'!$F2187,'18.02.23'!$N$9:$N$746,0)),"")</f>
        <v/>
      </c>
      <c r="S2187" s="15" t="s">
        <v>1882</v>
      </c>
      <c r="T2187" s="8" t="s">
        <v>3014</v>
      </c>
      <c r="U2187" t="e">
        <f>INDEX('Hàng tra'!$E$3:$E$519,MATCH('Bảng kê Q1'!$F2187,'Hàng tra'!$E$3:$E$519,0))</f>
        <v>#N/A</v>
      </c>
    </row>
    <row r="2188" spans="1:21" hidden="1" outlineLevel="1" x14ac:dyDescent="0.25">
      <c r="A2188" s="4">
        <v>45002</v>
      </c>
      <c r="B2188" s="8" t="s">
        <v>2170</v>
      </c>
      <c r="C2188" s="8" t="s">
        <v>3013</v>
      </c>
      <c r="D2188" s="22" t="s">
        <v>474</v>
      </c>
      <c r="E2188" s="22" t="s">
        <v>474</v>
      </c>
      <c r="F2188" s="22">
        <v>15597</v>
      </c>
      <c r="G2188" s="22"/>
      <c r="H2188" s="22" t="str">
        <f>+IFERROR(INDEX('18.02.23'!$N$9:$N$746,MATCH('Bảng kê Q1'!$F2188,'18.02.23'!$N$9:$N$746,0)),"")</f>
        <v/>
      </c>
      <c r="I2188" s="22"/>
      <c r="J2188" s="22"/>
      <c r="K2188" s="22"/>
      <c r="L2188" s="5">
        <v>340315</v>
      </c>
      <c r="M2188" s="9" t="s">
        <v>3015</v>
      </c>
      <c r="N2188" s="5">
        <v>34032</v>
      </c>
      <c r="O2188" s="5">
        <v>374347</v>
      </c>
      <c r="P2188" s="5">
        <f t="shared" si="68"/>
        <v>39306.434999999998</v>
      </c>
      <c r="Q2188" s="5">
        <f t="shared" si="69"/>
        <v>335040.565</v>
      </c>
      <c r="R2188" s="5" t="str">
        <f>+IFERROR(INDEX('18.02.23'!$F$9:$F$748,MATCH('Bảng kê Q1'!$F2188,'18.02.23'!$N$9:$N$746,0)),"")</f>
        <v/>
      </c>
      <c r="S2188" s="15" t="s">
        <v>1882</v>
      </c>
      <c r="T2188" s="8" t="s">
        <v>3014</v>
      </c>
      <c r="U2188" t="e">
        <f>INDEX('Hàng tra'!$E$3:$E$519,MATCH('Bảng kê Q1'!$F2188,'Hàng tra'!$E$3:$E$519,0))</f>
        <v>#N/A</v>
      </c>
    </row>
    <row r="2189" spans="1:21" hidden="1" outlineLevel="1" x14ac:dyDescent="0.25">
      <c r="A2189" s="4">
        <v>45002</v>
      </c>
      <c r="B2189" s="8" t="s">
        <v>428</v>
      </c>
      <c r="C2189" s="8" t="s">
        <v>3013</v>
      </c>
      <c r="D2189" s="22" t="s">
        <v>657</v>
      </c>
      <c r="E2189" s="22" t="s">
        <v>657</v>
      </c>
      <c r="F2189" s="22">
        <v>15598</v>
      </c>
      <c r="G2189" s="22"/>
      <c r="H2189" s="22" t="str">
        <f>+IFERROR(INDEX('18.02.23'!$N$9:$N$746,MATCH('Bảng kê Q1'!$F2189,'18.02.23'!$N$9:$N$746,0)),"")</f>
        <v/>
      </c>
      <c r="I2189" s="22"/>
      <c r="J2189" s="22"/>
      <c r="K2189" s="22"/>
      <c r="L2189" s="5">
        <v>340315</v>
      </c>
      <c r="M2189" s="9" t="s">
        <v>3015</v>
      </c>
      <c r="N2189" s="5">
        <v>34032</v>
      </c>
      <c r="O2189" s="5">
        <v>374347</v>
      </c>
      <c r="P2189" s="5">
        <f t="shared" si="68"/>
        <v>39306.434999999998</v>
      </c>
      <c r="Q2189" s="5">
        <f t="shared" si="69"/>
        <v>335040.565</v>
      </c>
      <c r="R2189" s="5" t="str">
        <f>+IFERROR(INDEX('18.02.23'!$F$9:$F$748,MATCH('Bảng kê Q1'!$F2189,'18.02.23'!$N$9:$N$746,0)),"")</f>
        <v/>
      </c>
      <c r="S2189" s="15" t="s">
        <v>1882</v>
      </c>
      <c r="T2189" s="8" t="s">
        <v>3014</v>
      </c>
      <c r="U2189" t="e">
        <f>INDEX('Hàng tra'!$E$3:$E$519,MATCH('Bảng kê Q1'!$F2189,'Hàng tra'!$E$3:$E$519,0))</f>
        <v>#N/A</v>
      </c>
    </row>
    <row r="2190" spans="1:21" hidden="1" outlineLevel="1" x14ac:dyDescent="0.25">
      <c r="A2190" s="4">
        <v>45002</v>
      </c>
      <c r="B2190" s="8" t="s">
        <v>1784</v>
      </c>
      <c r="C2190" s="8" t="s">
        <v>3013</v>
      </c>
      <c r="D2190" s="22" t="s">
        <v>1030</v>
      </c>
      <c r="E2190" s="22" t="s">
        <v>1030</v>
      </c>
      <c r="F2190" s="22">
        <v>15599</v>
      </c>
      <c r="G2190" s="22"/>
      <c r="H2190" s="22" t="str">
        <f>+IFERROR(INDEX('18.02.23'!$N$9:$N$746,MATCH('Bảng kê Q1'!$F2190,'18.02.23'!$N$9:$N$746,0)),"")</f>
        <v/>
      </c>
      <c r="I2190" s="22"/>
      <c r="J2190" s="22"/>
      <c r="K2190" s="22"/>
      <c r="L2190" s="5">
        <v>340315</v>
      </c>
      <c r="M2190" s="9" t="s">
        <v>3015</v>
      </c>
      <c r="N2190" s="5">
        <v>34032</v>
      </c>
      <c r="O2190" s="5">
        <v>374347</v>
      </c>
      <c r="P2190" s="5">
        <f t="shared" si="68"/>
        <v>39306.434999999998</v>
      </c>
      <c r="Q2190" s="5">
        <f t="shared" si="69"/>
        <v>335040.565</v>
      </c>
      <c r="R2190" s="5" t="str">
        <f>+IFERROR(INDEX('18.02.23'!$F$9:$F$748,MATCH('Bảng kê Q1'!$F2190,'18.02.23'!$N$9:$N$746,0)),"")</f>
        <v/>
      </c>
      <c r="S2190" s="15" t="s">
        <v>1882</v>
      </c>
      <c r="T2190" s="8" t="s">
        <v>3014</v>
      </c>
      <c r="U2190" t="e">
        <f>INDEX('Hàng tra'!$E$3:$E$519,MATCH('Bảng kê Q1'!$F2190,'Hàng tra'!$E$3:$E$519,0))</f>
        <v>#N/A</v>
      </c>
    </row>
    <row r="2191" spans="1:21" hidden="1" outlineLevel="1" x14ac:dyDescent="0.25">
      <c r="A2191" s="4">
        <v>45002</v>
      </c>
      <c r="B2191" s="8" t="s">
        <v>316</v>
      </c>
      <c r="C2191" s="8" t="s">
        <v>3013</v>
      </c>
      <c r="D2191" s="22" t="s">
        <v>2321</v>
      </c>
      <c r="E2191" s="22" t="s">
        <v>2321</v>
      </c>
      <c r="F2191" s="22">
        <v>15600</v>
      </c>
      <c r="G2191" s="22"/>
      <c r="H2191" s="22" t="str">
        <f>+IFERROR(INDEX('18.02.23'!$N$9:$N$746,MATCH('Bảng kê Q1'!$F2191,'18.02.23'!$N$9:$N$746,0)),"")</f>
        <v/>
      </c>
      <c r="I2191" s="22"/>
      <c r="J2191" s="22"/>
      <c r="K2191" s="22"/>
      <c r="L2191" s="5">
        <v>340315</v>
      </c>
      <c r="M2191" s="9" t="s">
        <v>3015</v>
      </c>
      <c r="N2191" s="5">
        <v>34032</v>
      </c>
      <c r="O2191" s="5">
        <v>374347</v>
      </c>
      <c r="P2191" s="5">
        <f t="shared" si="68"/>
        <v>39306.434999999998</v>
      </c>
      <c r="Q2191" s="5">
        <f t="shared" si="69"/>
        <v>335040.565</v>
      </c>
      <c r="R2191" s="5" t="str">
        <f>+IFERROR(INDEX('18.02.23'!$F$9:$F$748,MATCH('Bảng kê Q1'!$F2191,'18.02.23'!$N$9:$N$746,0)),"")</f>
        <v/>
      </c>
      <c r="S2191" s="15" t="s">
        <v>1882</v>
      </c>
      <c r="T2191" s="8" t="s">
        <v>3014</v>
      </c>
      <c r="U2191" t="e">
        <f>INDEX('Hàng tra'!$E$3:$E$519,MATCH('Bảng kê Q1'!$F2191,'Hàng tra'!$E$3:$E$519,0))</f>
        <v>#N/A</v>
      </c>
    </row>
    <row r="2192" spans="1:21" hidden="1" outlineLevel="1" x14ac:dyDescent="0.25">
      <c r="A2192" s="4">
        <v>45002</v>
      </c>
      <c r="B2192" s="8" t="s">
        <v>2941</v>
      </c>
      <c r="C2192" s="8" t="s">
        <v>3013</v>
      </c>
      <c r="D2192" s="22" t="s">
        <v>517</v>
      </c>
      <c r="E2192" s="22" t="s">
        <v>517</v>
      </c>
      <c r="F2192" s="22">
        <v>15601</v>
      </c>
      <c r="G2192" s="22"/>
      <c r="H2192" s="22" t="str">
        <f>+IFERROR(INDEX('18.02.23'!$N$9:$N$746,MATCH('Bảng kê Q1'!$F2192,'18.02.23'!$N$9:$N$746,0)),"")</f>
        <v/>
      </c>
      <c r="I2192" s="22"/>
      <c r="J2192" s="22"/>
      <c r="K2192" s="22"/>
      <c r="L2192" s="5">
        <v>340315</v>
      </c>
      <c r="M2192" s="9" t="s">
        <v>3015</v>
      </c>
      <c r="N2192" s="5">
        <v>34032</v>
      </c>
      <c r="O2192" s="5">
        <v>374347</v>
      </c>
      <c r="P2192" s="5">
        <f t="shared" si="68"/>
        <v>39306.434999999998</v>
      </c>
      <c r="Q2192" s="5">
        <f t="shared" si="69"/>
        <v>335040.565</v>
      </c>
      <c r="R2192" s="5" t="str">
        <f>+IFERROR(INDEX('18.02.23'!$F$9:$F$748,MATCH('Bảng kê Q1'!$F2192,'18.02.23'!$N$9:$N$746,0)),"")</f>
        <v/>
      </c>
      <c r="S2192" s="15" t="s">
        <v>1882</v>
      </c>
      <c r="T2192" s="8" t="s">
        <v>3014</v>
      </c>
      <c r="U2192" t="e">
        <f>INDEX('Hàng tra'!$E$3:$E$519,MATCH('Bảng kê Q1'!$F2192,'Hàng tra'!$E$3:$E$519,0))</f>
        <v>#N/A</v>
      </c>
    </row>
    <row r="2193" spans="1:21" hidden="1" outlineLevel="1" x14ac:dyDescent="0.25">
      <c r="A2193" s="4">
        <v>45002</v>
      </c>
      <c r="B2193" s="8" t="s">
        <v>281</v>
      </c>
      <c r="C2193" s="8" t="s">
        <v>3013</v>
      </c>
      <c r="D2193" s="22" t="s">
        <v>4222</v>
      </c>
      <c r="E2193" s="22" t="s">
        <v>4222</v>
      </c>
      <c r="F2193" s="22">
        <v>15602</v>
      </c>
      <c r="G2193" s="22"/>
      <c r="H2193" s="22" t="str">
        <f>+IFERROR(INDEX('18.02.23'!$N$9:$N$746,MATCH('Bảng kê Q1'!$F2193,'18.02.23'!$N$9:$N$746,0)),"")</f>
        <v/>
      </c>
      <c r="I2193" s="22"/>
      <c r="J2193" s="22"/>
      <c r="K2193" s="22"/>
      <c r="L2193" s="5">
        <v>2700435</v>
      </c>
      <c r="M2193" s="9" t="s">
        <v>3015</v>
      </c>
      <c r="N2193" s="5">
        <v>270044</v>
      </c>
      <c r="O2193" s="5">
        <v>2970479</v>
      </c>
      <c r="P2193" s="5">
        <f t="shared" si="68"/>
        <v>311900.29499999998</v>
      </c>
      <c r="Q2193" s="5">
        <f t="shared" si="69"/>
        <v>2658578.7050000001</v>
      </c>
      <c r="R2193" s="5" t="str">
        <f>+IFERROR(INDEX('18.02.23'!$F$9:$F$748,MATCH('Bảng kê Q1'!$F2193,'18.02.23'!$N$9:$N$746,0)),"")</f>
        <v/>
      </c>
      <c r="S2193" s="15" t="s">
        <v>2803</v>
      </c>
      <c r="T2193" s="8" t="s">
        <v>3035</v>
      </c>
      <c r="U2193" t="e">
        <f>INDEX('Hàng tra'!$E$3:$E$519,MATCH('Bảng kê Q1'!$F2193,'Hàng tra'!$E$3:$E$519,0))</f>
        <v>#N/A</v>
      </c>
    </row>
    <row r="2194" spans="1:21" hidden="1" outlineLevel="1" x14ac:dyDescent="0.25">
      <c r="A2194" s="4">
        <v>45002</v>
      </c>
      <c r="B2194" s="8" t="s">
        <v>1995</v>
      </c>
      <c r="C2194" s="8" t="s">
        <v>3013</v>
      </c>
      <c r="D2194" s="22" t="s">
        <v>2544</v>
      </c>
      <c r="E2194" s="22" t="s">
        <v>2544</v>
      </c>
      <c r="F2194" s="22">
        <v>15603</v>
      </c>
      <c r="G2194" s="22"/>
      <c r="H2194" s="22" t="str">
        <f>+IFERROR(INDEX('18.02.23'!$N$9:$N$746,MATCH('Bảng kê Q1'!$F2194,'18.02.23'!$N$9:$N$746,0)),"")</f>
        <v/>
      </c>
      <c r="I2194" s="22"/>
      <c r="J2194" s="22"/>
      <c r="K2194" s="22"/>
      <c r="L2194" s="5">
        <v>922445</v>
      </c>
      <c r="M2194" s="9" t="s">
        <v>3015</v>
      </c>
      <c r="N2194" s="5">
        <v>92245</v>
      </c>
      <c r="O2194" s="5">
        <v>1014690</v>
      </c>
      <c r="P2194" s="5">
        <f t="shared" si="68"/>
        <v>106542.45</v>
      </c>
      <c r="Q2194" s="5">
        <f t="shared" si="69"/>
        <v>908147.55</v>
      </c>
      <c r="R2194" s="5" t="str">
        <f>+IFERROR(INDEX('18.02.23'!$F$9:$F$748,MATCH('Bảng kê Q1'!$F2194,'18.02.23'!$N$9:$N$746,0)),"")</f>
        <v/>
      </c>
      <c r="S2194" s="15" t="s">
        <v>1882</v>
      </c>
      <c r="T2194" s="8" t="s">
        <v>3014</v>
      </c>
      <c r="U2194" t="e">
        <f>INDEX('Hàng tra'!$E$3:$E$519,MATCH('Bảng kê Q1'!$F2194,'Hàng tra'!$E$3:$E$519,0))</f>
        <v>#N/A</v>
      </c>
    </row>
    <row r="2195" spans="1:21" hidden="1" outlineLevel="1" x14ac:dyDescent="0.25">
      <c r="A2195" s="4">
        <v>45002</v>
      </c>
      <c r="B2195" s="8" t="s">
        <v>597</v>
      </c>
      <c r="C2195" s="8" t="s">
        <v>3013</v>
      </c>
      <c r="D2195" s="22" t="s">
        <v>1594</v>
      </c>
      <c r="E2195" s="22" t="s">
        <v>1594</v>
      </c>
      <c r="F2195" s="22">
        <v>15605</v>
      </c>
      <c r="G2195" s="22"/>
      <c r="H2195" s="22" t="str">
        <f>+IFERROR(INDEX('18.02.23'!$N$9:$N$746,MATCH('Bảng kê Q1'!$F2195,'18.02.23'!$N$9:$N$746,0)),"")</f>
        <v/>
      </c>
      <c r="I2195" s="22"/>
      <c r="J2195" s="22"/>
      <c r="K2195" s="22"/>
      <c r="L2195" s="5">
        <v>2346710</v>
      </c>
      <c r="M2195" s="9" t="s">
        <v>3015</v>
      </c>
      <c r="N2195" s="5">
        <v>234671</v>
      </c>
      <c r="O2195" s="5">
        <v>2581381</v>
      </c>
      <c r="P2195" s="5">
        <f t="shared" si="68"/>
        <v>271045.005</v>
      </c>
      <c r="Q2195" s="5">
        <f t="shared" si="69"/>
        <v>2310335.9950000001</v>
      </c>
      <c r="R2195" s="5" t="str">
        <f>+IFERROR(INDEX('18.02.23'!$F$9:$F$748,MATCH('Bảng kê Q1'!$F2195,'18.02.23'!$N$9:$N$746,0)),"")</f>
        <v/>
      </c>
      <c r="S2195" s="15" t="s">
        <v>1594</v>
      </c>
      <c r="T2195" s="8" t="s">
        <v>3041</v>
      </c>
      <c r="U2195" t="e">
        <f>INDEX('Hàng tra'!$E$3:$E$519,MATCH('Bảng kê Q1'!$F2195,'Hàng tra'!$E$3:$E$519,0))</f>
        <v>#N/A</v>
      </c>
    </row>
    <row r="2196" spans="1:21" hidden="1" outlineLevel="1" x14ac:dyDescent="0.25">
      <c r="A2196" s="4">
        <v>45002</v>
      </c>
      <c r="B2196" s="8" t="s">
        <v>560</v>
      </c>
      <c r="C2196" s="8" t="s">
        <v>3013</v>
      </c>
      <c r="D2196" s="22" t="s">
        <v>1594</v>
      </c>
      <c r="E2196" s="22" t="s">
        <v>1594</v>
      </c>
      <c r="F2196" s="22">
        <v>15606</v>
      </c>
      <c r="G2196" s="22"/>
      <c r="H2196" s="22" t="str">
        <f>+IFERROR(INDEX('18.02.23'!$N$9:$N$746,MATCH('Bảng kê Q1'!$F2196,'18.02.23'!$N$9:$N$746,0)),"")</f>
        <v/>
      </c>
      <c r="I2196" s="22"/>
      <c r="J2196" s="22"/>
      <c r="K2196" s="22"/>
      <c r="L2196" s="5">
        <v>848400</v>
      </c>
      <c r="M2196" s="9" t="s">
        <v>3015</v>
      </c>
      <c r="N2196" s="5">
        <v>84840</v>
      </c>
      <c r="O2196" s="5">
        <v>933240</v>
      </c>
      <c r="P2196" s="5">
        <f t="shared" si="68"/>
        <v>97990.2</v>
      </c>
      <c r="Q2196" s="5">
        <f t="shared" si="69"/>
        <v>835249.8</v>
      </c>
      <c r="R2196" s="5" t="str">
        <f>+IFERROR(INDEX('18.02.23'!$F$9:$F$748,MATCH('Bảng kê Q1'!$F2196,'18.02.23'!$N$9:$N$746,0)),"")</f>
        <v/>
      </c>
      <c r="S2196" s="15" t="s">
        <v>1594</v>
      </c>
      <c r="T2196" s="8" t="s">
        <v>3041</v>
      </c>
      <c r="U2196" t="e">
        <f>INDEX('Hàng tra'!$E$3:$E$519,MATCH('Bảng kê Q1'!$F2196,'Hàng tra'!$E$3:$E$519,0))</f>
        <v>#N/A</v>
      </c>
    </row>
    <row r="2197" spans="1:21" ht="21" hidden="1" outlineLevel="1" x14ac:dyDescent="0.25">
      <c r="A2197" s="4">
        <v>45002</v>
      </c>
      <c r="B2197" s="8" t="s">
        <v>1247</v>
      </c>
      <c r="C2197" s="8" t="s">
        <v>3013</v>
      </c>
      <c r="D2197" s="22" t="s">
        <v>4207</v>
      </c>
      <c r="E2197" s="22" t="s">
        <v>4207</v>
      </c>
      <c r="F2197" s="22">
        <v>15608</v>
      </c>
      <c r="G2197" s="22"/>
      <c r="H2197" s="22" t="str">
        <f>+IFERROR(INDEX('18.02.23'!$N$9:$N$746,MATCH('Bảng kê Q1'!$F2197,'18.02.23'!$N$9:$N$746,0)),"")</f>
        <v/>
      </c>
      <c r="I2197" s="22"/>
      <c r="J2197" s="22"/>
      <c r="K2197" s="22"/>
      <c r="L2197" s="5">
        <v>340315</v>
      </c>
      <c r="M2197" s="9" t="s">
        <v>3015</v>
      </c>
      <c r="N2197" s="5">
        <v>34032</v>
      </c>
      <c r="O2197" s="5">
        <v>374347</v>
      </c>
      <c r="P2197" s="5">
        <f t="shared" si="68"/>
        <v>39306.434999999998</v>
      </c>
      <c r="Q2197" s="5">
        <f t="shared" si="69"/>
        <v>335040.565</v>
      </c>
      <c r="R2197" s="5" t="str">
        <f>+IFERROR(INDEX('18.02.23'!$F$9:$F$748,MATCH('Bảng kê Q1'!$F2197,'18.02.23'!$N$9:$N$746,0)),"")</f>
        <v/>
      </c>
      <c r="S2197" s="15" t="s">
        <v>1332</v>
      </c>
      <c r="T2197" s="8" t="s">
        <v>3033</v>
      </c>
      <c r="U2197" t="e">
        <f>INDEX('Hàng tra'!$E$3:$E$519,MATCH('Bảng kê Q1'!$F2197,'Hàng tra'!$E$3:$E$519,0))</f>
        <v>#N/A</v>
      </c>
    </row>
    <row r="2198" spans="1:21" ht="21" hidden="1" outlineLevel="1" x14ac:dyDescent="0.25">
      <c r="A2198" s="4">
        <v>45002</v>
      </c>
      <c r="B2198" s="8" t="s">
        <v>1905</v>
      </c>
      <c r="C2198" s="8" t="s">
        <v>3013</v>
      </c>
      <c r="D2198" s="22" t="s">
        <v>4205</v>
      </c>
      <c r="E2198" s="22" t="s">
        <v>4205</v>
      </c>
      <c r="F2198" s="22">
        <v>15609</v>
      </c>
      <c r="G2198" s="22"/>
      <c r="H2198" s="22" t="str">
        <f>+IFERROR(INDEX('18.02.23'!$N$9:$N$746,MATCH('Bảng kê Q1'!$F2198,'18.02.23'!$N$9:$N$746,0)),"")</f>
        <v/>
      </c>
      <c r="I2198" s="22"/>
      <c r="J2198" s="22"/>
      <c r="K2198" s="22"/>
      <c r="L2198" s="5">
        <v>340315</v>
      </c>
      <c r="M2198" s="9" t="s">
        <v>3015</v>
      </c>
      <c r="N2198" s="5">
        <v>34032</v>
      </c>
      <c r="O2198" s="5">
        <v>374347</v>
      </c>
      <c r="P2198" s="5">
        <f t="shared" si="68"/>
        <v>39306.434999999998</v>
      </c>
      <c r="Q2198" s="5">
        <f t="shared" si="69"/>
        <v>335040.565</v>
      </c>
      <c r="R2198" s="5" t="str">
        <f>+IFERROR(INDEX('18.02.23'!$F$9:$F$748,MATCH('Bảng kê Q1'!$F2198,'18.02.23'!$N$9:$N$746,0)),"")</f>
        <v/>
      </c>
      <c r="S2198" s="15" t="s">
        <v>1332</v>
      </c>
      <c r="T2198" s="8" t="s">
        <v>3033</v>
      </c>
      <c r="U2198" t="e">
        <f>INDEX('Hàng tra'!$E$3:$E$519,MATCH('Bảng kê Q1'!$F2198,'Hàng tra'!$E$3:$E$519,0))</f>
        <v>#N/A</v>
      </c>
    </row>
    <row r="2199" spans="1:21" ht="21" hidden="1" outlineLevel="1" x14ac:dyDescent="0.25">
      <c r="A2199" s="4">
        <v>45002</v>
      </c>
      <c r="B2199" s="8" t="s">
        <v>238</v>
      </c>
      <c r="C2199" s="8" t="s">
        <v>3013</v>
      </c>
      <c r="D2199" s="22" t="s">
        <v>4205</v>
      </c>
      <c r="E2199" s="22" t="s">
        <v>4205</v>
      </c>
      <c r="F2199" s="22">
        <v>15610</v>
      </c>
      <c r="G2199" s="22"/>
      <c r="H2199" s="22" t="str">
        <f>+IFERROR(INDEX('18.02.23'!$N$9:$N$746,MATCH('Bảng kê Q1'!$F2199,'18.02.23'!$N$9:$N$746,0)),"")</f>
        <v/>
      </c>
      <c r="I2199" s="22"/>
      <c r="J2199" s="22"/>
      <c r="K2199" s="22"/>
      <c r="L2199" s="5">
        <v>553467</v>
      </c>
      <c r="M2199" s="9" t="s">
        <v>3015</v>
      </c>
      <c r="N2199" s="5">
        <v>55347</v>
      </c>
      <c r="O2199" s="5">
        <v>608814</v>
      </c>
      <c r="P2199" s="5">
        <f t="shared" si="68"/>
        <v>63925.47</v>
      </c>
      <c r="Q2199" s="5">
        <f t="shared" si="69"/>
        <v>544888.53</v>
      </c>
      <c r="R2199" s="5" t="str">
        <f>+IFERROR(INDEX('18.02.23'!$F$9:$F$748,MATCH('Bảng kê Q1'!$F2199,'18.02.23'!$N$9:$N$746,0)),"")</f>
        <v/>
      </c>
      <c r="S2199" s="15" t="s">
        <v>1332</v>
      </c>
      <c r="T2199" s="8" t="s">
        <v>3033</v>
      </c>
      <c r="U2199" t="e">
        <f>INDEX('Hàng tra'!$E$3:$E$519,MATCH('Bảng kê Q1'!$F2199,'Hàng tra'!$E$3:$E$519,0))</f>
        <v>#N/A</v>
      </c>
    </row>
    <row r="2200" spans="1:21" ht="21" hidden="1" outlineLevel="1" x14ac:dyDescent="0.25">
      <c r="A2200" s="4">
        <v>45002</v>
      </c>
      <c r="B2200" s="8" t="s">
        <v>1424</v>
      </c>
      <c r="C2200" s="8" t="s">
        <v>3013</v>
      </c>
      <c r="D2200" s="22" t="s">
        <v>4146</v>
      </c>
      <c r="E2200" s="22" t="s">
        <v>4146</v>
      </c>
      <c r="F2200" s="22">
        <v>15611</v>
      </c>
      <c r="G2200" s="22"/>
      <c r="H2200" s="22" t="str">
        <f>+IFERROR(INDEX('18.02.23'!$N$9:$N$746,MATCH('Bảng kê Q1'!$F2200,'18.02.23'!$N$9:$N$746,0)),"")</f>
        <v/>
      </c>
      <c r="I2200" s="22"/>
      <c r="J2200" s="22"/>
      <c r="K2200" s="22"/>
      <c r="L2200" s="5">
        <v>340315</v>
      </c>
      <c r="M2200" s="9" t="s">
        <v>3015</v>
      </c>
      <c r="N2200" s="5">
        <v>34032</v>
      </c>
      <c r="O2200" s="5">
        <v>374347</v>
      </c>
      <c r="P2200" s="5">
        <f t="shared" si="68"/>
        <v>39306.434999999998</v>
      </c>
      <c r="Q2200" s="5">
        <f t="shared" si="69"/>
        <v>335040.565</v>
      </c>
      <c r="R2200" s="5" t="str">
        <f>+IFERROR(INDEX('18.02.23'!$F$9:$F$748,MATCH('Bảng kê Q1'!$F2200,'18.02.23'!$N$9:$N$746,0)),"")</f>
        <v/>
      </c>
      <c r="S2200" s="15" t="s">
        <v>1332</v>
      </c>
      <c r="T2200" s="8" t="s">
        <v>3033</v>
      </c>
      <c r="U2200" t="e">
        <f>INDEX('Hàng tra'!$E$3:$E$519,MATCH('Bảng kê Q1'!$F2200,'Hàng tra'!$E$3:$E$519,0))</f>
        <v>#N/A</v>
      </c>
    </row>
    <row r="2201" spans="1:21" ht="21" hidden="1" outlineLevel="1" x14ac:dyDescent="0.25">
      <c r="A2201" s="4">
        <v>45002</v>
      </c>
      <c r="B2201" s="8" t="s">
        <v>98</v>
      </c>
      <c r="C2201" s="8" t="s">
        <v>3013</v>
      </c>
      <c r="D2201" s="22" t="s">
        <v>4206</v>
      </c>
      <c r="E2201" s="22" t="s">
        <v>4206</v>
      </c>
      <c r="F2201" s="22">
        <v>15612</v>
      </c>
      <c r="G2201" s="22"/>
      <c r="H2201" s="22" t="str">
        <f>+IFERROR(INDEX('18.02.23'!$N$9:$N$746,MATCH('Bảng kê Q1'!$F2201,'18.02.23'!$N$9:$N$746,0)),"")</f>
        <v/>
      </c>
      <c r="I2201" s="22"/>
      <c r="J2201" s="22"/>
      <c r="K2201" s="22"/>
      <c r="L2201" s="5">
        <v>1182376</v>
      </c>
      <c r="M2201" s="9" t="s">
        <v>3015</v>
      </c>
      <c r="N2201" s="5">
        <v>118238</v>
      </c>
      <c r="O2201" s="5">
        <v>1300614</v>
      </c>
      <c r="P2201" s="5">
        <f t="shared" si="68"/>
        <v>136564.47</v>
      </c>
      <c r="Q2201" s="5">
        <f t="shared" si="69"/>
        <v>1164049.53</v>
      </c>
      <c r="R2201" s="5" t="str">
        <f>+IFERROR(INDEX('18.02.23'!$F$9:$F$748,MATCH('Bảng kê Q1'!$F2201,'18.02.23'!$N$9:$N$746,0)),"")</f>
        <v/>
      </c>
      <c r="S2201" s="15" t="s">
        <v>1332</v>
      </c>
      <c r="T2201" s="8" t="s">
        <v>3033</v>
      </c>
      <c r="U2201" t="e">
        <f>INDEX('Hàng tra'!$E$3:$E$519,MATCH('Bảng kê Q1'!$F2201,'Hàng tra'!$E$3:$E$519,0))</f>
        <v>#N/A</v>
      </c>
    </row>
    <row r="2202" spans="1:21" ht="21" hidden="1" outlineLevel="1" x14ac:dyDescent="0.25">
      <c r="A2202" s="4">
        <v>45002</v>
      </c>
      <c r="B2202" s="8" t="s">
        <v>1396</v>
      </c>
      <c r="C2202" s="8" t="s">
        <v>3013</v>
      </c>
      <c r="D2202" s="22" t="s">
        <v>4145</v>
      </c>
      <c r="E2202" s="22" t="s">
        <v>4145</v>
      </c>
      <c r="F2202" s="22">
        <v>15613</v>
      </c>
      <c r="G2202" s="22"/>
      <c r="H2202" s="22" t="str">
        <f>+IFERROR(INDEX('18.02.23'!$N$9:$N$746,MATCH('Bảng kê Q1'!$F2202,'18.02.23'!$N$9:$N$746,0)),"")</f>
        <v/>
      </c>
      <c r="I2202" s="22"/>
      <c r="J2202" s="22"/>
      <c r="K2202" s="22"/>
      <c r="L2202" s="5">
        <v>945450</v>
      </c>
      <c r="M2202" s="9" t="s">
        <v>3015</v>
      </c>
      <c r="N2202" s="5">
        <v>94545</v>
      </c>
      <c r="O2202" s="5">
        <v>1039995</v>
      </c>
      <c r="P2202" s="5">
        <f t="shared" si="68"/>
        <v>109199.47499999999</v>
      </c>
      <c r="Q2202" s="5">
        <f t="shared" si="69"/>
        <v>930795.52500000002</v>
      </c>
      <c r="R2202" s="5" t="str">
        <f>+IFERROR(INDEX('18.02.23'!$F$9:$F$748,MATCH('Bảng kê Q1'!$F2202,'18.02.23'!$N$9:$N$746,0)),"")</f>
        <v/>
      </c>
      <c r="S2202" s="15" t="s">
        <v>1332</v>
      </c>
      <c r="T2202" s="8" t="s">
        <v>3033</v>
      </c>
      <c r="U2202" t="e">
        <f>INDEX('Hàng tra'!$E$3:$E$519,MATCH('Bảng kê Q1'!$F2202,'Hàng tra'!$E$3:$E$519,0))</f>
        <v>#N/A</v>
      </c>
    </row>
    <row r="2203" spans="1:21" hidden="1" outlineLevel="1" x14ac:dyDescent="0.25">
      <c r="A2203" s="4">
        <v>45002</v>
      </c>
      <c r="B2203" s="8" t="s">
        <v>1084</v>
      </c>
      <c r="C2203" s="8" t="s">
        <v>3013</v>
      </c>
      <c r="D2203" s="22" t="s">
        <v>2850</v>
      </c>
      <c r="E2203" s="22" t="s">
        <v>2850</v>
      </c>
      <c r="F2203" s="22">
        <v>15615</v>
      </c>
      <c r="G2203" s="22"/>
      <c r="H2203" s="22" t="str">
        <f>+IFERROR(INDEX('18.02.23'!$N$9:$N$746,MATCH('Bảng kê Q1'!$F2203,'18.02.23'!$N$9:$N$746,0)),"")</f>
        <v/>
      </c>
      <c r="I2203" s="22"/>
      <c r="J2203" s="22"/>
      <c r="K2203" s="22"/>
      <c r="L2203" s="5">
        <v>555290</v>
      </c>
      <c r="M2203" s="9" t="s">
        <v>3015</v>
      </c>
      <c r="N2203" s="5">
        <v>55529</v>
      </c>
      <c r="O2203" s="5">
        <v>610819</v>
      </c>
      <c r="P2203" s="5">
        <f t="shared" si="68"/>
        <v>64135.994999999995</v>
      </c>
      <c r="Q2203" s="5">
        <f t="shared" si="69"/>
        <v>546683.005</v>
      </c>
      <c r="R2203" s="5" t="str">
        <f>+IFERROR(INDEX('18.02.23'!$F$9:$F$748,MATCH('Bảng kê Q1'!$F2203,'18.02.23'!$N$9:$N$746,0)),"")</f>
        <v/>
      </c>
      <c r="S2203" s="15" t="s">
        <v>1882</v>
      </c>
      <c r="T2203" s="8" t="s">
        <v>3014</v>
      </c>
      <c r="U2203" t="e">
        <f>INDEX('Hàng tra'!$E$3:$E$519,MATCH('Bảng kê Q1'!$F2203,'Hàng tra'!$E$3:$E$519,0))</f>
        <v>#N/A</v>
      </c>
    </row>
    <row r="2204" spans="1:21" hidden="1" outlineLevel="1" x14ac:dyDescent="0.25">
      <c r="A2204" s="4">
        <v>45002</v>
      </c>
      <c r="B2204" s="8" t="s">
        <v>1075</v>
      </c>
      <c r="C2204" s="8" t="s">
        <v>3013</v>
      </c>
      <c r="D2204" s="22" t="s">
        <v>2850</v>
      </c>
      <c r="E2204" s="22" t="s">
        <v>2850</v>
      </c>
      <c r="F2204" s="22">
        <v>15616</v>
      </c>
      <c r="G2204" s="22"/>
      <c r="H2204" s="22" t="str">
        <f>+IFERROR(INDEX('18.02.23'!$N$9:$N$746,MATCH('Bảng kê Q1'!$F2204,'18.02.23'!$N$9:$N$746,0)),"")</f>
        <v/>
      </c>
      <c r="I2204" s="22"/>
      <c r="J2204" s="22"/>
      <c r="K2204" s="22"/>
      <c r="L2204" s="5">
        <v>340315</v>
      </c>
      <c r="M2204" s="9" t="s">
        <v>3015</v>
      </c>
      <c r="N2204" s="5">
        <v>34032</v>
      </c>
      <c r="O2204" s="5">
        <v>374347</v>
      </c>
      <c r="P2204" s="5">
        <f t="shared" si="68"/>
        <v>39306.434999999998</v>
      </c>
      <c r="Q2204" s="5">
        <f t="shared" si="69"/>
        <v>335040.565</v>
      </c>
      <c r="R2204" s="5" t="str">
        <f>+IFERROR(INDEX('18.02.23'!$F$9:$F$748,MATCH('Bảng kê Q1'!$F2204,'18.02.23'!$N$9:$N$746,0)),"")</f>
        <v/>
      </c>
      <c r="S2204" s="15" t="s">
        <v>1882</v>
      </c>
      <c r="T2204" s="8" t="s">
        <v>3014</v>
      </c>
      <c r="U2204" t="e">
        <f>INDEX('Hàng tra'!$E$3:$E$519,MATCH('Bảng kê Q1'!$F2204,'Hàng tra'!$E$3:$E$519,0))</f>
        <v>#N/A</v>
      </c>
    </row>
    <row r="2205" spans="1:21" ht="21" hidden="1" outlineLevel="1" x14ac:dyDescent="0.25">
      <c r="A2205" s="4">
        <v>45002</v>
      </c>
      <c r="B2205" s="8" t="s">
        <v>424</v>
      </c>
      <c r="C2205" s="8" t="s">
        <v>3013</v>
      </c>
      <c r="D2205" s="22" t="s">
        <v>4203</v>
      </c>
      <c r="E2205" s="22" t="s">
        <v>4203</v>
      </c>
      <c r="F2205" s="22">
        <v>15617</v>
      </c>
      <c r="G2205" s="22"/>
      <c r="H2205" s="22" t="str">
        <f>+IFERROR(INDEX('18.02.23'!$N$9:$N$746,MATCH('Bảng kê Q1'!$F2205,'18.02.23'!$N$9:$N$746,0)),"")</f>
        <v/>
      </c>
      <c r="I2205" s="22"/>
      <c r="J2205" s="22"/>
      <c r="K2205" s="22"/>
      <c r="L2205" s="5">
        <v>1648914</v>
      </c>
      <c r="M2205" s="9" t="s">
        <v>3015</v>
      </c>
      <c r="N2205" s="5">
        <v>164891</v>
      </c>
      <c r="O2205" s="5">
        <v>1813805</v>
      </c>
      <c r="P2205" s="5">
        <f t="shared" si="68"/>
        <v>190449.52499999999</v>
      </c>
      <c r="Q2205" s="5">
        <f t="shared" si="69"/>
        <v>1623355.4750000001</v>
      </c>
      <c r="R2205" s="5" t="str">
        <f>+IFERROR(INDEX('18.02.23'!$F$9:$F$748,MATCH('Bảng kê Q1'!$F2205,'18.02.23'!$N$9:$N$746,0)),"")</f>
        <v/>
      </c>
      <c r="S2205" s="15" t="s">
        <v>1332</v>
      </c>
      <c r="T2205" s="8" t="s">
        <v>3033</v>
      </c>
      <c r="U2205" t="e">
        <f>INDEX('Hàng tra'!$E$3:$E$519,MATCH('Bảng kê Q1'!$F2205,'Hàng tra'!$E$3:$E$519,0))</f>
        <v>#N/A</v>
      </c>
    </row>
    <row r="2206" spans="1:21" hidden="1" outlineLevel="1" x14ac:dyDescent="0.25">
      <c r="A2206" s="4">
        <v>45002</v>
      </c>
      <c r="B2206" s="8" t="s">
        <v>2724</v>
      </c>
      <c r="C2206" s="8" t="s">
        <v>3013</v>
      </c>
      <c r="D2206" s="22" t="s">
        <v>51</v>
      </c>
      <c r="E2206" s="22" t="s">
        <v>51</v>
      </c>
      <c r="F2206" s="22">
        <v>15619</v>
      </c>
      <c r="G2206" s="22"/>
      <c r="H2206" s="22" t="str">
        <f>+IFERROR(INDEX('18.02.23'!$N$9:$N$746,MATCH('Bảng kê Q1'!$F2206,'18.02.23'!$N$9:$N$746,0)),"")</f>
        <v/>
      </c>
      <c r="I2206" s="22"/>
      <c r="J2206" s="22"/>
      <c r="K2206" s="22"/>
      <c r="L2206" s="5">
        <v>340315</v>
      </c>
      <c r="M2206" s="9" t="s">
        <v>3015</v>
      </c>
      <c r="N2206" s="5">
        <v>34032</v>
      </c>
      <c r="O2206" s="5">
        <v>374347</v>
      </c>
      <c r="P2206" s="5">
        <f t="shared" si="68"/>
        <v>39306.434999999998</v>
      </c>
      <c r="Q2206" s="5">
        <f t="shared" si="69"/>
        <v>335040.565</v>
      </c>
      <c r="R2206" s="5" t="str">
        <f>+IFERROR(INDEX('18.02.23'!$F$9:$F$748,MATCH('Bảng kê Q1'!$F2206,'18.02.23'!$N$9:$N$746,0)),"")</f>
        <v/>
      </c>
      <c r="S2206" s="15" t="s">
        <v>1882</v>
      </c>
      <c r="T2206" s="8" t="s">
        <v>3014</v>
      </c>
      <c r="U2206" t="e">
        <f>INDEX('Hàng tra'!$E$3:$E$519,MATCH('Bảng kê Q1'!$F2206,'Hàng tra'!$E$3:$E$519,0))</f>
        <v>#N/A</v>
      </c>
    </row>
    <row r="2207" spans="1:21" hidden="1" outlineLevel="1" x14ac:dyDescent="0.25">
      <c r="A2207" s="4">
        <v>45002</v>
      </c>
      <c r="B2207" s="8" t="s">
        <v>119</v>
      </c>
      <c r="C2207" s="8" t="s">
        <v>3013</v>
      </c>
      <c r="D2207" s="22" t="s">
        <v>2875</v>
      </c>
      <c r="E2207" s="22" t="s">
        <v>2875</v>
      </c>
      <c r="F2207" s="22">
        <v>15620</v>
      </c>
      <c r="G2207" s="22"/>
      <c r="H2207" s="22" t="str">
        <f>+IFERROR(INDEX('18.02.23'!$N$9:$N$746,MATCH('Bảng kê Q1'!$F2207,'18.02.23'!$N$9:$N$746,0)),"")</f>
        <v/>
      </c>
      <c r="I2207" s="22"/>
      <c r="J2207" s="22"/>
      <c r="K2207" s="22"/>
      <c r="L2207" s="5">
        <v>340315</v>
      </c>
      <c r="M2207" s="9" t="s">
        <v>3015</v>
      </c>
      <c r="N2207" s="5">
        <v>34032</v>
      </c>
      <c r="O2207" s="5">
        <v>374347</v>
      </c>
      <c r="P2207" s="5">
        <f t="shared" si="68"/>
        <v>39306.434999999998</v>
      </c>
      <c r="Q2207" s="5">
        <f t="shared" si="69"/>
        <v>335040.565</v>
      </c>
      <c r="R2207" s="5" t="str">
        <f>+IFERROR(INDEX('18.02.23'!$F$9:$F$748,MATCH('Bảng kê Q1'!$F2207,'18.02.23'!$N$9:$N$746,0)),"")</f>
        <v/>
      </c>
      <c r="S2207" s="15" t="s">
        <v>1882</v>
      </c>
      <c r="T2207" s="8" t="s">
        <v>3014</v>
      </c>
      <c r="U2207" t="e">
        <f>INDEX('Hàng tra'!$E$3:$E$519,MATCH('Bảng kê Q1'!$F2207,'Hàng tra'!$E$3:$E$519,0))</f>
        <v>#N/A</v>
      </c>
    </row>
    <row r="2208" spans="1:21" hidden="1" outlineLevel="1" x14ac:dyDescent="0.25">
      <c r="A2208" s="4">
        <v>45002</v>
      </c>
      <c r="B2208" s="8" t="s">
        <v>632</v>
      </c>
      <c r="C2208" s="8" t="s">
        <v>3013</v>
      </c>
      <c r="D2208" s="22" t="s">
        <v>2875</v>
      </c>
      <c r="E2208" s="22" t="s">
        <v>2875</v>
      </c>
      <c r="F2208" s="22">
        <v>15621</v>
      </c>
      <c r="G2208" s="22"/>
      <c r="H2208" s="22" t="str">
        <f>+IFERROR(INDEX('18.02.23'!$N$9:$N$746,MATCH('Bảng kê Q1'!$F2208,'18.02.23'!$N$9:$N$746,0)),"")</f>
        <v/>
      </c>
      <c r="I2208" s="22"/>
      <c r="J2208" s="22"/>
      <c r="K2208" s="22"/>
      <c r="L2208" s="5">
        <v>1339970</v>
      </c>
      <c r="M2208" s="9" t="s">
        <v>3015</v>
      </c>
      <c r="N2208" s="5">
        <v>133997</v>
      </c>
      <c r="O2208" s="5">
        <v>1473967</v>
      </c>
      <c r="P2208" s="5">
        <f t="shared" si="68"/>
        <v>154766.535</v>
      </c>
      <c r="Q2208" s="5">
        <f t="shared" si="69"/>
        <v>1319200.4650000001</v>
      </c>
      <c r="R2208" s="5" t="str">
        <f>+IFERROR(INDEX('18.02.23'!$F$9:$F$748,MATCH('Bảng kê Q1'!$F2208,'18.02.23'!$N$9:$N$746,0)),"")</f>
        <v/>
      </c>
      <c r="S2208" s="15" t="s">
        <v>1882</v>
      </c>
      <c r="T2208" s="8" t="s">
        <v>3014</v>
      </c>
      <c r="U2208" t="e">
        <f>INDEX('Hàng tra'!$E$3:$E$519,MATCH('Bảng kê Q1'!$F2208,'Hàng tra'!$E$3:$E$519,0))</f>
        <v>#N/A</v>
      </c>
    </row>
    <row r="2209" spans="1:21" hidden="1" outlineLevel="1" x14ac:dyDescent="0.25">
      <c r="A2209" s="4">
        <v>45002</v>
      </c>
      <c r="B2209" s="8" t="s">
        <v>2572</v>
      </c>
      <c r="C2209" s="8" t="s">
        <v>3013</v>
      </c>
      <c r="D2209" s="22" t="s">
        <v>2798</v>
      </c>
      <c r="E2209" s="22" t="s">
        <v>2798</v>
      </c>
      <c r="F2209" s="22">
        <v>15622</v>
      </c>
      <c r="G2209" s="22"/>
      <c r="H2209" s="22" t="str">
        <f>+IFERROR(INDEX('18.02.23'!$N$9:$N$746,MATCH('Bảng kê Q1'!$F2209,'18.02.23'!$N$9:$N$746,0)),"")</f>
        <v/>
      </c>
      <c r="I2209" s="22"/>
      <c r="J2209" s="22"/>
      <c r="K2209" s="22"/>
      <c r="L2209" s="5">
        <v>340315</v>
      </c>
      <c r="M2209" s="9" t="s">
        <v>3015</v>
      </c>
      <c r="N2209" s="5">
        <v>34032</v>
      </c>
      <c r="O2209" s="5">
        <v>374347</v>
      </c>
      <c r="P2209" s="5">
        <f t="shared" si="68"/>
        <v>39306.434999999998</v>
      </c>
      <c r="Q2209" s="5">
        <f t="shared" si="69"/>
        <v>335040.565</v>
      </c>
      <c r="R2209" s="5" t="str">
        <f>+IFERROR(INDEX('18.02.23'!$F$9:$F$748,MATCH('Bảng kê Q1'!$F2209,'18.02.23'!$N$9:$N$746,0)),"")</f>
        <v/>
      </c>
      <c r="S2209" s="15" t="s">
        <v>1882</v>
      </c>
      <c r="T2209" s="8" t="s">
        <v>3014</v>
      </c>
      <c r="U2209" t="e">
        <f>INDEX('Hàng tra'!$E$3:$E$519,MATCH('Bảng kê Q1'!$F2209,'Hàng tra'!$E$3:$E$519,0))</f>
        <v>#N/A</v>
      </c>
    </row>
    <row r="2210" spans="1:21" hidden="1" outlineLevel="1" x14ac:dyDescent="0.25">
      <c r="A2210" s="4">
        <v>45002</v>
      </c>
      <c r="B2210" s="8" t="s">
        <v>501</v>
      </c>
      <c r="C2210" s="8" t="s">
        <v>3013</v>
      </c>
      <c r="D2210" s="22" t="s">
        <v>2491</v>
      </c>
      <c r="E2210" s="22" t="s">
        <v>2491</v>
      </c>
      <c r="F2210" s="22">
        <v>15624</v>
      </c>
      <c r="G2210" s="22"/>
      <c r="H2210" s="22" t="str">
        <f>+IFERROR(INDEX('18.02.23'!$N$9:$N$746,MATCH('Bảng kê Q1'!$F2210,'18.02.23'!$N$9:$N$746,0)),"")</f>
        <v/>
      </c>
      <c r="I2210" s="22"/>
      <c r="J2210" s="22"/>
      <c r="K2210" s="22"/>
      <c r="L2210" s="5">
        <v>340315</v>
      </c>
      <c r="M2210" s="9" t="s">
        <v>3015</v>
      </c>
      <c r="N2210" s="5">
        <v>34032</v>
      </c>
      <c r="O2210" s="5">
        <v>374347</v>
      </c>
      <c r="P2210" s="5">
        <f t="shared" si="68"/>
        <v>39306.434999999998</v>
      </c>
      <c r="Q2210" s="5">
        <f t="shared" si="69"/>
        <v>335040.565</v>
      </c>
      <c r="R2210" s="5" t="str">
        <f>+IFERROR(INDEX('18.02.23'!$F$9:$F$748,MATCH('Bảng kê Q1'!$F2210,'18.02.23'!$N$9:$N$746,0)),"")</f>
        <v/>
      </c>
      <c r="S2210" s="15" t="s">
        <v>1882</v>
      </c>
      <c r="T2210" s="8" t="s">
        <v>3014</v>
      </c>
      <c r="U2210" t="e">
        <f>INDEX('Hàng tra'!$E$3:$E$519,MATCH('Bảng kê Q1'!$F2210,'Hàng tra'!$E$3:$E$519,0))</f>
        <v>#N/A</v>
      </c>
    </row>
    <row r="2211" spans="1:21" hidden="1" outlineLevel="1" x14ac:dyDescent="0.25">
      <c r="A2211" s="4">
        <v>45002</v>
      </c>
      <c r="B2211" s="8" t="s">
        <v>1801</v>
      </c>
      <c r="C2211" s="8" t="s">
        <v>3013</v>
      </c>
      <c r="D2211" s="22" t="s">
        <v>2989</v>
      </c>
      <c r="E2211" s="22" t="s">
        <v>2989</v>
      </c>
      <c r="F2211" s="22">
        <v>15628</v>
      </c>
      <c r="G2211" s="22"/>
      <c r="H2211" s="22" t="str">
        <f>+IFERROR(INDEX('18.02.23'!$N$9:$N$746,MATCH('Bảng kê Q1'!$F2211,'18.02.23'!$N$9:$N$746,0)),"")</f>
        <v/>
      </c>
      <c r="I2211" s="22"/>
      <c r="J2211" s="22"/>
      <c r="K2211" s="22"/>
      <c r="L2211" s="5">
        <v>1696795</v>
      </c>
      <c r="M2211" s="9" t="s">
        <v>3015</v>
      </c>
      <c r="N2211" s="5">
        <v>169680</v>
      </c>
      <c r="O2211" s="5">
        <v>1866475</v>
      </c>
      <c r="P2211" s="5">
        <f t="shared" si="68"/>
        <v>195979.875</v>
      </c>
      <c r="Q2211" s="5">
        <f t="shared" si="69"/>
        <v>1670495.125</v>
      </c>
      <c r="R2211" s="5" t="str">
        <f>+IFERROR(INDEX('18.02.23'!$F$9:$F$748,MATCH('Bảng kê Q1'!$F2211,'18.02.23'!$N$9:$N$746,0)),"")</f>
        <v/>
      </c>
      <c r="S2211" s="15" t="s">
        <v>2989</v>
      </c>
      <c r="T2211" s="8" t="s">
        <v>3038</v>
      </c>
      <c r="U2211" t="e">
        <f>INDEX('Hàng tra'!$E$3:$E$519,MATCH('Bảng kê Q1'!$F2211,'Hàng tra'!$E$3:$E$519,0))</f>
        <v>#N/A</v>
      </c>
    </row>
    <row r="2212" spans="1:21" hidden="1" outlineLevel="1" x14ac:dyDescent="0.25">
      <c r="A2212" s="4">
        <v>45002</v>
      </c>
      <c r="B2212" s="8" t="s">
        <v>2753</v>
      </c>
      <c r="C2212" s="8" t="s">
        <v>3013</v>
      </c>
      <c r="D2212" s="22" t="s">
        <v>4225</v>
      </c>
      <c r="E2212" s="22" t="s">
        <v>4225</v>
      </c>
      <c r="F2212" s="22">
        <v>15630</v>
      </c>
      <c r="G2212" s="22"/>
      <c r="H2212" s="22" t="str">
        <f>+IFERROR(INDEX('18.02.23'!$N$9:$N$746,MATCH('Bảng kê Q1'!$F2212,'18.02.23'!$N$9:$N$746,0)),"")</f>
        <v/>
      </c>
      <c r="I2212" s="22"/>
      <c r="J2212" s="22"/>
      <c r="K2212" s="22"/>
      <c r="L2212" s="5">
        <v>3549875</v>
      </c>
      <c r="M2212" s="9" t="s">
        <v>3015</v>
      </c>
      <c r="N2212" s="5">
        <v>354988</v>
      </c>
      <c r="O2212" s="5">
        <v>3904863</v>
      </c>
      <c r="P2212" s="5">
        <f t="shared" si="68"/>
        <v>410010.61499999999</v>
      </c>
      <c r="Q2212" s="5">
        <f t="shared" si="69"/>
        <v>3494852.3849999998</v>
      </c>
      <c r="R2212" s="5" t="str">
        <f>+IFERROR(INDEX('18.02.23'!$F$9:$F$748,MATCH('Bảng kê Q1'!$F2212,'18.02.23'!$N$9:$N$746,0)),"")</f>
        <v/>
      </c>
      <c r="S2212" s="15" t="s">
        <v>2803</v>
      </c>
      <c r="T2212" s="8" t="s">
        <v>3035</v>
      </c>
      <c r="U2212" t="e">
        <f>INDEX('Hàng tra'!$E$3:$E$519,MATCH('Bảng kê Q1'!$F2212,'Hàng tra'!$E$3:$E$519,0))</f>
        <v>#N/A</v>
      </c>
    </row>
    <row r="2213" spans="1:21" hidden="1" outlineLevel="1" x14ac:dyDescent="0.25">
      <c r="A2213" s="4">
        <v>45002</v>
      </c>
      <c r="B2213" s="8" t="s">
        <v>1837</v>
      </c>
      <c r="C2213" s="8" t="s">
        <v>3013</v>
      </c>
      <c r="D2213" s="22" t="s">
        <v>280</v>
      </c>
      <c r="E2213" s="22" t="s">
        <v>280</v>
      </c>
      <c r="F2213" s="22">
        <v>15633</v>
      </c>
      <c r="G2213" s="22"/>
      <c r="H2213" s="22" t="str">
        <f>+IFERROR(INDEX('18.02.23'!$N$9:$N$746,MATCH('Bảng kê Q1'!$F2213,'18.02.23'!$N$9:$N$746,0)),"")</f>
        <v/>
      </c>
      <c r="I2213" s="22"/>
      <c r="J2213" s="22"/>
      <c r="K2213" s="22"/>
      <c r="L2213" s="5">
        <v>441000</v>
      </c>
      <c r="M2213" s="9" t="s">
        <v>3015</v>
      </c>
      <c r="N2213" s="5">
        <v>44100</v>
      </c>
      <c r="O2213" s="5">
        <v>485100</v>
      </c>
      <c r="P2213" s="5">
        <f t="shared" si="68"/>
        <v>50935.5</v>
      </c>
      <c r="Q2213" s="5">
        <f t="shared" si="69"/>
        <v>434164.5</v>
      </c>
      <c r="R2213" s="5" t="str">
        <f>+IFERROR(INDEX('18.02.23'!$F$9:$F$748,MATCH('Bảng kê Q1'!$F2213,'18.02.23'!$N$9:$N$746,0)),"")</f>
        <v/>
      </c>
      <c r="S2213" s="15" t="s">
        <v>280</v>
      </c>
      <c r="T2213" s="8" t="s">
        <v>3037</v>
      </c>
      <c r="U2213" t="e">
        <f>INDEX('Hàng tra'!$E$3:$E$519,MATCH('Bảng kê Q1'!$F2213,'Hàng tra'!$E$3:$E$519,0))</f>
        <v>#N/A</v>
      </c>
    </row>
    <row r="2214" spans="1:21" hidden="1" outlineLevel="1" x14ac:dyDescent="0.25">
      <c r="A2214" s="4">
        <v>45002</v>
      </c>
      <c r="B2214" s="8" t="s">
        <v>1047</v>
      </c>
      <c r="C2214" s="8" t="s">
        <v>3013</v>
      </c>
      <c r="D2214" s="22" t="s">
        <v>280</v>
      </c>
      <c r="E2214" s="22" t="s">
        <v>280</v>
      </c>
      <c r="F2214" s="22">
        <v>15634</v>
      </c>
      <c r="G2214" s="22"/>
      <c r="H2214" s="22" t="str">
        <f>+IFERROR(INDEX('18.02.23'!$N$9:$N$746,MATCH('Bảng kê Q1'!$F2214,'18.02.23'!$N$9:$N$746,0)),"")</f>
        <v/>
      </c>
      <c r="I2214" s="22"/>
      <c r="J2214" s="22"/>
      <c r="K2214" s="22"/>
      <c r="L2214" s="5">
        <v>1696795</v>
      </c>
      <c r="M2214" s="9" t="s">
        <v>3015</v>
      </c>
      <c r="N2214" s="5">
        <v>169680</v>
      </c>
      <c r="O2214" s="5">
        <v>1866475</v>
      </c>
      <c r="P2214" s="5">
        <f t="shared" si="68"/>
        <v>195979.875</v>
      </c>
      <c r="Q2214" s="5">
        <f t="shared" si="69"/>
        <v>1670495.125</v>
      </c>
      <c r="R2214" s="5" t="str">
        <f>+IFERROR(INDEX('18.02.23'!$F$9:$F$748,MATCH('Bảng kê Q1'!$F2214,'18.02.23'!$N$9:$N$746,0)),"")</f>
        <v/>
      </c>
      <c r="S2214" s="15" t="s">
        <v>280</v>
      </c>
      <c r="T2214" s="8" t="s">
        <v>3037</v>
      </c>
      <c r="U2214" t="e">
        <f>INDEX('Hàng tra'!$E$3:$E$519,MATCH('Bảng kê Q1'!$F2214,'Hàng tra'!$E$3:$E$519,0))</f>
        <v>#N/A</v>
      </c>
    </row>
    <row r="2215" spans="1:21" hidden="1" outlineLevel="1" x14ac:dyDescent="0.25">
      <c r="A2215" s="4">
        <v>45002</v>
      </c>
      <c r="B2215" s="8" t="s">
        <v>2153</v>
      </c>
      <c r="C2215" s="8" t="s">
        <v>3013</v>
      </c>
      <c r="D2215" s="22" t="s">
        <v>1153</v>
      </c>
      <c r="E2215" s="22" t="s">
        <v>1153</v>
      </c>
      <c r="F2215" s="22">
        <v>15636</v>
      </c>
      <c r="G2215" s="22"/>
      <c r="H2215" s="22" t="str">
        <f>+IFERROR(INDEX('18.02.23'!$N$9:$N$746,MATCH('Bảng kê Q1'!$F2215,'18.02.23'!$N$9:$N$746,0)),"")</f>
        <v/>
      </c>
      <c r="I2215" s="22"/>
      <c r="J2215" s="22"/>
      <c r="K2215" s="22"/>
      <c r="L2215" s="5">
        <v>367155</v>
      </c>
      <c r="M2215" s="9" t="s">
        <v>3015</v>
      </c>
      <c r="N2215" s="5">
        <v>36716</v>
      </c>
      <c r="O2215" s="5">
        <v>403871</v>
      </c>
      <c r="P2215" s="5">
        <f t="shared" si="68"/>
        <v>42406.455000000002</v>
      </c>
      <c r="Q2215" s="5">
        <f t="shared" si="69"/>
        <v>361464.54499999998</v>
      </c>
      <c r="R2215" s="5" t="str">
        <f>+IFERROR(INDEX('18.02.23'!$F$9:$F$748,MATCH('Bảng kê Q1'!$F2215,'18.02.23'!$N$9:$N$746,0)),"")</f>
        <v/>
      </c>
      <c r="S2215" s="15" t="s">
        <v>1882</v>
      </c>
      <c r="T2215" s="8" t="s">
        <v>3014</v>
      </c>
      <c r="U2215" t="e">
        <f>INDEX('Hàng tra'!$E$3:$E$519,MATCH('Bảng kê Q1'!$F2215,'Hàng tra'!$E$3:$E$519,0))</f>
        <v>#N/A</v>
      </c>
    </row>
    <row r="2216" spans="1:21" hidden="1" outlineLevel="1" x14ac:dyDescent="0.25">
      <c r="A2216" s="4">
        <v>45002</v>
      </c>
      <c r="B2216" s="8" t="s">
        <v>642</v>
      </c>
      <c r="C2216" s="8" t="s">
        <v>3013</v>
      </c>
      <c r="D2216" s="22" t="s">
        <v>58</v>
      </c>
      <c r="E2216" s="22" t="s">
        <v>58</v>
      </c>
      <c r="F2216" s="22">
        <v>15637</v>
      </c>
      <c r="G2216" s="22"/>
      <c r="H2216" s="22" t="str">
        <f>+IFERROR(INDEX('18.02.23'!$N$9:$N$746,MATCH('Bảng kê Q1'!$F2216,'18.02.23'!$N$9:$N$746,0)),"")</f>
        <v/>
      </c>
      <c r="I2216" s="22"/>
      <c r="J2216" s="22"/>
      <c r="K2216" s="22"/>
      <c r="L2216" s="5">
        <v>553467</v>
      </c>
      <c r="M2216" s="9" t="s">
        <v>3015</v>
      </c>
      <c r="N2216" s="5">
        <v>55347</v>
      </c>
      <c r="O2216" s="5">
        <v>608814</v>
      </c>
      <c r="P2216" s="5">
        <f t="shared" si="68"/>
        <v>63925.47</v>
      </c>
      <c r="Q2216" s="5">
        <f t="shared" si="69"/>
        <v>544888.53</v>
      </c>
      <c r="R2216" s="5" t="str">
        <f>+IFERROR(INDEX('18.02.23'!$F$9:$F$748,MATCH('Bảng kê Q1'!$F2216,'18.02.23'!$N$9:$N$746,0)),"")</f>
        <v/>
      </c>
      <c r="S2216" s="15" t="s">
        <v>1882</v>
      </c>
      <c r="T2216" s="8" t="s">
        <v>3014</v>
      </c>
      <c r="U2216" t="e">
        <f>INDEX('Hàng tra'!$E$3:$E$519,MATCH('Bảng kê Q1'!$F2216,'Hàng tra'!$E$3:$E$519,0))</f>
        <v>#N/A</v>
      </c>
    </row>
    <row r="2217" spans="1:21" hidden="1" outlineLevel="1" x14ac:dyDescent="0.25">
      <c r="A2217" s="4">
        <v>45002</v>
      </c>
      <c r="B2217" s="8" t="s">
        <v>1029</v>
      </c>
      <c r="C2217" s="8" t="s">
        <v>3013</v>
      </c>
      <c r="D2217" s="22" t="s">
        <v>361</v>
      </c>
      <c r="E2217" s="22" t="s">
        <v>361</v>
      </c>
      <c r="F2217" s="22">
        <v>15638</v>
      </c>
      <c r="G2217" s="22"/>
      <c r="H2217" s="22" t="str">
        <f>+IFERROR(INDEX('18.02.23'!$N$9:$N$746,MATCH('Bảng kê Q1'!$F2217,'18.02.23'!$N$9:$N$746,0)),"")</f>
        <v/>
      </c>
      <c r="I2217" s="22"/>
      <c r="J2217" s="22"/>
      <c r="K2217" s="22"/>
      <c r="L2217" s="5">
        <v>322480</v>
      </c>
      <c r="M2217" s="9" t="s">
        <v>3015</v>
      </c>
      <c r="N2217" s="5">
        <v>32248</v>
      </c>
      <c r="O2217" s="5">
        <v>354728</v>
      </c>
      <c r="P2217" s="5">
        <f t="shared" si="68"/>
        <v>37246.439999999995</v>
      </c>
      <c r="Q2217" s="5">
        <f t="shared" si="69"/>
        <v>317481.56</v>
      </c>
      <c r="R2217" s="5" t="str">
        <f>+IFERROR(INDEX('18.02.23'!$F$9:$F$748,MATCH('Bảng kê Q1'!$F2217,'18.02.23'!$N$9:$N$746,0)),"")</f>
        <v/>
      </c>
      <c r="S2217" s="15" t="s">
        <v>1882</v>
      </c>
      <c r="T2217" s="8" t="s">
        <v>3014</v>
      </c>
      <c r="U2217" t="e">
        <f>INDEX('Hàng tra'!$E$3:$E$519,MATCH('Bảng kê Q1'!$F2217,'Hàng tra'!$E$3:$E$519,0))</f>
        <v>#N/A</v>
      </c>
    </row>
    <row r="2218" spans="1:21" hidden="1" outlineLevel="1" x14ac:dyDescent="0.25">
      <c r="A2218" s="4">
        <v>45002</v>
      </c>
      <c r="B2218" s="8" t="s">
        <v>1415</v>
      </c>
      <c r="C2218" s="8" t="s">
        <v>3013</v>
      </c>
      <c r="D2218" s="22" t="s">
        <v>755</v>
      </c>
      <c r="E2218" s="22" t="s">
        <v>755</v>
      </c>
      <c r="F2218" s="22">
        <v>15639</v>
      </c>
      <c r="G2218" s="22"/>
      <c r="H2218" s="22" t="str">
        <f>+IFERROR(INDEX('18.02.23'!$N$9:$N$746,MATCH('Bảng kê Q1'!$F2218,'18.02.23'!$N$9:$N$746,0)),"")</f>
        <v/>
      </c>
      <c r="I2218" s="22"/>
      <c r="J2218" s="22"/>
      <c r="K2218" s="22"/>
      <c r="L2218" s="5">
        <v>333174</v>
      </c>
      <c r="M2218" s="9" t="s">
        <v>3015</v>
      </c>
      <c r="N2218" s="5">
        <v>33317</v>
      </c>
      <c r="O2218" s="5">
        <v>366491</v>
      </c>
      <c r="P2218" s="5">
        <f t="shared" si="68"/>
        <v>38481.555</v>
      </c>
      <c r="Q2218" s="5">
        <f t="shared" si="69"/>
        <v>328009.44500000001</v>
      </c>
      <c r="R2218" s="5" t="str">
        <f>+IFERROR(INDEX('18.02.23'!$F$9:$F$748,MATCH('Bảng kê Q1'!$F2218,'18.02.23'!$N$9:$N$746,0)),"")</f>
        <v/>
      </c>
      <c r="S2218" s="15" t="s">
        <v>1882</v>
      </c>
      <c r="T2218" s="8" t="s">
        <v>3014</v>
      </c>
      <c r="U2218" t="e">
        <f>INDEX('Hàng tra'!$E$3:$E$519,MATCH('Bảng kê Q1'!$F2218,'Hàng tra'!$E$3:$E$519,0))</f>
        <v>#N/A</v>
      </c>
    </row>
    <row r="2219" spans="1:21" hidden="1" outlineLevel="1" x14ac:dyDescent="0.25">
      <c r="A2219" s="4">
        <v>45002</v>
      </c>
      <c r="B2219" s="8" t="s">
        <v>190</v>
      </c>
      <c r="C2219" s="8" t="s">
        <v>3013</v>
      </c>
      <c r="D2219" s="22" t="s">
        <v>328</v>
      </c>
      <c r="E2219" s="22" t="s">
        <v>328</v>
      </c>
      <c r="F2219" s="22">
        <v>15640</v>
      </c>
      <c r="G2219" s="22"/>
      <c r="H2219" s="22" t="str">
        <f>+IFERROR(INDEX('18.02.23'!$N$9:$N$746,MATCH('Bảng kê Q1'!$F2219,'18.02.23'!$N$9:$N$746,0)),"")</f>
        <v/>
      </c>
      <c r="I2219" s="22"/>
      <c r="J2219" s="22"/>
      <c r="K2219" s="22"/>
      <c r="L2219" s="5">
        <v>951239</v>
      </c>
      <c r="M2219" s="9" t="s">
        <v>3015</v>
      </c>
      <c r="N2219" s="5">
        <v>95124</v>
      </c>
      <c r="O2219" s="5">
        <v>1046363</v>
      </c>
      <c r="P2219" s="5">
        <f t="shared" si="68"/>
        <v>109868.11499999999</v>
      </c>
      <c r="Q2219" s="5">
        <f t="shared" si="69"/>
        <v>936494.88500000001</v>
      </c>
      <c r="R2219" s="5" t="str">
        <f>+IFERROR(INDEX('18.02.23'!$F$9:$F$748,MATCH('Bảng kê Q1'!$F2219,'18.02.23'!$N$9:$N$746,0)),"")</f>
        <v/>
      </c>
      <c r="S2219" s="15" t="s">
        <v>1882</v>
      </c>
      <c r="T2219" s="8" t="s">
        <v>3014</v>
      </c>
      <c r="U2219" t="e">
        <f>INDEX('Hàng tra'!$E$3:$E$519,MATCH('Bảng kê Q1'!$F2219,'Hàng tra'!$E$3:$E$519,0))</f>
        <v>#N/A</v>
      </c>
    </row>
    <row r="2220" spans="1:21" hidden="1" outlineLevel="1" x14ac:dyDescent="0.25">
      <c r="A2220" s="4">
        <v>45002</v>
      </c>
      <c r="B2220" s="8" t="s">
        <v>1698</v>
      </c>
      <c r="C2220" s="8" t="s">
        <v>3013</v>
      </c>
      <c r="D2220" s="22" t="s">
        <v>104</v>
      </c>
      <c r="E2220" s="22" t="s">
        <v>104</v>
      </c>
      <c r="F2220" s="22">
        <v>15641</v>
      </c>
      <c r="G2220" s="22"/>
      <c r="H2220" s="22" t="str">
        <f>+IFERROR(INDEX('18.02.23'!$N$9:$N$746,MATCH('Bảng kê Q1'!$F2220,'18.02.23'!$N$9:$N$746,0)),"")</f>
        <v/>
      </c>
      <c r="I2220" s="22"/>
      <c r="J2220" s="22"/>
      <c r="K2220" s="22"/>
      <c r="L2220" s="5">
        <v>618065</v>
      </c>
      <c r="M2220" s="9" t="s">
        <v>3015</v>
      </c>
      <c r="N2220" s="5">
        <v>61807</v>
      </c>
      <c r="O2220" s="5">
        <v>679872</v>
      </c>
      <c r="P2220" s="5">
        <f t="shared" si="68"/>
        <v>71386.559999999998</v>
      </c>
      <c r="Q2220" s="5">
        <f t="shared" si="69"/>
        <v>608485.43999999994</v>
      </c>
      <c r="R2220" s="5" t="str">
        <f>+IFERROR(INDEX('18.02.23'!$F$9:$F$748,MATCH('Bảng kê Q1'!$F2220,'18.02.23'!$N$9:$N$746,0)),"")</f>
        <v/>
      </c>
      <c r="S2220" s="15" t="s">
        <v>1882</v>
      </c>
      <c r="T2220" s="8" t="s">
        <v>3014</v>
      </c>
      <c r="U2220" t="e">
        <f>INDEX('Hàng tra'!$E$3:$E$519,MATCH('Bảng kê Q1'!$F2220,'Hàng tra'!$E$3:$E$519,0))</f>
        <v>#N/A</v>
      </c>
    </row>
    <row r="2221" spans="1:21" hidden="1" outlineLevel="1" x14ac:dyDescent="0.25">
      <c r="A2221" s="4">
        <v>45002</v>
      </c>
      <c r="B2221" s="8" t="s">
        <v>2317</v>
      </c>
      <c r="C2221" s="8" t="s">
        <v>3013</v>
      </c>
      <c r="D2221" s="22" t="s">
        <v>2989</v>
      </c>
      <c r="E2221" s="22" t="s">
        <v>2989</v>
      </c>
      <c r="F2221" s="22">
        <v>15649</v>
      </c>
      <c r="G2221" s="22"/>
      <c r="H2221" s="22" t="str">
        <f>+IFERROR(INDEX('18.02.23'!$N$9:$N$746,MATCH('Bảng kê Q1'!$F2221,'18.02.23'!$N$9:$N$746,0)),"")</f>
        <v/>
      </c>
      <c r="I2221" s="22"/>
      <c r="J2221" s="22"/>
      <c r="K2221" s="22"/>
      <c r="L2221" s="5">
        <v>848400</v>
      </c>
      <c r="M2221" s="9" t="s">
        <v>3015</v>
      </c>
      <c r="N2221" s="5">
        <v>84840</v>
      </c>
      <c r="O2221" s="5">
        <v>933240</v>
      </c>
      <c r="P2221" s="5">
        <f t="shared" si="68"/>
        <v>97990.2</v>
      </c>
      <c r="Q2221" s="5">
        <f t="shared" si="69"/>
        <v>835249.8</v>
      </c>
      <c r="R2221" s="5" t="str">
        <f>+IFERROR(INDEX('18.02.23'!$F$9:$F$748,MATCH('Bảng kê Q1'!$F2221,'18.02.23'!$N$9:$N$746,0)),"")</f>
        <v/>
      </c>
      <c r="S2221" s="15" t="s">
        <v>2989</v>
      </c>
      <c r="T2221" s="8" t="s">
        <v>3038</v>
      </c>
      <c r="U2221" t="e">
        <f>INDEX('Hàng tra'!$E$3:$E$519,MATCH('Bảng kê Q1'!$F2221,'Hàng tra'!$E$3:$E$519,0))</f>
        <v>#N/A</v>
      </c>
    </row>
    <row r="2222" spans="1:21" hidden="1" outlineLevel="1" x14ac:dyDescent="0.25">
      <c r="A2222" s="4">
        <v>45002</v>
      </c>
      <c r="B2222" s="8" t="s">
        <v>1545</v>
      </c>
      <c r="C2222" s="8" t="s">
        <v>3013</v>
      </c>
      <c r="D2222" s="22" t="s">
        <v>773</v>
      </c>
      <c r="E2222" s="22" t="s">
        <v>773</v>
      </c>
      <c r="F2222" s="22">
        <v>15655</v>
      </c>
      <c r="G2222" s="22"/>
      <c r="H2222" s="22" t="str">
        <f>+IFERROR(INDEX('18.02.23'!$N$9:$N$746,MATCH('Bảng kê Q1'!$F2222,'18.02.23'!$N$9:$N$746,0)),"")</f>
        <v/>
      </c>
      <c r="I2222" s="22"/>
      <c r="J2222" s="22"/>
      <c r="K2222" s="22"/>
      <c r="L2222" s="5">
        <v>1844890</v>
      </c>
      <c r="M2222" s="9" t="s">
        <v>3015</v>
      </c>
      <c r="N2222" s="5">
        <v>184489</v>
      </c>
      <c r="O2222" s="5">
        <v>2029379</v>
      </c>
      <c r="P2222" s="5">
        <f t="shared" si="68"/>
        <v>213084.79499999998</v>
      </c>
      <c r="Q2222" s="5">
        <f t="shared" si="69"/>
        <v>1816294.2050000001</v>
      </c>
      <c r="R2222" s="5" t="str">
        <f>+IFERROR(INDEX('18.02.23'!$F$9:$F$748,MATCH('Bảng kê Q1'!$F2222,'18.02.23'!$N$9:$N$746,0)),"")</f>
        <v/>
      </c>
      <c r="S2222" s="15" t="s">
        <v>773</v>
      </c>
      <c r="T2222" s="8" t="s">
        <v>3052</v>
      </c>
      <c r="U2222" t="e">
        <f>INDEX('Hàng tra'!$E$3:$E$519,MATCH('Bảng kê Q1'!$F2222,'Hàng tra'!$E$3:$E$519,0))</f>
        <v>#N/A</v>
      </c>
    </row>
    <row r="2223" spans="1:21" hidden="1" outlineLevel="1" x14ac:dyDescent="0.25">
      <c r="A2223" s="4">
        <v>45002</v>
      </c>
      <c r="B2223" s="8" t="s">
        <v>1023</v>
      </c>
      <c r="C2223" s="8" t="s">
        <v>3013</v>
      </c>
      <c r="D2223" s="22" t="s">
        <v>773</v>
      </c>
      <c r="E2223" s="22" t="s">
        <v>773</v>
      </c>
      <c r="F2223" s="22">
        <v>15656</v>
      </c>
      <c r="G2223" s="22"/>
      <c r="H2223" s="22" t="str">
        <f>+IFERROR(INDEX('18.02.23'!$N$9:$N$746,MATCH('Bảng kê Q1'!$F2223,'18.02.23'!$N$9:$N$746,0)),"")</f>
        <v/>
      </c>
      <c r="I2223" s="22"/>
      <c r="J2223" s="22"/>
      <c r="K2223" s="22"/>
      <c r="L2223" s="5">
        <v>3035550</v>
      </c>
      <c r="M2223" s="9" t="s">
        <v>3015</v>
      </c>
      <c r="N2223" s="5">
        <v>303555</v>
      </c>
      <c r="O2223" s="5">
        <v>3339105</v>
      </c>
      <c r="P2223" s="5">
        <f t="shared" si="68"/>
        <v>350606.02499999997</v>
      </c>
      <c r="Q2223" s="5">
        <f t="shared" si="69"/>
        <v>2988498.9750000001</v>
      </c>
      <c r="R2223" s="5" t="str">
        <f>+IFERROR(INDEX('18.02.23'!$F$9:$F$748,MATCH('Bảng kê Q1'!$F2223,'18.02.23'!$N$9:$N$746,0)),"")</f>
        <v/>
      </c>
      <c r="S2223" s="15" t="s">
        <v>773</v>
      </c>
      <c r="T2223" s="8" t="s">
        <v>3052</v>
      </c>
      <c r="U2223" t="e">
        <f>INDEX('Hàng tra'!$E$3:$E$519,MATCH('Bảng kê Q1'!$F2223,'Hàng tra'!$E$3:$E$519,0))</f>
        <v>#N/A</v>
      </c>
    </row>
    <row r="2224" spans="1:21" ht="21" hidden="1" outlineLevel="1" x14ac:dyDescent="0.25">
      <c r="A2224" s="4">
        <v>45002</v>
      </c>
      <c r="B2224" s="8" t="s">
        <v>112</v>
      </c>
      <c r="C2224" s="8" t="s">
        <v>3013</v>
      </c>
      <c r="D2224" s="22" t="s">
        <v>2912</v>
      </c>
      <c r="E2224" s="22" t="s">
        <v>2912</v>
      </c>
      <c r="F2224" s="22">
        <v>15657</v>
      </c>
      <c r="G2224" s="22"/>
      <c r="H2224" s="22" t="str">
        <f>+IFERROR(INDEX('18.02.23'!$N$9:$N$746,MATCH('Bảng kê Q1'!$F2224,'18.02.23'!$N$9:$N$746,0)),"")</f>
        <v/>
      </c>
      <c r="I2224" s="22"/>
      <c r="J2224" s="22"/>
      <c r="K2224" s="22"/>
      <c r="L2224" s="5">
        <v>2008029</v>
      </c>
      <c r="M2224" s="9" t="s">
        <v>3015</v>
      </c>
      <c r="N2224" s="5">
        <v>200803</v>
      </c>
      <c r="O2224" s="5">
        <v>2208832</v>
      </c>
      <c r="P2224" s="5">
        <f t="shared" si="68"/>
        <v>231927.36</v>
      </c>
      <c r="Q2224" s="5">
        <f t="shared" si="69"/>
        <v>1976904.6400000001</v>
      </c>
      <c r="R2224" s="5" t="str">
        <f>+IFERROR(INDEX('18.02.23'!$F$9:$F$748,MATCH('Bảng kê Q1'!$F2224,'18.02.23'!$N$9:$N$746,0)),"")</f>
        <v/>
      </c>
      <c r="S2224" s="15" t="s">
        <v>2912</v>
      </c>
      <c r="T2224" s="8" t="s">
        <v>3049</v>
      </c>
      <c r="U2224" t="e">
        <f>INDEX('Hàng tra'!$E$3:$E$519,MATCH('Bảng kê Q1'!$F2224,'Hàng tra'!$E$3:$E$519,0))</f>
        <v>#N/A</v>
      </c>
    </row>
    <row r="2225" spans="1:21" hidden="1" outlineLevel="1" x14ac:dyDescent="0.25">
      <c r="A2225" s="4">
        <v>45002</v>
      </c>
      <c r="B2225" s="8" t="s">
        <v>359</v>
      </c>
      <c r="C2225" s="8" t="s">
        <v>3013</v>
      </c>
      <c r="D2225" s="22" t="s">
        <v>2994</v>
      </c>
      <c r="E2225" s="22" t="s">
        <v>2994</v>
      </c>
      <c r="F2225" s="22">
        <v>15664</v>
      </c>
      <c r="G2225" s="22"/>
      <c r="H2225" s="22" t="str">
        <f>+IFERROR(INDEX('18.02.23'!$N$9:$N$746,MATCH('Bảng kê Q1'!$F2225,'18.02.23'!$N$9:$N$746,0)),"")</f>
        <v/>
      </c>
      <c r="I2225" s="22"/>
      <c r="J2225" s="22"/>
      <c r="K2225" s="22"/>
      <c r="L2225" s="5">
        <v>340315</v>
      </c>
      <c r="M2225" s="9" t="s">
        <v>3015</v>
      </c>
      <c r="N2225" s="5">
        <v>34032</v>
      </c>
      <c r="O2225" s="5">
        <v>374347</v>
      </c>
      <c r="P2225" s="5">
        <f t="shared" si="68"/>
        <v>39306.434999999998</v>
      </c>
      <c r="Q2225" s="5">
        <f t="shared" si="69"/>
        <v>335040.565</v>
      </c>
      <c r="R2225" s="5" t="str">
        <f>+IFERROR(INDEX('18.02.23'!$F$9:$F$748,MATCH('Bảng kê Q1'!$F2225,'18.02.23'!$N$9:$N$746,0)),"")</f>
        <v/>
      </c>
      <c r="S2225" s="15" t="s">
        <v>1882</v>
      </c>
      <c r="T2225" s="8" t="s">
        <v>3014</v>
      </c>
      <c r="U2225" t="e">
        <f>INDEX('Hàng tra'!$E$3:$E$519,MATCH('Bảng kê Q1'!$F2225,'Hàng tra'!$E$3:$E$519,0))</f>
        <v>#N/A</v>
      </c>
    </row>
    <row r="2226" spans="1:21" hidden="1" outlineLevel="1" x14ac:dyDescent="0.25">
      <c r="A2226" s="4">
        <v>45002</v>
      </c>
      <c r="B2226" s="8" t="s">
        <v>638</v>
      </c>
      <c r="C2226" s="8" t="s">
        <v>3013</v>
      </c>
      <c r="D2226" s="22" t="s">
        <v>1769</v>
      </c>
      <c r="E2226" s="22" t="s">
        <v>1769</v>
      </c>
      <c r="F2226" s="22">
        <v>15665</v>
      </c>
      <c r="G2226" s="22"/>
      <c r="H2226" s="22" t="str">
        <f>+IFERROR(INDEX('18.02.23'!$N$9:$N$746,MATCH('Bảng kê Q1'!$F2226,'18.02.23'!$N$9:$N$746,0)),"")</f>
        <v/>
      </c>
      <c r="I2226" s="22"/>
      <c r="J2226" s="22"/>
      <c r="K2226" s="22"/>
      <c r="L2226" s="5">
        <v>1323430</v>
      </c>
      <c r="M2226" s="9" t="s">
        <v>3015</v>
      </c>
      <c r="N2226" s="5">
        <v>132343</v>
      </c>
      <c r="O2226" s="5">
        <v>1455773</v>
      </c>
      <c r="P2226" s="5">
        <f t="shared" si="68"/>
        <v>152856.16500000001</v>
      </c>
      <c r="Q2226" s="5">
        <f t="shared" si="69"/>
        <v>1302916.835</v>
      </c>
      <c r="R2226" s="5" t="str">
        <f>+IFERROR(INDEX('18.02.23'!$F$9:$F$748,MATCH('Bảng kê Q1'!$F2226,'18.02.23'!$N$9:$N$746,0)),"")</f>
        <v/>
      </c>
      <c r="S2226" s="15" t="s">
        <v>1882</v>
      </c>
      <c r="T2226" s="8" t="s">
        <v>3014</v>
      </c>
      <c r="U2226" t="e">
        <f>INDEX('Hàng tra'!$E$3:$E$519,MATCH('Bảng kê Q1'!$F2226,'Hàng tra'!$E$3:$E$519,0))</f>
        <v>#N/A</v>
      </c>
    </row>
    <row r="2227" spans="1:21" hidden="1" outlineLevel="1" x14ac:dyDescent="0.25">
      <c r="A2227" s="4">
        <v>45002</v>
      </c>
      <c r="B2227" s="8" t="s">
        <v>1608</v>
      </c>
      <c r="C2227" s="8" t="s">
        <v>3013</v>
      </c>
      <c r="D2227" s="22" t="s">
        <v>4170</v>
      </c>
      <c r="E2227" s="22" t="s">
        <v>4170</v>
      </c>
      <c r="F2227" s="22">
        <v>15668</v>
      </c>
      <c r="G2227" s="22"/>
      <c r="H2227" s="22" t="str">
        <f>+IFERROR(INDEX('18.02.23'!$N$9:$N$746,MATCH('Bảng kê Q1'!$F2227,'18.02.23'!$N$9:$N$746,0)),"")</f>
        <v/>
      </c>
      <c r="I2227" s="22"/>
      <c r="J2227" s="22"/>
      <c r="K2227" s="22"/>
      <c r="L2227" s="5">
        <v>1844890</v>
      </c>
      <c r="M2227" s="9" t="s">
        <v>3015</v>
      </c>
      <c r="N2227" s="5">
        <v>184489</v>
      </c>
      <c r="O2227" s="5">
        <v>2029379</v>
      </c>
      <c r="P2227" s="5">
        <f t="shared" si="68"/>
        <v>213084.79499999998</v>
      </c>
      <c r="Q2227" s="5">
        <f t="shared" si="69"/>
        <v>1816294.2050000001</v>
      </c>
      <c r="R2227" s="5" t="str">
        <f>+IFERROR(INDEX('18.02.23'!$F$9:$F$748,MATCH('Bảng kê Q1'!$F2227,'18.02.23'!$N$9:$N$746,0)),"")</f>
        <v/>
      </c>
      <c r="S2227" s="15" t="s">
        <v>181</v>
      </c>
      <c r="T2227" s="8" t="s">
        <v>3068</v>
      </c>
      <c r="U2227" t="e">
        <f>INDEX('Hàng tra'!$E$3:$E$519,MATCH('Bảng kê Q1'!$F2227,'Hàng tra'!$E$3:$E$519,0))</f>
        <v>#N/A</v>
      </c>
    </row>
    <row r="2228" spans="1:21" hidden="1" outlineLevel="1" x14ac:dyDescent="0.25">
      <c r="A2228" s="4">
        <v>45003</v>
      </c>
      <c r="B2228" s="8" t="s">
        <v>1732</v>
      </c>
      <c r="C2228" s="8" t="s">
        <v>3013</v>
      </c>
      <c r="D2228" s="22" t="s">
        <v>2031</v>
      </c>
      <c r="E2228" s="22" t="s">
        <v>2031</v>
      </c>
      <c r="F2228" s="22">
        <v>15670</v>
      </c>
      <c r="G2228" s="22"/>
      <c r="H2228" s="22" t="str">
        <f>+IFERROR(INDEX('18.02.23'!$N$9:$N$746,MATCH('Bảng kê Q1'!$F2228,'18.02.23'!$N$9:$N$746,0)),"")</f>
        <v/>
      </c>
      <c r="I2228" s="22"/>
      <c r="J2228" s="22"/>
      <c r="K2228" s="22"/>
      <c r="L2228" s="5">
        <v>844276</v>
      </c>
      <c r="M2228" s="9" t="s">
        <v>3015</v>
      </c>
      <c r="N2228" s="5">
        <v>84428</v>
      </c>
      <c r="O2228" s="5">
        <v>928704</v>
      </c>
      <c r="P2228" s="5">
        <f t="shared" si="68"/>
        <v>97513.919999999998</v>
      </c>
      <c r="Q2228" s="5">
        <f t="shared" si="69"/>
        <v>831190.08</v>
      </c>
      <c r="R2228" s="5" t="str">
        <f>+IFERROR(INDEX('18.02.23'!$F$9:$F$748,MATCH('Bảng kê Q1'!$F2228,'18.02.23'!$N$9:$N$746,0)),"")</f>
        <v/>
      </c>
      <c r="S2228" s="15" t="s">
        <v>1882</v>
      </c>
      <c r="T2228" s="8" t="s">
        <v>3014</v>
      </c>
      <c r="U2228" t="e">
        <f>INDEX('Hàng tra'!$E$3:$E$519,MATCH('Bảng kê Q1'!$F2228,'Hàng tra'!$E$3:$E$519,0))</f>
        <v>#N/A</v>
      </c>
    </row>
    <row r="2229" spans="1:21" hidden="1" outlineLevel="1" x14ac:dyDescent="0.25">
      <c r="A2229" s="4">
        <v>45003</v>
      </c>
      <c r="B2229" s="8" t="s">
        <v>2516</v>
      </c>
      <c r="C2229" s="8" t="s">
        <v>3013</v>
      </c>
      <c r="D2229" s="22" t="s">
        <v>2211</v>
      </c>
      <c r="E2229" s="22" t="s">
        <v>2211</v>
      </c>
      <c r="F2229" s="22">
        <v>15671</v>
      </c>
      <c r="G2229" s="22"/>
      <c r="H2229" s="22" t="str">
        <f>+IFERROR(INDEX('18.02.23'!$N$9:$N$746,MATCH('Bảng kê Q1'!$F2229,'18.02.23'!$N$9:$N$746,0)),"")</f>
        <v/>
      </c>
      <c r="I2229" s="22"/>
      <c r="J2229" s="22"/>
      <c r="K2229" s="22"/>
      <c r="L2229" s="5">
        <v>555290</v>
      </c>
      <c r="M2229" s="9" t="s">
        <v>3015</v>
      </c>
      <c r="N2229" s="5">
        <v>55529</v>
      </c>
      <c r="O2229" s="5">
        <v>610819</v>
      </c>
      <c r="P2229" s="5">
        <f t="shared" si="68"/>
        <v>64135.994999999995</v>
      </c>
      <c r="Q2229" s="5">
        <f t="shared" si="69"/>
        <v>546683.005</v>
      </c>
      <c r="R2229" s="5" t="str">
        <f>+IFERROR(INDEX('18.02.23'!$F$9:$F$748,MATCH('Bảng kê Q1'!$F2229,'18.02.23'!$N$9:$N$746,0)),"")</f>
        <v/>
      </c>
      <c r="S2229" s="15" t="s">
        <v>1882</v>
      </c>
      <c r="T2229" s="8" t="s">
        <v>3014</v>
      </c>
      <c r="U2229" t="e">
        <f>INDEX('Hàng tra'!$E$3:$E$519,MATCH('Bảng kê Q1'!$F2229,'Hàng tra'!$E$3:$E$519,0))</f>
        <v>#N/A</v>
      </c>
    </row>
    <row r="2230" spans="1:21" hidden="1" outlineLevel="1" x14ac:dyDescent="0.25">
      <c r="A2230" s="4">
        <v>45003</v>
      </c>
      <c r="B2230" s="8" t="s">
        <v>2373</v>
      </c>
      <c r="C2230" s="8" t="s">
        <v>3013</v>
      </c>
      <c r="D2230" s="22" t="s">
        <v>2936</v>
      </c>
      <c r="E2230" s="22" t="s">
        <v>2936</v>
      </c>
      <c r="F2230" s="22">
        <v>15672</v>
      </c>
      <c r="G2230" s="22"/>
      <c r="H2230" s="22" t="str">
        <f>+IFERROR(INDEX('18.02.23'!$N$9:$N$746,MATCH('Bảng kê Q1'!$F2230,'18.02.23'!$N$9:$N$746,0)),"")</f>
        <v/>
      </c>
      <c r="I2230" s="22"/>
      <c r="J2230" s="22"/>
      <c r="K2230" s="22"/>
      <c r="L2230" s="5">
        <v>622160</v>
      </c>
      <c r="M2230" s="9" t="s">
        <v>3015</v>
      </c>
      <c r="N2230" s="5">
        <v>62216</v>
      </c>
      <c r="O2230" s="5">
        <v>684376</v>
      </c>
      <c r="P2230" s="5">
        <f t="shared" si="68"/>
        <v>71859.48</v>
      </c>
      <c r="Q2230" s="5">
        <f t="shared" si="69"/>
        <v>612516.52</v>
      </c>
      <c r="R2230" s="5" t="str">
        <f>+IFERROR(INDEX('18.02.23'!$F$9:$F$748,MATCH('Bảng kê Q1'!$F2230,'18.02.23'!$N$9:$N$746,0)),"")</f>
        <v/>
      </c>
      <c r="S2230" s="15" t="s">
        <v>1882</v>
      </c>
      <c r="T2230" s="8" t="s">
        <v>3014</v>
      </c>
      <c r="U2230" t="e">
        <f>INDEX('Hàng tra'!$E$3:$E$519,MATCH('Bảng kê Q1'!$F2230,'Hàng tra'!$E$3:$E$519,0))</f>
        <v>#N/A</v>
      </c>
    </row>
    <row r="2231" spans="1:21" hidden="1" outlineLevel="1" x14ac:dyDescent="0.25">
      <c r="A2231" s="4">
        <v>45003</v>
      </c>
      <c r="B2231" s="8" t="s">
        <v>958</v>
      </c>
      <c r="C2231" s="8" t="s">
        <v>3013</v>
      </c>
      <c r="D2231" s="22" t="s">
        <v>2734</v>
      </c>
      <c r="E2231" s="22" t="s">
        <v>2734</v>
      </c>
      <c r="F2231" s="22">
        <v>15675</v>
      </c>
      <c r="G2231" s="22"/>
      <c r="H2231" s="22" t="str">
        <f>+IFERROR(INDEX('18.02.23'!$N$9:$N$746,MATCH('Bảng kê Q1'!$F2231,'18.02.23'!$N$9:$N$746,0)),"")</f>
        <v/>
      </c>
      <c r="I2231" s="22"/>
      <c r="J2231" s="22"/>
      <c r="K2231" s="22"/>
      <c r="L2231" s="5">
        <v>555290</v>
      </c>
      <c r="M2231" s="9" t="s">
        <v>3015</v>
      </c>
      <c r="N2231" s="5">
        <v>55529</v>
      </c>
      <c r="O2231" s="5">
        <v>610819</v>
      </c>
      <c r="P2231" s="5">
        <f t="shared" si="68"/>
        <v>64135.994999999995</v>
      </c>
      <c r="Q2231" s="5">
        <f t="shared" si="69"/>
        <v>546683.005</v>
      </c>
      <c r="R2231" s="5" t="str">
        <f>+IFERROR(INDEX('18.02.23'!$F$9:$F$748,MATCH('Bảng kê Q1'!$F2231,'18.02.23'!$N$9:$N$746,0)),"")</f>
        <v/>
      </c>
      <c r="S2231" s="15" t="s">
        <v>1882</v>
      </c>
      <c r="T2231" s="8" t="s">
        <v>3014</v>
      </c>
      <c r="U2231" t="e">
        <f>INDEX('Hàng tra'!$E$3:$E$519,MATCH('Bảng kê Q1'!$F2231,'Hàng tra'!$E$3:$E$519,0))</f>
        <v>#N/A</v>
      </c>
    </row>
    <row r="2232" spans="1:21" hidden="1" outlineLevel="1" x14ac:dyDescent="0.25">
      <c r="A2232" s="4">
        <v>45003</v>
      </c>
      <c r="B2232" s="8" t="s">
        <v>2969</v>
      </c>
      <c r="C2232" s="8" t="s">
        <v>3013</v>
      </c>
      <c r="D2232" s="22" t="s">
        <v>4192</v>
      </c>
      <c r="E2232" s="22" t="s">
        <v>4192</v>
      </c>
      <c r="F2232" s="22">
        <v>15676</v>
      </c>
      <c r="G2232" s="22"/>
      <c r="H2232" s="22" t="str">
        <f>+IFERROR(INDEX('18.02.23'!$N$9:$N$746,MATCH('Bảng kê Q1'!$F2232,'18.02.23'!$N$9:$N$746,0)),"")</f>
        <v/>
      </c>
      <c r="I2232" s="22"/>
      <c r="J2232" s="22"/>
      <c r="K2232" s="22"/>
      <c r="L2232" s="5">
        <v>1732740</v>
      </c>
      <c r="M2232" s="9" t="s">
        <v>3015</v>
      </c>
      <c r="N2232" s="5">
        <v>173274</v>
      </c>
      <c r="O2232" s="5">
        <v>1906014</v>
      </c>
      <c r="P2232" s="5">
        <f t="shared" si="68"/>
        <v>200131.47</v>
      </c>
      <c r="Q2232" s="5">
        <f t="shared" si="69"/>
        <v>1705882.53</v>
      </c>
      <c r="R2232" s="5" t="str">
        <f>+IFERROR(INDEX('18.02.23'!$F$9:$F$748,MATCH('Bảng kê Q1'!$F2232,'18.02.23'!$N$9:$N$746,0)),"")</f>
        <v/>
      </c>
      <c r="S2232" s="15" t="s">
        <v>2803</v>
      </c>
      <c r="T2232" s="8" t="s">
        <v>3035</v>
      </c>
      <c r="U2232" t="e">
        <f>INDEX('Hàng tra'!$E$3:$E$519,MATCH('Bảng kê Q1'!$F2232,'Hàng tra'!$E$3:$E$519,0))</f>
        <v>#N/A</v>
      </c>
    </row>
    <row r="2233" spans="1:21" hidden="1" outlineLevel="1" x14ac:dyDescent="0.25">
      <c r="A2233" s="4">
        <v>45003</v>
      </c>
      <c r="B2233" s="8" t="s">
        <v>2663</v>
      </c>
      <c r="C2233" s="8" t="s">
        <v>3013</v>
      </c>
      <c r="D2233" s="22" t="s">
        <v>1387</v>
      </c>
      <c r="E2233" s="22" t="s">
        <v>1387</v>
      </c>
      <c r="F2233" s="22">
        <v>15677</v>
      </c>
      <c r="G2233" s="22"/>
      <c r="H2233" s="22" t="str">
        <f>+IFERROR(INDEX('18.02.23'!$N$9:$N$746,MATCH('Bảng kê Q1'!$F2233,'18.02.23'!$N$9:$N$746,0)),"")</f>
        <v/>
      </c>
      <c r="I2233" s="22"/>
      <c r="J2233" s="22"/>
      <c r="K2233" s="22"/>
      <c r="L2233" s="5">
        <v>734310</v>
      </c>
      <c r="M2233" s="9" t="s">
        <v>3015</v>
      </c>
      <c r="N2233" s="5">
        <v>73431</v>
      </c>
      <c r="O2233" s="5">
        <v>807741</v>
      </c>
      <c r="P2233" s="5">
        <f t="shared" si="68"/>
        <v>84812.804999999993</v>
      </c>
      <c r="Q2233" s="5">
        <f t="shared" si="69"/>
        <v>722928.19500000007</v>
      </c>
      <c r="R2233" s="5" t="str">
        <f>+IFERROR(INDEX('18.02.23'!$F$9:$F$748,MATCH('Bảng kê Q1'!$F2233,'18.02.23'!$N$9:$N$746,0)),"")</f>
        <v/>
      </c>
      <c r="S2233" s="15" t="s">
        <v>1882</v>
      </c>
      <c r="T2233" s="8" t="s">
        <v>3014</v>
      </c>
      <c r="U2233" t="e">
        <f>INDEX('Hàng tra'!$E$3:$E$519,MATCH('Bảng kê Q1'!$F2233,'Hàng tra'!$E$3:$E$519,0))</f>
        <v>#N/A</v>
      </c>
    </row>
    <row r="2234" spans="1:21" hidden="1" outlineLevel="1" x14ac:dyDescent="0.25">
      <c r="A2234" s="4">
        <v>45003</v>
      </c>
      <c r="B2234" s="8" t="s">
        <v>1257</v>
      </c>
      <c r="C2234" s="8" t="s">
        <v>3013</v>
      </c>
      <c r="D2234" s="22" t="s">
        <v>1749</v>
      </c>
      <c r="E2234" s="22" t="s">
        <v>1749</v>
      </c>
      <c r="F2234" s="22">
        <v>15678</v>
      </c>
      <c r="G2234" s="22"/>
      <c r="H2234" s="22" t="str">
        <f>+IFERROR(INDEX('18.02.23'!$N$9:$N$746,MATCH('Bảng kê Q1'!$F2234,'18.02.23'!$N$9:$N$746,0)),"")</f>
        <v/>
      </c>
      <c r="I2234" s="22"/>
      <c r="J2234" s="22"/>
      <c r="K2234" s="22"/>
      <c r="L2234" s="5">
        <v>846240</v>
      </c>
      <c r="M2234" s="9" t="s">
        <v>3015</v>
      </c>
      <c r="N2234" s="5">
        <v>84624</v>
      </c>
      <c r="O2234" s="5">
        <v>930864</v>
      </c>
      <c r="P2234" s="5">
        <f t="shared" si="68"/>
        <v>97740.72</v>
      </c>
      <c r="Q2234" s="5">
        <f t="shared" si="69"/>
        <v>833123.28</v>
      </c>
      <c r="R2234" s="5" t="str">
        <f>+IFERROR(INDEX('18.02.23'!$F$9:$F$748,MATCH('Bảng kê Q1'!$F2234,'18.02.23'!$N$9:$N$746,0)),"")</f>
        <v/>
      </c>
      <c r="S2234" s="15" t="s">
        <v>1882</v>
      </c>
      <c r="T2234" s="8" t="s">
        <v>3014</v>
      </c>
      <c r="U2234" t="e">
        <f>INDEX('Hàng tra'!$E$3:$E$519,MATCH('Bảng kê Q1'!$F2234,'Hàng tra'!$E$3:$E$519,0))</f>
        <v>#N/A</v>
      </c>
    </row>
    <row r="2235" spans="1:21" hidden="1" outlineLevel="1" x14ac:dyDescent="0.25">
      <c r="A2235" s="4">
        <v>45003</v>
      </c>
      <c r="B2235" s="8" t="s">
        <v>831</v>
      </c>
      <c r="C2235" s="8" t="s">
        <v>3013</v>
      </c>
      <c r="D2235" s="22" t="s">
        <v>2692</v>
      </c>
      <c r="E2235" s="22" t="s">
        <v>2692</v>
      </c>
      <c r="F2235" s="22">
        <v>15680</v>
      </c>
      <c r="G2235" s="22"/>
      <c r="H2235" s="22" t="str">
        <f>+IFERROR(INDEX('18.02.23'!$N$9:$N$746,MATCH('Bảng kê Q1'!$F2235,'18.02.23'!$N$9:$N$746,0)),"")</f>
        <v/>
      </c>
      <c r="I2235" s="22"/>
      <c r="J2235" s="22"/>
      <c r="K2235" s="22"/>
      <c r="L2235" s="5">
        <v>1844890</v>
      </c>
      <c r="M2235" s="9" t="s">
        <v>3015</v>
      </c>
      <c r="N2235" s="5">
        <v>184489</v>
      </c>
      <c r="O2235" s="5">
        <v>2029379</v>
      </c>
      <c r="P2235" s="5">
        <f t="shared" si="68"/>
        <v>213084.79499999998</v>
      </c>
      <c r="Q2235" s="5">
        <f t="shared" si="69"/>
        <v>1816294.2050000001</v>
      </c>
      <c r="R2235" s="5" t="str">
        <f>+IFERROR(INDEX('18.02.23'!$F$9:$F$748,MATCH('Bảng kê Q1'!$F2235,'18.02.23'!$N$9:$N$746,0)),"")</f>
        <v/>
      </c>
      <c r="S2235" s="15" t="s">
        <v>2692</v>
      </c>
      <c r="T2235" s="8" t="s">
        <v>3093</v>
      </c>
      <c r="U2235" t="e">
        <f>INDEX('Hàng tra'!$E$3:$E$519,MATCH('Bảng kê Q1'!$F2235,'Hàng tra'!$E$3:$E$519,0))</f>
        <v>#N/A</v>
      </c>
    </row>
    <row r="2236" spans="1:21" hidden="1" outlineLevel="1" x14ac:dyDescent="0.25">
      <c r="A2236" s="4">
        <v>45003</v>
      </c>
      <c r="B2236" s="8" t="s">
        <v>2304</v>
      </c>
      <c r="C2236" s="8" t="s">
        <v>3013</v>
      </c>
      <c r="D2236" s="22" t="s">
        <v>799</v>
      </c>
      <c r="E2236" s="22" t="s">
        <v>799</v>
      </c>
      <c r="F2236" s="22">
        <v>15683</v>
      </c>
      <c r="G2236" s="22"/>
      <c r="H2236" s="22" t="str">
        <f>+IFERROR(INDEX('18.02.23'!$N$9:$N$746,MATCH('Bảng kê Q1'!$F2236,'18.02.23'!$N$9:$N$746,0)),"")</f>
        <v/>
      </c>
      <c r="I2236" s="22"/>
      <c r="J2236" s="22"/>
      <c r="K2236" s="22"/>
      <c r="L2236" s="5">
        <v>2882928</v>
      </c>
      <c r="M2236" s="9" t="s">
        <v>3015</v>
      </c>
      <c r="N2236" s="5">
        <v>288293</v>
      </c>
      <c r="O2236" s="5">
        <v>3171221</v>
      </c>
      <c r="P2236" s="5">
        <f t="shared" si="68"/>
        <v>332978.20500000002</v>
      </c>
      <c r="Q2236" s="5">
        <f t="shared" si="69"/>
        <v>2838242.7949999999</v>
      </c>
      <c r="R2236" s="5" t="str">
        <f>+IFERROR(INDEX('18.02.23'!$F$9:$F$748,MATCH('Bảng kê Q1'!$F2236,'18.02.23'!$N$9:$N$746,0)),"")</f>
        <v/>
      </c>
      <c r="S2236" s="15" t="s">
        <v>799</v>
      </c>
      <c r="T2236" s="8" t="s">
        <v>3086</v>
      </c>
      <c r="U2236" t="e">
        <f>INDEX('Hàng tra'!$E$3:$E$519,MATCH('Bảng kê Q1'!$F2236,'Hàng tra'!$E$3:$E$519,0))</f>
        <v>#N/A</v>
      </c>
    </row>
    <row r="2237" spans="1:21" hidden="1" outlineLevel="1" x14ac:dyDescent="0.25">
      <c r="A2237" s="4">
        <v>45003</v>
      </c>
      <c r="B2237" s="8" t="s">
        <v>2127</v>
      </c>
      <c r="C2237" s="8" t="s">
        <v>3013</v>
      </c>
      <c r="D2237" s="22" t="s">
        <v>444</v>
      </c>
      <c r="E2237" s="22" t="s">
        <v>444</v>
      </c>
      <c r="F2237" s="22">
        <v>15684</v>
      </c>
      <c r="G2237" s="22"/>
      <c r="H2237" s="22" t="str">
        <f>+IFERROR(INDEX('18.02.23'!$N$9:$N$746,MATCH('Bảng kê Q1'!$F2237,'18.02.23'!$N$9:$N$746,0)),"")</f>
        <v/>
      </c>
      <c r="I2237" s="22"/>
      <c r="J2237" s="22"/>
      <c r="K2237" s="22"/>
      <c r="L2237" s="5">
        <v>502152</v>
      </c>
      <c r="M2237" s="9" t="s">
        <v>3015</v>
      </c>
      <c r="N2237" s="5">
        <v>50215</v>
      </c>
      <c r="O2237" s="5">
        <v>552367</v>
      </c>
      <c r="P2237" s="5">
        <f t="shared" si="68"/>
        <v>57998.534999999996</v>
      </c>
      <c r="Q2237" s="5">
        <f t="shared" si="69"/>
        <v>494368.46500000003</v>
      </c>
      <c r="R2237" s="5" t="str">
        <f>+IFERROR(INDEX('18.02.23'!$F$9:$F$748,MATCH('Bảng kê Q1'!$F2237,'18.02.23'!$N$9:$N$746,0)),"")</f>
        <v/>
      </c>
      <c r="S2237" s="15" t="s">
        <v>1882</v>
      </c>
      <c r="T2237" s="8" t="s">
        <v>3014</v>
      </c>
      <c r="U2237" t="e">
        <f>INDEX('Hàng tra'!$E$3:$E$519,MATCH('Bảng kê Q1'!$F2237,'Hàng tra'!$E$3:$E$519,0))</f>
        <v>#N/A</v>
      </c>
    </row>
    <row r="2238" spans="1:21" hidden="1" outlineLevel="1" x14ac:dyDescent="0.25">
      <c r="A2238" s="4">
        <v>45003</v>
      </c>
      <c r="B2238" s="8" t="s">
        <v>1831</v>
      </c>
      <c r="C2238" s="8" t="s">
        <v>3013</v>
      </c>
      <c r="D2238" s="22" t="s">
        <v>2733</v>
      </c>
      <c r="E2238" s="22" t="s">
        <v>2733</v>
      </c>
      <c r="F2238" s="22">
        <v>15685</v>
      </c>
      <c r="G2238" s="22"/>
      <c r="H2238" s="22" t="str">
        <f>+IFERROR(INDEX('18.02.23'!$N$9:$N$746,MATCH('Bảng kê Q1'!$F2238,'18.02.23'!$N$9:$N$746,0)),"")</f>
        <v/>
      </c>
      <c r="I2238" s="22"/>
      <c r="J2238" s="22"/>
      <c r="K2238" s="22"/>
      <c r="L2238" s="5">
        <v>367155</v>
      </c>
      <c r="M2238" s="9" t="s">
        <v>3015</v>
      </c>
      <c r="N2238" s="5">
        <v>36716</v>
      </c>
      <c r="O2238" s="5">
        <v>403871</v>
      </c>
      <c r="P2238" s="5">
        <f t="shared" si="68"/>
        <v>42406.455000000002</v>
      </c>
      <c r="Q2238" s="5">
        <f t="shared" si="69"/>
        <v>361464.54499999998</v>
      </c>
      <c r="R2238" s="5" t="str">
        <f>+IFERROR(INDEX('18.02.23'!$F$9:$F$748,MATCH('Bảng kê Q1'!$F2238,'18.02.23'!$N$9:$N$746,0)),"")</f>
        <v/>
      </c>
      <c r="S2238" s="15" t="s">
        <v>1882</v>
      </c>
      <c r="T2238" s="8" t="s">
        <v>3014</v>
      </c>
      <c r="U2238" t="e">
        <f>INDEX('Hàng tra'!$E$3:$E$519,MATCH('Bảng kê Q1'!$F2238,'Hàng tra'!$E$3:$E$519,0))</f>
        <v>#N/A</v>
      </c>
    </row>
    <row r="2239" spans="1:21" hidden="1" outlineLevel="1" x14ac:dyDescent="0.25">
      <c r="A2239" s="4">
        <v>45003</v>
      </c>
      <c r="B2239" s="8" t="s">
        <v>2755</v>
      </c>
      <c r="C2239" s="8" t="s">
        <v>3013</v>
      </c>
      <c r="D2239" s="22" t="s">
        <v>3127</v>
      </c>
      <c r="E2239" s="22" t="s">
        <v>3127</v>
      </c>
      <c r="F2239" s="22">
        <v>15686</v>
      </c>
      <c r="G2239" s="22"/>
      <c r="H2239" s="22" t="str">
        <f>+IFERROR(INDEX('18.02.23'!$N$9:$N$746,MATCH('Bảng kê Q1'!$F2239,'18.02.23'!$N$9:$N$746,0)),"")</f>
        <v/>
      </c>
      <c r="I2239" s="22"/>
      <c r="J2239" s="22"/>
      <c r="K2239" s="22"/>
      <c r="L2239" s="5">
        <v>704013</v>
      </c>
      <c r="M2239" s="9" t="s">
        <v>3015</v>
      </c>
      <c r="N2239" s="5">
        <v>70401</v>
      </c>
      <c r="O2239" s="5">
        <v>774414</v>
      </c>
      <c r="P2239" s="5">
        <f t="shared" si="68"/>
        <v>81313.47</v>
      </c>
      <c r="Q2239" s="5">
        <f t="shared" si="69"/>
        <v>693100.53</v>
      </c>
      <c r="R2239" s="5" t="str">
        <f>+IFERROR(INDEX('18.02.23'!$F$9:$F$748,MATCH('Bảng kê Q1'!$F2239,'18.02.23'!$N$9:$N$746,0)),"")</f>
        <v/>
      </c>
      <c r="S2239" s="15" t="s">
        <v>1882</v>
      </c>
      <c r="T2239" s="8" t="s">
        <v>3014</v>
      </c>
      <c r="U2239" t="e">
        <f>INDEX('Hàng tra'!$E$3:$E$519,MATCH('Bảng kê Q1'!$F2239,'Hàng tra'!$E$3:$E$519,0))</f>
        <v>#N/A</v>
      </c>
    </row>
    <row r="2240" spans="1:21" ht="21" hidden="1" outlineLevel="1" x14ac:dyDescent="0.25">
      <c r="A2240" s="4">
        <v>45003</v>
      </c>
      <c r="B2240" s="8" t="s">
        <v>1015</v>
      </c>
      <c r="C2240" s="8" t="s">
        <v>3013</v>
      </c>
      <c r="D2240" s="22" t="s">
        <v>4208</v>
      </c>
      <c r="E2240" s="22" t="s">
        <v>4208</v>
      </c>
      <c r="F2240" s="22">
        <v>15692</v>
      </c>
      <c r="G2240" s="22"/>
      <c r="H2240" s="22" t="str">
        <f>+IFERROR(INDEX('18.02.23'!$N$9:$N$746,MATCH('Bảng kê Q1'!$F2240,'18.02.23'!$N$9:$N$746,0)),"")</f>
        <v/>
      </c>
      <c r="I2240" s="22"/>
      <c r="J2240" s="22"/>
      <c r="K2240" s="22"/>
      <c r="L2240" s="5">
        <v>979561</v>
      </c>
      <c r="M2240" s="9" t="s">
        <v>3015</v>
      </c>
      <c r="N2240" s="5">
        <v>97956</v>
      </c>
      <c r="O2240" s="5">
        <v>1077517</v>
      </c>
      <c r="P2240" s="5">
        <f t="shared" si="68"/>
        <v>113139.28499999999</v>
      </c>
      <c r="Q2240" s="5">
        <f t="shared" si="69"/>
        <v>964377.71499999997</v>
      </c>
      <c r="R2240" s="5" t="str">
        <f>+IFERROR(INDEX('18.02.23'!$F$9:$F$748,MATCH('Bảng kê Q1'!$F2240,'18.02.23'!$N$9:$N$746,0)),"")</f>
        <v/>
      </c>
      <c r="S2240" s="15" t="s">
        <v>1711</v>
      </c>
      <c r="T2240" s="8" t="s">
        <v>3083</v>
      </c>
      <c r="U2240" t="e">
        <f>INDEX('Hàng tra'!$E$3:$E$519,MATCH('Bảng kê Q1'!$F2240,'Hàng tra'!$E$3:$E$519,0))</f>
        <v>#N/A</v>
      </c>
    </row>
    <row r="2241" spans="1:21" hidden="1" outlineLevel="1" x14ac:dyDescent="0.25">
      <c r="A2241" s="4">
        <v>45003</v>
      </c>
      <c r="B2241" s="8" t="s">
        <v>1754</v>
      </c>
      <c r="C2241" s="8" t="s">
        <v>3013</v>
      </c>
      <c r="D2241" s="22" t="s">
        <v>2682</v>
      </c>
      <c r="E2241" s="22" t="s">
        <v>2682</v>
      </c>
      <c r="F2241" s="22">
        <v>15693</v>
      </c>
      <c r="G2241" s="22"/>
      <c r="H2241" s="22" t="str">
        <f>+IFERROR(INDEX('18.02.23'!$N$9:$N$746,MATCH('Bảng kê Q1'!$F2241,'18.02.23'!$N$9:$N$746,0)),"")</f>
        <v/>
      </c>
      <c r="I2241" s="22"/>
      <c r="J2241" s="22"/>
      <c r="K2241" s="22"/>
      <c r="L2241" s="5">
        <v>2346710</v>
      </c>
      <c r="M2241" s="9" t="s">
        <v>3015</v>
      </c>
      <c r="N2241" s="5">
        <v>234671</v>
      </c>
      <c r="O2241" s="5">
        <v>2581381</v>
      </c>
      <c r="P2241" s="5">
        <f t="shared" si="68"/>
        <v>271045.005</v>
      </c>
      <c r="Q2241" s="5">
        <f t="shared" si="69"/>
        <v>2310335.9950000001</v>
      </c>
      <c r="R2241" s="5" t="str">
        <f>+IFERROR(INDEX('18.02.23'!$F$9:$F$748,MATCH('Bảng kê Q1'!$F2241,'18.02.23'!$N$9:$N$746,0)),"")</f>
        <v/>
      </c>
      <c r="S2241" s="15" t="s">
        <v>2682</v>
      </c>
      <c r="T2241" s="8" t="s">
        <v>3029</v>
      </c>
      <c r="U2241" t="e">
        <f>INDEX('Hàng tra'!$E$3:$E$519,MATCH('Bảng kê Q1'!$F2241,'Hàng tra'!$E$3:$E$519,0))</f>
        <v>#N/A</v>
      </c>
    </row>
    <row r="2242" spans="1:21" hidden="1" outlineLevel="1" x14ac:dyDescent="0.25">
      <c r="A2242" s="4">
        <v>45003</v>
      </c>
      <c r="B2242" s="8" t="s">
        <v>1543</v>
      </c>
      <c r="C2242" s="8" t="s">
        <v>3013</v>
      </c>
      <c r="D2242" s="22" t="s">
        <v>2247</v>
      </c>
      <c r="E2242" s="22" t="s">
        <v>2247</v>
      </c>
      <c r="F2242" s="22">
        <v>15694</v>
      </c>
      <c r="G2242" s="22"/>
      <c r="H2242" s="22" t="str">
        <f>+IFERROR(INDEX('18.02.23'!$N$9:$N$746,MATCH('Bảng kê Q1'!$F2242,'18.02.23'!$N$9:$N$746,0)),"")</f>
        <v/>
      </c>
      <c r="I2242" s="22"/>
      <c r="J2242" s="22"/>
      <c r="K2242" s="22"/>
      <c r="L2242" s="5">
        <v>1476810</v>
      </c>
      <c r="M2242" s="9" t="s">
        <v>3015</v>
      </c>
      <c r="N2242" s="5">
        <v>147681</v>
      </c>
      <c r="O2242" s="5">
        <v>1624491</v>
      </c>
      <c r="P2242" s="5">
        <f t="shared" si="68"/>
        <v>170571.55499999999</v>
      </c>
      <c r="Q2242" s="5">
        <f t="shared" si="69"/>
        <v>1453919.4450000001</v>
      </c>
      <c r="R2242" s="5" t="str">
        <f>+IFERROR(INDEX('18.02.23'!$F$9:$F$748,MATCH('Bảng kê Q1'!$F2242,'18.02.23'!$N$9:$N$746,0)),"")</f>
        <v/>
      </c>
      <c r="S2242" s="15" t="s">
        <v>2247</v>
      </c>
      <c r="T2242" s="8" t="s">
        <v>3058</v>
      </c>
      <c r="U2242" t="e">
        <f>INDEX('Hàng tra'!$E$3:$E$519,MATCH('Bảng kê Q1'!$F2242,'Hàng tra'!$E$3:$E$519,0))</f>
        <v>#N/A</v>
      </c>
    </row>
    <row r="2243" spans="1:21" hidden="1" outlineLevel="1" x14ac:dyDescent="0.25">
      <c r="A2243" s="4">
        <v>45003</v>
      </c>
      <c r="B2243" s="8" t="s">
        <v>2673</v>
      </c>
      <c r="C2243" s="8" t="s">
        <v>3013</v>
      </c>
      <c r="D2243" s="22" t="s">
        <v>1818</v>
      </c>
      <c r="E2243" s="22" t="s">
        <v>1818</v>
      </c>
      <c r="F2243" s="22">
        <v>15695</v>
      </c>
      <c r="G2243" s="22"/>
      <c r="H2243" s="22" t="str">
        <f>+IFERROR(INDEX('18.02.23'!$N$9:$N$746,MATCH('Bảng kê Q1'!$F2243,'18.02.23'!$N$9:$N$746,0)),"")</f>
        <v/>
      </c>
      <c r="I2243" s="22"/>
      <c r="J2243" s="22"/>
      <c r="K2243" s="22"/>
      <c r="L2243" s="5">
        <v>806200</v>
      </c>
      <c r="M2243" s="9" t="s">
        <v>3015</v>
      </c>
      <c r="N2243" s="5">
        <v>80620</v>
      </c>
      <c r="O2243" s="5">
        <v>886820</v>
      </c>
      <c r="P2243" s="5">
        <f t="shared" si="68"/>
        <v>93116.099999999991</v>
      </c>
      <c r="Q2243" s="5">
        <f t="shared" si="69"/>
        <v>793703.9</v>
      </c>
      <c r="R2243" s="5" t="str">
        <f>+IFERROR(INDEX('18.02.23'!$F$9:$F$748,MATCH('Bảng kê Q1'!$F2243,'18.02.23'!$N$9:$N$746,0)),"")</f>
        <v/>
      </c>
      <c r="S2243" s="15" t="s">
        <v>1882</v>
      </c>
      <c r="T2243" s="8" t="s">
        <v>3014</v>
      </c>
      <c r="U2243" t="e">
        <f>INDEX('Hàng tra'!$E$3:$E$519,MATCH('Bảng kê Q1'!$F2243,'Hàng tra'!$E$3:$E$519,0))</f>
        <v>#N/A</v>
      </c>
    </row>
    <row r="2244" spans="1:21" hidden="1" outlineLevel="1" x14ac:dyDescent="0.25">
      <c r="A2244" s="4">
        <v>45003</v>
      </c>
      <c r="B2244" s="8" t="s">
        <v>2765</v>
      </c>
      <c r="C2244" s="8" t="s">
        <v>3013</v>
      </c>
      <c r="D2244" s="22" t="s">
        <v>1916</v>
      </c>
      <c r="E2244" s="22" t="s">
        <v>1916</v>
      </c>
      <c r="F2244" s="22">
        <v>15697</v>
      </c>
      <c r="G2244" s="22"/>
      <c r="H2244" s="22" t="str">
        <f>+IFERROR(INDEX('18.02.23'!$N$9:$N$746,MATCH('Bảng kê Q1'!$F2244,'18.02.23'!$N$9:$N$746,0)),"")</f>
        <v/>
      </c>
      <c r="I2244" s="22"/>
      <c r="J2244" s="22"/>
      <c r="K2244" s="22"/>
      <c r="L2244" s="5">
        <v>951239</v>
      </c>
      <c r="M2244" s="9" t="s">
        <v>3015</v>
      </c>
      <c r="N2244" s="5">
        <v>95124</v>
      </c>
      <c r="O2244" s="5">
        <v>1046363</v>
      </c>
      <c r="P2244" s="5">
        <f t="shared" si="68"/>
        <v>109868.11499999999</v>
      </c>
      <c r="Q2244" s="5">
        <f t="shared" si="69"/>
        <v>936494.88500000001</v>
      </c>
      <c r="R2244" s="5" t="str">
        <f>+IFERROR(INDEX('18.02.23'!$F$9:$F$748,MATCH('Bảng kê Q1'!$F2244,'18.02.23'!$N$9:$N$746,0)),"")</f>
        <v/>
      </c>
      <c r="S2244" s="15" t="s">
        <v>1882</v>
      </c>
      <c r="T2244" s="8" t="s">
        <v>3014</v>
      </c>
      <c r="U2244" t="e">
        <f>INDEX('Hàng tra'!$E$3:$E$519,MATCH('Bảng kê Q1'!$F2244,'Hàng tra'!$E$3:$E$519,0))</f>
        <v>#N/A</v>
      </c>
    </row>
    <row r="2245" spans="1:21" hidden="1" outlineLevel="1" x14ac:dyDescent="0.25">
      <c r="A2245" s="4">
        <v>45003</v>
      </c>
      <c r="B2245" s="8" t="s">
        <v>2325</v>
      </c>
      <c r="C2245" s="8" t="s">
        <v>3013</v>
      </c>
      <c r="D2245" s="22" t="s">
        <v>4292</v>
      </c>
      <c r="E2245" s="22" t="s">
        <v>4292</v>
      </c>
      <c r="F2245" s="22">
        <v>15698</v>
      </c>
      <c r="G2245" s="22"/>
      <c r="H2245" s="22" t="str">
        <f>+IFERROR(INDEX('18.02.23'!$N$9:$N$746,MATCH('Bảng kê Q1'!$F2245,'18.02.23'!$N$9:$N$746,0)),"")</f>
        <v/>
      </c>
      <c r="I2245" s="22"/>
      <c r="J2245" s="22"/>
      <c r="K2245" s="22"/>
      <c r="L2245" s="5">
        <v>704013</v>
      </c>
      <c r="M2245" s="9" t="s">
        <v>3015</v>
      </c>
      <c r="N2245" s="5">
        <v>70401</v>
      </c>
      <c r="O2245" s="5">
        <v>774414</v>
      </c>
      <c r="P2245" s="5">
        <f t="shared" ref="P2245:P2308" si="70">O2245*10.5%</f>
        <v>81313.47</v>
      </c>
      <c r="Q2245" s="5">
        <f t="shared" ref="Q2245:Q2308" si="71">+O2245-P2245</f>
        <v>693100.53</v>
      </c>
      <c r="R2245" s="5" t="str">
        <f>+IFERROR(INDEX('18.02.23'!$F$9:$F$748,MATCH('Bảng kê Q1'!$F2245,'18.02.23'!$N$9:$N$746,0)),"")</f>
        <v/>
      </c>
      <c r="S2245" s="15" t="s">
        <v>1882</v>
      </c>
      <c r="T2245" s="8" t="s">
        <v>3014</v>
      </c>
      <c r="U2245" t="e">
        <f>INDEX('Hàng tra'!$E$3:$E$519,MATCH('Bảng kê Q1'!$F2245,'Hàng tra'!$E$3:$E$519,0))</f>
        <v>#N/A</v>
      </c>
    </row>
    <row r="2246" spans="1:21" ht="21" hidden="1" outlineLevel="1" x14ac:dyDescent="0.25">
      <c r="A2246" s="4">
        <v>45003</v>
      </c>
      <c r="B2246" s="8" t="s">
        <v>126</v>
      </c>
      <c r="C2246" s="8" t="s">
        <v>3013</v>
      </c>
      <c r="D2246" s="22" t="s">
        <v>1528</v>
      </c>
      <c r="E2246" s="22" t="s">
        <v>1528</v>
      </c>
      <c r="F2246" s="22">
        <v>15699</v>
      </c>
      <c r="G2246" s="22"/>
      <c r="H2246" s="22" t="str">
        <f>+IFERROR(INDEX('18.02.23'!$N$9:$N$746,MATCH('Bảng kê Q1'!$F2246,'18.02.23'!$N$9:$N$746,0)),"")</f>
        <v/>
      </c>
      <c r="I2246" s="22"/>
      <c r="J2246" s="22"/>
      <c r="K2246" s="22"/>
      <c r="L2246" s="5">
        <v>1477735</v>
      </c>
      <c r="M2246" s="9" t="s">
        <v>3015</v>
      </c>
      <c r="N2246" s="5">
        <v>147774</v>
      </c>
      <c r="O2246" s="5">
        <v>1625509</v>
      </c>
      <c r="P2246" s="5">
        <f t="shared" si="70"/>
        <v>170678.44500000001</v>
      </c>
      <c r="Q2246" s="5">
        <f t="shared" si="71"/>
        <v>1454830.5549999999</v>
      </c>
      <c r="R2246" s="5" t="str">
        <f>+IFERROR(INDEX('18.02.23'!$F$9:$F$748,MATCH('Bảng kê Q1'!$F2246,'18.02.23'!$N$9:$N$746,0)),"")</f>
        <v/>
      </c>
      <c r="S2246" s="15" t="s">
        <v>1528</v>
      </c>
      <c r="T2246" s="8" t="s">
        <v>3043</v>
      </c>
      <c r="U2246" t="e">
        <f>INDEX('Hàng tra'!$E$3:$E$519,MATCH('Bảng kê Q1'!$F2246,'Hàng tra'!$E$3:$E$519,0))</f>
        <v>#N/A</v>
      </c>
    </row>
    <row r="2247" spans="1:21" ht="21" hidden="1" outlineLevel="1" x14ac:dyDescent="0.25">
      <c r="A2247" s="4">
        <v>45003</v>
      </c>
      <c r="B2247" s="8" t="s">
        <v>1104</v>
      </c>
      <c r="C2247" s="8" t="s">
        <v>3013</v>
      </c>
      <c r="D2247" s="22" t="s">
        <v>1982</v>
      </c>
      <c r="E2247" s="22" t="s">
        <v>1982</v>
      </c>
      <c r="F2247" s="22">
        <v>15702</v>
      </c>
      <c r="G2247" s="22"/>
      <c r="H2247" s="22" t="str">
        <f>+IFERROR(INDEX('18.02.23'!$N$9:$N$746,MATCH('Bảng kê Q1'!$F2247,'18.02.23'!$N$9:$N$746,0)),"")</f>
        <v/>
      </c>
      <c r="I2247" s="22"/>
      <c r="J2247" s="22"/>
      <c r="K2247" s="22"/>
      <c r="L2247" s="5">
        <v>1848985</v>
      </c>
      <c r="M2247" s="9" t="s">
        <v>3015</v>
      </c>
      <c r="N2247" s="5">
        <v>184899</v>
      </c>
      <c r="O2247" s="5">
        <v>2033884</v>
      </c>
      <c r="P2247" s="5">
        <f t="shared" si="70"/>
        <v>213557.81999999998</v>
      </c>
      <c r="Q2247" s="5">
        <f t="shared" si="71"/>
        <v>1820326.18</v>
      </c>
      <c r="R2247" s="5" t="str">
        <f>+IFERROR(INDEX('18.02.23'!$F$9:$F$748,MATCH('Bảng kê Q1'!$F2247,'18.02.23'!$N$9:$N$746,0)),"")</f>
        <v/>
      </c>
      <c r="S2247" s="15" t="s">
        <v>1982</v>
      </c>
      <c r="T2247" s="8" t="s">
        <v>3032</v>
      </c>
      <c r="U2247" t="e">
        <f>INDEX('Hàng tra'!$E$3:$E$519,MATCH('Bảng kê Q1'!$F2247,'Hàng tra'!$E$3:$E$519,0))</f>
        <v>#N/A</v>
      </c>
    </row>
    <row r="2248" spans="1:21" hidden="1" outlineLevel="1" x14ac:dyDescent="0.25">
      <c r="A2248" s="4">
        <v>45003</v>
      </c>
      <c r="B2248" s="8" t="s">
        <v>2079</v>
      </c>
      <c r="C2248" s="8" t="s">
        <v>3013</v>
      </c>
      <c r="D2248" s="22" t="s">
        <v>365</v>
      </c>
      <c r="E2248" s="22" t="s">
        <v>365</v>
      </c>
      <c r="F2248" s="22">
        <v>15703</v>
      </c>
      <c r="G2248" s="22"/>
      <c r="H2248" s="22" t="str">
        <f>+IFERROR(INDEX('18.02.23'!$N$9:$N$746,MATCH('Bảng kê Q1'!$F2248,'18.02.23'!$N$9:$N$746,0)),"")</f>
        <v/>
      </c>
      <c r="I2248" s="22"/>
      <c r="J2248" s="22"/>
      <c r="K2248" s="22"/>
      <c r="L2248" s="5">
        <v>704013</v>
      </c>
      <c r="M2248" s="9" t="s">
        <v>3015</v>
      </c>
      <c r="N2248" s="5">
        <v>70401</v>
      </c>
      <c r="O2248" s="5">
        <v>774414</v>
      </c>
      <c r="P2248" s="5">
        <f t="shared" si="70"/>
        <v>81313.47</v>
      </c>
      <c r="Q2248" s="5">
        <f t="shared" si="71"/>
        <v>693100.53</v>
      </c>
      <c r="R2248" s="5" t="str">
        <f>+IFERROR(INDEX('18.02.23'!$F$9:$F$748,MATCH('Bảng kê Q1'!$F2248,'18.02.23'!$N$9:$N$746,0)),"")</f>
        <v/>
      </c>
      <c r="S2248" s="15" t="s">
        <v>1882</v>
      </c>
      <c r="T2248" s="8" t="s">
        <v>3014</v>
      </c>
      <c r="U2248" t="e">
        <f>INDEX('Hàng tra'!$E$3:$E$519,MATCH('Bảng kê Q1'!$F2248,'Hàng tra'!$E$3:$E$519,0))</f>
        <v>#N/A</v>
      </c>
    </row>
    <row r="2249" spans="1:21" hidden="1" outlineLevel="1" x14ac:dyDescent="0.25">
      <c r="A2249" s="4">
        <v>45003</v>
      </c>
      <c r="B2249" s="8" t="s">
        <v>2199</v>
      </c>
      <c r="C2249" s="8" t="s">
        <v>3013</v>
      </c>
      <c r="D2249" s="22" t="s">
        <v>2989</v>
      </c>
      <c r="E2249" s="22" t="s">
        <v>2989</v>
      </c>
      <c r="F2249" s="22">
        <v>15704</v>
      </c>
      <c r="G2249" s="22"/>
      <c r="H2249" s="22" t="str">
        <f>+IFERROR(INDEX('18.02.23'!$N$9:$N$746,MATCH('Bảng kê Q1'!$F2249,'18.02.23'!$N$9:$N$746,0)),"")</f>
        <v/>
      </c>
      <c r="I2249" s="22"/>
      <c r="J2249" s="22"/>
      <c r="K2249" s="22"/>
      <c r="L2249" s="5">
        <v>2136810</v>
      </c>
      <c r="M2249" s="9" t="s">
        <v>3015</v>
      </c>
      <c r="N2249" s="5">
        <v>213681</v>
      </c>
      <c r="O2249" s="5">
        <v>2350491</v>
      </c>
      <c r="P2249" s="5">
        <f t="shared" si="70"/>
        <v>246801.55499999999</v>
      </c>
      <c r="Q2249" s="5">
        <f t="shared" si="71"/>
        <v>2103689.4449999998</v>
      </c>
      <c r="R2249" s="5" t="str">
        <f>+IFERROR(INDEX('18.02.23'!$F$9:$F$748,MATCH('Bảng kê Q1'!$F2249,'18.02.23'!$N$9:$N$746,0)),"")</f>
        <v/>
      </c>
      <c r="S2249" s="15" t="s">
        <v>2989</v>
      </c>
      <c r="T2249" s="8" t="s">
        <v>3038</v>
      </c>
      <c r="U2249" t="e">
        <f>INDEX('Hàng tra'!$E$3:$E$519,MATCH('Bảng kê Q1'!$F2249,'Hàng tra'!$E$3:$E$519,0))</f>
        <v>#N/A</v>
      </c>
    </row>
    <row r="2250" spans="1:21" ht="21" hidden="1" outlineLevel="1" x14ac:dyDescent="0.25">
      <c r="A2250" s="4">
        <v>45003</v>
      </c>
      <c r="B2250" s="8" t="s">
        <v>778</v>
      </c>
      <c r="C2250" s="8" t="s">
        <v>3013</v>
      </c>
      <c r="D2250" s="22" t="s">
        <v>1531</v>
      </c>
      <c r="E2250" s="22" t="s">
        <v>1531</v>
      </c>
      <c r="F2250" s="22">
        <v>15725</v>
      </c>
      <c r="G2250" s="22"/>
      <c r="H2250" s="22" t="str">
        <f>+IFERROR(INDEX('18.02.23'!$N$9:$N$746,MATCH('Bảng kê Q1'!$F2250,'18.02.23'!$N$9:$N$746,0)),"")</f>
        <v/>
      </c>
      <c r="I2250" s="22"/>
      <c r="J2250" s="22"/>
      <c r="K2250" s="22"/>
      <c r="L2250" s="5">
        <v>1110580</v>
      </c>
      <c r="M2250" s="9" t="s">
        <v>3015</v>
      </c>
      <c r="N2250" s="5">
        <v>111058</v>
      </c>
      <c r="O2250" s="5">
        <v>1221638</v>
      </c>
      <c r="P2250" s="5">
        <f t="shared" si="70"/>
        <v>128271.98999999999</v>
      </c>
      <c r="Q2250" s="5">
        <f t="shared" si="71"/>
        <v>1093366.01</v>
      </c>
      <c r="R2250" s="5" t="str">
        <f>+IFERROR(INDEX('18.02.23'!$F$9:$F$748,MATCH('Bảng kê Q1'!$F2250,'18.02.23'!$N$9:$N$746,0)),"")</f>
        <v/>
      </c>
      <c r="S2250" s="15" t="s">
        <v>1531</v>
      </c>
      <c r="T2250" s="8" t="s">
        <v>3078</v>
      </c>
      <c r="U2250" t="e">
        <f>INDEX('Hàng tra'!$E$3:$E$519,MATCH('Bảng kê Q1'!$F2250,'Hàng tra'!$E$3:$E$519,0))</f>
        <v>#N/A</v>
      </c>
    </row>
    <row r="2251" spans="1:21" ht="21" hidden="1" outlineLevel="1" x14ac:dyDescent="0.25">
      <c r="A2251" s="4">
        <v>45003</v>
      </c>
      <c r="B2251" s="8" t="s">
        <v>2467</v>
      </c>
      <c r="C2251" s="8" t="s">
        <v>3013</v>
      </c>
      <c r="D2251" s="22" t="s">
        <v>1531</v>
      </c>
      <c r="E2251" s="22" t="s">
        <v>1531</v>
      </c>
      <c r="F2251" s="22">
        <v>15726</v>
      </c>
      <c r="G2251" s="22"/>
      <c r="H2251" s="22" t="str">
        <f>+IFERROR(INDEX('18.02.23'!$N$9:$N$746,MATCH('Bảng kê Q1'!$F2251,'18.02.23'!$N$9:$N$746,0)),"")</f>
        <v/>
      </c>
      <c r="I2251" s="22"/>
      <c r="J2251" s="22"/>
      <c r="K2251" s="22"/>
      <c r="L2251" s="5">
        <v>3035550</v>
      </c>
      <c r="M2251" s="9" t="s">
        <v>3015</v>
      </c>
      <c r="N2251" s="5">
        <v>303555</v>
      </c>
      <c r="O2251" s="5">
        <v>3339105</v>
      </c>
      <c r="P2251" s="5">
        <f t="shared" si="70"/>
        <v>350606.02499999997</v>
      </c>
      <c r="Q2251" s="5">
        <f t="shared" si="71"/>
        <v>2988498.9750000001</v>
      </c>
      <c r="R2251" s="5" t="str">
        <f>+IFERROR(INDEX('18.02.23'!$F$9:$F$748,MATCH('Bảng kê Q1'!$F2251,'18.02.23'!$N$9:$N$746,0)),"")</f>
        <v/>
      </c>
      <c r="S2251" s="15" t="s">
        <v>1531</v>
      </c>
      <c r="T2251" s="8" t="s">
        <v>3078</v>
      </c>
      <c r="U2251" t="e">
        <f>INDEX('Hàng tra'!$E$3:$E$519,MATCH('Bảng kê Q1'!$F2251,'Hàng tra'!$E$3:$E$519,0))</f>
        <v>#N/A</v>
      </c>
    </row>
    <row r="2252" spans="1:21" hidden="1" outlineLevel="1" x14ac:dyDescent="0.25">
      <c r="A2252" s="4">
        <v>45003</v>
      </c>
      <c r="B2252" s="8" t="s">
        <v>354</v>
      </c>
      <c r="C2252" s="8" t="s">
        <v>3013</v>
      </c>
      <c r="D2252" s="22" t="s">
        <v>1211</v>
      </c>
      <c r="E2252" s="22" t="s">
        <v>1211</v>
      </c>
      <c r="F2252" s="22">
        <v>15727</v>
      </c>
      <c r="G2252" s="22"/>
      <c r="H2252" s="22" t="str">
        <f>+IFERROR(INDEX('18.02.23'!$N$9:$N$746,MATCH('Bảng kê Q1'!$F2252,'18.02.23'!$N$9:$N$746,0)),"")</f>
        <v/>
      </c>
      <c r="I2252" s="22"/>
      <c r="J2252" s="22"/>
      <c r="K2252" s="22"/>
      <c r="L2252" s="5">
        <v>1884930</v>
      </c>
      <c r="M2252" s="9" t="s">
        <v>3015</v>
      </c>
      <c r="N2252" s="5">
        <v>188493</v>
      </c>
      <c r="O2252" s="5">
        <v>2073423</v>
      </c>
      <c r="P2252" s="5">
        <f t="shared" si="70"/>
        <v>217709.41499999998</v>
      </c>
      <c r="Q2252" s="5">
        <f t="shared" si="71"/>
        <v>1855713.585</v>
      </c>
      <c r="R2252" s="5" t="str">
        <f>+IFERROR(INDEX('18.02.23'!$F$9:$F$748,MATCH('Bảng kê Q1'!$F2252,'18.02.23'!$N$9:$N$746,0)),"")</f>
        <v/>
      </c>
      <c r="S2252" s="15" t="s">
        <v>1211</v>
      </c>
      <c r="T2252" s="8" t="s">
        <v>3096</v>
      </c>
      <c r="U2252" t="e">
        <f>INDEX('Hàng tra'!$E$3:$E$519,MATCH('Bảng kê Q1'!$F2252,'Hàng tra'!$E$3:$E$519,0))</f>
        <v>#N/A</v>
      </c>
    </row>
    <row r="2253" spans="1:21" ht="21" hidden="1" outlineLevel="1" x14ac:dyDescent="0.25">
      <c r="A2253" s="4">
        <v>45003</v>
      </c>
      <c r="B2253" s="8" t="s">
        <v>2962</v>
      </c>
      <c r="C2253" s="8" t="s">
        <v>3013</v>
      </c>
      <c r="D2253" s="22" t="s">
        <v>1471</v>
      </c>
      <c r="E2253" s="22" t="s">
        <v>1471</v>
      </c>
      <c r="F2253" s="22">
        <v>15728</v>
      </c>
      <c r="G2253" s="22"/>
      <c r="H2253" s="22" t="str">
        <f>+IFERROR(INDEX('18.02.23'!$N$9:$N$746,MATCH('Bảng kê Q1'!$F2253,'18.02.23'!$N$9:$N$746,0)),"")</f>
        <v/>
      </c>
      <c r="I2253" s="22"/>
      <c r="J2253" s="22"/>
      <c r="K2253" s="22"/>
      <c r="L2253" s="5">
        <v>1974288</v>
      </c>
      <c r="M2253" s="9" t="s">
        <v>3015</v>
      </c>
      <c r="N2253" s="5">
        <v>197429</v>
      </c>
      <c r="O2253" s="5">
        <v>2171717</v>
      </c>
      <c r="P2253" s="5">
        <f t="shared" si="70"/>
        <v>228030.285</v>
      </c>
      <c r="Q2253" s="5">
        <f t="shared" si="71"/>
        <v>1943686.7150000001</v>
      </c>
      <c r="R2253" s="5" t="str">
        <f>+IFERROR(INDEX('18.02.23'!$F$9:$F$748,MATCH('Bảng kê Q1'!$F2253,'18.02.23'!$N$9:$N$746,0)),"")</f>
        <v/>
      </c>
      <c r="S2253" s="15" t="s">
        <v>1471</v>
      </c>
      <c r="T2253" s="8" t="s">
        <v>3031</v>
      </c>
      <c r="U2253" t="e">
        <f>INDEX('Hàng tra'!$E$3:$E$519,MATCH('Bảng kê Q1'!$F2253,'Hàng tra'!$E$3:$E$519,0))</f>
        <v>#N/A</v>
      </c>
    </row>
    <row r="2254" spans="1:21" hidden="1" outlineLevel="1" x14ac:dyDescent="0.25">
      <c r="A2254" s="4">
        <v>45003</v>
      </c>
      <c r="B2254" s="8" t="s">
        <v>2402</v>
      </c>
      <c r="C2254" s="8" t="s">
        <v>3013</v>
      </c>
      <c r="D2254" s="22" t="s">
        <v>1211</v>
      </c>
      <c r="E2254" s="22" t="s">
        <v>1211</v>
      </c>
      <c r="F2254" s="22">
        <v>15729</v>
      </c>
      <c r="G2254" s="22"/>
      <c r="H2254" s="22" t="str">
        <f>+IFERROR(INDEX('18.02.23'!$N$9:$N$746,MATCH('Bảng kê Q1'!$F2254,'18.02.23'!$N$9:$N$746,0)),"")</f>
        <v/>
      </c>
      <c r="I2254" s="22"/>
      <c r="J2254" s="22"/>
      <c r="K2254" s="22"/>
      <c r="L2254" s="5">
        <v>848400</v>
      </c>
      <c r="M2254" s="9" t="s">
        <v>3015</v>
      </c>
      <c r="N2254" s="5">
        <v>84840</v>
      </c>
      <c r="O2254" s="5">
        <v>933240</v>
      </c>
      <c r="P2254" s="5">
        <f t="shared" si="70"/>
        <v>97990.2</v>
      </c>
      <c r="Q2254" s="5">
        <f t="shared" si="71"/>
        <v>835249.8</v>
      </c>
      <c r="R2254" s="5" t="str">
        <f>+IFERROR(INDEX('18.02.23'!$F$9:$F$748,MATCH('Bảng kê Q1'!$F2254,'18.02.23'!$N$9:$N$746,0)),"")</f>
        <v/>
      </c>
      <c r="S2254" s="15" t="s">
        <v>1211</v>
      </c>
      <c r="T2254" s="8" t="s">
        <v>3096</v>
      </c>
      <c r="U2254" t="e">
        <f>INDEX('Hàng tra'!$E$3:$E$519,MATCH('Bảng kê Q1'!$F2254,'Hàng tra'!$E$3:$E$519,0))</f>
        <v>#N/A</v>
      </c>
    </row>
    <row r="2255" spans="1:21" hidden="1" outlineLevel="1" x14ac:dyDescent="0.25">
      <c r="A2255" s="4">
        <v>45005</v>
      </c>
      <c r="B2255" s="8" t="s">
        <v>1431</v>
      </c>
      <c r="C2255" s="8" t="s">
        <v>3013</v>
      </c>
      <c r="D2255" s="22" t="s">
        <v>2856</v>
      </c>
      <c r="E2255" s="22" t="s">
        <v>2856</v>
      </c>
      <c r="F2255" s="22">
        <v>15736</v>
      </c>
      <c r="G2255" s="22"/>
      <c r="H2255" s="22" t="str">
        <f>+IFERROR(INDEX('18.02.23'!$N$9:$N$746,MATCH('Bảng kê Q1'!$F2255,'18.02.23'!$N$9:$N$746,0)),"")</f>
        <v/>
      </c>
      <c r="I2255" s="22"/>
      <c r="J2255" s="22"/>
      <c r="K2255" s="22"/>
      <c r="L2255" s="5">
        <v>775583</v>
      </c>
      <c r="M2255" s="9" t="s">
        <v>3015</v>
      </c>
      <c r="N2255" s="5">
        <v>77558</v>
      </c>
      <c r="O2255" s="5">
        <v>853141</v>
      </c>
      <c r="P2255" s="5">
        <f t="shared" si="70"/>
        <v>89579.804999999993</v>
      </c>
      <c r="Q2255" s="5">
        <f t="shared" si="71"/>
        <v>763561.19500000007</v>
      </c>
      <c r="R2255" s="5" t="str">
        <f>+IFERROR(INDEX('18.02.23'!$F$9:$F$748,MATCH('Bảng kê Q1'!$F2255,'18.02.23'!$N$9:$N$746,0)),"")</f>
        <v/>
      </c>
      <c r="S2255" s="15" t="s">
        <v>1882</v>
      </c>
      <c r="T2255" s="8" t="s">
        <v>3014</v>
      </c>
      <c r="U2255" t="e">
        <f>INDEX('Hàng tra'!$E$3:$E$519,MATCH('Bảng kê Q1'!$F2255,'Hàng tra'!$E$3:$E$519,0))</f>
        <v>#N/A</v>
      </c>
    </row>
    <row r="2256" spans="1:21" ht="21" hidden="1" outlineLevel="1" x14ac:dyDescent="0.25">
      <c r="A2256" s="4">
        <v>45005</v>
      </c>
      <c r="B2256" s="8" t="s">
        <v>274</v>
      </c>
      <c r="C2256" s="8" t="s">
        <v>3013</v>
      </c>
      <c r="D2256" s="22" t="s">
        <v>2901</v>
      </c>
      <c r="E2256" s="22" t="s">
        <v>2901</v>
      </c>
      <c r="F2256" s="22">
        <v>15738</v>
      </c>
      <c r="G2256" s="22"/>
      <c r="H2256" s="22" t="str">
        <f>+IFERROR(INDEX('18.02.23'!$N$9:$N$746,MATCH('Bảng kê Q1'!$F2256,'18.02.23'!$N$9:$N$746,0)),"")</f>
        <v/>
      </c>
      <c r="I2256" s="22"/>
      <c r="J2256" s="22"/>
      <c r="K2256" s="22"/>
      <c r="L2256" s="5">
        <v>1756134</v>
      </c>
      <c r="M2256" s="9" t="s">
        <v>3015</v>
      </c>
      <c r="N2256" s="5">
        <v>175613</v>
      </c>
      <c r="O2256" s="5">
        <v>1931747</v>
      </c>
      <c r="P2256" s="5">
        <f t="shared" si="70"/>
        <v>202833.435</v>
      </c>
      <c r="Q2256" s="5">
        <f t="shared" si="71"/>
        <v>1728913.5649999999</v>
      </c>
      <c r="R2256" s="5" t="str">
        <f>+IFERROR(INDEX('18.02.23'!$F$9:$F$748,MATCH('Bảng kê Q1'!$F2256,'18.02.23'!$N$9:$N$746,0)),"")</f>
        <v/>
      </c>
      <c r="S2256" s="15" t="s">
        <v>1252</v>
      </c>
      <c r="T2256" s="8" t="s">
        <v>3027</v>
      </c>
      <c r="U2256" t="e">
        <f>INDEX('Hàng tra'!$E$3:$E$519,MATCH('Bảng kê Q1'!$F2256,'Hàng tra'!$E$3:$E$519,0))</f>
        <v>#N/A</v>
      </c>
    </row>
    <row r="2257" spans="1:21" ht="21" hidden="1" outlineLevel="1" x14ac:dyDescent="0.25">
      <c r="A2257" s="4">
        <v>45005</v>
      </c>
      <c r="B2257" s="8" t="s">
        <v>324</v>
      </c>
      <c r="C2257" s="8" t="s">
        <v>3013</v>
      </c>
      <c r="D2257" s="22" t="s">
        <v>2666</v>
      </c>
      <c r="E2257" s="22" t="s">
        <v>2666</v>
      </c>
      <c r="F2257" s="22">
        <v>15739</v>
      </c>
      <c r="G2257" s="22"/>
      <c r="H2257" s="22" t="str">
        <f>+IFERROR(INDEX('18.02.23'!$N$9:$N$746,MATCH('Bảng kê Q1'!$F2257,'18.02.23'!$N$9:$N$746,0)),"")</f>
        <v/>
      </c>
      <c r="I2257" s="22"/>
      <c r="J2257" s="22"/>
      <c r="K2257" s="22"/>
      <c r="L2257" s="5">
        <v>2244934</v>
      </c>
      <c r="M2257" s="9" t="s">
        <v>3015</v>
      </c>
      <c r="N2257" s="5">
        <v>224493</v>
      </c>
      <c r="O2257" s="5">
        <v>2469427</v>
      </c>
      <c r="P2257" s="5">
        <f t="shared" si="70"/>
        <v>259289.83499999999</v>
      </c>
      <c r="Q2257" s="5">
        <f t="shared" si="71"/>
        <v>2210137.165</v>
      </c>
      <c r="R2257" s="5" t="str">
        <f>+IFERROR(INDEX('18.02.23'!$F$9:$F$748,MATCH('Bảng kê Q1'!$F2257,'18.02.23'!$N$9:$N$746,0)),"")</f>
        <v/>
      </c>
      <c r="S2257" s="15" t="s">
        <v>1252</v>
      </c>
      <c r="T2257" s="8" t="s">
        <v>3027</v>
      </c>
      <c r="U2257" t="e">
        <f>INDEX('Hàng tra'!$E$3:$E$519,MATCH('Bảng kê Q1'!$F2257,'Hàng tra'!$E$3:$E$519,0))</f>
        <v>#N/A</v>
      </c>
    </row>
    <row r="2258" spans="1:21" hidden="1" outlineLevel="1" x14ac:dyDescent="0.25">
      <c r="A2258" s="4">
        <v>45005</v>
      </c>
      <c r="B2258" s="8" t="s">
        <v>1068</v>
      </c>
      <c r="C2258" s="8" t="s">
        <v>3013</v>
      </c>
      <c r="D2258" s="22" t="s">
        <v>1137</v>
      </c>
      <c r="E2258" s="22" t="s">
        <v>1137</v>
      </c>
      <c r="F2258" s="22">
        <v>15740</v>
      </c>
      <c r="G2258" s="22"/>
      <c r="H2258" s="22" t="str">
        <f>+IFERROR(INDEX('18.02.23'!$N$9:$N$746,MATCH('Bảng kê Q1'!$F2258,'18.02.23'!$N$9:$N$746,0)),"")</f>
        <v/>
      </c>
      <c r="I2258" s="22"/>
      <c r="J2258" s="22"/>
      <c r="K2258" s="22"/>
      <c r="L2258" s="5">
        <v>1025032</v>
      </c>
      <c r="M2258" s="9" t="s">
        <v>3015</v>
      </c>
      <c r="N2258" s="5">
        <v>102503</v>
      </c>
      <c r="O2258" s="5">
        <v>1127535</v>
      </c>
      <c r="P2258" s="5">
        <f t="shared" si="70"/>
        <v>118391.17499999999</v>
      </c>
      <c r="Q2258" s="5">
        <f t="shared" si="71"/>
        <v>1009143.825</v>
      </c>
      <c r="R2258" s="5" t="str">
        <f>+IFERROR(INDEX('18.02.23'!$F$9:$F$748,MATCH('Bảng kê Q1'!$F2258,'18.02.23'!$N$9:$N$746,0)),"")</f>
        <v/>
      </c>
      <c r="S2258" s="15" t="s">
        <v>1882</v>
      </c>
      <c r="T2258" s="8" t="s">
        <v>3014</v>
      </c>
      <c r="U2258" t="e">
        <f>INDEX('Hàng tra'!$E$3:$E$519,MATCH('Bảng kê Q1'!$F2258,'Hàng tra'!$E$3:$E$519,0))</f>
        <v>#N/A</v>
      </c>
    </row>
    <row r="2259" spans="1:21" hidden="1" outlineLevel="1" x14ac:dyDescent="0.25">
      <c r="A2259" s="4">
        <v>45005</v>
      </c>
      <c r="B2259" s="8" t="s">
        <v>2385</v>
      </c>
      <c r="C2259" s="8" t="s">
        <v>3013</v>
      </c>
      <c r="D2259" s="22" t="s">
        <v>317</v>
      </c>
      <c r="E2259" s="22" t="s">
        <v>317</v>
      </c>
      <c r="F2259" s="22">
        <v>15741</v>
      </c>
      <c r="G2259" s="22"/>
      <c r="H2259" s="22" t="str">
        <f>+IFERROR(INDEX('18.02.23'!$N$9:$N$746,MATCH('Bảng kê Q1'!$F2259,'18.02.23'!$N$9:$N$746,0)),"")</f>
        <v/>
      </c>
      <c r="I2259" s="22"/>
      <c r="J2259" s="22"/>
      <c r="K2259" s="22"/>
      <c r="L2259" s="5">
        <v>553467</v>
      </c>
      <c r="M2259" s="9" t="s">
        <v>3015</v>
      </c>
      <c r="N2259" s="5">
        <v>55347</v>
      </c>
      <c r="O2259" s="5">
        <v>608814</v>
      </c>
      <c r="P2259" s="5">
        <f t="shared" si="70"/>
        <v>63925.47</v>
      </c>
      <c r="Q2259" s="5">
        <f t="shared" si="71"/>
        <v>544888.53</v>
      </c>
      <c r="R2259" s="5" t="str">
        <f>+IFERROR(INDEX('18.02.23'!$F$9:$F$748,MATCH('Bảng kê Q1'!$F2259,'18.02.23'!$N$9:$N$746,0)),"")</f>
        <v/>
      </c>
      <c r="S2259" s="15" t="s">
        <v>1882</v>
      </c>
      <c r="T2259" s="8" t="s">
        <v>3014</v>
      </c>
      <c r="U2259" t="e">
        <f>INDEX('Hàng tra'!$E$3:$E$519,MATCH('Bảng kê Q1'!$F2259,'Hàng tra'!$E$3:$E$519,0))</f>
        <v>#N/A</v>
      </c>
    </row>
    <row r="2260" spans="1:21" hidden="1" outlineLevel="1" x14ac:dyDescent="0.25">
      <c r="A2260" s="4">
        <v>45005</v>
      </c>
      <c r="B2260" s="8" t="s">
        <v>2985</v>
      </c>
      <c r="C2260" s="8" t="s">
        <v>3013</v>
      </c>
      <c r="D2260" s="22" t="s">
        <v>1344</v>
      </c>
      <c r="E2260" s="22" t="s">
        <v>1344</v>
      </c>
      <c r="F2260" s="22">
        <v>15744</v>
      </c>
      <c r="G2260" s="22"/>
      <c r="H2260" s="22" t="str">
        <f>+IFERROR(INDEX('18.02.23'!$N$9:$N$746,MATCH('Bảng kê Q1'!$F2260,'18.02.23'!$N$9:$N$746,0)),"")</f>
        <v/>
      </c>
      <c r="I2260" s="22"/>
      <c r="J2260" s="22"/>
      <c r="K2260" s="22"/>
      <c r="L2260" s="5">
        <v>435600</v>
      </c>
      <c r="M2260" s="9" t="s">
        <v>3015</v>
      </c>
      <c r="N2260" s="5">
        <v>43560</v>
      </c>
      <c r="O2260" s="5">
        <v>479160</v>
      </c>
      <c r="P2260" s="5">
        <f t="shared" si="70"/>
        <v>50311.799999999996</v>
      </c>
      <c r="Q2260" s="5">
        <f t="shared" si="71"/>
        <v>428848.2</v>
      </c>
      <c r="R2260" s="5" t="str">
        <f>+IFERROR(INDEX('18.02.23'!$F$9:$F$748,MATCH('Bảng kê Q1'!$F2260,'18.02.23'!$N$9:$N$746,0)),"")</f>
        <v/>
      </c>
      <c r="S2260" s="15" t="s">
        <v>1882</v>
      </c>
      <c r="T2260" s="8" t="s">
        <v>3014</v>
      </c>
      <c r="U2260" t="e">
        <f>INDEX('Hàng tra'!$E$3:$E$519,MATCH('Bảng kê Q1'!$F2260,'Hàng tra'!$E$3:$E$519,0))</f>
        <v>#N/A</v>
      </c>
    </row>
    <row r="2261" spans="1:21" hidden="1" outlineLevel="1" x14ac:dyDescent="0.25">
      <c r="A2261" s="4">
        <v>45005</v>
      </c>
      <c r="B2261" s="8" t="s">
        <v>1800</v>
      </c>
      <c r="C2261" s="8" t="s">
        <v>3013</v>
      </c>
      <c r="D2261" s="22" t="s">
        <v>12</v>
      </c>
      <c r="E2261" s="22" t="s">
        <v>12</v>
      </c>
      <c r="F2261" s="22">
        <v>15745</v>
      </c>
      <c r="G2261" s="22"/>
      <c r="H2261" s="22" t="str">
        <f>+IFERROR(INDEX('18.02.23'!$N$9:$N$746,MATCH('Bảng kê Q1'!$F2261,'18.02.23'!$N$9:$N$746,0)),"")</f>
        <v/>
      </c>
      <c r="I2261" s="22"/>
      <c r="J2261" s="22"/>
      <c r="K2261" s="22"/>
      <c r="L2261" s="5">
        <v>555924</v>
      </c>
      <c r="M2261" s="9" t="s">
        <v>3015</v>
      </c>
      <c r="N2261" s="5">
        <v>55592</v>
      </c>
      <c r="O2261" s="5">
        <v>611516</v>
      </c>
      <c r="P2261" s="5">
        <f t="shared" si="70"/>
        <v>64209.18</v>
      </c>
      <c r="Q2261" s="5">
        <f t="shared" si="71"/>
        <v>547306.81999999995</v>
      </c>
      <c r="R2261" s="5" t="str">
        <f>+IFERROR(INDEX('18.02.23'!$F$9:$F$748,MATCH('Bảng kê Q1'!$F2261,'18.02.23'!$N$9:$N$746,0)),"")</f>
        <v/>
      </c>
      <c r="S2261" s="15" t="s">
        <v>1882</v>
      </c>
      <c r="T2261" s="8" t="s">
        <v>3014</v>
      </c>
      <c r="U2261" t="e">
        <f>INDEX('Hàng tra'!$E$3:$E$519,MATCH('Bảng kê Q1'!$F2261,'Hàng tra'!$E$3:$E$519,0))</f>
        <v>#N/A</v>
      </c>
    </row>
    <row r="2262" spans="1:21" hidden="1" outlineLevel="1" x14ac:dyDescent="0.25">
      <c r="A2262" s="4">
        <v>45005</v>
      </c>
      <c r="B2262" s="8" t="s">
        <v>1537</v>
      </c>
      <c r="C2262" s="8" t="s">
        <v>3013</v>
      </c>
      <c r="D2262" s="22" t="s">
        <v>2247</v>
      </c>
      <c r="E2262" s="22" t="s">
        <v>2247</v>
      </c>
      <c r="F2262" s="22">
        <v>15746</v>
      </c>
      <c r="G2262" s="22"/>
      <c r="H2262" s="22" t="str">
        <f>+IFERROR(INDEX('18.02.23'!$N$9:$N$746,MATCH('Bảng kê Q1'!$F2262,'18.02.23'!$N$9:$N$746,0)),"")</f>
        <v/>
      </c>
      <c r="I2262" s="22"/>
      <c r="J2262" s="22"/>
      <c r="K2262" s="22"/>
      <c r="L2262" s="5">
        <v>1612400</v>
      </c>
      <c r="M2262" s="9" t="s">
        <v>3015</v>
      </c>
      <c r="N2262" s="5">
        <v>161240</v>
      </c>
      <c r="O2262" s="5">
        <v>1773640</v>
      </c>
      <c r="P2262" s="5">
        <f t="shared" si="70"/>
        <v>186232.19999999998</v>
      </c>
      <c r="Q2262" s="5">
        <f t="shared" si="71"/>
        <v>1587407.8</v>
      </c>
      <c r="R2262" s="5" t="str">
        <f>+IFERROR(INDEX('18.02.23'!$F$9:$F$748,MATCH('Bảng kê Q1'!$F2262,'18.02.23'!$N$9:$N$746,0)),"")</f>
        <v/>
      </c>
      <c r="S2262" s="15" t="s">
        <v>2247</v>
      </c>
      <c r="T2262" s="8" t="s">
        <v>3058</v>
      </c>
      <c r="U2262" t="e">
        <f>INDEX('Hàng tra'!$E$3:$E$519,MATCH('Bảng kê Q1'!$F2262,'Hàng tra'!$E$3:$E$519,0))</f>
        <v>#N/A</v>
      </c>
    </row>
    <row r="2263" spans="1:21" hidden="1" outlineLevel="1" x14ac:dyDescent="0.25">
      <c r="A2263" s="4">
        <v>45005</v>
      </c>
      <c r="B2263" s="8" t="s">
        <v>2296</v>
      </c>
      <c r="C2263" s="8" t="s">
        <v>3013</v>
      </c>
      <c r="D2263" s="22" t="s">
        <v>2543</v>
      </c>
      <c r="E2263" s="22" t="s">
        <v>2543</v>
      </c>
      <c r="F2263" s="22">
        <v>15747</v>
      </c>
      <c r="G2263" s="22"/>
      <c r="H2263" s="22" t="str">
        <f>+IFERROR(INDEX('18.02.23'!$N$9:$N$746,MATCH('Bảng kê Q1'!$F2263,'18.02.23'!$N$9:$N$746,0)),"")</f>
        <v/>
      </c>
      <c r="I2263" s="22"/>
      <c r="J2263" s="22"/>
      <c r="K2263" s="22"/>
      <c r="L2263" s="5">
        <v>1404373</v>
      </c>
      <c r="M2263" s="9" t="s">
        <v>3015</v>
      </c>
      <c r="N2263" s="5">
        <v>140437</v>
      </c>
      <c r="O2263" s="5">
        <v>1544810</v>
      </c>
      <c r="P2263" s="5">
        <f t="shared" si="70"/>
        <v>162205.04999999999</v>
      </c>
      <c r="Q2263" s="5">
        <f t="shared" si="71"/>
        <v>1382604.95</v>
      </c>
      <c r="R2263" s="5" t="str">
        <f>+IFERROR(INDEX('18.02.23'!$F$9:$F$748,MATCH('Bảng kê Q1'!$F2263,'18.02.23'!$N$9:$N$746,0)),"")</f>
        <v/>
      </c>
      <c r="S2263" s="15" t="s">
        <v>1882</v>
      </c>
      <c r="T2263" s="8" t="s">
        <v>3014</v>
      </c>
      <c r="U2263" t="e">
        <f>INDEX('Hàng tra'!$E$3:$E$519,MATCH('Bảng kê Q1'!$F2263,'Hàng tra'!$E$3:$E$519,0))</f>
        <v>#N/A</v>
      </c>
    </row>
    <row r="2264" spans="1:21" ht="21" hidden="1" outlineLevel="1" x14ac:dyDescent="0.25">
      <c r="A2264" s="4">
        <v>45005</v>
      </c>
      <c r="B2264" s="8" t="s">
        <v>1369</v>
      </c>
      <c r="C2264" s="8" t="s">
        <v>3013</v>
      </c>
      <c r="D2264" s="22" t="s">
        <v>4206</v>
      </c>
      <c r="E2264" s="22" t="s">
        <v>4206</v>
      </c>
      <c r="F2264" s="22">
        <v>15749</v>
      </c>
      <c r="G2264" s="22"/>
      <c r="H2264" s="22" t="str">
        <f>+IFERROR(INDEX('18.02.23'!$N$9:$N$746,MATCH('Bảng kê Q1'!$F2264,'18.02.23'!$N$9:$N$746,0)),"")</f>
        <v/>
      </c>
      <c r="I2264" s="22"/>
      <c r="J2264" s="22"/>
      <c r="K2264" s="22"/>
      <c r="L2264" s="5">
        <v>1303906</v>
      </c>
      <c r="M2264" s="9" t="s">
        <v>3015</v>
      </c>
      <c r="N2264" s="5">
        <v>130391</v>
      </c>
      <c r="O2264" s="5">
        <v>1434297</v>
      </c>
      <c r="P2264" s="5">
        <f t="shared" si="70"/>
        <v>150601.185</v>
      </c>
      <c r="Q2264" s="5">
        <f t="shared" si="71"/>
        <v>1283695.8149999999</v>
      </c>
      <c r="R2264" s="5" t="str">
        <f>+IFERROR(INDEX('18.02.23'!$F$9:$F$748,MATCH('Bảng kê Q1'!$F2264,'18.02.23'!$N$9:$N$746,0)),"")</f>
        <v/>
      </c>
      <c r="S2264" s="15" t="s">
        <v>1332</v>
      </c>
      <c r="T2264" s="8" t="s">
        <v>3033</v>
      </c>
      <c r="U2264" t="e">
        <f>INDEX('Hàng tra'!$E$3:$E$519,MATCH('Bảng kê Q1'!$F2264,'Hàng tra'!$E$3:$E$519,0))</f>
        <v>#N/A</v>
      </c>
    </row>
    <row r="2265" spans="1:21" ht="21" hidden="1" outlineLevel="1" x14ac:dyDescent="0.25">
      <c r="A2265" s="4">
        <v>45005</v>
      </c>
      <c r="B2265" s="8" t="s">
        <v>987</v>
      </c>
      <c r="C2265" s="8" t="s">
        <v>3013</v>
      </c>
      <c r="D2265" s="22" t="s">
        <v>4146</v>
      </c>
      <c r="E2265" s="22" t="s">
        <v>4146</v>
      </c>
      <c r="F2265" s="22">
        <v>15750</v>
      </c>
      <c r="G2265" s="22"/>
      <c r="H2265" s="22" t="str">
        <f>+IFERROR(INDEX('18.02.23'!$N$9:$N$746,MATCH('Bảng kê Q1'!$F2265,'18.02.23'!$N$9:$N$746,0)),"")</f>
        <v/>
      </c>
      <c r="I2265" s="22"/>
      <c r="J2265" s="22"/>
      <c r="K2265" s="22"/>
      <c r="L2265" s="5">
        <v>1871789</v>
      </c>
      <c r="M2265" s="9" t="s">
        <v>3015</v>
      </c>
      <c r="N2265" s="5">
        <v>187179</v>
      </c>
      <c r="O2265" s="5">
        <v>2058968</v>
      </c>
      <c r="P2265" s="5">
        <f t="shared" si="70"/>
        <v>216191.63999999998</v>
      </c>
      <c r="Q2265" s="5">
        <f t="shared" si="71"/>
        <v>1842776.36</v>
      </c>
      <c r="R2265" s="5" t="str">
        <f>+IFERROR(INDEX('18.02.23'!$F$9:$F$748,MATCH('Bảng kê Q1'!$F2265,'18.02.23'!$N$9:$N$746,0)),"")</f>
        <v/>
      </c>
      <c r="S2265" s="15" t="s">
        <v>1332</v>
      </c>
      <c r="T2265" s="8" t="s">
        <v>3033</v>
      </c>
      <c r="U2265" t="e">
        <f>INDEX('Hàng tra'!$E$3:$E$519,MATCH('Bảng kê Q1'!$F2265,'Hàng tra'!$E$3:$E$519,0))</f>
        <v>#N/A</v>
      </c>
    </row>
    <row r="2266" spans="1:21" ht="21" hidden="1" outlineLevel="1" x14ac:dyDescent="0.25">
      <c r="A2266" s="4">
        <v>45005</v>
      </c>
      <c r="B2266" s="8" t="s">
        <v>1385</v>
      </c>
      <c r="C2266" s="8" t="s">
        <v>3013</v>
      </c>
      <c r="D2266" s="22" t="s">
        <v>2666</v>
      </c>
      <c r="E2266" s="22" t="s">
        <v>2666</v>
      </c>
      <c r="F2266" s="22">
        <v>15751</v>
      </c>
      <c r="G2266" s="22"/>
      <c r="H2266" s="22" t="str">
        <f>+IFERROR(INDEX('18.02.23'!$N$9:$N$746,MATCH('Bảng kê Q1'!$F2266,'18.02.23'!$N$9:$N$746,0)),"")</f>
        <v/>
      </c>
      <c r="I2266" s="22"/>
      <c r="J2266" s="22"/>
      <c r="K2266" s="22"/>
      <c r="L2266" s="5">
        <v>424200</v>
      </c>
      <c r="M2266" s="9" t="s">
        <v>3015</v>
      </c>
      <c r="N2266" s="5">
        <v>42420</v>
      </c>
      <c r="O2266" s="5">
        <v>466620</v>
      </c>
      <c r="P2266" s="5">
        <f t="shared" si="70"/>
        <v>48995.1</v>
      </c>
      <c r="Q2266" s="5">
        <f t="shared" si="71"/>
        <v>417624.9</v>
      </c>
      <c r="R2266" s="5" t="str">
        <f>+IFERROR(INDEX('18.02.23'!$F$9:$F$748,MATCH('Bảng kê Q1'!$F2266,'18.02.23'!$N$9:$N$746,0)),"")</f>
        <v/>
      </c>
      <c r="S2266" s="15" t="s">
        <v>1252</v>
      </c>
      <c r="T2266" s="8" t="s">
        <v>3027</v>
      </c>
      <c r="U2266" t="e">
        <f>INDEX('Hàng tra'!$E$3:$E$519,MATCH('Bảng kê Q1'!$F2266,'Hàng tra'!$E$3:$E$519,0))</f>
        <v>#N/A</v>
      </c>
    </row>
    <row r="2267" spans="1:21" hidden="1" outlineLevel="1" x14ac:dyDescent="0.25">
      <c r="A2267" s="4">
        <v>45005</v>
      </c>
      <c r="B2267" s="8" t="s">
        <v>417</v>
      </c>
      <c r="C2267" s="8" t="s">
        <v>3013</v>
      </c>
      <c r="D2267" s="22" t="s">
        <v>96</v>
      </c>
      <c r="E2267" s="22" t="s">
        <v>96</v>
      </c>
      <c r="F2267" s="22">
        <v>15756</v>
      </c>
      <c r="G2267" s="22"/>
      <c r="H2267" s="22" t="str">
        <f>+IFERROR(INDEX('18.02.23'!$N$9:$N$746,MATCH('Bảng kê Q1'!$F2267,'18.02.23'!$N$9:$N$746,0)),"")</f>
        <v/>
      </c>
      <c r="I2267" s="22"/>
      <c r="J2267" s="22"/>
      <c r="K2267" s="22"/>
      <c r="L2267" s="5">
        <v>922445</v>
      </c>
      <c r="M2267" s="9" t="s">
        <v>3015</v>
      </c>
      <c r="N2267" s="5">
        <v>92245</v>
      </c>
      <c r="O2267" s="5">
        <v>1014690</v>
      </c>
      <c r="P2267" s="5">
        <f t="shared" si="70"/>
        <v>106542.45</v>
      </c>
      <c r="Q2267" s="5">
        <f t="shared" si="71"/>
        <v>908147.55</v>
      </c>
      <c r="R2267" s="5" t="str">
        <f>+IFERROR(INDEX('18.02.23'!$F$9:$F$748,MATCH('Bảng kê Q1'!$F2267,'18.02.23'!$N$9:$N$746,0)),"")</f>
        <v/>
      </c>
      <c r="S2267" s="15" t="s">
        <v>1882</v>
      </c>
      <c r="T2267" s="8" t="s">
        <v>3014</v>
      </c>
      <c r="U2267" t="e">
        <f>INDEX('Hàng tra'!$E$3:$E$519,MATCH('Bảng kê Q1'!$F2267,'Hàng tra'!$E$3:$E$519,0))</f>
        <v>#N/A</v>
      </c>
    </row>
    <row r="2268" spans="1:21" hidden="1" outlineLevel="1" x14ac:dyDescent="0.25">
      <c r="A2268" s="4">
        <v>45005</v>
      </c>
      <c r="B2268" s="8" t="s">
        <v>1363</v>
      </c>
      <c r="C2268" s="8" t="s">
        <v>3013</v>
      </c>
      <c r="D2268" s="22" t="s">
        <v>96</v>
      </c>
      <c r="E2268" s="22" t="s">
        <v>96</v>
      </c>
      <c r="F2268" s="22">
        <v>15757</v>
      </c>
      <c r="G2268" s="22"/>
      <c r="H2268" s="22" t="str">
        <f>+IFERROR(INDEX('18.02.23'!$N$9:$N$746,MATCH('Bảng kê Q1'!$F2268,'18.02.23'!$N$9:$N$746,0)),"")</f>
        <v/>
      </c>
      <c r="I2268" s="22"/>
      <c r="J2268" s="22"/>
      <c r="K2268" s="22"/>
      <c r="L2268" s="5">
        <v>254520</v>
      </c>
      <c r="M2268" s="9" t="s">
        <v>3015</v>
      </c>
      <c r="N2268" s="5">
        <v>25452</v>
      </c>
      <c r="O2268" s="5">
        <v>279972</v>
      </c>
      <c r="P2268" s="5">
        <f t="shared" si="70"/>
        <v>29397.059999999998</v>
      </c>
      <c r="Q2268" s="5">
        <f t="shared" si="71"/>
        <v>250574.94</v>
      </c>
      <c r="R2268" s="5" t="str">
        <f>+IFERROR(INDEX('18.02.23'!$F$9:$F$748,MATCH('Bảng kê Q1'!$F2268,'18.02.23'!$N$9:$N$746,0)),"")</f>
        <v/>
      </c>
      <c r="S2268" s="15" t="s">
        <v>1882</v>
      </c>
      <c r="T2268" s="8" t="s">
        <v>3014</v>
      </c>
      <c r="U2268" t="e">
        <f>INDEX('Hàng tra'!$E$3:$E$519,MATCH('Bảng kê Q1'!$F2268,'Hàng tra'!$E$3:$E$519,0))</f>
        <v>#N/A</v>
      </c>
    </row>
    <row r="2269" spans="1:21" hidden="1" outlineLevel="1" x14ac:dyDescent="0.25">
      <c r="A2269" s="4">
        <v>45005</v>
      </c>
      <c r="B2269" s="8" t="s">
        <v>2629</v>
      </c>
      <c r="C2269" s="8" t="s">
        <v>3013</v>
      </c>
      <c r="D2269" s="22" t="s">
        <v>942</v>
      </c>
      <c r="E2269" s="22" t="s">
        <v>942</v>
      </c>
      <c r="F2269" s="22">
        <v>15758</v>
      </c>
      <c r="G2269" s="22"/>
      <c r="H2269" s="22" t="str">
        <f>+IFERROR(INDEX('18.02.23'!$N$9:$N$746,MATCH('Bảng kê Q1'!$F2269,'18.02.23'!$N$9:$N$746,0)),"")</f>
        <v/>
      </c>
      <c r="I2269" s="22"/>
      <c r="J2269" s="22"/>
      <c r="K2269" s="22"/>
      <c r="L2269" s="5">
        <v>1105560</v>
      </c>
      <c r="M2269" s="9" t="s">
        <v>3015</v>
      </c>
      <c r="N2269" s="5">
        <v>110556</v>
      </c>
      <c r="O2269" s="5">
        <v>1216116</v>
      </c>
      <c r="P2269" s="5">
        <f t="shared" si="70"/>
        <v>127692.18</v>
      </c>
      <c r="Q2269" s="5">
        <f t="shared" si="71"/>
        <v>1088423.82</v>
      </c>
      <c r="R2269" s="5" t="str">
        <f>+IFERROR(INDEX('18.02.23'!$F$9:$F$748,MATCH('Bảng kê Q1'!$F2269,'18.02.23'!$N$9:$N$746,0)),"")</f>
        <v/>
      </c>
      <c r="S2269" s="15" t="s">
        <v>1882</v>
      </c>
      <c r="T2269" s="8" t="s">
        <v>3014</v>
      </c>
      <c r="U2269" t="e">
        <f>INDEX('Hàng tra'!$E$3:$E$519,MATCH('Bảng kê Q1'!$F2269,'Hàng tra'!$E$3:$E$519,0))</f>
        <v>#N/A</v>
      </c>
    </row>
    <row r="2270" spans="1:21" hidden="1" outlineLevel="1" x14ac:dyDescent="0.25">
      <c r="A2270" s="4">
        <v>45005</v>
      </c>
      <c r="B2270" s="8" t="s">
        <v>364</v>
      </c>
      <c r="C2270" s="8" t="s">
        <v>3013</v>
      </c>
      <c r="D2270" s="22" t="s">
        <v>527</v>
      </c>
      <c r="E2270" s="22" t="s">
        <v>527</v>
      </c>
      <c r="F2270" s="22">
        <v>15759</v>
      </c>
      <c r="G2270" s="22"/>
      <c r="H2270" s="22" t="str">
        <f>+IFERROR(INDEX('18.02.23'!$N$9:$N$746,MATCH('Bảng kê Q1'!$F2270,'18.02.23'!$N$9:$N$746,0)),"")</f>
        <v/>
      </c>
      <c r="I2270" s="22"/>
      <c r="J2270" s="22"/>
      <c r="K2270" s="22"/>
      <c r="L2270" s="5">
        <v>776739</v>
      </c>
      <c r="M2270" s="9" t="s">
        <v>3015</v>
      </c>
      <c r="N2270" s="5">
        <v>77674</v>
      </c>
      <c r="O2270" s="5">
        <v>854413</v>
      </c>
      <c r="P2270" s="5">
        <f t="shared" si="70"/>
        <v>89713.364999999991</v>
      </c>
      <c r="Q2270" s="5">
        <f t="shared" si="71"/>
        <v>764699.63500000001</v>
      </c>
      <c r="R2270" s="5" t="str">
        <f>+IFERROR(INDEX('18.02.23'!$F$9:$F$748,MATCH('Bảng kê Q1'!$F2270,'18.02.23'!$N$9:$N$746,0)),"")</f>
        <v/>
      </c>
      <c r="S2270" s="15" t="s">
        <v>1882</v>
      </c>
      <c r="T2270" s="8" t="s">
        <v>3014</v>
      </c>
      <c r="U2270" t="e">
        <f>INDEX('Hàng tra'!$E$3:$E$519,MATCH('Bảng kê Q1'!$F2270,'Hàng tra'!$E$3:$E$519,0))</f>
        <v>#N/A</v>
      </c>
    </row>
    <row r="2271" spans="1:21" hidden="1" outlineLevel="1" x14ac:dyDescent="0.25">
      <c r="A2271" s="4">
        <v>45005</v>
      </c>
      <c r="B2271" s="8" t="s">
        <v>708</v>
      </c>
      <c r="C2271" s="8" t="s">
        <v>3013</v>
      </c>
      <c r="D2271" s="22" t="s">
        <v>2035</v>
      </c>
      <c r="E2271" s="22" t="s">
        <v>2035</v>
      </c>
      <c r="F2271" s="22">
        <v>15760</v>
      </c>
      <c r="G2271" s="22"/>
      <c r="H2271" s="22" t="str">
        <f>+IFERROR(INDEX('18.02.23'!$N$9:$N$746,MATCH('Bảng kê Q1'!$F2271,'18.02.23'!$N$9:$N$746,0)),"")</f>
        <v/>
      </c>
      <c r="I2271" s="22"/>
      <c r="J2271" s="22"/>
      <c r="K2271" s="22"/>
      <c r="L2271" s="5">
        <v>726000</v>
      </c>
      <c r="M2271" s="9" t="s">
        <v>3015</v>
      </c>
      <c r="N2271" s="5">
        <v>72600</v>
      </c>
      <c r="O2271" s="5">
        <v>798600</v>
      </c>
      <c r="P2271" s="5">
        <f t="shared" si="70"/>
        <v>83853</v>
      </c>
      <c r="Q2271" s="5">
        <f t="shared" si="71"/>
        <v>714747</v>
      </c>
      <c r="R2271" s="5" t="str">
        <f>+IFERROR(INDEX('18.02.23'!$F$9:$F$748,MATCH('Bảng kê Q1'!$F2271,'18.02.23'!$N$9:$N$746,0)),"")</f>
        <v/>
      </c>
      <c r="S2271" s="15" t="s">
        <v>1882</v>
      </c>
      <c r="T2271" s="8" t="s">
        <v>3014</v>
      </c>
      <c r="U2271" t="e">
        <f>INDEX('Hàng tra'!$E$3:$E$519,MATCH('Bảng kê Q1'!$F2271,'Hàng tra'!$E$3:$E$519,0))</f>
        <v>#N/A</v>
      </c>
    </row>
    <row r="2272" spans="1:21" hidden="1" outlineLevel="1" x14ac:dyDescent="0.25">
      <c r="A2272" s="4">
        <v>45005</v>
      </c>
      <c r="B2272" s="8" t="s">
        <v>1367</v>
      </c>
      <c r="C2272" s="8" t="s">
        <v>3013</v>
      </c>
      <c r="D2272" s="22" t="s">
        <v>922</v>
      </c>
      <c r="E2272" s="22" t="s">
        <v>922</v>
      </c>
      <c r="F2272" s="22">
        <v>15766</v>
      </c>
      <c r="G2272" s="22"/>
      <c r="H2272" s="22" t="str">
        <f>+IFERROR(INDEX('18.02.23'!$N$9:$N$746,MATCH('Bảng kê Q1'!$F2272,'18.02.23'!$N$9:$N$746,0)),"")</f>
        <v/>
      </c>
      <c r="I2272" s="22"/>
      <c r="J2272" s="22"/>
      <c r="K2272" s="22"/>
      <c r="L2272" s="5">
        <v>3128660</v>
      </c>
      <c r="M2272" s="9" t="s">
        <v>3015</v>
      </c>
      <c r="N2272" s="5">
        <v>312866</v>
      </c>
      <c r="O2272" s="5">
        <v>3441526</v>
      </c>
      <c r="P2272" s="5">
        <f t="shared" si="70"/>
        <v>361360.23</v>
      </c>
      <c r="Q2272" s="5">
        <f t="shared" si="71"/>
        <v>3080165.77</v>
      </c>
      <c r="R2272" s="5" t="str">
        <f>+IFERROR(INDEX('18.02.23'!$F$9:$F$748,MATCH('Bảng kê Q1'!$F2272,'18.02.23'!$N$9:$N$746,0)),"")</f>
        <v/>
      </c>
      <c r="S2272" s="15" t="s">
        <v>922</v>
      </c>
      <c r="T2272" s="8" t="s">
        <v>3034</v>
      </c>
      <c r="U2272" t="e">
        <f>INDEX('Hàng tra'!$E$3:$E$519,MATCH('Bảng kê Q1'!$F2272,'Hàng tra'!$E$3:$E$519,0))</f>
        <v>#N/A</v>
      </c>
    </row>
    <row r="2273" spans="1:21" hidden="1" outlineLevel="1" x14ac:dyDescent="0.25">
      <c r="A2273" s="4">
        <v>45005</v>
      </c>
      <c r="B2273" s="8" t="s">
        <v>1731</v>
      </c>
      <c r="C2273" s="8" t="s">
        <v>3013</v>
      </c>
      <c r="D2273" s="22" t="s">
        <v>181</v>
      </c>
      <c r="E2273" s="22" t="s">
        <v>181</v>
      </c>
      <c r="F2273" s="22">
        <v>15767</v>
      </c>
      <c r="G2273" s="22"/>
      <c r="H2273" s="22" t="str">
        <f>+IFERROR(INDEX('18.02.23'!$N$9:$N$746,MATCH('Bảng kê Q1'!$F2273,'18.02.23'!$N$9:$N$746,0)),"")</f>
        <v/>
      </c>
      <c r="I2273" s="22"/>
      <c r="J2273" s="22"/>
      <c r="K2273" s="22"/>
      <c r="L2273" s="5">
        <v>1110580</v>
      </c>
      <c r="M2273" s="9" t="s">
        <v>3015</v>
      </c>
      <c r="N2273" s="5">
        <v>111058</v>
      </c>
      <c r="O2273" s="5">
        <v>1221638</v>
      </c>
      <c r="P2273" s="5">
        <f t="shared" si="70"/>
        <v>128271.98999999999</v>
      </c>
      <c r="Q2273" s="5">
        <f t="shared" si="71"/>
        <v>1093366.01</v>
      </c>
      <c r="R2273" s="5" t="str">
        <f>+IFERROR(INDEX('18.02.23'!$F$9:$F$748,MATCH('Bảng kê Q1'!$F2273,'18.02.23'!$N$9:$N$746,0)),"")</f>
        <v/>
      </c>
      <c r="S2273" s="15" t="s">
        <v>181</v>
      </c>
      <c r="T2273" s="8" t="s">
        <v>3068</v>
      </c>
      <c r="U2273" t="e">
        <f>INDEX('Hàng tra'!$E$3:$E$519,MATCH('Bảng kê Q1'!$F2273,'Hàng tra'!$E$3:$E$519,0))</f>
        <v>#N/A</v>
      </c>
    </row>
    <row r="2274" spans="1:21" ht="21" hidden="1" outlineLevel="1" x14ac:dyDescent="0.25">
      <c r="A2274" s="4">
        <v>45005</v>
      </c>
      <c r="B2274" s="8" t="s">
        <v>529</v>
      </c>
      <c r="C2274" s="8" t="s">
        <v>3013</v>
      </c>
      <c r="D2274" s="22" t="s">
        <v>1475</v>
      </c>
      <c r="E2274" s="22" t="s">
        <v>1475</v>
      </c>
      <c r="F2274" s="22">
        <v>15768</v>
      </c>
      <c r="G2274" s="22"/>
      <c r="H2274" s="22" t="str">
        <f>+IFERROR(INDEX('18.02.23'!$N$9:$N$746,MATCH('Bảng kê Q1'!$F2274,'18.02.23'!$N$9:$N$746,0)),"")</f>
        <v/>
      </c>
      <c r="I2274" s="22"/>
      <c r="J2274" s="22"/>
      <c r="K2274" s="22"/>
      <c r="L2274" s="5">
        <v>3469610</v>
      </c>
      <c r="M2274" s="9" t="s">
        <v>3015</v>
      </c>
      <c r="N2274" s="5">
        <v>346961</v>
      </c>
      <c r="O2274" s="5">
        <v>3816571</v>
      </c>
      <c r="P2274" s="5">
        <f t="shared" si="70"/>
        <v>400739.95499999996</v>
      </c>
      <c r="Q2274" s="5">
        <f t="shared" si="71"/>
        <v>3415831.0449999999</v>
      </c>
      <c r="R2274" s="5" t="str">
        <f>+IFERROR(INDEX('18.02.23'!$F$9:$F$748,MATCH('Bảng kê Q1'!$F2274,'18.02.23'!$N$9:$N$746,0)),"")</f>
        <v/>
      </c>
      <c r="S2274" s="15" t="s">
        <v>349</v>
      </c>
      <c r="T2274" s="8" t="s">
        <v>3030</v>
      </c>
      <c r="U2274" t="e">
        <f>INDEX('Hàng tra'!$E$3:$E$519,MATCH('Bảng kê Q1'!$F2274,'Hàng tra'!$E$3:$E$519,0))</f>
        <v>#N/A</v>
      </c>
    </row>
    <row r="2275" spans="1:21" hidden="1" outlineLevel="1" x14ac:dyDescent="0.25">
      <c r="A2275" s="4">
        <v>45005</v>
      </c>
      <c r="B2275" s="8" t="s">
        <v>2649</v>
      </c>
      <c r="C2275" s="8" t="s">
        <v>3013</v>
      </c>
      <c r="D2275" s="22" t="s">
        <v>877</v>
      </c>
      <c r="E2275" s="22" t="s">
        <v>877</v>
      </c>
      <c r="F2275" s="22">
        <v>15769</v>
      </c>
      <c r="G2275" s="22"/>
      <c r="H2275" s="22" t="str">
        <f>+IFERROR(INDEX('18.02.23'!$N$9:$N$746,MATCH('Bảng kê Q1'!$F2275,'18.02.23'!$N$9:$N$746,0)),"")</f>
        <v/>
      </c>
      <c r="I2275" s="22"/>
      <c r="J2275" s="22"/>
      <c r="K2275" s="22"/>
      <c r="L2275" s="5">
        <v>3769860</v>
      </c>
      <c r="M2275" s="9" t="s">
        <v>3015</v>
      </c>
      <c r="N2275" s="5">
        <v>376986</v>
      </c>
      <c r="O2275" s="5">
        <v>4146846</v>
      </c>
      <c r="P2275" s="5">
        <f t="shared" si="70"/>
        <v>435418.82999999996</v>
      </c>
      <c r="Q2275" s="5">
        <f t="shared" si="71"/>
        <v>3711427.17</v>
      </c>
      <c r="R2275" s="5" t="str">
        <f>+IFERROR(INDEX('18.02.23'!$F$9:$F$748,MATCH('Bảng kê Q1'!$F2275,'18.02.23'!$N$9:$N$746,0)),"")</f>
        <v/>
      </c>
      <c r="S2275" s="15" t="s">
        <v>877</v>
      </c>
      <c r="T2275" s="8" t="s">
        <v>3028</v>
      </c>
      <c r="U2275" t="e">
        <f>INDEX('Hàng tra'!$E$3:$E$519,MATCH('Bảng kê Q1'!$F2275,'Hàng tra'!$E$3:$E$519,0))</f>
        <v>#N/A</v>
      </c>
    </row>
    <row r="2276" spans="1:21" ht="21" hidden="1" outlineLevel="1" x14ac:dyDescent="0.25">
      <c r="A2276" s="4">
        <v>45005</v>
      </c>
      <c r="B2276" s="8" t="s">
        <v>913</v>
      </c>
      <c r="C2276" s="8" t="s">
        <v>3013</v>
      </c>
      <c r="D2276" s="22" t="s">
        <v>4164</v>
      </c>
      <c r="E2276" s="22" t="s">
        <v>4164</v>
      </c>
      <c r="F2276" s="22">
        <v>15773</v>
      </c>
      <c r="G2276" s="22"/>
      <c r="H2276" s="22" t="str">
        <f>+IFERROR(INDEX('18.02.23'!$N$9:$N$746,MATCH('Bảng kê Q1'!$F2276,'18.02.23'!$N$9:$N$746,0)),"")</f>
        <v/>
      </c>
      <c r="I2276" s="22"/>
      <c r="J2276" s="22"/>
      <c r="K2276" s="22"/>
      <c r="L2276" s="5">
        <v>2096434</v>
      </c>
      <c r="M2276" s="9" t="s">
        <v>3015</v>
      </c>
      <c r="N2276" s="5">
        <v>209643</v>
      </c>
      <c r="O2276" s="5">
        <v>2306077</v>
      </c>
      <c r="P2276" s="5">
        <f t="shared" si="70"/>
        <v>242138.08499999999</v>
      </c>
      <c r="Q2276" s="5">
        <f t="shared" si="71"/>
        <v>2063938.915</v>
      </c>
      <c r="R2276" s="5" t="str">
        <f>+IFERROR(INDEX('18.02.23'!$F$9:$F$748,MATCH('Bảng kê Q1'!$F2276,'18.02.23'!$N$9:$N$746,0)),"")</f>
        <v/>
      </c>
      <c r="S2276" s="15" t="s">
        <v>349</v>
      </c>
      <c r="T2276" s="8" t="s">
        <v>3030</v>
      </c>
      <c r="U2276" t="e">
        <f>INDEX('Hàng tra'!$E$3:$E$519,MATCH('Bảng kê Q1'!$F2276,'Hàng tra'!$E$3:$E$519,0))</f>
        <v>#N/A</v>
      </c>
    </row>
    <row r="2277" spans="1:21" ht="21" hidden="1" outlineLevel="1" x14ac:dyDescent="0.25">
      <c r="A2277" s="4">
        <v>45005</v>
      </c>
      <c r="B2277" s="8" t="s">
        <v>1295</v>
      </c>
      <c r="C2277" s="8" t="s">
        <v>3013</v>
      </c>
      <c r="D2277" s="22" t="s">
        <v>969</v>
      </c>
      <c r="E2277" s="22" t="s">
        <v>969</v>
      </c>
      <c r="F2277" s="22">
        <v>15786</v>
      </c>
      <c r="G2277" s="22"/>
      <c r="H2277" s="22" t="str">
        <f>+IFERROR(INDEX('18.02.23'!$N$9:$N$746,MATCH('Bảng kê Q1'!$F2277,'18.02.23'!$N$9:$N$746,0)),"")</f>
        <v/>
      </c>
      <c r="I2277" s="22"/>
      <c r="J2277" s="22"/>
      <c r="K2277" s="22"/>
      <c r="L2277" s="5">
        <v>424200</v>
      </c>
      <c r="M2277" s="9" t="s">
        <v>3015</v>
      </c>
      <c r="N2277" s="5">
        <v>42420</v>
      </c>
      <c r="O2277" s="5">
        <v>466620</v>
      </c>
      <c r="P2277" s="5">
        <f t="shared" si="70"/>
        <v>48995.1</v>
      </c>
      <c r="Q2277" s="5">
        <f t="shared" si="71"/>
        <v>417624.9</v>
      </c>
      <c r="R2277" s="5" t="str">
        <f>+IFERROR(INDEX('18.02.23'!$F$9:$F$748,MATCH('Bảng kê Q1'!$F2277,'18.02.23'!$N$9:$N$746,0)),"")</f>
        <v/>
      </c>
      <c r="S2277" s="15" t="s">
        <v>969</v>
      </c>
      <c r="T2277" s="8" t="s">
        <v>3117</v>
      </c>
      <c r="U2277" t="e">
        <f>INDEX('Hàng tra'!$E$3:$E$519,MATCH('Bảng kê Q1'!$F2277,'Hàng tra'!$E$3:$E$519,0))</f>
        <v>#N/A</v>
      </c>
    </row>
    <row r="2278" spans="1:21" hidden="1" outlineLevel="1" x14ac:dyDescent="0.25">
      <c r="A2278" s="4">
        <v>45005</v>
      </c>
      <c r="B2278" s="8" t="s">
        <v>2423</v>
      </c>
      <c r="C2278" s="8" t="s">
        <v>3013</v>
      </c>
      <c r="D2278" s="22" t="s">
        <v>1162</v>
      </c>
      <c r="E2278" s="22" t="s">
        <v>1162</v>
      </c>
      <c r="F2278" s="22">
        <v>15787</v>
      </c>
      <c r="G2278" s="22"/>
      <c r="H2278" s="22" t="str">
        <f>+IFERROR(INDEX('18.02.23'!$N$9:$N$746,MATCH('Bảng kê Q1'!$F2278,'18.02.23'!$N$9:$N$746,0)),"")</f>
        <v/>
      </c>
      <c r="I2278" s="22"/>
      <c r="J2278" s="22"/>
      <c r="K2278" s="22"/>
      <c r="L2278" s="5">
        <v>1844890</v>
      </c>
      <c r="M2278" s="9" t="s">
        <v>3015</v>
      </c>
      <c r="N2278" s="5">
        <v>184489</v>
      </c>
      <c r="O2278" s="5">
        <v>2029379</v>
      </c>
      <c r="P2278" s="5">
        <f t="shared" si="70"/>
        <v>213084.79499999998</v>
      </c>
      <c r="Q2278" s="5">
        <f t="shared" si="71"/>
        <v>1816294.2050000001</v>
      </c>
      <c r="R2278" s="5" t="str">
        <f>+IFERROR(INDEX('18.02.23'!$F$9:$F$748,MATCH('Bảng kê Q1'!$F2278,'18.02.23'!$N$9:$N$746,0)),"")</f>
        <v/>
      </c>
      <c r="S2278" s="15" t="s">
        <v>1162</v>
      </c>
      <c r="T2278" s="8" t="s">
        <v>3102</v>
      </c>
      <c r="U2278" t="e">
        <f>INDEX('Hàng tra'!$E$3:$E$519,MATCH('Bảng kê Q1'!$F2278,'Hàng tra'!$E$3:$E$519,0))</f>
        <v>#N/A</v>
      </c>
    </row>
    <row r="2279" spans="1:21" ht="21" hidden="1" outlineLevel="1" x14ac:dyDescent="0.25">
      <c r="A2279" s="4">
        <v>45005</v>
      </c>
      <c r="B2279" s="8" t="s">
        <v>2621</v>
      </c>
      <c r="C2279" s="8" t="s">
        <v>3013</v>
      </c>
      <c r="D2279" s="22" t="s">
        <v>2998</v>
      </c>
      <c r="E2279" s="22" t="s">
        <v>2998</v>
      </c>
      <c r="F2279" s="22">
        <v>15788</v>
      </c>
      <c r="G2279" s="22"/>
      <c r="H2279" s="22" t="str">
        <f>+IFERROR(INDEX('18.02.23'!$N$9:$N$746,MATCH('Bảng kê Q1'!$F2279,'18.02.23'!$N$9:$N$746,0)),"")</f>
        <v/>
      </c>
      <c r="I2279" s="22"/>
      <c r="J2279" s="22"/>
      <c r="K2279" s="22"/>
      <c r="L2279" s="5">
        <v>1665870</v>
      </c>
      <c r="M2279" s="9" t="s">
        <v>3015</v>
      </c>
      <c r="N2279" s="5">
        <v>166587</v>
      </c>
      <c r="O2279" s="5">
        <v>1832457</v>
      </c>
      <c r="P2279" s="5">
        <f t="shared" si="70"/>
        <v>192407.98499999999</v>
      </c>
      <c r="Q2279" s="5">
        <f t="shared" si="71"/>
        <v>1640049.0150000001</v>
      </c>
      <c r="R2279" s="5" t="str">
        <f>+IFERROR(INDEX('18.02.23'!$F$9:$F$748,MATCH('Bảng kê Q1'!$F2279,'18.02.23'!$N$9:$N$746,0)),"")</f>
        <v/>
      </c>
      <c r="S2279" s="15" t="s">
        <v>2998</v>
      </c>
      <c r="T2279" s="8" t="s">
        <v>3089</v>
      </c>
      <c r="U2279" t="e">
        <f>INDEX('Hàng tra'!$E$3:$E$519,MATCH('Bảng kê Q1'!$F2279,'Hàng tra'!$E$3:$E$519,0))</f>
        <v>#N/A</v>
      </c>
    </row>
    <row r="2280" spans="1:21" ht="21" hidden="1" outlineLevel="1" x14ac:dyDescent="0.25">
      <c r="A2280" s="4">
        <v>45005</v>
      </c>
      <c r="B2280" s="8" t="s">
        <v>2930</v>
      </c>
      <c r="C2280" s="8" t="s">
        <v>3013</v>
      </c>
      <c r="D2280" s="22" t="s">
        <v>1118</v>
      </c>
      <c r="E2280" s="22" t="s">
        <v>1118</v>
      </c>
      <c r="F2280" s="22">
        <v>15789</v>
      </c>
      <c r="G2280" s="22"/>
      <c r="H2280" s="22" t="str">
        <f>+IFERROR(INDEX('18.02.23'!$N$9:$N$746,MATCH('Bảng kê Q1'!$F2280,'18.02.23'!$N$9:$N$746,0)),"")</f>
        <v/>
      </c>
      <c r="I2280" s="22"/>
      <c r="J2280" s="22"/>
      <c r="K2280" s="22"/>
      <c r="L2280" s="5">
        <v>1173355</v>
      </c>
      <c r="M2280" s="9" t="s">
        <v>3015</v>
      </c>
      <c r="N2280" s="5">
        <v>117336</v>
      </c>
      <c r="O2280" s="5">
        <v>1290691</v>
      </c>
      <c r="P2280" s="5">
        <f t="shared" si="70"/>
        <v>135522.55499999999</v>
      </c>
      <c r="Q2280" s="5">
        <f t="shared" si="71"/>
        <v>1155168.4450000001</v>
      </c>
      <c r="R2280" s="5" t="str">
        <f>+IFERROR(INDEX('18.02.23'!$F$9:$F$748,MATCH('Bảng kê Q1'!$F2280,'18.02.23'!$N$9:$N$746,0)),"")</f>
        <v/>
      </c>
      <c r="S2280" s="15" t="s">
        <v>1118</v>
      </c>
      <c r="T2280" s="8" t="s">
        <v>3016</v>
      </c>
      <c r="U2280" t="e">
        <f>INDEX('Hàng tra'!$E$3:$E$519,MATCH('Bảng kê Q1'!$F2280,'Hàng tra'!$E$3:$E$519,0))</f>
        <v>#N/A</v>
      </c>
    </row>
    <row r="2281" spans="1:21" ht="21" hidden="1" outlineLevel="1" x14ac:dyDescent="0.25">
      <c r="A2281" s="4">
        <v>45005</v>
      </c>
      <c r="B2281" s="8" t="s">
        <v>467</v>
      </c>
      <c r="C2281" s="8" t="s">
        <v>3013</v>
      </c>
      <c r="D2281" s="22" t="s">
        <v>1887</v>
      </c>
      <c r="E2281" s="22" t="s">
        <v>1887</v>
      </c>
      <c r="F2281" s="22">
        <v>15790</v>
      </c>
      <c r="G2281" s="22"/>
      <c r="H2281" s="22" t="str">
        <f>+IFERROR(INDEX('18.02.23'!$N$9:$N$746,MATCH('Bảng kê Q1'!$F2281,'18.02.23'!$N$9:$N$746,0)),"")</f>
        <v/>
      </c>
      <c r="I2281" s="22"/>
      <c r="J2281" s="22"/>
      <c r="K2281" s="22"/>
      <c r="L2281" s="5">
        <v>2588315</v>
      </c>
      <c r="M2281" s="9" t="s">
        <v>3015</v>
      </c>
      <c r="N2281" s="5">
        <v>258832</v>
      </c>
      <c r="O2281" s="5">
        <v>2847147</v>
      </c>
      <c r="P2281" s="5">
        <f t="shared" si="70"/>
        <v>298950.435</v>
      </c>
      <c r="Q2281" s="5">
        <f t="shared" si="71"/>
        <v>2548196.5649999999</v>
      </c>
      <c r="R2281" s="5" t="str">
        <f>+IFERROR(INDEX('18.02.23'!$F$9:$F$748,MATCH('Bảng kê Q1'!$F2281,'18.02.23'!$N$9:$N$746,0)),"")</f>
        <v/>
      </c>
      <c r="S2281" s="15" t="s">
        <v>1887</v>
      </c>
      <c r="T2281" s="8" t="s">
        <v>3062</v>
      </c>
      <c r="U2281" t="e">
        <f>INDEX('Hàng tra'!$E$3:$E$519,MATCH('Bảng kê Q1'!$F2281,'Hàng tra'!$E$3:$E$519,0))</f>
        <v>#N/A</v>
      </c>
    </row>
    <row r="2282" spans="1:21" ht="21" hidden="1" outlineLevel="1" x14ac:dyDescent="0.25">
      <c r="A2282" s="4">
        <v>45005</v>
      </c>
      <c r="B2282" s="8" t="s">
        <v>1125</v>
      </c>
      <c r="C2282" s="8" t="s">
        <v>3013</v>
      </c>
      <c r="D2282" s="22" t="s">
        <v>1158</v>
      </c>
      <c r="E2282" s="22" t="s">
        <v>1158</v>
      </c>
      <c r="F2282" s="22">
        <v>15791</v>
      </c>
      <c r="G2282" s="22"/>
      <c r="H2282" s="22" t="str">
        <f>+IFERROR(INDEX('18.02.23'!$N$9:$N$746,MATCH('Bảng kê Q1'!$F2282,'18.02.23'!$N$9:$N$746,0)),"")</f>
        <v/>
      </c>
      <c r="I2282" s="22"/>
      <c r="J2282" s="22"/>
      <c r="K2282" s="22"/>
      <c r="L2282" s="5">
        <v>1293695</v>
      </c>
      <c r="M2282" s="9" t="s">
        <v>3015</v>
      </c>
      <c r="N2282" s="5">
        <v>129370</v>
      </c>
      <c r="O2282" s="5">
        <v>1423065</v>
      </c>
      <c r="P2282" s="5">
        <f t="shared" si="70"/>
        <v>149421.82499999998</v>
      </c>
      <c r="Q2282" s="5">
        <f t="shared" si="71"/>
        <v>1273643.175</v>
      </c>
      <c r="R2282" s="5" t="str">
        <f>+IFERROR(INDEX('18.02.23'!$F$9:$F$748,MATCH('Bảng kê Q1'!$F2282,'18.02.23'!$N$9:$N$746,0)),"")</f>
        <v/>
      </c>
      <c r="S2282" s="15" t="s">
        <v>1158</v>
      </c>
      <c r="T2282" s="8" t="s">
        <v>3017</v>
      </c>
      <c r="U2282" t="e">
        <f>INDEX('Hàng tra'!$E$3:$E$519,MATCH('Bảng kê Q1'!$F2282,'Hàng tra'!$E$3:$E$519,0))</f>
        <v>#N/A</v>
      </c>
    </row>
    <row r="2283" spans="1:21" ht="21" hidden="1" outlineLevel="1" x14ac:dyDescent="0.25">
      <c r="A2283" s="4">
        <v>45005</v>
      </c>
      <c r="B2283" s="8" t="s">
        <v>1613</v>
      </c>
      <c r="C2283" s="8" t="s">
        <v>3013</v>
      </c>
      <c r="D2283" s="22" t="s">
        <v>4273</v>
      </c>
      <c r="E2283" s="22" t="s">
        <v>4273</v>
      </c>
      <c r="F2283" s="22">
        <v>15792</v>
      </c>
      <c r="G2283" s="22"/>
      <c r="H2283" s="22" t="str">
        <f>+IFERROR(INDEX('18.02.23'!$N$9:$N$746,MATCH('Bảng kê Q1'!$F2283,'18.02.23'!$N$9:$N$746,0)),"")</f>
        <v/>
      </c>
      <c r="I2283" s="22"/>
      <c r="J2283" s="22"/>
      <c r="K2283" s="22"/>
      <c r="L2283" s="5">
        <v>340315</v>
      </c>
      <c r="M2283" s="9" t="s">
        <v>3015</v>
      </c>
      <c r="N2283" s="5">
        <v>34032</v>
      </c>
      <c r="O2283" s="5">
        <v>374347</v>
      </c>
      <c r="P2283" s="5">
        <f t="shared" si="70"/>
        <v>39306.434999999998</v>
      </c>
      <c r="Q2283" s="5">
        <f t="shared" si="71"/>
        <v>335040.565</v>
      </c>
      <c r="R2283" s="5" t="str">
        <f>+IFERROR(INDEX('18.02.23'!$F$9:$F$748,MATCH('Bảng kê Q1'!$F2283,'18.02.23'!$N$9:$N$746,0)),"")</f>
        <v/>
      </c>
      <c r="S2283" s="15" t="s">
        <v>1976</v>
      </c>
      <c r="T2283" s="8" t="s">
        <v>3018</v>
      </c>
      <c r="U2283" t="e">
        <f>INDEX('Hàng tra'!$E$3:$E$519,MATCH('Bảng kê Q1'!$F2283,'Hàng tra'!$E$3:$E$519,0))</f>
        <v>#N/A</v>
      </c>
    </row>
    <row r="2284" spans="1:21" ht="21" hidden="1" outlineLevel="1" x14ac:dyDescent="0.25">
      <c r="A2284" s="4">
        <v>45005</v>
      </c>
      <c r="B2284" s="8" t="s">
        <v>1674</v>
      </c>
      <c r="C2284" s="8" t="s">
        <v>3013</v>
      </c>
      <c r="D2284" s="22" t="s">
        <v>4280</v>
      </c>
      <c r="E2284" s="22" t="s">
        <v>4280</v>
      </c>
      <c r="F2284" s="22">
        <v>15793</v>
      </c>
      <c r="G2284" s="22"/>
      <c r="H2284" s="22" t="str">
        <f>+IFERROR(INDEX('18.02.23'!$N$9:$N$746,MATCH('Bảng kê Q1'!$F2284,'18.02.23'!$N$9:$N$746,0)),"")</f>
        <v/>
      </c>
      <c r="I2284" s="22"/>
      <c r="J2284" s="22"/>
      <c r="K2284" s="22"/>
      <c r="L2284" s="5">
        <v>340315</v>
      </c>
      <c r="M2284" s="9" t="s">
        <v>3015</v>
      </c>
      <c r="N2284" s="5">
        <v>34032</v>
      </c>
      <c r="O2284" s="5">
        <v>374347</v>
      </c>
      <c r="P2284" s="5">
        <f t="shared" si="70"/>
        <v>39306.434999999998</v>
      </c>
      <c r="Q2284" s="5">
        <f t="shared" si="71"/>
        <v>335040.565</v>
      </c>
      <c r="R2284" s="5" t="str">
        <f>+IFERROR(INDEX('18.02.23'!$F$9:$F$748,MATCH('Bảng kê Q1'!$F2284,'18.02.23'!$N$9:$N$746,0)),"")</f>
        <v/>
      </c>
      <c r="S2284" s="15" t="s">
        <v>1976</v>
      </c>
      <c r="T2284" s="8" t="s">
        <v>3018</v>
      </c>
      <c r="U2284" t="e">
        <f>INDEX('Hàng tra'!$E$3:$E$519,MATCH('Bảng kê Q1'!$F2284,'Hàng tra'!$E$3:$E$519,0))</f>
        <v>#N/A</v>
      </c>
    </row>
    <row r="2285" spans="1:21" ht="21" hidden="1" outlineLevel="1" x14ac:dyDescent="0.25">
      <c r="A2285" s="4">
        <v>45005</v>
      </c>
      <c r="B2285" s="8" t="s">
        <v>1440</v>
      </c>
      <c r="C2285" s="8" t="s">
        <v>3013</v>
      </c>
      <c r="D2285" s="22" t="s">
        <v>4137</v>
      </c>
      <c r="E2285" s="22" t="s">
        <v>4137</v>
      </c>
      <c r="F2285" s="22">
        <v>15794</v>
      </c>
      <c r="G2285" s="22"/>
      <c r="H2285" s="22" t="str">
        <f>+IFERROR(INDEX('18.02.23'!$N$9:$N$746,MATCH('Bảng kê Q1'!$F2285,'18.02.23'!$N$9:$N$746,0)),"")</f>
        <v/>
      </c>
      <c r="I2285" s="22"/>
      <c r="J2285" s="22"/>
      <c r="K2285" s="22"/>
      <c r="L2285" s="5">
        <v>340315</v>
      </c>
      <c r="M2285" s="9" t="s">
        <v>3015</v>
      </c>
      <c r="N2285" s="5">
        <v>34032</v>
      </c>
      <c r="O2285" s="5">
        <v>374347</v>
      </c>
      <c r="P2285" s="5">
        <f t="shared" si="70"/>
        <v>39306.434999999998</v>
      </c>
      <c r="Q2285" s="5">
        <f t="shared" si="71"/>
        <v>335040.565</v>
      </c>
      <c r="R2285" s="5" t="str">
        <f>+IFERROR(INDEX('18.02.23'!$F$9:$F$748,MATCH('Bảng kê Q1'!$F2285,'18.02.23'!$N$9:$N$746,0)),"")</f>
        <v/>
      </c>
      <c r="S2285" s="15" t="s">
        <v>1976</v>
      </c>
      <c r="T2285" s="8" t="s">
        <v>3018</v>
      </c>
      <c r="U2285" t="e">
        <f>INDEX('Hàng tra'!$E$3:$E$519,MATCH('Bảng kê Q1'!$F2285,'Hàng tra'!$E$3:$E$519,0))</f>
        <v>#N/A</v>
      </c>
    </row>
    <row r="2286" spans="1:21" ht="21" hidden="1" outlineLevel="1" x14ac:dyDescent="0.25">
      <c r="A2286" s="4">
        <v>45005</v>
      </c>
      <c r="B2286" s="8" t="s">
        <v>210</v>
      </c>
      <c r="C2286" s="8" t="s">
        <v>3013</v>
      </c>
      <c r="D2286" s="22" t="s">
        <v>4266</v>
      </c>
      <c r="E2286" s="22" t="s">
        <v>4266</v>
      </c>
      <c r="F2286" s="22">
        <v>15795</v>
      </c>
      <c r="G2286" s="22"/>
      <c r="H2286" s="22" t="str">
        <f>+IFERROR(INDEX('18.02.23'!$N$9:$N$746,MATCH('Bảng kê Q1'!$F2286,'18.02.23'!$N$9:$N$746,0)),"")</f>
        <v/>
      </c>
      <c r="I2286" s="22"/>
      <c r="J2286" s="22"/>
      <c r="K2286" s="22"/>
      <c r="L2286" s="5">
        <v>340315</v>
      </c>
      <c r="M2286" s="9" t="s">
        <v>3015</v>
      </c>
      <c r="N2286" s="5">
        <v>34032</v>
      </c>
      <c r="O2286" s="5">
        <v>374347</v>
      </c>
      <c r="P2286" s="5">
        <f t="shared" si="70"/>
        <v>39306.434999999998</v>
      </c>
      <c r="Q2286" s="5">
        <f t="shared" si="71"/>
        <v>335040.565</v>
      </c>
      <c r="R2286" s="5" t="str">
        <f>+IFERROR(INDEX('18.02.23'!$F$9:$F$748,MATCH('Bảng kê Q1'!$F2286,'18.02.23'!$N$9:$N$746,0)),"")</f>
        <v/>
      </c>
      <c r="S2286" s="15" t="s">
        <v>1976</v>
      </c>
      <c r="T2286" s="8" t="s">
        <v>3018</v>
      </c>
      <c r="U2286" t="e">
        <f>INDEX('Hàng tra'!$E$3:$E$519,MATCH('Bảng kê Q1'!$F2286,'Hàng tra'!$E$3:$E$519,0))</f>
        <v>#N/A</v>
      </c>
    </row>
    <row r="2287" spans="1:21" ht="21" hidden="1" outlineLevel="1" x14ac:dyDescent="0.25">
      <c r="A2287" s="4">
        <v>45005</v>
      </c>
      <c r="B2287" s="8" t="s">
        <v>305</v>
      </c>
      <c r="C2287" s="8" t="s">
        <v>3013</v>
      </c>
      <c r="D2287" s="22" t="s">
        <v>4136</v>
      </c>
      <c r="E2287" s="22" t="s">
        <v>4136</v>
      </c>
      <c r="F2287" s="22">
        <v>15796</v>
      </c>
      <c r="G2287" s="22"/>
      <c r="H2287" s="22" t="str">
        <f>+IFERROR(INDEX('18.02.23'!$N$9:$N$746,MATCH('Bảng kê Q1'!$F2287,'18.02.23'!$N$9:$N$746,0)),"")</f>
        <v/>
      </c>
      <c r="I2287" s="22"/>
      <c r="J2287" s="22"/>
      <c r="K2287" s="22"/>
      <c r="L2287" s="5">
        <v>340315</v>
      </c>
      <c r="M2287" s="9" t="s">
        <v>3015</v>
      </c>
      <c r="N2287" s="5">
        <v>34032</v>
      </c>
      <c r="O2287" s="5">
        <v>374347</v>
      </c>
      <c r="P2287" s="5">
        <f t="shared" si="70"/>
        <v>39306.434999999998</v>
      </c>
      <c r="Q2287" s="5">
        <f t="shared" si="71"/>
        <v>335040.565</v>
      </c>
      <c r="R2287" s="5" t="str">
        <f>+IFERROR(INDEX('18.02.23'!$F$9:$F$748,MATCH('Bảng kê Q1'!$F2287,'18.02.23'!$N$9:$N$746,0)),"")</f>
        <v/>
      </c>
      <c r="S2287" s="15" t="s">
        <v>1976</v>
      </c>
      <c r="T2287" s="8" t="s">
        <v>3018</v>
      </c>
      <c r="U2287" t="e">
        <f>INDEX('Hàng tra'!$E$3:$E$519,MATCH('Bảng kê Q1'!$F2287,'Hàng tra'!$E$3:$E$519,0))</f>
        <v>#N/A</v>
      </c>
    </row>
    <row r="2288" spans="1:21" ht="21" hidden="1" outlineLevel="1" x14ac:dyDescent="0.25">
      <c r="A2288" s="4">
        <v>45005</v>
      </c>
      <c r="B2288" s="8" t="s">
        <v>2510</v>
      </c>
      <c r="C2288" s="8" t="s">
        <v>3013</v>
      </c>
      <c r="D2288" s="22" t="s">
        <v>4136</v>
      </c>
      <c r="E2288" s="22" t="s">
        <v>4136</v>
      </c>
      <c r="F2288" s="22">
        <v>15797</v>
      </c>
      <c r="G2288" s="22"/>
      <c r="H2288" s="22" t="str">
        <f>+IFERROR(INDEX('18.02.23'!$N$9:$N$746,MATCH('Bảng kê Q1'!$F2288,'18.02.23'!$N$9:$N$746,0)),"")</f>
        <v/>
      </c>
      <c r="I2288" s="22"/>
      <c r="J2288" s="22"/>
      <c r="K2288" s="22"/>
      <c r="L2288" s="5">
        <v>999522</v>
      </c>
      <c r="M2288" s="9" t="s">
        <v>3015</v>
      </c>
      <c r="N2288" s="5">
        <v>99952</v>
      </c>
      <c r="O2288" s="5">
        <v>1099474</v>
      </c>
      <c r="P2288" s="5">
        <f t="shared" si="70"/>
        <v>115444.76999999999</v>
      </c>
      <c r="Q2288" s="5">
        <f t="shared" si="71"/>
        <v>984029.23</v>
      </c>
      <c r="R2288" s="5" t="str">
        <f>+IFERROR(INDEX('18.02.23'!$F$9:$F$748,MATCH('Bảng kê Q1'!$F2288,'18.02.23'!$N$9:$N$746,0)),"")</f>
        <v/>
      </c>
      <c r="S2288" s="15" t="s">
        <v>1976</v>
      </c>
      <c r="T2288" s="8" t="s">
        <v>3018</v>
      </c>
      <c r="U2288" t="e">
        <f>INDEX('Hàng tra'!$E$3:$E$519,MATCH('Bảng kê Q1'!$F2288,'Hàng tra'!$E$3:$E$519,0))</f>
        <v>#N/A</v>
      </c>
    </row>
    <row r="2289" spans="1:21" ht="21" hidden="1" outlineLevel="1" x14ac:dyDescent="0.25">
      <c r="A2289" s="4">
        <v>45005</v>
      </c>
      <c r="B2289" s="8" t="s">
        <v>1822</v>
      </c>
      <c r="C2289" s="8" t="s">
        <v>3013</v>
      </c>
      <c r="D2289" s="22" t="s">
        <v>4274</v>
      </c>
      <c r="E2289" s="22" t="s">
        <v>4274</v>
      </c>
      <c r="F2289" s="22">
        <v>15798</v>
      </c>
      <c r="G2289" s="22"/>
      <c r="H2289" s="22" t="str">
        <f>+IFERROR(INDEX('18.02.23'!$N$9:$N$746,MATCH('Bảng kê Q1'!$F2289,'18.02.23'!$N$9:$N$746,0)),"")</f>
        <v/>
      </c>
      <c r="I2289" s="22"/>
      <c r="J2289" s="22"/>
      <c r="K2289" s="22"/>
      <c r="L2289" s="5">
        <v>1293695</v>
      </c>
      <c r="M2289" s="9" t="s">
        <v>3015</v>
      </c>
      <c r="N2289" s="5">
        <v>129370</v>
      </c>
      <c r="O2289" s="5">
        <v>1423065</v>
      </c>
      <c r="P2289" s="5">
        <f t="shared" si="70"/>
        <v>149421.82499999998</v>
      </c>
      <c r="Q2289" s="5">
        <f t="shared" si="71"/>
        <v>1273643.175</v>
      </c>
      <c r="R2289" s="5" t="str">
        <f>+IFERROR(INDEX('18.02.23'!$F$9:$F$748,MATCH('Bảng kê Q1'!$F2289,'18.02.23'!$N$9:$N$746,0)),"")</f>
        <v/>
      </c>
      <c r="S2289" s="15" t="s">
        <v>1976</v>
      </c>
      <c r="T2289" s="8" t="s">
        <v>3018</v>
      </c>
      <c r="U2289" t="e">
        <f>INDEX('Hàng tra'!$E$3:$E$519,MATCH('Bảng kê Q1'!$F2289,'Hàng tra'!$E$3:$E$519,0))</f>
        <v>#N/A</v>
      </c>
    </row>
    <row r="2290" spans="1:21" hidden="1" outlineLevel="1" x14ac:dyDescent="0.25">
      <c r="A2290" s="4">
        <v>45005</v>
      </c>
      <c r="B2290" s="8" t="s">
        <v>107</v>
      </c>
      <c r="C2290" s="8" t="s">
        <v>3013</v>
      </c>
      <c r="D2290" s="22" t="s">
        <v>2767</v>
      </c>
      <c r="E2290" s="22" t="s">
        <v>2767</v>
      </c>
      <c r="F2290" s="22">
        <v>15799</v>
      </c>
      <c r="G2290" s="22"/>
      <c r="H2290" s="22" t="str">
        <f>+IFERROR(INDEX('18.02.23'!$N$9:$N$746,MATCH('Bảng kê Q1'!$F2290,'18.02.23'!$N$9:$N$746,0)),"")</f>
        <v/>
      </c>
      <c r="I2290" s="22"/>
      <c r="J2290" s="22"/>
      <c r="K2290" s="22"/>
      <c r="L2290" s="5">
        <v>971622</v>
      </c>
      <c r="M2290" s="9" t="s">
        <v>3015</v>
      </c>
      <c r="N2290" s="5">
        <v>97162</v>
      </c>
      <c r="O2290" s="5">
        <v>1068784</v>
      </c>
      <c r="P2290" s="5">
        <f t="shared" si="70"/>
        <v>112222.31999999999</v>
      </c>
      <c r="Q2290" s="5">
        <f t="shared" si="71"/>
        <v>956561.68</v>
      </c>
      <c r="R2290" s="5" t="str">
        <f>+IFERROR(INDEX('18.02.23'!$F$9:$F$748,MATCH('Bảng kê Q1'!$F2290,'18.02.23'!$N$9:$N$746,0)),"")</f>
        <v/>
      </c>
      <c r="S2290" s="15" t="s">
        <v>2767</v>
      </c>
      <c r="T2290" s="8" t="s">
        <v>3111</v>
      </c>
      <c r="U2290" t="e">
        <f>INDEX('Hàng tra'!$E$3:$E$519,MATCH('Bảng kê Q1'!$F2290,'Hàng tra'!$E$3:$E$519,0))</f>
        <v>#N/A</v>
      </c>
    </row>
    <row r="2291" spans="1:21" hidden="1" outlineLevel="1" x14ac:dyDescent="0.25">
      <c r="A2291" s="4">
        <v>45006</v>
      </c>
      <c r="B2291" s="8" t="s">
        <v>1534</v>
      </c>
      <c r="C2291" s="8" t="s">
        <v>3013</v>
      </c>
      <c r="D2291" s="22" t="s">
        <v>2699</v>
      </c>
      <c r="E2291" s="22" t="s">
        <v>2699</v>
      </c>
      <c r="F2291" s="22">
        <v>15811</v>
      </c>
      <c r="G2291" s="22"/>
      <c r="H2291" s="22" t="str">
        <f>+IFERROR(INDEX('18.02.23'!$N$9:$N$746,MATCH('Bảng kê Q1'!$F2291,'18.02.23'!$N$9:$N$746,0)),"")</f>
        <v/>
      </c>
      <c r="I2291" s="22"/>
      <c r="J2291" s="22"/>
      <c r="K2291" s="22"/>
      <c r="L2291" s="5">
        <v>222116</v>
      </c>
      <c r="M2291" s="9" t="s">
        <v>3015</v>
      </c>
      <c r="N2291" s="5">
        <v>22212</v>
      </c>
      <c r="O2291" s="5">
        <v>244328</v>
      </c>
      <c r="P2291" s="5">
        <f t="shared" si="70"/>
        <v>25654.44</v>
      </c>
      <c r="Q2291" s="5">
        <f t="shared" si="71"/>
        <v>218673.56</v>
      </c>
      <c r="R2291" s="5" t="str">
        <f>+IFERROR(INDEX('18.02.23'!$F$9:$F$748,MATCH('Bảng kê Q1'!$F2291,'18.02.23'!$N$9:$N$746,0)),"")</f>
        <v/>
      </c>
      <c r="S2291" s="15" t="s">
        <v>1882</v>
      </c>
      <c r="T2291" s="8" t="s">
        <v>3014</v>
      </c>
      <c r="U2291" t="e">
        <f>INDEX('Hàng tra'!$E$3:$E$519,MATCH('Bảng kê Q1'!$F2291,'Hàng tra'!$E$3:$E$519,0))</f>
        <v>#N/A</v>
      </c>
    </row>
    <row r="2292" spans="1:21" hidden="1" outlineLevel="1" x14ac:dyDescent="0.25">
      <c r="A2292" s="4">
        <v>45006</v>
      </c>
      <c r="B2292" s="8" t="s">
        <v>2650</v>
      </c>
      <c r="C2292" s="8" t="s">
        <v>3013</v>
      </c>
      <c r="D2292" s="22" t="s">
        <v>2790</v>
      </c>
      <c r="E2292" s="22" t="s">
        <v>2790</v>
      </c>
      <c r="F2292" s="22">
        <v>15812</v>
      </c>
      <c r="G2292" s="22"/>
      <c r="H2292" s="22" t="str">
        <f>+IFERROR(INDEX('18.02.23'!$N$9:$N$746,MATCH('Bảng kê Q1'!$F2292,'18.02.23'!$N$9:$N$746,0)),"")</f>
        <v/>
      </c>
      <c r="I2292" s="22"/>
      <c r="J2292" s="22"/>
      <c r="K2292" s="22"/>
      <c r="L2292" s="5">
        <v>1110580</v>
      </c>
      <c r="M2292" s="9" t="s">
        <v>3015</v>
      </c>
      <c r="N2292" s="5">
        <v>111058</v>
      </c>
      <c r="O2292" s="5">
        <v>1221638</v>
      </c>
      <c r="P2292" s="5">
        <f t="shared" si="70"/>
        <v>128271.98999999999</v>
      </c>
      <c r="Q2292" s="5">
        <f t="shared" si="71"/>
        <v>1093366.01</v>
      </c>
      <c r="R2292" s="5" t="str">
        <f>+IFERROR(INDEX('18.02.23'!$F$9:$F$748,MATCH('Bảng kê Q1'!$F2292,'18.02.23'!$N$9:$N$746,0)),"")</f>
        <v/>
      </c>
      <c r="S2292" s="15" t="s">
        <v>1882</v>
      </c>
      <c r="T2292" s="8" t="s">
        <v>3014</v>
      </c>
      <c r="U2292" t="e">
        <f>INDEX('Hàng tra'!$E$3:$E$519,MATCH('Bảng kê Q1'!$F2292,'Hàng tra'!$E$3:$E$519,0))</f>
        <v>#N/A</v>
      </c>
    </row>
    <row r="2293" spans="1:21" hidden="1" outlineLevel="1" x14ac:dyDescent="0.25">
      <c r="A2293" s="4">
        <v>45006</v>
      </c>
      <c r="B2293" s="8" t="s">
        <v>756</v>
      </c>
      <c r="C2293" s="8" t="s">
        <v>3013</v>
      </c>
      <c r="D2293" s="22" t="s">
        <v>2256</v>
      </c>
      <c r="E2293" s="22" t="s">
        <v>2256</v>
      </c>
      <c r="F2293" s="22">
        <v>15813</v>
      </c>
      <c r="G2293" s="22"/>
      <c r="H2293" s="22" t="str">
        <f>+IFERROR(INDEX('18.02.23'!$N$9:$N$746,MATCH('Bảng kê Q1'!$F2293,'18.02.23'!$N$9:$N$746,0)),"")</f>
        <v/>
      </c>
      <c r="I2293" s="22"/>
      <c r="J2293" s="22"/>
      <c r="K2293" s="22"/>
      <c r="L2293" s="5">
        <v>222116</v>
      </c>
      <c r="M2293" s="9" t="s">
        <v>3015</v>
      </c>
      <c r="N2293" s="5">
        <v>22212</v>
      </c>
      <c r="O2293" s="5">
        <v>244328</v>
      </c>
      <c r="P2293" s="5">
        <f t="shared" si="70"/>
        <v>25654.44</v>
      </c>
      <c r="Q2293" s="5">
        <f t="shared" si="71"/>
        <v>218673.56</v>
      </c>
      <c r="R2293" s="5" t="str">
        <f>+IFERROR(INDEX('18.02.23'!$F$9:$F$748,MATCH('Bảng kê Q1'!$F2293,'18.02.23'!$N$9:$N$746,0)),"")</f>
        <v/>
      </c>
      <c r="S2293" s="15" t="s">
        <v>1882</v>
      </c>
      <c r="T2293" s="8" t="s">
        <v>3014</v>
      </c>
      <c r="U2293" t="e">
        <f>INDEX('Hàng tra'!$E$3:$E$519,MATCH('Bảng kê Q1'!$F2293,'Hàng tra'!$E$3:$E$519,0))</f>
        <v>#N/A</v>
      </c>
    </row>
    <row r="2294" spans="1:21" hidden="1" outlineLevel="1" x14ac:dyDescent="0.25">
      <c r="A2294" s="4">
        <v>45006</v>
      </c>
      <c r="B2294" s="8" t="s">
        <v>1658</v>
      </c>
      <c r="C2294" s="8" t="s">
        <v>3013</v>
      </c>
      <c r="D2294" s="22" t="s">
        <v>1525</v>
      </c>
      <c r="E2294" s="22" t="s">
        <v>1525</v>
      </c>
      <c r="F2294" s="22">
        <v>15814</v>
      </c>
      <c r="G2294" s="22"/>
      <c r="H2294" s="22" t="str">
        <f>+IFERROR(INDEX('18.02.23'!$N$9:$N$746,MATCH('Bảng kê Q1'!$F2294,'18.02.23'!$N$9:$N$746,0)),"")</f>
        <v/>
      </c>
      <c r="I2294" s="22"/>
      <c r="J2294" s="22"/>
      <c r="K2294" s="22"/>
      <c r="L2294" s="5">
        <v>922445</v>
      </c>
      <c r="M2294" s="9" t="s">
        <v>3015</v>
      </c>
      <c r="N2294" s="5">
        <v>92245</v>
      </c>
      <c r="O2294" s="5">
        <v>1014690</v>
      </c>
      <c r="P2294" s="5">
        <f t="shared" si="70"/>
        <v>106542.45</v>
      </c>
      <c r="Q2294" s="5">
        <f t="shared" si="71"/>
        <v>908147.55</v>
      </c>
      <c r="R2294" s="5" t="str">
        <f>+IFERROR(INDEX('18.02.23'!$F$9:$F$748,MATCH('Bảng kê Q1'!$F2294,'18.02.23'!$N$9:$N$746,0)),"")</f>
        <v/>
      </c>
      <c r="S2294" s="15" t="s">
        <v>1882</v>
      </c>
      <c r="T2294" s="8" t="s">
        <v>3014</v>
      </c>
      <c r="U2294" t="e">
        <f>INDEX('Hàng tra'!$E$3:$E$519,MATCH('Bảng kê Q1'!$F2294,'Hàng tra'!$E$3:$E$519,0))</f>
        <v>#N/A</v>
      </c>
    </row>
    <row r="2295" spans="1:21" hidden="1" outlineLevel="1" x14ac:dyDescent="0.25">
      <c r="A2295" s="4">
        <v>45006</v>
      </c>
      <c r="B2295" s="8" t="s">
        <v>1896</v>
      </c>
      <c r="C2295" s="8" t="s">
        <v>3013</v>
      </c>
      <c r="D2295" s="22" t="s">
        <v>780</v>
      </c>
      <c r="E2295" s="22" t="s">
        <v>780</v>
      </c>
      <c r="F2295" s="22">
        <v>15816</v>
      </c>
      <c r="G2295" s="22"/>
      <c r="H2295" s="22" t="str">
        <f>+IFERROR(INDEX('18.02.23'!$N$9:$N$746,MATCH('Bảng kê Q1'!$F2295,'18.02.23'!$N$9:$N$746,0)),"")</f>
        <v/>
      </c>
      <c r="I2295" s="22"/>
      <c r="J2295" s="22"/>
      <c r="K2295" s="22"/>
      <c r="L2295" s="5">
        <v>3334910</v>
      </c>
      <c r="M2295" s="9" t="s">
        <v>3015</v>
      </c>
      <c r="N2295" s="5">
        <v>333491</v>
      </c>
      <c r="O2295" s="5">
        <v>3668401</v>
      </c>
      <c r="P2295" s="5">
        <f t="shared" si="70"/>
        <v>385182.10499999998</v>
      </c>
      <c r="Q2295" s="5">
        <f t="shared" si="71"/>
        <v>3283218.895</v>
      </c>
      <c r="R2295" s="5" t="str">
        <f>+IFERROR(INDEX('18.02.23'!$F$9:$F$748,MATCH('Bảng kê Q1'!$F2295,'18.02.23'!$N$9:$N$746,0)),"")</f>
        <v/>
      </c>
      <c r="S2295" s="15" t="s">
        <v>780</v>
      </c>
      <c r="T2295" s="8" t="s">
        <v>3085</v>
      </c>
      <c r="U2295" t="e">
        <f>INDEX('Hàng tra'!$E$3:$E$519,MATCH('Bảng kê Q1'!$F2295,'Hàng tra'!$E$3:$E$519,0))</f>
        <v>#N/A</v>
      </c>
    </row>
    <row r="2296" spans="1:21" hidden="1" outlineLevel="1" x14ac:dyDescent="0.25">
      <c r="A2296" s="4">
        <v>45006</v>
      </c>
      <c r="B2296" s="8" t="s">
        <v>1546</v>
      </c>
      <c r="C2296" s="8" t="s">
        <v>3013</v>
      </c>
      <c r="D2296" s="22" t="s">
        <v>163</v>
      </c>
      <c r="E2296" s="22" t="s">
        <v>163</v>
      </c>
      <c r="F2296" s="22">
        <v>15818</v>
      </c>
      <c r="G2296" s="22"/>
      <c r="H2296" s="22" t="str">
        <f>+IFERROR(INDEX('18.02.23'!$N$9:$N$746,MATCH('Bảng kê Q1'!$F2296,'18.02.23'!$N$9:$N$746,0)),"")</f>
        <v/>
      </c>
      <c r="I2296" s="22"/>
      <c r="J2296" s="22"/>
      <c r="K2296" s="22"/>
      <c r="L2296" s="5">
        <v>424200</v>
      </c>
      <c r="M2296" s="9" t="s">
        <v>3015</v>
      </c>
      <c r="N2296" s="5">
        <v>42420</v>
      </c>
      <c r="O2296" s="5">
        <v>466620</v>
      </c>
      <c r="P2296" s="5">
        <f t="shared" si="70"/>
        <v>48995.1</v>
      </c>
      <c r="Q2296" s="5">
        <f t="shared" si="71"/>
        <v>417624.9</v>
      </c>
      <c r="R2296" s="5" t="str">
        <f>+IFERROR(INDEX('18.02.23'!$F$9:$F$748,MATCH('Bảng kê Q1'!$F2296,'18.02.23'!$N$9:$N$746,0)),"")</f>
        <v/>
      </c>
      <c r="S2296" s="15" t="s">
        <v>163</v>
      </c>
      <c r="T2296" s="8" t="s">
        <v>3059</v>
      </c>
      <c r="U2296" t="e">
        <f>INDEX('Hàng tra'!$E$3:$E$519,MATCH('Bảng kê Q1'!$F2296,'Hàng tra'!$E$3:$E$519,0))</f>
        <v>#N/A</v>
      </c>
    </row>
    <row r="2297" spans="1:21" hidden="1" outlineLevel="1" x14ac:dyDescent="0.25">
      <c r="A2297" s="4">
        <v>45006</v>
      </c>
      <c r="B2297" s="8" t="s">
        <v>2350</v>
      </c>
      <c r="C2297" s="8" t="s">
        <v>3013</v>
      </c>
      <c r="D2297" s="22" t="s">
        <v>476</v>
      </c>
      <c r="E2297" s="22" t="s">
        <v>476</v>
      </c>
      <c r="F2297" s="22">
        <v>15820</v>
      </c>
      <c r="G2297" s="22"/>
      <c r="H2297" s="22" t="str">
        <f>+IFERROR(INDEX('18.02.23'!$N$9:$N$746,MATCH('Bảng kê Q1'!$F2297,'18.02.23'!$N$9:$N$746,0)),"")</f>
        <v/>
      </c>
      <c r="I2297" s="22"/>
      <c r="J2297" s="22"/>
      <c r="K2297" s="22"/>
      <c r="L2297" s="5">
        <v>438900</v>
      </c>
      <c r="M2297" s="9" t="s">
        <v>3015</v>
      </c>
      <c r="N2297" s="5">
        <v>43890</v>
      </c>
      <c r="O2297" s="5">
        <v>482790</v>
      </c>
      <c r="P2297" s="5">
        <f t="shared" si="70"/>
        <v>50692.95</v>
      </c>
      <c r="Q2297" s="5">
        <f t="shared" si="71"/>
        <v>432097.05</v>
      </c>
      <c r="R2297" s="5" t="str">
        <f>+IFERROR(INDEX('18.02.23'!$F$9:$F$748,MATCH('Bảng kê Q1'!$F2297,'18.02.23'!$N$9:$N$746,0)),"")</f>
        <v/>
      </c>
      <c r="S2297" s="15" t="s">
        <v>1882</v>
      </c>
      <c r="T2297" s="8" t="s">
        <v>3014</v>
      </c>
      <c r="U2297" t="e">
        <f>INDEX('Hàng tra'!$E$3:$E$519,MATCH('Bảng kê Q1'!$F2297,'Hàng tra'!$E$3:$E$519,0))</f>
        <v>#N/A</v>
      </c>
    </row>
    <row r="2298" spans="1:21" hidden="1" outlineLevel="1" x14ac:dyDescent="0.25">
      <c r="A2298" s="4">
        <v>45006</v>
      </c>
      <c r="B2298" s="8" t="s">
        <v>1529</v>
      </c>
      <c r="C2298" s="8" t="s">
        <v>3013</v>
      </c>
      <c r="D2298" s="22" t="s">
        <v>4226</v>
      </c>
      <c r="E2298" s="22" t="s">
        <v>4226</v>
      </c>
      <c r="F2298" s="22">
        <v>15822</v>
      </c>
      <c r="G2298" s="22"/>
      <c r="H2298" s="22" t="str">
        <f>+IFERROR(INDEX('18.02.23'!$N$9:$N$746,MATCH('Bảng kê Q1'!$F2298,'18.02.23'!$N$9:$N$746,0)),"")</f>
        <v/>
      </c>
      <c r="I2298" s="22"/>
      <c r="J2298" s="22"/>
      <c r="K2298" s="22"/>
      <c r="L2298" s="5">
        <v>1634422</v>
      </c>
      <c r="M2298" s="9" t="s">
        <v>3015</v>
      </c>
      <c r="N2298" s="5">
        <v>163442</v>
      </c>
      <c r="O2298" s="5">
        <v>1797864</v>
      </c>
      <c r="P2298" s="5">
        <f t="shared" si="70"/>
        <v>188775.72</v>
      </c>
      <c r="Q2298" s="5">
        <f t="shared" si="71"/>
        <v>1609088.28</v>
      </c>
      <c r="R2298" s="5" t="str">
        <f>+IFERROR(INDEX('18.02.23'!$F$9:$F$748,MATCH('Bảng kê Q1'!$F2298,'18.02.23'!$N$9:$N$746,0)),"")</f>
        <v/>
      </c>
      <c r="S2298" s="15" t="s">
        <v>1882</v>
      </c>
      <c r="T2298" s="8" t="s">
        <v>3014</v>
      </c>
      <c r="U2298" t="e">
        <f>INDEX('Hàng tra'!$E$3:$E$519,MATCH('Bảng kê Q1'!$F2298,'Hàng tra'!$E$3:$E$519,0))</f>
        <v>#N/A</v>
      </c>
    </row>
    <row r="2299" spans="1:21" hidden="1" outlineLevel="1" x14ac:dyDescent="0.25">
      <c r="A2299" s="4">
        <v>45006</v>
      </c>
      <c r="B2299" s="8" t="s">
        <v>480</v>
      </c>
      <c r="C2299" s="8" t="s">
        <v>3013</v>
      </c>
      <c r="D2299" s="22" t="s">
        <v>1482</v>
      </c>
      <c r="E2299" s="22" t="s">
        <v>1482</v>
      </c>
      <c r="F2299" s="22">
        <v>15823</v>
      </c>
      <c r="G2299" s="22"/>
      <c r="H2299" s="22" t="str">
        <f>+IFERROR(INDEX('18.02.23'!$N$9:$N$746,MATCH('Bảng kê Q1'!$F2299,'18.02.23'!$N$9:$N$746,0)),"")</f>
        <v/>
      </c>
      <c r="I2299" s="22"/>
      <c r="J2299" s="22"/>
      <c r="K2299" s="22"/>
      <c r="L2299" s="5">
        <v>2587390</v>
      </c>
      <c r="M2299" s="9" t="s">
        <v>3015</v>
      </c>
      <c r="N2299" s="5">
        <v>258739</v>
      </c>
      <c r="O2299" s="5">
        <v>2846129</v>
      </c>
      <c r="P2299" s="5">
        <f t="shared" si="70"/>
        <v>298843.54499999998</v>
      </c>
      <c r="Q2299" s="5">
        <f t="shared" si="71"/>
        <v>2547285.4550000001</v>
      </c>
      <c r="R2299" s="5" t="str">
        <f>+IFERROR(INDEX('18.02.23'!$F$9:$F$748,MATCH('Bảng kê Q1'!$F2299,'18.02.23'!$N$9:$N$746,0)),"")</f>
        <v/>
      </c>
      <c r="S2299" s="15" t="s">
        <v>1482</v>
      </c>
      <c r="T2299" s="8" t="s">
        <v>3065</v>
      </c>
      <c r="U2299" t="e">
        <f>INDEX('Hàng tra'!$E$3:$E$519,MATCH('Bảng kê Q1'!$F2299,'Hàng tra'!$E$3:$E$519,0))</f>
        <v>#N/A</v>
      </c>
    </row>
    <row r="2300" spans="1:21" hidden="1" outlineLevel="1" x14ac:dyDescent="0.25">
      <c r="A2300" s="4">
        <v>45006</v>
      </c>
      <c r="B2300" s="8" t="s">
        <v>1847</v>
      </c>
      <c r="C2300" s="8" t="s">
        <v>3013</v>
      </c>
      <c r="D2300" s="22" t="s">
        <v>2617</v>
      </c>
      <c r="E2300" s="22" t="s">
        <v>2617</v>
      </c>
      <c r="F2300" s="22">
        <v>15824</v>
      </c>
      <c r="G2300" s="22"/>
      <c r="H2300" s="22" t="str">
        <f>+IFERROR(INDEX('18.02.23'!$N$9:$N$746,MATCH('Bảng kê Q1'!$F2300,'18.02.23'!$N$9:$N$746,0)),"")</f>
        <v/>
      </c>
      <c r="I2300" s="22"/>
      <c r="J2300" s="22"/>
      <c r="K2300" s="22"/>
      <c r="L2300" s="5">
        <v>1173355</v>
      </c>
      <c r="M2300" s="9" t="s">
        <v>3015</v>
      </c>
      <c r="N2300" s="5">
        <v>117336</v>
      </c>
      <c r="O2300" s="5">
        <v>1290691</v>
      </c>
      <c r="P2300" s="5">
        <f t="shared" si="70"/>
        <v>135522.55499999999</v>
      </c>
      <c r="Q2300" s="5">
        <f t="shared" si="71"/>
        <v>1155168.4450000001</v>
      </c>
      <c r="R2300" s="5" t="str">
        <f>+IFERROR(INDEX('18.02.23'!$F$9:$F$748,MATCH('Bảng kê Q1'!$F2300,'18.02.23'!$N$9:$N$746,0)),"")</f>
        <v/>
      </c>
      <c r="S2300" s="15" t="s">
        <v>1882</v>
      </c>
      <c r="T2300" s="8" t="s">
        <v>3014</v>
      </c>
      <c r="U2300" t="e">
        <f>INDEX('Hàng tra'!$E$3:$E$519,MATCH('Bảng kê Q1'!$F2300,'Hàng tra'!$E$3:$E$519,0))</f>
        <v>#N/A</v>
      </c>
    </row>
    <row r="2301" spans="1:21" hidden="1" outlineLevel="1" x14ac:dyDescent="0.25">
      <c r="A2301" s="4">
        <v>45006</v>
      </c>
      <c r="B2301" s="8" t="s">
        <v>2390</v>
      </c>
      <c r="C2301" s="8" t="s">
        <v>3013</v>
      </c>
      <c r="D2301" s="22" t="s">
        <v>4168</v>
      </c>
      <c r="E2301" s="22" t="s">
        <v>4168</v>
      </c>
      <c r="F2301" s="22">
        <v>15828</v>
      </c>
      <c r="G2301" s="22"/>
      <c r="H2301" s="22" t="str">
        <f>+IFERROR(INDEX('18.02.23'!$N$9:$N$746,MATCH('Bảng kê Q1'!$F2301,'18.02.23'!$N$9:$N$746,0)),"")</f>
        <v/>
      </c>
      <c r="I2301" s="22"/>
      <c r="J2301" s="22"/>
      <c r="K2301" s="22"/>
      <c r="L2301" s="5">
        <v>881172</v>
      </c>
      <c r="M2301" s="9" t="s">
        <v>3015</v>
      </c>
      <c r="N2301" s="5">
        <v>88117</v>
      </c>
      <c r="O2301" s="5">
        <v>969289</v>
      </c>
      <c r="P2301" s="5">
        <f t="shared" si="70"/>
        <v>101775.345</v>
      </c>
      <c r="Q2301" s="5">
        <f t="shared" si="71"/>
        <v>867513.65500000003</v>
      </c>
      <c r="R2301" s="5" t="str">
        <f>+IFERROR(INDEX('18.02.23'!$F$9:$F$748,MATCH('Bảng kê Q1'!$F2301,'18.02.23'!$N$9:$N$746,0)),"")</f>
        <v/>
      </c>
      <c r="S2301" s="15" t="s">
        <v>1709</v>
      </c>
      <c r="T2301" s="8" t="s">
        <v>3064</v>
      </c>
      <c r="U2301" t="e">
        <f>INDEX('Hàng tra'!$E$3:$E$519,MATCH('Bảng kê Q1'!$F2301,'Hàng tra'!$E$3:$E$519,0))</f>
        <v>#N/A</v>
      </c>
    </row>
    <row r="2302" spans="1:21" ht="21" hidden="1" outlineLevel="1" x14ac:dyDescent="0.25">
      <c r="A2302" s="4">
        <v>45006</v>
      </c>
      <c r="B2302" s="8" t="s">
        <v>2641</v>
      </c>
      <c r="C2302" s="8" t="s">
        <v>3013</v>
      </c>
      <c r="D2302" s="22" t="s">
        <v>146</v>
      </c>
      <c r="E2302" s="22" t="s">
        <v>146</v>
      </c>
      <c r="F2302" s="22">
        <v>15831</v>
      </c>
      <c r="G2302" s="22"/>
      <c r="H2302" s="22" t="str">
        <f>+IFERROR(INDEX('18.02.23'!$N$9:$N$746,MATCH('Bảng kê Q1'!$F2302,'18.02.23'!$N$9:$N$746,0)),"")</f>
        <v/>
      </c>
      <c r="I2302" s="22"/>
      <c r="J2302" s="22"/>
      <c r="K2302" s="22"/>
      <c r="L2302" s="5">
        <v>734310</v>
      </c>
      <c r="M2302" s="9" t="s">
        <v>3015</v>
      </c>
      <c r="N2302" s="5">
        <v>73431</v>
      </c>
      <c r="O2302" s="5">
        <v>807741</v>
      </c>
      <c r="P2302" s="5">
        <f t="shared" si="70"/>
        <v>84812.804999999993</v>
      </c>
      <c r="Q2302" s="5">
        <f t="shared" si="71"/>
        <v>722928.19500000007</v>
      </c>
      <c r="R2302" s="5" t="str">
        <f>+IFERROR(INDEX('18.02.23'!$F$9:$F$748,MATCH('Bảng kê Q1'!$F2302,'18.02.23'!$N$9:$N$746,0)),"")</f>
        <v/>
      </c>
      <c r="S2302" s="15" t="s">
        <v>349</v>
      </c>
      <c r="T2302" s="8" t="s">
        <v>3030</v>
      </c>
      <c r="U2302" t="e">
        <f>INDEX('Hàng tra'!$E$3:$E$519,MATCH('Bảng kê Q1'!$F2302,'Hàng tra'!$E$3:$E$519,0))</f>
        <v>#N/A</v>
      </c>
    </row>
    <row r="2303" spans="1:21" ht="21" hidden="1" outlineLevel="1" x14ac:dyDescent="0.25">
      <c r="A2303" s="4">
        <v>45006</v>
      </c>
      <c r="B2303" s="8" t="s">
        <v>2590</v>
      </c>
      <c r="C2303" s="8" t="s">
        <v>3013</v>
      </c>
      <c r="D2303" s="22" t="s">
        <v>2082</v>
      </c>
      <c r="E2303" s="22" t="s">
        <v>2082</v>
      </c>
      <c r="F2303" s="22">
        <v>15832</v>
      </c>
      <c r="G2303" s="22"/>
      <c r="H2303" s="22" t="str">
        <f>+IFERROR(INDEX('18.02.23'!$N$9:$N$746,MATCH('Bảng kê Q1'!$F2303,'18.02.23'!$N$9:$N$746,0)),"")</f>
        <v/>
      </c>
      <c r="I2303" s="22"/>
      <c r="J2303" s="22"/>
      <c r="K2303" s="22"/>
      <c r="L2303" s="5">
        <v>951960</v>
      </c>
      <c r="M2303" s="9" t="s">
        <v>3015</v>
      </c>
      <c r="N2303" s="5">
        <v>95196</v>
      </c>
      <c r="O2303" s="5">
        <v>1047156</v>
      </c>
      <c r="P2303" s="5">
        <f t="shared" si="70"/>
        <v>109951.37999999999</v>
      </c>
      <c r="Q2303" s="5">
        <f t="shared" si="71"/>
        <v>937204.62</v>
      </c>
      <c r="R2303" s="5" t="str">
        <f>+IFERROR(INDEX('18.02.23'!$F$9:$F$748,MATCH('Bảng kê Q1'!$F2303,'18.02.23'!$N$9:$N$746,0)),"")</f>
        <v/>
      </c>
      <c r="S2303" s="15" t="s">
        <v>349</v>
      </c>
      <c r="T2303" s="8" t="s">
        <v>3030</v>
      </c>
      <c r="U2303" t="e">
        <f>INDEX('Hàng tra'!$E$3:$E$519,MATCH('Bảng kê Q1'!$F2303,'Hàng tra'!$E$3:$E$519,0))</f>
        <v>#N/A</v>
      </c>
    </row>
    <row r="2304" spans="1:21" hidden="1" outlineLevel="1" x14ac:dyDescent="0.25">
      <c r="A2304" s="4">
        <v>45006</v>
      </c>
      <c r="B2304" s="8" t="s">
        <v>710</v>
      </c>
      <c r="C2304" s="8" t="s">
        <v>3013</v>
      </c>
      <c r="D2304" s="22" t="s">
        <v>2917</v>
      </c>
      <c r="E2304" s="22" t="s">
        <v>2917</v>
      </c>
      <c r="F2304" s="22">
        <v>15834</v>
      </c>
      <c r="G2304" s="22"/>
      <c r="H2304" s="22" t="str">
        <f>+IFERROR(INDEX('18.02.23'!$N$9:$N$746,MATCH('Bảng kê Q1'!$F2304,'18.02.23'!$N$9:$N$746,0)),"")</f>
        <v/>
      </c>
      <c r="I2304" s="22"/>
      <c r="J2304" s="22"/>
      <c r="K2304" s="22"/>
      <c r="L2304" s="5">
        <v>664155</v>
      </c>
      <c r="M2304" s="9" t="s">
        <v>3015</v>
      </c>
      <c r="N2304" s="5">
        <v>66416</v>
      </c>
      <c r="O2304" s="5">
        <v>730571</v>
      </c>
      <c r="P2304" s="5">
        <f t="shared" si="70"/>
        <v>76709.955000000002</v>
      </c>
      <c r="Q2304" s="5">
        <f t="shared" si="71"/>
        <v>653861.04500000004</v>
      </c>
      <c r="R2304" s="5" t="str">
        <f>+IFERROR(INDEX('18.02.23'!$F$9:$F$748,MATCH('Bảng kê Q1'!$F2304,'18.02.23'!$N$9:$N$746,0)),"")</f>
        <v/>
      </c>
      <c r="S2304" s="15" t="s">
        <v>1882</v>
      </c>
      <c r="T2304" s="8" t="s">
        <v>3014</v>
      </c>
      <c r="U2304" t="e">
        <f>INDEX('Hàng tra'!$E$3:$E$519,MATCH('Bảng kê Q1'!$F2304,'Hàng tra'!$E$3:$E$519,0))</f>
        <v>#N/A</v>
      </c>
    </row>
    <row r="2305" spans="1:21" hidden="1" outlineLevel="1" x14ac:dyDescent="0.25">
      <c r="A2305" s="4">
        <v>45006</v>
      </c>
      <c r="B2305" s="8" t="s">
        <v>817</v>
      </c>
      <c r="C2305" s="8" t="s">
        <v>3013</v>
      </c>
      <c r="D2305" s="22" t="s">
        <v>1030</v>
      </c>
      <c r="E2305" s="22" t="s">
        <v>1030</v>
      </c>
      <c r="F2305" s="22">
        <v>15835</v>
      </c>
      <c r="G2305" s="22"/>
      <c r="H2305" s="22" t="str">
        <f>+IFERROR(INDEX('18.02.23'!$N$9:$N$746,MATCH('Bảng kê Q1'!$F2305,'18.02.23'!$N$9:$N$746,0)),"")</f>
        <v/>
      </c>
      <c r="I2305" s="22"/>
      <c r="J2305" s="22"/>
      <c r="K2305" s="22"/>
      <c r="L2305" s="5">
        <v>589271</v>
      </c>
      <c r="M2305" s="9" t="s">
        <v>3015</v>
      </c>
      <c r="N2305" s="5">
        <v>58927</v>
      </c>
      <c r="O2305" s="5">
        <v>648198</v>
      </c>
      <c r="P2305" s="5">
        <f t="shared" si="70"/>
        <v>68060.789999999994</v>
      </c>
      <c r="Q2305" s="5">
        <f t="shared" si="71"/>
        <v>580137.21</v>
      </c>
      <c r="R2305" s="5" t="str">
        <f>+IFERROR(INDEX('18.02.23'!$F$9:$F$748,MATCH('Bảng kê Q1'!$F2305,'18.02.23'!$N$9:$N$746,0)),"")</f>
        <v/>
      </c>
      <c r="S2305" s="15" t="s">
        <v>1882</v>
      </c>
      <c r="T2305" s="8" t="s">
        <v>3014</v>
      </c>
      <c r="U2305" t="e">
        <f>INDEX('Hàng tra'!$E$3:$E$519,MATCH('Bảng kê Q1'!$F2305,'Hàng tra'!$E$3:$E$519,0))</f>
        <v>#N/A</v>
      </c>
    </row>
    <row r="2306" spans="1:21" hidden="1" outlineLevel="1" x14ac:dyDescent="0.25">
      <c r="A2306" s="4">
        <v>45006</v>
      </c>
      <c r="B2306" s="8" t="s">
        <v>2773</v>
      </c>
      <c r="C2306" s="8" t="s">
        <v>3013</v>
      </c>
      <c r="D2306" s="22" t="s">
        <v>1681</v>
      </c>
      <c r="E2306" s="22" t="s">
        <v>1681</v>
      </c>
      <c r="F2306" s="22">
        <v>15836</v>
      </c>
      <c r="G2306" s="22"/>
      <c r="H2306" s="22" t="str">
        <f>+IFERROR(INDEX('18.02.23'!$N$9:$N$746,MATCH('Bảng kê Q1'!$F2306,'18.02.23'!$N$9:$N$746,0)),"")</f>
        <v/>
      </c>
      <c r="I2306" s="22"/>
      <c r="J2306" s="22"/>
      <c r="K2306" s="22"/>
      <c r="L2306" s="5">
        <v>333174</v>
      </c>
      <c r="M2306" s="9" t="s">
        <v>3015</v>
      </c>
      <c r="N2306" s="5">
        <v>33317</v>
      </c>
      <c r="O2306" s="5">
        <v>366491</v>
      </c>
      <c r="P2306" s="5">
        <f t="shared" si="70"/>
        <v>38481.555</v>
      </c>
      <c r="Q2306" s="5">
        <f t="shared" si="71"/>
        <v>328009.44500000001</v>
      </c>
      <c r="R2306" s="5" t="str">
        <f>+IFERROR(INDEX('18.02.23'!$F$9:$F$748,MATCH('Bảng kê Q1'!$F2306,'18.02.23'!$N$9:$N$746,0)),"")</f>
        <v/>
      </c>
      <c r="S2306" s="15" t="s">
        <v>1882</v>
      </c>
      <c r="T2306" s="8" t="s">
        <v>3014</v>
      </c>
      <c r="U2306" t="e">
        <f>INDEX('Hàng tra'!$E$3:$E$519,MATCH('Bảng kê Q1'!$F2306,'Hàng tra'!$E$3:$E$519,0))</f>
        <v>#N/A</v>
      </c>
    </row>
    <row r="2307" spans="1:21" hidden="1" outlineLevel="1" x14ac:dyDescent="0.25">
      <c r="A2307" s="4">
        <v>45006</v>
      </c>
      <c r="B2307" s="8" t="s">
        <v>1829</v>
      </c>
      <c r="C2307" s="8" t="s">
        <v>3013</v>
      </c>
      <c r="D2307" s="22" t="s">
        <v>843</v>
      </c>
      <c r="E2307" s="22" t="s">
        <v>843</v>
      </c>
      <c r="F2307" s="22">
        <v>15837</v>
      </c>
      <c r="G2307" s="22"/>
      <c r="H2307" s="22" t="str">
        <f>+IFERROR(INDEX('18.02.23'!$N$9:$N$746,MATCH('Bảng kê Q1'!$F2307,'18.02.23'!$N$9:$N$746,0)),"")</f>
        <v/>
      </c>
      <c r="I2307" s="22"/>
      <c r="J2307" s="22"/>
      <c r="K2307" s="22"/>
      <c r="L2307" s="5">
        <v>517701</v>
      </c>
      <c r="M2307" s="9" t="s">
        <v>3015</v>
      </c>
      <c r="N2307" s="5">
        <v>51770</v>
      </c>
      <c r="O2307" s="5">
        <v>569471</v>
      </c>
      <c r="P2307" s="5">
        <f t="shared" si="70"/>
        <v>59794.454999999994</v>
      </c>
      <c r="Q2307" s="5">
        <f t="shared" si="71"/>
        <v>509676.54499999998</v>
      </c>
      <c r="R2307" s="5" t="str">
        <f>+IFERROR(INDEX('18.02.23'!$F$9:$F$748,MATCH('Bảng kê Q1'!$F2307,'18.02.23'!$N$9:$N$746,0)),"")</f>
        <v/>
      </c>
      <c r="S2307" s="15" t="s">
        <v>1882</v>
      </c>
      <c r="T2307" s="8" t="s">
        <v>3014</v>
      </c>
      <c r="U2307" t="e">
        <f>INDEX('Hàng tra'!$E$3:$E$519,MATCH('Bảng kê Q1'!$F2307,'Hàng tra'!$E$3:$E$519,0))</f>
        <v>#N/A</v>
      </c>
    </row>
    <row r="2308" spans="1:21" hidden="1" outlineLevel="1" x14ac:dyDescent="0.25">
      <c r="A2308" s="4">
        <v>45006</v>
      </c>
      <c r="B2308" s="8" t="s">
        <v>1196</v>
      </c>
      <c r="C2308" s="8" t="s">
        <v>3013</v>
      </c>
      <c r="D2308" s="22" t="s">
        <v>2354</v>
      </c>
      <c r="E2308" s="22" t="s">
        <v>2354</v>
      </c>
      <c r="F2308" s="22">
        <v>15838</v>
      </c>
      <c r="G2308" s="22"/>
      <c r="H2308" s="22" t="str">
        <f>+IFERROR(INDEX('18.02.23'!$N$9:$N$746,MATCH('Bảng kê Q1'!$F2308,'18.02.23'!$N$9:$N$746,0)),"")</f>
        <v/>
      </c>
      <c r="I2308" s="22"/>
      <c r="J2308" s="22"/>
      <c r="K2308" s="22"/>
      <c r="L2308" s="5">
        <v>1110580</v>
      </c>
      <c r="M2308" s="9" t="s">
        <v>3015</v>
      </c>
      <c r="N2308" s="5">
        <v>111058</v>
      </c>
      <c r="O2308" s="5">
        <v>1221638</v>
      </c>
      <c r="P2308" s="5">
        <f t="shared" si="70"/>
        <v>128271.98999999999</v>
      </c>
      <c r="Q2308" s="5">
        <f t="shared" si="71"/>
        <v>1093366.01</v>
      </c>
      <c r="R2308" s="5" t="str">
        <f>+IFERROR(INDEX('18.02.23'!$F$9:$F$748,MATCH('Bảng kê Q1'!$F2308,'18.02.23'!$N$9:$N$746,0)),"")</f>
        <v/>
      </c>
      <c r="S2308" s="15" t="s">
        <v>1882</v>
      </c>
      <c r="T2308" s="8" t="s">
        <v>3014</v>
      </c>
      <c r="U2308" t="e">
        <f>INDEX('Hàng tra'!$E$3:$E$519,MATCH('Bảng kê Q1'!$F2308,'Hàng tra'!$E$3:$E$519,0))</f>
        <v>#N/A</v>
      </c>
    </row>
    <row r="2309" spans="1:21" hidden="1" outlineLevel="1" x14ac:dyDescent="0.25">
      <c r="A2309" s="4">
        <v>45006</v>
      </c>
      <c r="B2309" s="8" t="s">
        <v>1304</v>
      </c>
      <c r="C2309" s="8" t="s">
        <v>3013</v>
      </c>
      <c r="D2309" s="22" t="s">
        <v>54</v>
      </c>
      <c r="E2309" s="22" t="s">
        <v>54</v>
      </c>
      <c r="F2309" s="22">
        <v>15839</v>
      </c>
      <c r="G2309" s="22"/>
      <c r="H2309" s="22" t="str">
        <f>+IFERROR(INDEX('18.02.23'!$N$9:$N$746,MATCH('Bảng kê Q1'!$F2309,'18.02.23'!$N$9:$N$746,0)),"")</f>
        <v/>
      </c>
      <c r="I2309" s="22"/>
      <c r="J2309" s="22"/>
      <c r="K2309" s="22"/>
      <c r="L2309" s="5">
        <v>809438</v>
      </c>
      <c r="M2309" s="9" t="s">
        <v>3015</v>
      </c>
      <c r="N2309" s="5">
        <v>80944</v>
      </c>
      <c r="O2309" s="5">
        <v>890382</v>
      </c>
      <c r="P2309" s="5">
        <f t="shared" ref="P2309:P2372" si="72">O2309*10.5%</f>
        <v>93490.11</v>
      </c>
      <c r="Q2309" s="5">
        <f t="shared" ref="Q2309:Q2372" si="73">+O2309-P2309</f>
        <v>796891.89</v>
      </c>
      <c r="R2309" s="5" t="str">
        <f>+IFERROR(INDEX('18.02.23'!$F$9:$F$748,MATCH('Bảng kê Q1'!$F2309,'18.02.23'!$N$9:$N$746,0)),"")</f>
        <v/>
      </c>
      <c r="S2309" s="15" t="s">
        <v>1882</v>
      </c>
      <c r="T2309" s="8" t="s">
        <v>3014</v>
      </c>
      <c r="U2309" t="e">
        <f>INDEX('Hàng tra'!$E$3:$E$519,MATCH('Bảng kê Q1'!$F2309,'Hàng tra'!$E$3:$E$519,0))</f>
        <v>#N/A</v>
      </c>
    </row>
    <row r="2310" spans="1:21" hidden="1" outlineLevel="1" x14ac:dyDescent="0.25">
      <c r="A2310" s="4">
        <v>45006</v>
      </c>
      <c r="B2310" s="8" t="s">
        <v>2021</v>
      </c>
      <c r="C2310" s="8" t="s">
        <v>3013</v>
      </c>
      <c r="D2310" s="22" t="s">
        <v>2795</v>
      </c>
      <c r="E2310" s="22" t="s">
        <v>2795</v>
      </c>
      <c r="F2310" s="22">
        <v>15840</v>
      </c>
      <c r="G2310" s="22"/>
      <c r="H2310" s="22" t="str">
        <f>+IFERROR(INDEX('18.02.23'!$N$9:$N$746,MATCH('Bảng kê Q1'!$F2310,'18.02.23'!$N$9:$N$746,0)),"")</f>
        <v/>
      </c>
      <c r="I2310" s="22"/>
      <c r="J2310" s="22"/>
      <c r="K2310" s="22"/>
      <c r="L2310" s="5">
        <v>778040</v>
      </c>
      <c r="M2310" s="9" t="s">
        <v>3015</v>
      </c>
      <c r="N2310" s="5">
        <v>77804</v>
      </c>
      <c r="O2310" s="5">
        <v>855844</v>
      </c>
      <c r="P2310" s="5">
        <f t="shared" si="72"/>
        <v>89863.62</v>
      </c>
      <c r="Q2310" s="5">
        <f t="shared" si="73"/>
        <v>765980.38</v>
      </c>
      <c r="R2310" s="5" t="str">
        <f>+IFERROR(INDEX('18.02.23'!$F$9:$F$748,MATCH('Bảng kê Q1'!$F2310,'18.02.23'!$N$9:$N$746,0)),"")</f>
        <v/>
      </c>
      <c r="S2310" s="15" t="s">
        <v>1882</v>
      </c>
      <c r="T2310" s="8" t="s">
        <v>3014</v>
      </c>
      <c r="U2310" t="e">
        <f>INDEX('Hàng tra'!$E$3:$E$519,MATCH('Bảng kê Q1'!$F2310,'Hàng tra'!$E$3:$E$519,0))</f>
        <v>#N/A</v>
      </c>
    </row>
    <row r="2311" spans="1:21" ht="21" hidden="1" outlineLevel="1" x14ac:dyDescent="0.25">
      <c r="A2311" s="4">
        <v>45006</v>
      </c>
      <c r="B2311" s="8" t="s">
        <v>2495</v>
      </c>
      <c r="C2311" s="8" t="s">
        <v>3013</v>
      </c>
      <c r="D2311" s="22" t="s">
        <v>4301</v>
      </c>
      <c r="E2311" s="22" t="s">
        <v>4301</v>
      </c>
      <c r="F2311" s="22">
        <v>15841</v>
      </c>
      <c r="G2311" s="22"/>
      <c r="H2311" s="22" t="str">
        <f>+IFERROR(INDEX('18.02.23'!$N$9:$N$746,MATCH('Bảng kê Q1'!$F2311,'18.02.23'!$N$9:$N$746,0)),"")</f>
        <v/>
      </c>
      <c r="I2311" s="22"/>
      <c r="J2311" s="22"/>
      <c r="K2311" s="22"/>
      <c r="L2311" s="5">
        <v>1225748</v>
      </c>
      <c r="M2311" s="9" t="s">
        <v>3015</v>
      </c>
      <c r="N2311" s="5">
        <v>122575</v>
      </c>
      <c r="O2311" s="5">
        <v>1348323</v>
      </c>
      <c r="P2311" s="5">
        <f t="shared" si="72"/>
        <v>141573.91500000001</v>
      </c>
      <c r="Q2311" s="5">
        <f t="shared" si="73"/>
        <v>1206749.085</v>
      </c>
      <c r="R2311" s="5" t="str">
        <f>+IFERROR(INDEX('18.02.23'!$F$9:$F$748,MATCH('Bảng kê Q1'!$F2311,'18.02.23'!$N$9:$N$746,0)),"")</f>
        <v/>
      </c>
      <c r="S2311" s="15" t="s">
        <v>349</v>
      </c>
      <c r="T2311" s="8" t="s">
        <v>3030</v>
      </c>
      <c r="U2311" t="e">
        <f>INDEX('Hàng tra'!$E$3:$E$519,MATCH('Bảng kê Q1'!$F2311,'Hàng tra'!$E$3:$E$519,0))</f>
        <v>#N/A</v>
      </c>
    </row>
    <row r="2312" spans="1:21" ht="21" hidden="1" outlineLevel="1" x14ac:dyDescent="0.25">
      <c r="A2312" s="4">
        <v>45006</v>
      </c>
      <c r="B2312" s="8" t="s">
        <v>975</v>
      </c>
      <c r="C2312" s="8" t="s">
        <v>3013</v>
      </c>
      <c r="D2312" s="22" t="s">
        <v>4301</v>
      </c>
      <c r="E2312" s="22" t="s">
        <v>4301</v>
      </c>
      <c r="F2312" s="22">
        <v>15842</v>
      </c>
      <c r="G2312" s="22"/>
      <c r="H2312" s="22" t="str">
        <f>+IFERROR(INDEX('18.02.23'!$N$9:$N$746,MATCH('Bảng kê Q1'!$F2312,'18.02.23'!$N$9:$N$746,0)),"")</f>
        <v/>
      </c>
      <c r="I2312" s="22"/>
      <c r="J2312" s="22"/>
      <c r="K2312" s="22"/>
      <c r="L2312" s="5">
        <v>264600</v>
      </c>
      <c r="M2312" s="9" t="s">
        <v>3015</v>
      </c>
      <c r="N2312" s="5">
        <v>26460</v>
      </c>
      <c r="O2312" s="5">
        <v>291060</v>
      </c>
      <c r="P2312" s="5">
        <f t="shared" si="72"/>
        <v>30561.3</v>
      </c>
      <c r="Q2312" s="5">
        <f t="shared" si="73"/>
        <v>260498.7</v>
      </c>
      <c r="R2312" s="5" t="str">
        <f>+IFERROR(INDEX('18.02.23'!$F$9:$F$748,MATCH('Bảng kê Q1'!$F2312,'18.02.23'!$N$9:$N$746,0)),"")</f>
        <v/>
      </c>
      <c r="S2312" s="15" t="s">
        <v>349</v>
      </c>
      <c r="T2312" s="8" t="s">
        <v>3030</v>
      </c>
      <c r="U2312" t="e">
        <f>INDEX('Hàng tra'!$E$3:$E$519,MATCH('Bảng kê Q1'!$F2312,'Hàng tra'!$E$3:$E$519,0))</f>
        <v>#N/A</v>
      </c>
    </row>
    <row r="2313" spans="1:21" hidden="1" outlineLevel="1" x14ac:dyDescent="0.25">
      <c r="A2313" s="4">
        <v>45006</v>
      </c>
      <c r="B2313" s="8" t="s">
        <v>2016</v>
      </c>
      <c r="C2313" s="8" t="s">
        <v>3013</v>
      </c>
      <c r="D2313" s="22" t="s">
        <v>1594</v>
      </c>
      <c r="E2313" s="22" t="s">
        <v>1594</v>
      </c>
      <c r="F2313" s="22">
        <v>15843</v>
      </c>
      <c r="G2313" s="22"/>
      <c r="H2313" s="22" t="str">
        <f>+IFERROR(INDEX('18.02.23'!$N$9:$N$746,MATCH('Bảng kê Q1'!$F2313,'18.02.23'!$N$9:$N$746,0)),"")</f>
        <v/>
      </c>
      <c r="I2313" s="22"/>
      <c r="J2313" s="22"/>
      <c r="K2313" s="22"/>
      <c r="L2313" s="5">
        <v>3945590</v>
      </c>
      <c r="M2313" s="9" t="s">
        <v>3015</v>
      </c>
      <c r="N2313" s="5">
        <v>394559</v>
      </c>
      <c r="O2313" s="5">
        <v>4340149</v>
      </c>
      <c r="P2313" s="5">
        <f t="shared" si="72"/>
        <v>455715.64499999996</v>
      </c>
      <c r="Q2313" s="5">
        <f t="shared" si="73"/>
        <v>3884433.355</v>
      </c>
      <c r="R2313" s="5" t="str">
        <f>+IFERROR(INDEX('18.02.23'!$F$9:$F$748,MATCH('Bảng kê Q1'!$F2313,'18.02.23'!$N$9:$N$746,0)),"")</f>
        <v/>
      </c>
      <c r="S2313" s="15" t="s">
        <v>1594</v>
      </c>
      <c r="T2313" s="8" t="s">
        <v>3041</v>
      </c>
      <c r="U2313" t="e">
        <f>INDEX('Hàng tra'!$E$3:$E$519,MATCH('Bảng kê Q1'!$F2313,'Hàng tra'!$E$3:$E$519,0))</f>
        <v>#N/A</v>
      </c>
    </row>
    <row r="2314" spans="1:21" hidden="1" outlineLevel="1" x14ac:dyDescent="0.25">
      <c r="A2314" s="4">
        <v>45006</v>
      </c>
      <c r="B2314" s="8" t="s">
        <v>441</v>
      </c>
      <c r="C2314" s="8" t="s">
        <v>3013</v>
      </c>
      <c r="D2314" s="22" t="s">
        <v>4192</v>
      </c>
      <c r="E2314" s="22" t="s">
        <v>4192</v>
      </c>
      <c r="F2314" s="22">
        <v>15844</v>
      </c>
      <c r="G2314" s="22"/>
      <c r="H2314" s="22" t="str">
        <f>+IFERROR(INDEX('18.02.23'!$N$9:$N$746,MATCH('Bảng kê Q1'!$F2314,'18.02.23'!$N$9:$N$746,0)),"")</f>
        <v/>
      </c>
      <c r="I2314" s="22"/>
      <c r="J2314" s="22"/>
      <c r="K2314" s="22"/>
      <c r="L2314" s="5">
        <v>882000</v>
      </c>
      <c r="M2314" s="9" t="s">
        <v>3015</v>
      </c>
      <c r="N2314" s="5">
        <v>88200</v>
      </c>
      <c r="O2314" s="5">
        <v>970200</v>
      </c>
      <c r="P2314" s="5">
        <f t="shared" si="72"/>
        <v>101871</v>
      </c>
      <c r="Q2314" s="5">
        <f t="shared" si="73"/>
        <v>868329</v>
      </c>
      <c r="R2314" s="5" t="str">
        <f>+IFERROR(INDEX('18.02.23'!$F$9:$F$748,MATCH('Bảng kê Q1'!$F2314,'18.02.23'!$N$9:$N$746,0)),"")</f>
        <v/>
      </c>
      <c r="S2314" s="15" t="s">
        <v>2803</v>
      </c>
      <c r="T2314" s="8" t="s">
        <v>3035</v>
      </c>
      <c r="U2314" t="e">
        <f>INDEX('Hàng tra'!$E$3:$E$519,MATCH('Bảng kê Q1'!$F2314,'Hàng tra'!$E$3:$E$519,0))</f>
        <v>#N/A</v>
      </c>
    </row>
    <row r="2315" spans="1:21" hidden="1" outlineLevel="1" x14ac:dyDescent="0.25">
      <c r="A2315" s="4">
        <v>45006</v>
      </c>
      <c r="B2315" s="8" t="s">
        <v>389</v>
      </c>
      <c r="C2315" s="8" t="s">
        <v>3013</v>
      </c>
      <c r="D2315" s="22" t="s">
        <v>804</v>
      </c>
      <c r="E2315" s="22" t="s">
        <v>804</v>
      </c>
      <c r="F2315" s="22">
        <v>15845</v>
      </c>
      <c r="G2315" s="22"/>
      <c r="H2315" s="22" t="str">
        <f>+IFERROR(INDEX('18.02.23'!$N$9:$N$746,MATCH('Bảng kê Q1'!$F2315,'18.02.23'!$N$9:$N$746,0)),"")</f>
        <v/>
      </c>
      <c r="I2315" s="22"/>
      <c r="J2315" s="22"/>
      <c r="K2315" s="22"/>
      <c r="L2315" s="5">
        <v>555290</v>
      </c>
      <c r="M2315" s="9" t="s">
        <v>3015</v>
      </c>
      <c r="N2315" s="5">
        <v>55529</v>
      </c>
      <c r="O2315" s="5">
        <v>610819</v>
      </c>
      <c r="P2315" s="5">
        <f t="shared" si="72"/>
        <v>64135.994999999995</v>
      </c>
      <c r="Q2315" s="5">
        <f t="shared" si="73"/>
        <v>546683.005</v>
      </c>
      <c r="R2315" s="5" t="str">
        <f>+IFERROR(INDEX('18.02.23'!$F$9:$F$748,MATCH('Bảng kê Q1'!$F2315,'18.02.23'!$N$9:$N$746,0)),"")</f>
        <v/>
      </c>
      <c r="S2315" s="15" t="s">
        <v>1882</v>
      </c>
      <c r="T2315" s="8" t="s">
        <v>3014</v>
      </c>
      <c r="U2315" t="e">
        <f>INDEX('Hàng tra'!$E$3:$E$519,MATCH('Bảng kê Q1'!$F2315,'Hàng tra'!$E$3:$E$519,0))</f>
        <v>#N/A</v>
      </c>
    </row>
    <row r="2316" spans="1:21" hidden="1" outlineLevel="1" x14ac:dyDescent="0.25">
      <c r="A2316" s="4">
        <v>45006</v>
      </c>
      <c r="B2316" s="8" t="s">
        <v>666</v>
      </c>
      <c r="C2316" s="8" t="s">
        <v>3013</v>
      </c>
      <c r="D2316" s="22" t="s">
        <v>685</v>
      </c>
      <c r="E2316" s="22" t="s">
        <v>685</v>
      </c>
      <c r="F2316" s="22">
        <v>15846</v>
      </c>
      <c r="G2316" s="22"/>
      <c r="H2316" s="22" t="str">
        <f>+IFERROR(INDEX('18.02.23'!$N$9:$N$746,MATCH('Bảng kê Q1'!$F2316,'18.02.23'!$N$9:$N$746,0)),"")</f>
        <v/>
      </c>
      <c r="I2316" s="22"/>
      <c r="J2316" s="22"/>
      <c r="K2316" s="22"/>
      <c r="L2316" s="5">
        <v>4629720</v>
      </c>
      <c r="M2316" s="9" t="s">
        <v>3015</v>
      </c>
      <c r="N2316" s="5">
        <v>462972</v>
      </c>
      <c r="O2316" s="5">
        <v>5092692</v>
      </c>
      <c r="P2316" s="5">
        <f t="shared" si="72"/>
        <v>534732.66</v>
      </c>
      <c r="Q2316" s="5">
        <f t="shared" si="73"/>
        <v>4557959.34</v>
      </c>
      <c r="R2316" s="5" t="str">
        <f>+IFERROR(INDEX('18.02.23'!$F$9:$F$748,MATCH('Bảng kê Q1'!$F2316,'18.02.23'!$N$9:$N$746,0)),"")</f>
        <v/>
      </c>
      <c r="S2316" s="15" t="s">
        <v>685</v>
      </c>
      <c r="T2316" s="8" t="s">
        <v>3050</v>
      </c>
      <c r="U2316" t="e">
        <f>INDEX('Hàng tra'!$E$3:$E$519,MATCH('Bảng kê Q1'!$F2316,'Hàng tra'!$E$3:$E$519,0))</f>
        <v>#N/A</v>
      </c>
    </row>
    <row r="2317" spans="1:21" hidden="1" outlineLevel="1" x14ac:dyDescent="0.25">
      <c r="A2317" s="4">
        <v>45006</v>
      </c>
      <c r="B2317" s="8" t="s">
        <v>116</v>
      </c>
      <c r="C2317" s="8" t="s">
        <v>3013</v>
      </c>
      <c r="D2317" s="22" t="s">
        <v>1246</v>
      </c>
      <c r="E2317" s="22" t="s">
        <v>1246</v>
      </c>
      <c r="F2317" s="22">
        <v>15847</v>
      </c>
      <c r="G2317" s="22"/>
      <c r="H2317" s="22" t="str">
        <f>+IFERROR(INDEX('18.02.23'!$N$9:$N$746,MATCH('Bảng kê Q1'!$F2317,'18.02.23'!$N$9:$N$746,0)),"")</f>
        <v/>
      </c>
      <c r="I2317" s="22"/>
      <c r="J2317" s="22"/>
      <c r="K2317" s="22"/>
      <c r="L2317" s="5">
        <v>2410906</v>
      </c>
      <c r="M2317" s="9" t="s">
        <v>3015</v>
      </c>
      <c r="N2317" s="5">
        <v>241091</v>
      </c>
      <c r="O2317" s="5">
        <v>2651997</v>
      </c>
      <c r="P2317" s="5">
        <f t="shared" si="72"/>
        <v>278459.685</v>
      </c>
      <c r="Q2317" s="5">
        <f t="shared" si="73"/>
        <v>2373537.3149999999</v>
      </c>
      <c r="R2317" s="5" t="str">
        <f>+IFERROR(INDEX('18.02.23'!$F$9:$F$748,MATCH('Bảng kê Q1'!$F2317,'18.02.23'!$N$9:$N$746,0)),"")</f>
        <v/>
      </c>
      <c r="S2317" s="15" t="s">
        <v>1246</v>
      </c>
      <c r="T2317" s="8" t="s">
        <v>3044</v>
      </c>
      <c r="U2317" t="e">
        <f>INDEX('Hàng tra'!$E$3:$E$519,MATCH('Bảng kê Q1'!$F2317,'Hàng tra'!$E$3:$E$519,0))</f>
        <v>#N/A</v>
      </c>
    </row>
    <row r="2318" spans="1:21" ht="21" hidden="1" outlineLevel="1" x14ac:dyDescent="0.25">
      <c r="A2318" s="4">
        <v>45006</v>
      </c>
      <c r="B2318" s="8" t="s">
        <v>1922</v>
      </c>
      <c r="C2318" s="8" t="s">
        <v>3013</v>
      </c>
      <c r="D2318" s="22" t="s">
        <v>2611</v>
      </c>
      <c r="E2318" s="22" t="s">
        <v>2611</v>
      </c>
      <c r="F2318" s="22">
        <v>15848</v>
      </c>
      <c r="G2318" s="22"/>
      <c r="H2318" s="22" t="str">
        <f>+IFERROR(INDEX('18.02.23'!$N$9:$N$746,MATCH('Bảng kê Q1'!$F2318,'18.02.23'!$N$9:$N$746,0)),"")</f>
        <v/>
      </c>
      <c r="I2318" s="22"/>
      <c r="J2318" s="22"/>
      <c r="K2318" s="22"/>
      <c r="L2318" s="5">
        <v>2408370</v>
      </c>
      <c r="M2318" s="9" t="s">
        <v>3015</v>
      </c>
      <c r="N2318" s="5">
        <v>240837</v>
      </c>
      <c r="O2318" s="5">
        <v>2649207</v>
      </c>
      <c r="P2318" s="5">
        <f t="shared" si="72"/>
        <v>278166.73499999999</v>
      </c>
      <c r="Q2318" s="5">
        <f t="shared" si="73"/>
        <v>2371040.2650000001</v>
      </c>
      <c r="R2318" s="5" t="str">
        <f>+IFERROR(INDEX('18.02.23'!$F$9:$F$748,MATCH('Bảng kê Q1'!$F2318,'18.02.23'!$N$9:$N$746,0)),"")</f>
        <v/>
      </c>
      <c r="S2318" s="15" t="s">
        <v>2611</v>
      </c>
      <c r="T2318" s="8" t="s">
        <v>3054</v>
      </c>
      <c r="U2318" t="e">
        <f>INDEX('Hàng tra'!$E$3:$E$519,MATCH('Bảng kê Q1'!$F2318,'Hàng tra'!$E$3:$E$519,0))</f>
        <v>#N/A</v>
      </c>
    </row>
    <row r="2319" spans="1:21" ht="21" hidden="1" outlineLevel="1" x14ac:dyDescent="0.25">
      <c r="A2319" s="4">
        <v>45006</v>
      </c>
      <c r="B2319" s="8" t="s">
        <v>1436</v>
      </c>
      <c r="C2319" s="8" t="s">
        <v>3013</v>
      </c>
      <c r="D2319" s="22" t="s">
        <v>1090</v>
      </c>
      <c r="E2319" s="22" t="s">
        <v>1090</v>
      </c>
      <c r="F2319" s="22">
        <v>15849</v>
      </c>
      <c r="G2319" s="22"/>
      <c r="H2319" s="22" t="str">
        <f>+IFERROR(INDEX('18.02.23'!$N$9:$N$746,MATCH('Bảng kê Q1'!$F2319,'18.02.23'!$N$9:$N$746,0)),"")</f>
        <v/>
      </c>
      <c r="I2319" s="22"/>
      <c r="J2319" s="22"/>
      <c r="K2319" s="22"/>
      <c r="L2319" s="5">
        <v>3035550</v>
      </c>
      <c r="M2319" s="9" t="s">
        <v>3015</v>
      </c>
      <c r="N2319" s="5">
        <v>303555</v>
      </c>
      <c r="O2319" s="5">
        <v>3339105</v>
      </c>
      <c r="P2319" s="5">
        <f t="shared" si="72"/>
        <v>350606.02499999997</v>
      </c>
      <c r="Q2319" s="5">
        <f t="shared" si="73"/>
        <v>2988498.9750000001</v>
      </c>
      <c r="R2319" s="5" t="str">
        <f>+IFERROR(INDEX('18.02.23'!$F$9:$F$748,MATCH('Bảng kê Q1'!$F2319,'18.02.23'!$N$9:$N$746,0)),"")</f>
        <v/>
      </c>
      <c r="S2319" s="15" t="s">
        <v>1090</v>
      </c>
      <c r="T2319" s="8" t="s">
        <v>3051</v>
      </c>
      <c r="U2319" t="e">
        <f>INDEX('Hàng tra'!$E$3:$E$519,MATCH('Bảng kê Q1'!$F2319,'Hàng tra'!$E$3:$E$519,0))</f>
        <v>#N/A</v>
      </c>
    </row>
    <row r="2320" spans="1:21" hidden="1" outlineLevel="1" x14ac:dyDescent="0.25">
      <c r="A2320" s="4">
        <v>45006</v>
      </c>
      <c r="B2320" s="8" t="s">
        <v>1017</v>
      </c>
      <c r="C2320" s="8" t="s">
        <v>3013</v>
      </c>
      <c r="D2320" s="22" t="s">
        <v>1640</v>
      </c>
      <c r="E2320" s="22" t="s">
        <v>1640</v>
      </c>
      <c r="F2320" s="22">
        <v>15850</v>
      </c>
      <c r="G2320" s="22"/>
      <c r="H2320" s="22" t="str">
        <f>+IFERROR(INDEX('18.02.23'!$N$9:$N$746,MATCH('Bảng kê Q1'!$F2320,'18.02.23'!$N$9:$N$746,0)),"")</f>
        <v/>
      </c>
      <c r="I2320" s="22"/>
      <c r="J2320" s="22"/>
      <c r="K2320" s="22"/>
      <c r="L2320" s="5">
        <v>2805300</v>
      </c>
      <c r="M2320" s="9" t="s">
        <v>3015</v>
      </c>
      <c r="N2320" s="5">
        <v>280530</v>
      </c>
      <c r="O2320" s="5">
        <v>3085830</v>
      </c>
      <c r="P2320" s="5">
        <f t="shared" si="72"/>
        <v>324012.14999999997</v>
      </c>
      <c r="Q2320" s="5">
        <f t="shared" si="73"/>
        <v>2761817.85</v>
      </c>
      <c r="R2320" s="5" t="str">
        <f>+IFERROR(INDEX('18.02.23'!$F$9:$F$748,MATCH('Bảng kê Q1'!$F2320,'18.02.23'!$N$9:$N$746,0)),"")</f>
        <v/>
      </c>
      <c r="S2320" s="15" t="s">
        <v>1640</v>
      </c>
      <c r="T2320" s="8" t="s">
        <v>3048</v>
      </c>
      <c r="U2320" t="e">
        <f>INDEX('Hàng tra'!$E$3:$E$519,MATCH('Bảng kê Q1'!$F2320,'Hàng tra'!$E$3:$E$519,0))</f>
        <v>#N/A</v>
      </c>
    </row>
    <row r="2321" spans="1:21" ht="21" hidden="1" outlineLevel="1" x14ac:dyDescent="0.25">
      <c r="A2321" s="4">
        <v>45006</v>
      </c>
      <c r="B2321" s="8" t="s">
        <v>1596</v>
      </c>
      <c r="C2321" s="8" t="s">
        <v>3013</v>
      </c>
      <c r="D2321" s="22" t="s">
        <v>2912</v>
      </c>
      <c r="E2321" s="22" t="s">
        <v>2912</v>
      </c>
      <c r="F2321" s="22">
        <v>15851</v>
      </c>
      <c r="G2321" s="22"/>
      <c r="H2321" s="22" t="str">
        <f>+IFERROR(INDEX('18.02.23'!$N$9:$N$746,MATCH('Bảng kê Q1'!$F2321,'18.02.23'!$N$9:$N$746,0)),"")</f>
        <v/>
      </c>
      <c r="I2321" s="22"/>
      <c r="J2321" s="22"/>
      <c r="K2321" s="22"/>
      <c r="L2321" s="5">
        <v>1896971</v>
      </c>
      <c r="M2321" s="9" t="s">
        <v>3015</v>
      </c>
      <c r="N2321" s="5">
        <v>189697</v>
      </c>
      <c r="O2321" s="5">
        <v>2086668</v>
      </c>
      <c r="P2321" s="5">
        <f t="shared" si="72"/>
        <v>219100.13999999998</v>
      </c>
      <c r="Q2321" s="5">
        <f t="shared" si="73"/>
        <v>1867567.86</v>
      </c>
      <c r="R2321" s="5" t="str">
        <f>+IFERROR(INDEX('18.02.23'!$F$9:$F$748,MATCH('Bảng kê Q1'!$F2321,'18.02.23'!$N$9:$N$746,0)),"")</f>
        <v/>
      </c>
      <c r="S2321" s="15" t="s">
        <v>2912</v>
      </c>
      <c r="T2321" s="8" t="s">
        <v>3049</v>
      </c>
      <c r="U2321" t="e">
        <f>INDEX('Hàng tra'!$E$3:$E$519,MATCH('Bảng kê Q1'!$F2321,'Hàng tra'!$E$3:$E$519,0))</f>
        <v>#N/A</v>
      </c>
    </row>
    <row r="2322" spans="1:21" hidden="1" outlineLevel="1" x14ac:dyDescent="0.25">
      <c r="A2322" s="4">
        <v>45006</v>
      </c>
      <c r="B2322" s="8" t="s">
        <v>2195</v>
      </c>
      <c r="C2322" s="8" t="s">
        <v>3013</v>
      </c>
      <c r="D2322" s="22" t="s">
        <v>1048</v>
      </c>
      <c r="E2322" s="22" t="s">
        <v>1048</v>
      </c>
      <c r="F2322" s="22">
        <v>15852</v>
      </c>
      <c r="G2322" s="22"/>
      <c r="H2322" s="22" t="str">
        <f>+IFERROR(INDEX('18.02.23'!$N$9:$N$746,MATCH('Bảng kê Q1'!$F2322,'18.02.23'!$N$9:$N$746,0)),"")</f>
        <v/>
      </c>
      <c r="I2322" s="22"/>
      <c r="J2322" s="22"/>
      <c r="K2322" s="22"/>
      <c r="L2322" s="5">
        <v>6944390</v>
      </c>
      <c r="M2322" s="9" t="s">
        <v>3015</v>
      </c>
      <c r="N2322" s="5">
        <v>694439</v>
      </c>
      <c r="O2322" s="5">
        <v>7638829</v>
      </c>
      <c r="P2322" s="5">
        <f t="shared" si="72"/>
        <v>802077.04499999993</v>
      </c>
      <c r="Q2322" s="5">
        <f t="shared" si="73"/>
        <v>6836751.9550000001</v>
      </c>
      <c r="R2322" s="5" t="str">
        <f>+IFERROR(INDEX('18.02.23'!$F$9:$F$748,MATCH('Bảng kê Q1'!$F2322,'18.02.23'!$N$9:$N$746,0)),"")</f>
        <v/>
      </c>
      <c r="S2322" s="15" t="s">
        <v>1048</v>
      </c>
      <c r="T2322" s="8" t="s">
        <v>3045</v>
      </c>
      <c r="U2322" t="e">
        <f>INDEX('Hàng tra'!$E$3:$E$519,MATCH('Bảng kê Q1'!$F2322,'Hàng tra'!$E$3:$E$519,0))</f>
        <v>#N/A</v>
      </c>
    </row>
    <row r="2323" spans="1:21" hidden="1" outlineLevel="1" x14ac:dyDescent="0.25">
      <c r="A2323" s="4">
        <v>45006</v>
      </c>
      <c r="B2323" s="8" t="s">
        <v>2872</v>
      </c>
      <c r="C2323" s="8" t="s">
        <v>3013</v>
      </c>
      <c r="D2323" s="22" t="s">
        <v>4156</v>
      </c>
      <c r="E2323" s="22" t="s">
        <v>4156</v>
      </c>
      <c r="F2323" s="22">
        <v>15853</v>
      </c>
      <c r="G2323" s="22"/>
      <c r="H2323" s="22" t="str">
        <f>+IFERROR(INDEX('18.02.23'!$N$9:$N$746,MATCH('Bảng kê Q1'!$F2323,'18.02.23'!$N$9:$N$746,0)),"")</f>
        <v/>
      </c>
      <c r="I2323" s="22"/>
      <c r="J2323" s="22"/>
      <c r="K2323" s="22"/>
      <c r="L2323" s="5">
        <v>555290</v>
      </c>
      <c r="M2323" s="9" t="s">
        <v>3015</v>
      </c>
      <c r="N2323" s="5">
        <v>55529</v>
      </c>
      <c r="O2323" s="5">
        <v>610819</v>
      </c>
      <c r="P2323" s="5">
        <f t="shared" si="72"/>
        <v>64135.994999999995</v>
      </c>
      <c r="Q2323" s="5">
        <f t="shared" si="73"/>
        <v>546683.005</v>
      </c>
      <c r="R2323" s="5" t="str">
        <f>+IFERROR(INDEX('18.02.23'!$F$9:$F$748,MATCH('Bảng kê Q1'!$F2323,'18.02.23'!$N$9:$N$746,0)),"")</f>
        <v/>
      </c>
      <c r="S2323" s="15" t="s">
        <v>1882</v>
      </c>
      <c r="T2323" s="8" t="s">
        <v>3014</v>
      </c>
      <c r="U2323" t="e">
        <f>INDEX('Hàng tra'!$E$3:$E$519,MATCH('Bảng kê Q1'!$F2323,'Hàng tra'!$E$3:$E$519,0))</f>
        <v>#N/A</v>
      </c>
    </row>
    <row r="2324" spans="1:21" hidden="1" outlineLevel="1" x14ac:dyDescent="0.25">
      <c r="A2324" s="4">
        <v>45006</v>
      </c>
      <c r="B2324" s="8" t="s">
        <v>2392</v>
      </c>
      <c r="C2324" s="8" t="s">
        <v>3013</v>
      </c>
      <c r="D2324" s="22" t="s">
        <v>865</v>
      </c>
      <c r="E2324" s="22" t="s">
        <v>865</v>
      </c>
      <c r="F2324" s="22">
        <v>15854</v>
      </c>
      <c r="G2324" s="22"/>
      <c r="H2324" s="22" t="str">
        <f>+IFERROR(INDEX('18.02.23'!$N$9:$N$746,MATCH('Bảng kê Q1'!$F2324,'18.02.23'!$N$9:$N$746,0)),"")</f>
        <v/>
      </c>
      <c r="I2324" s="22"/>
      <c r="J2324" s="22"/>
      <c r="K2324" s="22"/>
      <c r="L2324" s="5">
        <v>584084</v>
      </c>
      <c r="M2324" s="9" t="s">
        <v>3015</v>
      </c>
      <c r="N2324" s="5">
        <v>58408</v>
      </c>
      <c r="O2324" s="5">
        <v>642492</v>
      </c>
      <c r="P2324" s="5">
        <f t="shared" si="72"/>
        <v>67461.66</v>
      </c>
      <c r="Q2324" s="5">
        <f t="shared" si="73"/>
        <v>575030.34</v>
      </c>
      <c r="R2324" s="5" t="str">
        <f>+IFERROR(INDEX('18.02.23'!$F$9:$F$748,MATCH('Bảng kê Q1'!$F2324,'18.02.23'!$N$9:$N$746,0)),"")</f>
        <v/>
      </c>
      <c r="S2324" s="15" t="s">
        <v>1882</v>
      </c>
      <c r="T2324" s="8" t="s">
        <v>3014</v>
      </c>
      <c r="U2324" t="e">
        <f>INDEX('Hàng tra'!$E$3:$E$519,MATCH('Bảng kê Q1'!$F2324,'Hàng tra'!$E$3:$E$519,0))</f>
        <v>#N/A</v>
      </c>
    </row>
    <row r="2325" spans="1:21" ht="21" hidden="1" outlineLevel="1" x14ac:dyDescent="0.25">
      <c r="A2325" s="4">
        <v>45006</v>
      </c>
      <c r="B2325" s="8" t="s">
        <v>1532</v>
      </c>
      <c r="C2325" s="8" t="s">
        <v>3013</v>
      </c>
      <c r="D2325" s="22" t="s">
        <v>4188</v>
      </c>
      <c r="E2325" s="22" t="s">
        <v>4188</v>
      </c>
      <c r="F2325" s="22">
        <v>15861</v>
      </c>
      <c r="G2325" s="22"/>
      <c r="H2325" s="22" t="str">
        <f>+IFERROR(INDEX('18.02.23'!$N$9:$N$746,MATCH('Bảng kê Q1'!$F2325,'18.02.23'!$N$9:$N$746,0)),"")</f>
        <v/>
      </c>
      <c r="I2325" s="22"/>
      <c r="J2325" s="22"/>
      <c r="K2325" s="22"/>
      <c r="L2325" s="5">
        <v>1329640</v>
      </c>
      <c r="M2325" s="9" t="s">
        <v>3015</v>
      </c>
      <c r="N2325" s="5">
        <v>132964</v>
      </c>
      <c r="O2325" s="5">
        <v>1462604</v>
      </c>
      <c r="P2325" s="5">
        <f t="shared" si="72"/>
        <v>153573.41999999998</v>
      </c>
      <c r="Q2325" s="5">
        <f t="shared" si="73"/>
        <v>1309030.58</v>
      </c>
      <c r="R2325" s="5" t="str">
        <f>+IFERROR(INDEX('18.02.23'!$F$9:$F$748,MATCH('Bảng kê Q1'!$F2325,'18.02.23'!$N$9:$N$746,0)),"")</f>
        <v/>
      </c>
      <c r="S2325" s="15" t="s">
        <v>349</v>
      </c>
      <c r="T2325" s="8" t="s">
        <v>3030</v>
      </c>
      <c r="U2325" t="e">
        <f>INDEX('Hàng tra'!$E$3:$E$519,MATCH('Bảng kê Q1'!$F2325,'Hàng tra'!$E$3:$E$519,0))</f>
        <v>#N/A</v>
      </c>
    </row>
    <row r="2326" spans="1:21" hidden="1" outlineLevel="1" x14ac:dyDescent="0.25">
      <c r="A2326" s="4">
        <v>45006</v>
      </c>
      <c r="B2326" s="8" t="s">
        <v>2394</v>
      </c>
      <c r="C2326" s="8" t="s">
        <v>3013</v>
      </c>
      <c r="D2326" s="22" t="s">
        <v>1548</v>
      </c>
      <c r="E2326" s="22" t="s">
        <v>1548</v>
      </c>
      <c r="F2326" s="22">
        <v>15863</v>
      </c>
      <c r="G2326" s="22"/>
      <c r="H2326" s="22" t="str">
        <f>+IFERROR(INDEX('18.02.23'!$N$9:$N$746,MATCH('Bảng kê Q1'!$F2326,'18.02.23'!$N$9:$N$746,0)),"")</f>
        <v/>
      </c>
      <c r="I2326" s="22"/>
      <c r="J2326" s="22"/>
      <c r="K2326" s="22"/>
      <c r="L2326" s="5">
        <v>6725330</v>
      </c>
      <c r="M2326" s="9" t="s">
        <v>3015</v>
      </c>
      <c r="N2326" s="5">
        <v>672533</v>
      </c>
      <c r="O2326" s="5">
        <v>7397863</v>
      </c>
      <c r="P2326" s="5">
        <f t="shared" si="72"/>
        <v>776775.61499999999</v>
      </c>
      <c r="Q2326" s="5">
        <f t="shared" si="73"/>
        <v>6621087.3849999998</v>
      </c>
      <c r="R2326" s="5" t="str">
        <f>+IFERROR(INDEX('18.02.23'!$F$9:$F$748,MATCH('Bảng kê Q1'!$F2326,'18.02.23'!$N$9:$N$746,0)),"")</f>
        <v/>
      </c>
      <c r="S2326" s="15" t="s">
        <v>1548</v>
      </c>
      <c r="T2326" s="8" t="s">
        <v>3104</v>
      </c>
      <c r="U2326" t="e">
        <f>INDEX('Hàng tra'!$E$3:$E$519,MATCH('Bảng kê Q1'!$F2326,'Hàng tra'!$E$3:$E$519,0))</f>
        <v>#N/A</v>
      </c>
    </row>
    <row r="2327" spans="1:21" ht="21" hidden="1" outlineLevel="1" x14ac:dyDescent="0.25">
      <c r="A2327" s="4">
        <v>45006</v>
      </c>
      <c r="B2327" s="8" t="s">
        <v>1462</v>
      </c>
      <c r="C2327" s="8" t="s">
        <v>3013</v>
      </c>
      <c r="D2327" s="22" t="s">
        <v>4162</v>
      </c>
      <c r="E2327" s="22" t="s">
        <v>4162</v>
      </c>
      <c r="F2327" s="22">
        <v>15867</v>
      </c>
      <c r="G2327" s="22"/>
      <c r="H2327" s="22" t="str">
        <f>+IFERROR(INDEX('18.02.23'!$N$9:$N$746,MATCH('Bảng kê Q1'!$F2327,'18.02.23'!$N$9:$N$746,0)),"")</f>
        <v/>
      </c>
      <c r="I2327" s="22"/>
      <c r="J2327" s="22"/>
      <c r="K2327" s="22"/>
      <c r="L2327" s="5">
        <v>1322489</v>
      </c>
      <c r="M2327" s="9" t="s">
        <v>3015</v>
      </c>
      <c r="N2327" s="5">
        <v>132249</v>
      </c>
      <c r="O2327" s="5">
        <v>1454738</v>
      </c>
      <c r="P2327" s="5">
        <f t="shared" si="72"/>
        <v>152747.49</v>
      </c>
      <c r="Q2327" s="5">
        <f t="shared" si="73"/>
        <v>1301990.51</v>
      </c>
      <c r="R2327" s="5" t="str">
        <f>+IFERROR(INDEX('18.02.23'!$F$9:$F$748,MATCH('Bảng kê Q1'!$F2327,'18.02.23'!$N$9:$N$746,0)),"")</f>
        <v/>
      </c>
      <c r="S2327" s="15" t="s">
        <v>2529</v>
      </c>
      <c r="T2327" s="8" t="s">
        <v>3063</v>
      </c>
      <c r="U2327" t="e">
        <f>INDEX('Hàng tra'!$E$3:$E$519,MATCH('Bảng kê Q1'!$F2327,'Hàng tra'!$E$3:$E$519,0))</f>
        <v>#N/A</v>
      </c>
    </row>
    <row r="2328" spans="1:21" ht="21" hidden="1" outlineLevel="1" x14ac:dyDescent="0.25">
      <c r="A2328" s="4">
        <v>45006</v>
      </c>
      <c r="B2328" s="8" t="s">
        <v>2205</v>
      </c>
      <c r="C2328" s="8" t="s">
        <v>3013</v>
      </c>
      <c r="D2328" s="22" t="s">
        <v>2337</v>
      </c>
      <c r="E2328" s="22" t="s">
        <v>2337</v>
      </c>
      <c r="F2328" s="22">
        <v>15868</v>
      </c>
      <c r="G2328" s="22"/>
      <c r="H2328" s="22" t="str">
        <f>+IFERROR(INDEX('18.02.23'!$N$9:$N$746,MATCH('Bảng kê Q1'!$F2328,'18.02.23'!$N$9:$N$746,0)),"")</f>
        <v/>
      </c>
      <c r="I2328" s="22"/>
      <c r="J2328" s="22"/>
      <c r="K2328" s="22"/>
      <c r="L2328" s="5">
        <v>1590695</v>
      </c>
      <c r="M2328" s="9" t="s">
        <v>3015</v>
      </c>
      <c r="N2328" s="5">
        <v>159070</v>
      </c>
      <c r="O2328" s="5">
        <v>1749765</v>
      </c>
      <c r="P2328" s="5">
        <f t="shared" si="72"/>
        <v>183725.32499999998</v>
      </c>
      <c r="Q2328" s="5">
        <f t="shared" si="73"/>
        <v>1566039.675</v>
      </c>
      <c r="R2328" s="5" t="str">
        <f>+IFERROR(INDEX('18.02.23'!$F$9:$F$748,MATCH('Bảng kê Q1'!$F2328,'18.02.23'!$N$9:$N$746,0)),"")</f>
        <v/>
      </c>
      <c r="S2328" s="15" t="s">
        <v>2337</v>
      </c>
      <c r="T2328" s="8" t="s">
        <v>3112</v>
      </c>
      <c r="U2328" t="e">
        <f>INDEX('Hàng tra'!$E$3:$E$519,MATCH('Bảng kê Q1'!$F2328,'Hàng tra'!$E$3:$E$519,0))</f>
        <v>#N/A</v>
      </c>
    </row>
    <row r="2329" spans="1:21" hidden="1" outlineLevel="1" x14ac:dyDescent="0.25">
      <c r="A2329" s="4">
        <v>45007</v>
      </c>
      <c r="B2329" s="8" t="s">
        <v>2156</v>
      </c>
      <c r="C2329" s="8" t="s">
        <v>3013</v>
      </c>
      <c r="D2329" s="22" t="s">
        <v>447</v>
      </c>
      <c r="E2329" s="22" t="s">
        <v>447</v>
      </c>
      <c r="F2329" s="22">
        <v>15873</v>
      </c>
      <c r="G2329" s="22"/>
      <c r="H2329" s="22" t="str">
        <f>+IFERROR(INDEX('18.02.23'!$N$9:$N$746,MATCH('Bảng kê Q1'!$F2329,'18.02.23'!$N$9:$N$746,0)),"")</f>
        <v/>
      </c>
      <c r="I2329" s="22"/>
      <c r="J2329" s="22"/>
      <c r="K2329" s="22"/>
      <c r="L2329" s="5">
        <v>301092</v>
      </c>
      <c r="M2329" s="9" t="s">
        <v>3015</v>
      </c>
      <c r="N2329" s="5">
        <v>30109</v>
      </c>
      <c r="O2329" s="5">
        <v>331201</v>
      </c>
      <c r="P2329" s="5">
        <f t="shared" si="72"/>
        <v>34776.104999999996</v>
      </c>
      <c r="Q2329" s="5">
        <f t="shared" si="73"/>
        <v>296424.89500000002</v>
      </c>
      <c r="R2329" s="5" t="str">
        <f>+IFERROR(INDEX('18.02.23'!$F$9:$F$748,MATCH('Bảng kê Q1'!$F2329,'18.02.23'!$N$9:$N$746,0)),"")</f>
        <v/>
      </c>
      <c r="S2329" s="15" t="s">
        <v>1882</v>
      </c>
      <c r="T2329" s="8" t="s">
        <v>3014</v>
      </c>
      <c r="U2329" t="e">
        <f>INDEX('Hàng tra'!$E$3:$E$519,MATCH('Bảng kê Q1'!$F2329,'Hàng tra'!$E$3:$E$519,0))</f>
        <v>#N/A</v>
      </c>
    </row>
    <row r="2330" spans="1:21" hidden="1" outlineLevel="1" x14ac:dyDescent="0.25">
      <c r="A2330" s="4">
        <v>45007</v>
      </c>
      <c r="B2330" s="8" t="s">
        <v>1052</v>
      </c>
      <c r="C2330" s="8" t="s">
        <v>3013</v>
      </c>
      <c r="D2330" s="22" t="s">
        <v>1281</v>
      </c>
      <c r="E2330" s="22" t="s">
        <v>1281</v>
      </c>
      <c r="F2330" s="22">
        <v>15874</v>
      </c>
      <c r="G2330" s="22"/>
      <c r="H2330" s="22" t="str">
        <f>+IFERROR(INDEX('18.02.23'!$N$9:$N$746,MATCH('Bảng kê Q1'!$F2330,'18.02.23'!$N$9:$N$746,0)),"")</f>
        <v/>
      </c>
      <c r="I2330" s="22"/>
      <c r="J2330" s="22"/>
      <c r="K2330" s="22"/>
      <c r="L2330" s="5">
        <v>519524</v>
      </c>
      <c r="M2330" s="9" t="s">
        <v>3015</v>
      </c>
      <c r="N2330" s="5">
        <v>51952</v>
      </c>
      <c r="O2330" s="5">
        <v>571476</v>
      </c>
      <c r="P2330" s="5">
        <f t="shared" si="72"/>
        <v>60004.979999999996</v>
      </c>
      <c r="Q2330" s="5">
        <f t="shared" si="73"/>
        <v>511471.02</v>
      </c>
      <c r="R2330" s="5" t="str">
        <f>+IFERROR(INDEX('18.02.23'!$F$9:$F$748,MATCH('Bảng kê Q1'!$F2330,'18.02.23'!$N$9:$N$746,0)),"")</f>
        <v/>
      </c>
      <c r="S2330" s="15" t="s">
        <v>1882</v>
      </c>
      <c r="T2330" s="8" t="s">
        <v>3014</v>
      </c>
      <c r="U2330" t="e">
        <f>INDEX('Hàng tra'!$E$3:$E$519,MATCH('Bảng kê Q1'!$F2330,'Hàng tra'!$E$3:$E$519,0))</f>
        <v>#N/A</v>
      </c>
    </row>
    <row r="2331" spans="1:21" hidden="1" outlineLevel="1" x14ac:dyDescent="0.25">
      <c r="A2331" s="4">
        <v>45007</v>
      </c>
      <c r="B2331" s="8" t="s">
        <v>615</v>
      </c>
      <c r="C2331" s="8" t="s">
        <v>3013</v>
      </c>
      <c r="D2331" s="22" t="s">
        <v>230</v>
      </c>
      <c r="E2331" s="22" t="s">
        <v>230</v>
      </c>
      <c r="F2331" s="22">
        <v>15875</v>
      </c>
      <c r="G2331" s="22"/>
      <c r="H2331" s="22" t="str">
        <f>+IFERROR(INDEX('18.02.23'!$N$9:$N$746,MATCH('Bảng kê Q1'!$F2331,'18.02.23'!$N$9:$N$746,0)),"")</f>
        <v/>
      </c>
      <c r="I2331" s="22"/>
      <c r="J2331" s="22"/>
      <c r="K2331" s="22"/>
      <c r="L2331" s="5">
        <v>481674</v>
      </c>
      <c r="M2331" s="9" t="s">
        <v>3015</v>
      </c>
      <c r="N2331" s="5">
        <v>48167</v>
      </c>
      <c r="O2331" s="5">
        <v>529841</v>
      </c>
      <c r="P2331" s="5">
        <f t="shared" si="72"/>
        <v>55633.305</v>
      </c>
      <c r="Q2331" s="5">
        <f t="shared" si="73"/>
        <v>474207.69500000001</v>
      </c>
      <c r="R2331" s="5" t="str">
        <f>+IFERROR(INDEX('18.02.23'!$F$9:$F$748,MATCH('Bảng kê Q1'!$F2331,'18.02.23'!$N$9:$N$746,0)),"")</f>
        <v/>
      </c>
      <c r="S2331" s="15" t="s">
        <v>1882</v>
      </c>
      <c r="T2331" s="8" t="s">
        <v>3014</v>
      </c>
      <c r="U2331" t="e">
        <f>INDEX('Hàng tra'!$E$3:$E$519,MATCH('Bảng kê Q1'!$F2331,'Hàng tra'!$E$3:$E$519,0))</f>
        <v>#N/A</v>
      </c>
    </row>
    <row r="2332" spans="1:21" ht="21" hidden="1" outlineLevel="1" x14ac:dyDescent="0.25">
      <c r="A2332" s="4">
        <v>45007</v>
      </c>
      <c r="B2332" s="8" t="s">
        <v>981</v>
      </c>
      <c r="C2332" s="8" t="s">
        <v>3013</v>
      </c>
      <c r="D2332" s="22" t="s">
        <v>1528</v>
      </c>
      <c r="E2332" s="22" t="s">
        <v>1528</v>
      </c>
      <c r="F2332" s="22">
        <v>15876</v>
      </c>
      <c r="G2332" s="22"/>
      <c r="H2332" s="22" t="str">
        <f>+IFERROR(INDEX('18.02.23'!$N$9:$N$746,MATCH('Bảng kê Q1'!$F2332,'18.02.23'!$N$9:$N$746,0)),"")</f>
        <v/>
      </c>
      <c r="I2332" s="22"/>
      <c r="J2332" s="22"/>
      <c r="K2332" s="22"/>
      <c r="L2332" s="5">
        <v>1477735</v>
      </c>
      <c r="M2332" s="9" t="s">
        <v>3015</v>
      </c>
      <c r="N2332" s="5">
        <v>147774</v>
      </c>
      <c r="O2332" s="5">
        <v>1625509</v>
      </c>
      <c r="P2332" s="5">
        <f t="shared" si="72"/>
        <v>170678.44500000001</v>
      </c>
      <c r="Q2332" s="5">
        <f t="shared" si="73"/>
        <v>1454830.5549999999</v>
      </c>
      <c r="R2332" s="5" t="str">
        <f>+IFERROR(INDEX('18.02.23'!$F$9:$F$748,MATCH('Bảng kê Q1'!$F2332,'18.02.23'!$N$9:$N$746,0)),"")</f>
        <v/>
      </c>
      <c r="S2332" s="15" t="s">
        <v>1528</v>
      </c>
      <c r="T2332" s="8" t="s">
        <v>3043</v>
      </c>
      <c r="U2332" t="e">
        <f>INDEX('Hàng tra'!$E$3:$E$519,MATCH('Bảng kê Q1'!$F2332,'Hàng tra'!$E$3:$E$519,0))</f>
        <v>#N/A</v>
      </c>
    </row>
    <row r="2333" spans="1:21" hidden="1" outlineLevel="1" x14ac:dyDescent="0.25">
      <c r="A2333" s="4">
        <v>45007</v>
      </c>
      <c r="B2333" s="8" t="s">
        <v>2703</v>
      </c>
      <c r="C2333" s="8" t="s">
        <v>3013</v>
      </c>
      <c r="D2333" s="22" t="s">
        <v>1998</v>
      </c>
      <c r="E2333" s="22" t="s">
        <v>1998</v>
      </c>
      <c r="F2333" s="22">
        <v>15877</v>
      </c>
      <c r="G2333" s="22"/>
      <c r="H2333" s="22" t="str">
        <f>+IFERROR(INDEX('18.02.23'!$N$9:$N$746,MATCH('Bảng kê Q1'!$F2333,'18.02.23'!$N$9:$N$746,0)),"")</f>
        <v/>
      </c>
      <c r="I2333" s="22"/>
      <c r="J2333" s="22"/>
      <c r="K2333" s="22"/>
      <c r="L2333" s="5">
        <v>951239</v>
      </c>
      <c r="M2333" s="9" t="s">
        <v>3015</v>
      </c>
      <c r="N2333" s="5">
        <v>95124</v>
      </c>
      <c r="O2333" s="5">
        <v>1046363</v>
      </c>
      <c r="P2333" s="5">
        <f t="shared" si="72"/>
        <v>109868.11499999999</v>
      </c>
      <c r="Q2333" s="5">
        <f t="shared" si="73"/>
        <v>936494.88500000001</v>
      </c>
      <c r="R2333" s="5" t="str">
        <f>+IFERROR(INDEX('18.02.23'!$F$9:$F$748,MATCH('Bảng kê Q1'!$F2333,'18.02.23'!$N$9:$N$746,0)),"")</f>
        <v/>
      </c>
      <c r="S2333" s="15" t="s">
        <v>1882</v>
      </c>
      <c r="T2333" s="8" t="s">
        <v>3014</v>
      </c>
      <c r="U2333" t="e">
        <f>INDEX('Hàng tra'!$E$3:$E$519,MATCH('Bảng kê Q1'!$F2333,'Hàng tra'!$E$3:$E$519,0))</f>
        <v>#N/A</v>
      </c>
    </row>
    <row r="2334" spans="1:21" hidden="1" outlineLevel="1" x14ac:dyDescent="0.25">
      <c r="A2334" s="4">
        <v>45007</v>
      </c>
      <c r="B2334" s="8" t="s">
        <v>1097</v>
      </c>
      <c r="C2334" s="8" t="s">
        <v>3013</v>
      </c>
      <c r="D2334" s="22" t="s">
        <v>2989</v>
      </c>
      <c r="E2334" s="22" t="s">
        <v>2989</v>
      </c>
      <c r="F2334" s="22">
        <v>15879</v>
      </c>
      <c r="G2334" s="22"/>
      <c r="H2334" s="22" t="str">
        <f>+IFERROR(INDEX('18.02.23'!$N$9:$N$746,MATCH('Bảng kê Q1'!$F2334,'18.02.23'!$N$9:$N$746,0)),"")</f>
        <v/>
      </c>
      <c r="I2334" s="22"/>
      <c r="J2334" s="22"/>
      <c r="K2334" s="22"/>
      <c r="L2334" s="5">
        <v>1691150</v>
      </c>
      <c r="M2334" s="9" t="s">
        <v>3015</v>
      </c>
      <c r="N2334" s="5">
        <v>169115</v>
      </c>
      <c r="O2334" s="5">
        <v>1860265</v>
      </c>
      <c r="P2334" s="5">
        <f t="shared" si="72"/>
        <v>195327.82499999998</v>
      </c>
      <c r="Q2334" s="5">
        <f t="shared" si="73"/>
        <v>1664937.175</v>
      </c>
      <c r="R2334" s="5" t="str">
        <f>+IFERROR(INDEX('18.02.23'!$F$9:$F$748,MATCH('Bảng kê Q1'!$F2334,'18.02.23'!$N$9:$N$746,0)),"")</f>
        <v/>
      </c>
      <c r="S2334" s="15" t="s">
        <v>2989</v>
      </c>
      <c r="T2334" s="8" t="s">
        <v>3038</v>
      </c>
      <c r="U2334" t="e">
        <f>INDEX('Hàng tra'!$E$3:$E$519,MATCH('Bảng kê Q1'!$F2334,'Hàng tra'!$E$3:$E$519,0))</f>
        <v>#N/A</v>
      </c>
    </row>
    <row r="2335" spans="1:21" hidden="1" outlineLevel="1" x14ac:dyDescent="0.25">
      <c r="A2335" s="4">
        <v>45007</v>
      </c>
      <c r="B2335" s="8" t="s">
        <v>1139</v>
      </c>
      <c r="C2335" s="8" t="s">
        <v>3013</v>
      </c>
      <c r="D2335" s="22" t="s">
        <v>2549</v>
      </c>
      <c r="E2335" s="22" t="s">
        <v>2549</v>
      </c>
      <c r="F2335" s="22">
        <v>15883</v>
      </c>
      <c r="G2335" s="22"/>
      <c r="H2335" s="22" t="str">
        <f>+IFERROR(INDEX('18.02.23'!$N$9:$N$746,MATCH('Bảng kê Q1'!$F2335,'18.02.23'!$N$9:$N$746,0)),"")</f>
        <v/>
      </c>
      <c r="I2335" s="22"/>
      <c r="J2335" s="22"/>
      <c r="K2335" s="22"/>
      <c r="L2335" s="5">
        <v>257920</v>
      </c>
      <c r="M2335" s="9" t="s">
        <v>3015</v>
      </c>
      <c r="N2335" s="5">
        <v>25792</v>
      </c>
      <c r="O2335" s="5">
        <v>283712</v>
      </c>
      <c r="P2335" s="5">
        <f t="shared" si="72"/>
        <v>29789.759999999998</v>
      </c>
      <c r="Q2335" s="5">
        <f t="shared" si="73"/>
        <v>253922.24</v>
      </c>
      <c r="R2335" s="5" t="str">
        <f>+IFERROR(INDEX('18.02.23'!$F$9:$F$748,MATCH('Bảng kê Q1'!$F2335,'18.02.23'!$N$9:$N$746,0)),"")</f>
        <v/>
      </c>
      <c r="S2335" s="15" t="s">
        <v>1882</v>
      </c>
      <c r="T2335" s="8" t="s">
        <v>3014</v>
      </c>
      <c r="U2335" t="e">
        <f>INDEX('Hàng tra'!$E$3:$E$519,MATCH('Bảng kê Q1'!$F2335,'Hàng tra'!$E$3:$E$519,0))</f>
        <v>#N/A</v>
      </c>
    </row>
    <row r="2336" spans="1:21" hidden="1" outlineLevel="1" x14ac:dyDescent="0.25">
      <c r="A2336" s="4">
        <v>45007</v>
      </c>
      <c r="B2336" s="8" t="s">
        <v>1</v>
      </c>
      <c r="C2336" s="8" t="s">
        <v>3013</v>
      </c>
      <c r="D2336" s="22" t="s">
        <v>1639</v>
      </c>
      <c r="E2336" s="22" t="s">
        <v>1639</v>
      </c>
      <c r="F2336" s="22">
        <v>15886</v>
      </c>
      <c r="G2336" s="22"/>
      <c r="H2336" s="22" t="str">
        <f>+IFERROR(INDEX('18.02.23'!$N$9:$N$746,MATCH('Bảng kê Q1'!$F2336,'18.02.23'!$N$9:$N$746,0)),"")</f>
        <v/>
      </c>
      <c r="I2336" s="22"/>
      <c r="J2336" s="22"/>
      <c r="K2336" s="22"/>
      <c r="L2336" s="5">
        <v>778674</v>
      </c>
      <c r="M2336" s="9" t="s">
        <v>3015</v>
      </c>
      <c r="N2336" s="5">
        <v>77867</v>
      </c>
      <c r="O2336" s="5">
        <v>856541</v>
      </c>
      <c r="P2336" s="5">
        <f t="shared" si="72"/>
        <v>89936.804999999993</v>
      </c>
      <c r="Q2336" s="5">
        <f t="shared" si="73"/>
        <v>766604.19500000007</v>
      </c>
      <c r="R2336" s="5" t="str">
        <f>+IFERROR(INDEX('18.02.23'!$F$9:$F$748,MATCH('Bảng kê Q1'!$F2336,'18.02.23'!$N$9:$N$746,0)),"")</f>
        <v/>
      </c>
      <c r="S2336" s="15" t="s">
        <v>1882</v>
      </c>
      <c r="T2336" s="8" t="s">
        <v>3014</v>
      </c>
      <c r="U2336" t="e">
        <f>INDEX('Hàng tra'!$E$3:$E$519,MATCH('Bảng kê Q1'!$F2336,'Hàng tra'!$E$3:$E$519,0))</f>
        <v>#N/A</v>
      </c>
    </row>
    <row r="2337" spans="1:21" hidden="1" outlineLevel="1" x14ac:dyDescent="0.25">
      <c r="A2337" s="4">
        <v>45007</v>
      </c>
      <c r="B2337" s="8" t="s">
        <v>2414</v>
      </c>
      <c r="C2337" s="8" t="s">
        <v>3013</v>
      </c>
      <c r="D2337" s="22" t="s">
        <v>4302</v>
      </c>
      <c r="E2337" s="22" t="s">
        <v>4302</v>
      </c>
      <c r="F2337" s="22">
        <v>15887</v>
      </c>
      <c r="G2337" s="22"/>
      <c r="H2337" s="22" t="str">
        <f>+IFERROR(INDEX('18.02.23'!$N$9:$N$746,MATCH('Bảng kê Q1'!$F2337,'18.02.23'!$N$9:$N$746,0)),"")</f>
        <v/>
      </c>
      <c r="I2337" s="22"/>
      <c r="J2337" s="22"/>
      <c r="K2337" s="22"/>
      <c r="L2337" s="5">
        <v>340315</v>
      </c>
      <c r="M2337" s="9" t="s">
        <v>3015</v>
      </c>
      <c r="N2337" s="5">
        <v>34032</v>
      </c>
      <c r="O2337" s="5">
        <v>374347</v>
      </c>
      <c r="P2337" s="5">
        <f t="shared" si="72"/>
        <v>39306.434999999998</v>
      </c>
      <c r="Q2337" s="5">
        <f t="shared" si="73"/>
        <v>335040.565</v>
      </c>
      <c r="R2337" s="5" t="str">
        <f>+IFERROR(INDEX('18.02.23'!$F$9:$F$748,MATCH('Bảng kê Q1'!$F2337,'18.02.23'!$N$9:$N$746,0)),"")</f>
        <v/>
      </c>
      <c r="S2337" s="15" t="s">
        <v>1882</v>
      </c>
      <c r="T2337" s="8" t="s">
        <v>3014</v>
      </c>
      <c r="U2337" t="e">
        <f>INDEX('Hàng tra'!$E$3:$E$519,MATCH('Bảng kê Q1'!$F2337,'Hàng tra'!$E$3:$E$519,0))</f>
        <v>#N/A</v>
      </c>
    </row>
    <row r="2338" spans="1:21" hidden="1" outlineLevel="1" x14ac:dyDescent="0.25">
      <c r="A2338" s="4">
        <v>45007</v>
      </c>
      <c r="B2338" s="8" t="s">
        <v>2841</v>
      </c>
      <c r="C2338" s="8" t="s">
        <v>3013</v>
      </c>
      <c r="D2338" s="22" t="s">
        <v>4302</v>
      </c>
      <c r="E2338" s="22" t="s">
        <v>4302</v>
      </c>
      <c r="F2338" s="22">
        <v>15888</v>
      </c>
      <c r="G2338" s="22"/>
      <c r="H2338" s="22" t="str">
        <f>+IFERROR(INDEX('18.02.23'!$N$9:$N$746,MATCH('Bảng kê Q1'!$F2338,'18.02.23'!$N$9:$N$746,0)),"")</f>
        <v/>
      </c>
      <c r="I2338" s="22"/>
      <c r="J2338" s="22"/>
      <c r="K2338" s="22"/>
      <c r="L2338" s="5">
        <v>1278524</v>
      </c>
      <c r="M2338" s="9" t="s">
        <v>3015</v>
      </c>
      <c r="N2338" s="5">
        <v>127852</v>
      </c>
      <c r="O2338" s="5">
        <v>1406376</v>
      </c>
      <c r="P2338" s="5">
        <f t="shared" si="72"/>
        <v>147669.47999999998</v>
      </c>
      <c r="Q2338" s="5">
        <f t="shared" si="73"/>
        <v>1258706.52</v>
      </c>
      <c r="R2338" s="5" t="str">
        <f>+IFERROR(INDEX('18.02.23'!$F$9:$F$748,MATCH('Bảng kê Q1'!$F2338,'18.02.23'!$N$9:$N$746,0)),"")</f>
        <v/>
      </c>
      <c r="S2338" s="15" t="s">
        <v>1882</v>
      </c>
      <c r="T2338" s="8" t="s">
        <v>3014</v>
      </c>
      <c r="U2338" t="e">
        <f>INDEX('Hàng tra'!$E$3:$E$519,MATCH('Bảng kê Q1'!$F2338,'Hàng tra'!$E$3:$E$519,0))</f>
        <v>#N/A</v>
      </c>
    </row>
    <row r="2339" spans="1:21" hidden="1" outlineLevel="1" x14ac:dyDescent="0.25">
      <c r="A2339" s="4">
        <v>45007</v>
      </c>
      <c r="B2339" s="8" t="s">
        <v>916</v>
      </c>
      <c r="C2339" s="8" t="s">
        <v>3013</v>
      </c>
      <c r="D2339" s="22" t="s">
        <v>583</v>
      </c>
      <c r="E2339" s="22" t="s">
        <v>583</v>
      </c>
      <c r="F2339" s="22">
        <v>15890</v>
      </c>
      <c r="G2339" s="22"/>
      <c r="H2339" s="22" t="str">
        <f>+IFERROR(INDEX('18.02.23'!$N$9:$N$746,MATCH('Bảng kê Q1'!$F2339,'18.02.23'!$N$9:$N$746,0)),"")</f>
        <v/>
      </c>
      <c r="I2339" s="22"/>
      <c r="J2339" s="22"/>
      <c r="K2339" s="22"/>
      <c r="L2339" s="5">
        <v>644960</v>
      </c>
      <c r="M2339" s="9" t="s">
        <v>3015</v>
      </c>
      <c r="N2339" s="5">
        <v>64496</v>
      </c>
      <c r="O2339" s="5">
        <v>709456</v>
      </c>
      <c r="P2339" s="5">
        <f t="shared" si="72"/>
        <v>74492.87999999999</v>
      </c>
      <c r="Q2339" s="5">
        <f t="shared" si="73"/>
        <v>634963.12</v>
      </c>
      <c r="R2339" s="5" t="str">
        <f>+IFERROR(INDEX('18.02.23'!$F$9:$F$748,MATCH('Bảng kê Q1'!$F2339,'18.02.23'!$N$9:$N$746,0)),"")</f>
        <v/>
      </c>
      <c r="S2339" s="15" t="s">
        <v>1882</v>
      </c>
      <c r="T2339" s="8" t="s">
        <v>3014</v>
      </c>
      <c r="U2339" t="e">
        <f>INDEX('Hàng tra'!$E$3:$E$519,MATCH('Bảng kê Q1'!$F2339,'Hàng tra'!$E$3:$E$519,0))</f>
        <v>#N/A</v>
      </c>
    </row>
    <row r="2340" spans="1:21" hidden="1" outlineLevel="1" x14ac:dyDescent="0.25">
      <c r="A2340" s="4">
        <v>45007</v>
      </c>
      <c r="B2340" s="8" t="s">
        <v>620</v>
      </c>
      <c r="C2340" s="8" t="s">
        <v>3013</v>
      </c>
      <c r="D2340" s="22" t="s">
        <v>4139</v>
      </c>
      <c r="E2340" s="22" t="s">
        <v>4139</v>
      </c>
      <c r="F2340" s="22">
        <v>15894</v>
      </c>
      <c r="G2340" s="22"/>
      <c r="H2340" s="22" t="str">
        <f>+IFERROR(INDEX('18.02.23'!$N$9:$N$746,MATCH('Bảng kê Q1'!$F2340,'18.02.23'!$N$9:$N$746,0)),"")</f>
        <v/>
      </c>
      <c r="I2340" s="22"/>
      <c r="J2340" s="22"/>
      <c r="K2340" s="22"/>
      <c r="L2340" s="5">
        <v>333174</v>
      </c>
      <c r="M2340" s="9" t="s">
        <v>3015</v>
      </c>
      <c r="N2340" s="5">
        <v>33317</v>
      </c>
      <c r="O2340" s="5">
        <v>366491</v>
      </c>
      <c r="P2340" s="5">
        <f t="shared" si="72"/>
        <v>38481.555</v>
      </c>
      <c r="Q2340" s="5">
        <f t="shared" si="73"/>
        <v>328009.44500000001</v>
      </c>
      <c r="R2340" s="5" t="str">
        <f>+IFERROR(INDEX('18.02.23'!$F$9:$F$748,MATCH('Bảng kê Q1'!$F2340,'18.02.23'!$N$9:$N$746,0)),"")</f>
        <v/>
      </c>
      <c r="S2340" s="15" t="s">
        <v>1882</v>
      </c>
      <c r="T2340" s="8" t="s">
        <v>3014</v>
      </c>
      <c r="U2340" t="e">
        <f>INDEX('Hàng tra'!$E$3:$E$519,MATCH('Bảng kê Q1'!$F2340,'Hàng tra'!$E$3:$E$519,0))</f>
        <v>#N/A</v>
      </c>
    </row>
    <row r="2341" spans="1:21" hidden="1" outlineLevel="1" x14ac:dyDescent="0.25">
      <c r="A2341" s="4">
        <v>45007</v>
      </c>
      <c r="B2341" s="8" t="s">
        <v>2785</v>
      </c>
      <c r="C2341" s="8" t="s">
        <v>3013</v>
      </c>
      <c r="D2341" s="22" t="s">
        <v>549</v>
      </c>
      <c r="E2341" s="22" t="s">
        <v>549</v>
      </c>
      <c r="F2341" s="22">
        <v>15896</v>
      </c>
      <c r="G2341" s="22"/>
      <c r="H2341" s="22" t="str">
        <f>+IFERROR(INDEX('18.02.23'!$N$9:$N$746,MATCH('Bảng kê Q1'!$F2341,'18.02.23'!$N$9:$N$746,0)),"")</f>
        <v/>
      </c>
      <c r="I2341" s="22"/>
      <c r="J2341" s="22"/>
      <c r="K2341" s="22"/>
      <c r="L2341" s="5">
        <v>1184601</v>
      </c>
      <c r="M2341" s="9" t="s">
        <v>3015</v>
      </c>
      <c r="N2341" s="5">
        <v>118460</v>
      </c>
      <c r="O2341" s="5">
        <v>1303061</v>
      </c>
      <c r="P2341" s="5">
        <f t="shared" si="72"/>
        <v>136821.405</v>
      </c>
      <c r="Q2341" s="5">
        <f t="shared" si="73"/>
        <v>1166239.595</v>
      </c>
      <c r="R2341" s="5" t="str">
        <f>+IFERROR(INDEX('18.02.23'!$F$9:$F$748,MATCH('Bảng kê Q1'!$F2341,'18.02.23'!$N$9:$N$746,0)),"")</f>
        <v/>
      </c>
      <c r="S2341" s="15" t="s">
        <v>1882</v>
      </c>
      <c r="T2341" s="8" t="s">
        <v>3014</v>
      </c>
      <c r="U2341" t="e">
        <f>INDEX('Hàng tra'!$E$3:$E$519,MATCH('Bảng kê Q1'!$F2341,'Hàng tra'!$E$3:$E$519,0))</f>
        <v>#N/A</v>
      </c>
    </row>
    <row r="2342" spans="1:21" hidden="1" outlineLevel="1" x14ac:dyDescent="0.25">
      <c r="A2342" s="4">
        <v>45007</v>
      </c>
      <c r="B2342" s="8" t="s">
        <v>711</v>
      </c>
      <c r="C2342" s="8" t="s">
        <v>3013</v>
      </c>
      <c r="D2342" s="22" t="s">
        <v>2595</v>
      </c>
      <c r="E2342" s="22" t="s">
        <v>2595</v>
      </c>
      <c r="F2342" s="22">
        <v>15898</v>
      </c>
      <c r="G2342" s="22"/>
      <c r="H2342" s="22" t="str">
        <f>+IFERROR(INDEX('18.02.23'!$N$9:$N$746,MATCH('Bảng kê Q1'!$F2342,'18.02.23'!$N$9:$N$746,0)),"")</f>
        <v/>
      </c>
      <c r="I2342" s="22"/>
      <c r="J2342" s="22"/>
      <c r="K2342" s="22"/>
      <c r="L2342" s="5">
        <v>1419495</v>
      </c>
      <c r="M2342" s="9" t="s">
        <v>3015</v>
      </c>
      <c r="N2342" s="5">
        <v>141950</v>
      </c>
      <c r="O2342" s="5">
        <v>1561445</v>
      </c>
      <c r="P2342" s="5">
        <f t="shared" si="72"/>
        <v>163951.72500000001</v>
      </c>
      <c r="Q2342" s="5">
        <f t="shared" si="73"/>
        <v>1397493.2749999999</v>
      </c>
      <c r="R2342" s="5" t="str">
        <f>+IFERROR(INDEX('18.02.23'!$F$9:$F$748,MATCH('Bảng kê Q1'!$F2342,'18.02.23'!$N$9:$N$746,0)),"")</f>
        <v/>
      </c>
      <c r="S2342" s="15" t="s">
        <v>1882</v>
      </c>
      <c r="T2342" s="8" t="s">
        <v>3014</v>
      </c>
      <c r="U2342" t="e">
        <f>INDEX('Hàng tra'!$E$3:$E$519,MATCH('Bảng kê Q1'!$F2342,'Hàng tra'!$E$3:$E$519,0))</f>
        <v>#N/A</v>
      </c>
    </row>
    <row r="2343" spans="1:21" hidden="1" outlineLevel="1" x14ac:dyDescent="0.25">
      <c r="A2343" s="4">
        <v>45007</v>
      </c>
      <c r="B2343" s="8" t="s">
        <v>2036</v>
      </c>
      <c r="C2343" s="8" t="s">
        <v>3013</v>
      </c>
      <c r="D2343" s="22" t="s">
        <v>4303</v>
      </c>
      <c r="E2343" s="22" t="s">
        <v>4303</v>
      </c>
      <c r="F2343" s="22">
        <v>15901</v>
      </c>
      <c r="G2343" s="22"/>
      <c r="H2343" s="22" t="str">
        <f>+IFERROR(INDEX('18.02.23'!$N$9:$N$746,MATCH('Bảng kê Q1'!$F2343,'18.02.23'!$N$9:$N$746,0)),"")</f>
        <v/>
      </c>
      <c r="I2343" s="22"/>
      <c r="J2343" s="22"/>
      <c r="K2343" s="22"/>
      <c r="L2343" s="5">
        <v>442409</v>
      </c>
      <c r="M2343" s="9" t="s">
        <v>3015</v>
      </c>
      <c r="N2343" s="5">
        <v>44241</v>
      </c>
      <c r="O2343" s="5">
        <v>486650</v>
      </c>
      <c r="P2343" s="5">
        <f t="shared" si="72"/>
        <v>51098.25</v>
      </c>
      <c r="Q2343" s="5">
        <f t="shared" si="73"/>
        <v>435551.75</v>
      </c>
      <c r="R2343" s="5" t="str">
        <f>+IFERROR(INDEX('18.02.23'!$F$9:$F$748,MATCH('Bảng kê Q1'!$F2343,'18.02.23'!$N$9:$N$746,0)),"")</f>
        <v/>
      </c>
      <c r="S2343" s="15" t="s">
        <v>1882</v>
      </c>
      <c r="T2343" s="8" t="s">
        <v>3014</v>
      </c>
      <c r="U2343" t="e">
        <f>INDEX('Hàng tra'!$E$3:$E$519,MATCH('Bảng kê Q1'!$F2343,'Hàng tra'!$E$3:$E$519,0))</f>
        <v>#N/A</v>
      </c>
    </row>
    <row r="2344" spans="1:21" hidden="1" outlineLevel="1" x14ac:dyDescent="0.25">
      <c r="A2344" s="4">
        <v>45007</v>
      </c>
      <c r="B2344" s="8" t="s">
        <v>796</v>
      </c>
      <c r="C2344" s="8" t="s">
        <v>3013</v>
      </c>
      <c r="D2344" s="22" t="s">
        <v>46</v>
      </c>
      <c r="E2344" s="22" t="s">
        <v>46</v>
      </c>
      <c r="F2344" s="22">
        <v>15902</v>
      </c>
      <c r="G2344" s="22"/>
      <c r="H2344" s="22" t="str">
        <f>+IFERROR(INDEX('18.02.23'!$N$9:$N$746,MATCH('Bảng kê Q1'!$F2344,'18.02.23'!$N$9:$N$746,0)),"")</f>
        <v/>
      </c>
      <c r="I2344" s="22"/>
      <c r="J2344" s="22"/>
      <c r="K2344" s="22"/>
      <c r="L2344" s="5">
        <v>519750</v>
      </c>
      <c r="M2344" s="9" t="s">
        <v>3015</v>
      </c>
      <c r="N2344" s="5">
        <v>51975</v>
      </c>
      <c r="O2344" s="5">
        <v>571725</v>
      </c>
      <c r="P2344" s="5">
        <f t="shared" si="72"/>
        <v>60031.125</v>
      </c>
      <c r="Q2344" s="5">
        <f t="shared" si="73"/>
        <v>511693.875</v>
      </c>
      <c r="R2344" s="5" t="str">
        <f>+IFERROR(INDEX('18.02.23'!$F$9:$F$748,MATCH('Bảng kê Q1'!$F2344,'18.02.23'!$N$9:$N$746,0)),"")</f>
        <v/>
      </c>
      <c r="S2344" s="15" t="s">
        <v>1882</v>
      </c>
      <c r="T2344" s="8" t="s">
        <v>3014</v>
      </c>
      <c r="U2344" t="e">
        <f>INDEX('Hàng tra'!$E$3:$E$519,MATCH('Bảng kê Q1'!$F2344,'Hàng tra'!$E$3:$E$519,0))</f>
        <v>#N/A</v>
      </c>
    </row>
    <row r="2345" spans="1:21" hidden="1" outlineLevel="1" x14ac:dyDescent="0.25">
      <c r="A2345" s="4">
        <v>45007</v>
      </c>
      <c r="B2345" s="8" t="s">
        <v>1064</v>
      </c>
      <c r="C2345" s="8" t="s">
        <v>3013</v>
      </c>
      <c r="D2345" s="22" t="s">
        <v>1153</v>
      </c>
      <c r="E2345" s="22" t="s">
        <v>1153</v>
      </c>
      <c r="F2345" s="22">
        <v>15903</v>
      </c>
      <c r="G2345" s="22"/>
      <c r="H2345" s="22" t="str">
        <f>+IFERROR(INDEX('18.02.23'!$N$9:$N$746,MATCH('Bảng kê Q1'!$F2345,'18.02.23'!$N$9:$N$746,0)),"")</f>
        <v/>
      </c>
      <c r="I2345" s="22"/>
      <c r="J2345" s="22"/>
      <c r="K2345" s="22"/>
      <c r="L2345" s="5">
        <v>471203</v>
      </c>
      <c r="M2345" s="9" t="s">
        <v>3015</v>
      </c>
      <c r="N2345" s="5">
        <v>47120</v>
      </c>
      <c r="O2345" s="5">
        <v>518323</v>
      </c>
      <c r="P2345" s="5">
        <f t="shared" si="72"/>
        <v>54423.915000000001</v>
      </c>
      <c r="Q2345" s="5">
        <f t="shared" si="73"/>
        <v>463899.08500000002</v>
      </c>
      <c r="R2345" s="5" t="str">
        <f>+IFERROR(INDEX('18.02.23'!$F$9:$F$748,MATCH('Bảng kê Q1'!$F2345,'18.02.23'!$N$9:$N$746,0)),"")</f>
        <v/>
      </c>
      <c r="S2345" s="15" t="s">
        <v>1882</v>
      </c>
      <c r="T2345" s="8" t="s">
        <v>3014</v>
      </c>
      <c r="U2345" t="e">
        <f>INDEX('Hàng tra'!$E$3:$E$519,MATCH('Bảng kê Q1'!$F2345,'Hàng tra'!$E$3:$E$519,0))</f>
        <v>#N/A</v>
      </c>
    </row>
    <row r="2346" spans="1:21" hidden="1" outlineLevel="1" x14ac:dyDescent="0.25">
      <c r="A2346" s="4">
        <v>45007</v>
      </c>
      <c r="B2346" s="8" t="s">
        <v>777</v>
      </c>
      <c r="C2346" s="8" t="s">
        <v>3013</v>
      </c>
      <c r="D2346" s="22" t="s">
        <v>2102</v>
      </c>
      <c r="E2346" s="22" t="s">
        <v>2102</v>
      </c>
      <c r="F2346" s="22">
        <v>15905</v>
      </c>
      <c r="G2346" s="22"/>
      <c r="H2346" s="22" t="str">
        <f>+IFERROR(INDEX('18.02.23'!$N$9:$N$746,MATCH('Bảng kê Q1'!$F2346,'18.02.23'!$N$9:$N$746,0)),"")</f>
        <v/>
      </c>
      <c r="I2346" s="22"/>
      <c r="J2346" s="22"/>
      <c r="K2346" s="22"/>
      <c r="L2346" s="5">
        <v>1642812</v>
      </c>
      <c r="M2346" s="9" t="s">
        <v>3015</v>
      </c>
      <c r="N2346" s="5">
        <v>164281</v>
      </c>
      <c r="O2346" s="5">
        <v>1807093</v>
      </c>
      <c r="P2346" s="5">
        <f t="shared" si="72"/>
        <v>189744.76499999998</v>
      </c>
      <c r="Q2346" s="5">
        <f t="shared" si="73"/>
        <v>1617348.2350000001</v>
      </c>
      <c r="R2346" s="5" t="str">
        <f>+IFERROR(INDEX('18.02.23'!$F$9:$F$748,MATCH('Bảng kê Q1'!$F2346,'18.02.23'!$N$9:$N$746,0)),"")</f>
        <v/>
      </c>
      <c r="S2346" s="15" t="s">
        <v>1882</v>
      </c>
      <c r="T2346" s="8" t="s">
        <v>3014</v>
      </c>
      <c r="U2346" t="e">
        <f>INDEX('Hàng tra'!$E$3:$E$519,MATCH('Bảng kê Q1'!$F2346,'Hàng tra'!$E$3:$E$519,0))</f>
        <v>#N/A</v>
      </c>
    </row>
    <row r="2347" spans="1:21" hidden="1" outlineLevel="1" x14ac:dyDescent="0.25">
      <c r="A2347" s="4">
        <v>45007</v>
      </c>
      <c r="B2347" s="8" t="s">
        <v>961</v>
      </c>
      <c r="C2347" s="8" t="s">
        <v>3013</v>
      </c>
      <c r="D2347" s="22" t="s">
        <v>657</v>
      </c>
      <c r="E2347" s="22" t="s">
        <v>657</v>
      </c>
      <c r="F2347" s="22">
        <v>15907</v>
      </c>
      <c r="G2347" s="22"/>
      <c r="H2347" s="22" t="str">
        <f>+IFERROR(INDEX('18.02.23'!$N$9:$N$746,MATCH('Bảng kê Q1'!$F2347,'18.02.23'!$N$9:$N$746,0)),"")</f>
        <v/>
      </c>
      <c r="I2347" s="22"/>
      <c r="J2347" s="22"/>
      <c r="K2347" s="22"/>
      <c r="L2347" s="5">
        <v>483720</v>
      </c>
      <c r="M2347" s="9" t="s">
        <v>3015</v>
      </c>
      <c r="N2347" s="5">
        <v>48372</v>
      </c>
      <c r="O2347" s="5">
        <v>532092</v>
      </c>
      <c r="P2347" s="5">
        <f t="shared" si="72"/>
        <v>55869.659999999996</v>
      </c>
      <c r="Q2347" s="5">
        <f t="shared" si="73"/>
        <v>476222.34</v>
      </c>
      <c r="R2347" s="5" t="str">
        <f>+IFERROR(INDEX('18.02.23'!$F$9:$F$748,MATCH('Bảng kê Q1'!$F2347,'18.02.23'!$N$9:$N$746,0)),"")</f>
        <v/>
      </c>
      <c r="S2347" s="15" t="s">
        <v>1882</v>
      </c>
      <c r="T2347" s="8" t="s">
        <v>3014</v>
      </c>
      <c r="U2347" t="e">
        <f>INDEX('Hàng tra'!$E$3:$E$519,MATCH('Bảng kê Q1'!$F2347,'Hàng tra'!$E$3:$E$519,0))</f>
        <v>#N/A</v>
      </c>
    </row>
    <row r="2348" spans="1:21" hidden="1" outlineLevel="1" x14ac:dyDescent="0.25">
      <c r="A2348" s="4">
        <v>45007</v>
      </c>
      <c r="B2348" s="8" t="s">
        <v>748</v>
      </c>
      <c r="C2348" s="8" t="s">
        <v>3013</v>
      </c>
      <c r="D2348" s="22" t="s">
        <v>2256</v>
      </c>
      <c r="E2348" s="22" t="s">
        <v>2256</v>
      </c>
      <c r="F2348" s="22">
        <v>15908</v>
      </c>
      <c r="G2348" s="22"/>
      <c r="H2348" s="22" t="str">
        <f>+IFERROR(INDEX('18.02.23'!$N$9:$N$746,MATCH('Bảng kê Q1'!$F2348,'18.02.23'!$N$9:$N$746,0)),"")</f>
        <v/>
      </c>
      <c r="I2348" s="22"/>
      <c r="J2348" s="22"/>
      <c r="K2348" s="22"/>
      <c r="L2348" s="5">
        <v>333174</v>
      </c>
      <c r="M2348" s="9" t="s">
        <v>3015</v>
      </c>
      <c r="N2348" s="5">
        <v>33317</v>
      </c>
      <c r="O2348" s="5">
        <v>366491</v>
      </c>
      <c r="P2348" s="5">
        <f t="shared" si="72"/>
        <v>38481.555</v>
      </c>
      <c r="Q2348" s="5">
        <f t="shared" si="73"/>
        <v>328009.44500000001</v>
      </c>
      <c r="R2348" s="5" t="str">
        <f>+IFERROR(INDEX('18.02.23'!$F$9:$F$748,MATCH('Bảng kê Q1'!$F2348,'18.02.23'!$N$9:$N$746,0)),"")</f>
        <v/>
      </c>
      <c r="S2348" s="15" t="s">
        <v>1882</v>
      </c>
      <c r="T2348" s="8" t="s">
        <v>3014</v>
      </c>
      <c r="U2348" t="e">
        <f>INDEX('Hàng tra'!$E$3:$E$519,MATCH('Bảng kê Q1'!$F2348,'Hàng tra'!$E$3:$E$519,0))</f>
        <v>#N/A</v>
      </c>
    </row>
    <row r="2349" spans="1:21" hidden="1" outlineLevel="1" x14ac:dyDescent="0.25">
      <c r="A2349" s="4">
        <v>45007</v>
      </c>
      <c r="B2349" s="8" t="s">
        <v>1881</v>
      </c>
      <c r="C2349" s="8" t="s">
        <v>3013</v>
      </c>
      <c r="D2349" s="22" t="s">
        <v>812</v>
      </c>
      <c r="E2349" s="22" t="s">
        <v>812</v>
      </c>
      <c r="F2349" s="22">
        <v>15909</v>
      </c>
      <c r="G2349" s="22"/>
      <c r="H2349" s="22" t="str">
        <f>+IFERROR(INDEX('18.02.23'!$N$9:$N$746,MATCH('Bảng kê Q1'!$F2349,'18.02.23'!$N$9:$N$746,0)),"")</f>
        <v/>
      </c>
      <c r="I2349" s="22"/>
      <c r="J2349" s="22"/>
      <c r="K2349" s="22"/>
      <c r="L2349" s="5">
        <v>776217</v>
      </c>
      <c r="M2349" s="9" t="s">
        <v>3015</v>
      </c>
      <c r="N2349" s="5">
        <v>77622</v>
      </c>
      <c r="O2349" s="5">
        <v>853839</v>
      </c>
      <c r="P2349" s="5">
        <f t="shared" si="72"/>
        <v>89653.095000000001</v>
      </c>
      <c r="Q2349" s="5">
        <f t="shared" si="73"/>
        <v>764185.90500000003</v>
      </c>
      <c r="R2349" s="5" t="str">
        <f>+IFERROR(INDEX('18.02.23'!$F$9:$F$748,MATCH('Bảng kê Q1'!$F2349,'18.02.23'!$N$9:$N$746,0)),"")</f>
        <v/>
      </c>
      <c r="S2349" s="15" t="s">
        <v>1882</v>
      </c>
      <c r="T2349" s="8" t="s">
        <v>3014</v>
      </c>
      <c r="U2349" t="e">
        <f>INDEX('Hàng tra'!$E$3:$E$519,MATCH('Bảng kê Q1'!$F2349,'Hàng tra'!$E$3:$E$519,0))</f>
        <v>#N/A</v>
      </c>
    </row>
    <row r="2350" spans="1:21" hidden="1" outlineLevel="1" x14ac:dyDescent="0.25">
      <c r="A2350" s="4">
        <v>45007</v>
      </c>
      <c r="B2350" s="8" t="s">
        <v>2586</v>
      </c>
      <c r="C2350" s="8" t="s">
        <v>3013</v>
      </c>
      <c r="D2350" s="22" t="s">
        <v>1740</v>
      </c>
      <c r="E2350" s="22" t="s">
        <v>1740</v>
      </c>
      <c r="F2350" s="22">
        <v>15910</v>
      </c>
      <c r="G2350" s="22"/>
      <c r="H2350" s="22" t="str">
        <f>+IFERROR(INDEX('18.02.23'!$N$9:$N$746,MATCH('Bảng kê Q1'!$F2350,'18.02.23'!$N$9:$N$746,0)),"")</f>
        <v/>
      </c>
      <c r="I2350" s="22"/>
      <c r="J2350" s="22"/>
      <c r="K2350" s="22"/>
      <c r="L2350" s="5">
        <v>590724</v>
      </c>
      <c r="M2350" s="9" t="s">
        <v>3015</v>
      </c>
      <c r="N2350" s="5">
        <v>59072</v>
      </c>
      <c r="O2350" s="5">
        <v>649796</v>
      </c>
      <c r="P2350" s="5">
        <f t="shared" si="72"/>
        <v>68228.58</v>
      </c>
      <c r="Q2350" s="5">
        <f t="shared" si="73"/>
        <v>581567.42000000004</v>
      </c>
      <c r="R2350" s="5" t="str">
        <f>+IFERROR(INDEX('18.02.23'!$F$9:$F$748,MATCH('Bảng kê Q1'!$F2350,'18.02.23'!$N$9:$N$746,0)),"")</f>
        <v/>
      </c>
      <c r="S2350" s="15" t="s">
        <v>1882</v>
      </c>
      <c r="T2350" s="8" t="s">
        <v>3014</v>
      </c>
      <c r="U2350" t="e">
        <f>INDEX('Hàng tra'!$E$3:$E$519,MATCH('Bảng kê Q1'!$F2350,'Hàng tra'!$E$3:$E$519,0))</f>
        <v>#N/A</v>
      </c>
    </row>
    <row r="2351" spans="1:21" hidden="1" outlineLevel="1" x14ac:dyDescent="0.25">
      <c r="A2351" s="4">
        <v>45007</v>
      </c>
      <c r="B2351" s="8" t="s">
        <v>1025</v>
      </c>
      <c r="C2351" s="8" t="s">
        <v>3013</v>
      </c>
      <c r="D2351" s="22" t="s">
        <v>2721</v>
      </c>
      <c r="E2351" s="22" t="s">
        <v>2721</v>
      </c>
      <c r="F2351" s="22">
        <v>15911</v>
      </c>
      <c r="G2351" s="22"/>
      <c r="H2351" s="22" t="str">
        <f>+IFERROR(INDEX('18.02.23'!$N$9:$N$746,MATCH('Bảng kê Q1'!$F2351,'18.02.23'!$N$9:$N$746,0)),"")</f>
        <v/>
      </c>
      <c r="I2351" s="22"/>
      <c r="J2351" s="22"/>
      <c r="K2351" s="22"/>
      <c r="L2351" s="5">
        <v>4146130</v>
      </c>
      <c r="M2351" s="9" t="s">
        <v>3015</v>
      </c>
      <c r="N2351" s="5">
        <v>414613</v>
      </c>
      <c r="O2351" s="5">
        <v>4560743</v>
      </c>
      <c r="P2351" s="5">
        <f t="shared" si="72"/>
        <v>478878.01499999996</v>
      </c>
      <c r="Q2351" s="5">
        <f t="shared" si="73"/>
        <v>4081864.9849999999</v>
      </c>
      <c r="R2351" s="5" t="str">
        <f>+IFERROR(INDEX('18.02.23'!$F$9:$F$748,MATCH('Bảng kê Q1'!$F2351,'18.02.23'!$N$9:$N$746,0)),"")</f>
        <v/>
      </c>
      <c r="S2351" s="15" t="s">
        <v>2721</v>
      </c>
      <c r="T2351" s="8" t="s">
        <v>3036</v>
      </c>
      <c r="U2351" t="e">
        <f>INDEX('Hàng tra'!$E$3:$E$519,MATCH('Bảng kê Q1'!$F2351,'Hàng tra'!$E$3:$E$519,0))</f>
        <v>#N/A</v>
      </c>
    </row>
    <row r="2352" spans="1:21" ht="21" hidden="1" outlineLevel="1" x14ac:dyDescent="0.25">
      <c r="A2352" s="4">
        <v>45007</v>
      </c>
      <c r="B2352" s="8" t="s">
        <v>272</v>
      </c>
      <c r="C2352" s="8" t="s">
        <v>3013</v>
      </c>
      <c r="D2352" s="22" t="s">
        <v>2953</v>
      </c>
      <c r="E2352" s="22" t="s">
        <v>2953</v>
      </c>
      <c r="F2352" s="22">
        <v>15923</v>
      </c>
      <c r="G2352" s="22"/>
      <c r="H2352" s="22" t="str">
        <f>+IFERROR(INDEX('18.02.23'!$N$9:$N$746,MATCH('Bảng kê Q1'!$F2352,'18.02.23'!$N$9:$N$746,0)),"")</f>
        <v/>
      </c>
      <c r="I2352" s="22"/>
      <c r="J2352" s="22"/>
      <c r="K2352" s="22"/>
      <c r="L2352" s="5">
        <v>3035550</v>
      </c>
      <c r="M2352" s="9" t="s">
        <v>3015</v>
      </c>
      <c r="N2352" s="5">
        <v>303555</v>
      </c>
      <c r="O2352" s="5">
        <v>3339105</v>
      </c>
      <c r="P2352" s="5">
        <f t="shared" si="72"/>
        <v>350606.02499999997</v>
      </c>
      <c r="Q2352" s="5">
        <f t="shared" si="73"/>
        <v>2988498.9750000001</v>
      </c>
      <c r="R2352" s="5" t="str">
        <f>+IFERROR(INDEX('18.02.23'!$F$9:$F$748,MATCH('Bảng kê Q1'!$F2352,'18.02.23'!$N$9:$N$746,0)),"")</f>
        <v/>
      </c>
      <c r="S2352" s="15" t="s">
        <v>2953</v>
      </c>
      <c r="T2352" s="8" t="s">
        <v>3074</v>
      </c>
      <c r="U2352" t="e">
        <f>INDEX('Hàng tra'!$E$3:$E$519,MATCH('Bảng kê Q1'!$F2352,'Hàng tra'!$E$3:$E$519,0))</f>
        <v>#N/A</v>
      </c>
    </row>
    <row r="2353" spans="1:21" ht="21" hidden="1" outlineLevel="1" x14ac:dyDescent="0.25">
      <c r="A2353" s="4">
        <v>45007</v>
      </c>
      <c r="B2353" s="8" t="s">
        <v>2651</v>
      </c>
      <c r="C2353" s="8" t="s">
        <v>3013</v>
      </c>
      <c r="D2353" s="22" t="s">
        <v>439</v>
      </c>
      <c r="E2353" s="22" t="s">
        <v>439</v>
      </c>
      <c r="F2353" s="22">
        <v>15924</v>
      </c>
      <c r="G2353" s="22"/>
      <c r="H2353" s="22" t="str">
        <f>+IFERROR(INDEX('18.02.23'!$N$9:$N$746,MATCH('Bảng kê Q1'!$F2353,'18.02.23'!$N$9:$N$746,0)),"")</f>
        <v/>
      </c>
      <c r="I2353" s="22"/>
      <c r="J2353" s="22"/>
      <c r="K2353" s="22"/>
      <c r="L2353" s="5">
        <v>1889025</v>
      </c>
      <c r="M2353" s="9" t="s">
        <v>3015</v>
      </c>
      <c r="N2353" s="5">
        <v>188903</v>
      </c>
      <c r="O2353" s="5">
        <v>2077928</v>
      </c>
      <c r="P2353" s="5">
        <f t="shared" si="72"/>
        <v>218182.44</v>
      </c>
      <c r="Q2353" s="5">
        <f t="shared" si="73"/>
        <v>1859745.56</v>
      </c>
      <c r="R2353" s="5" t="str">
        <f>+IFERROR(INDEX('18.02.23'!$F$9:$F$748,MATCH('Bảng kê Q1'!$F2353,'18.02.23'!$N$9:$N$746,0)),"")</f>
        <v/>
      </c>
      <c r="S2353" s="15" t="s">
        <v>439</v>
      </c>
      <c r="T2353" s="8" t="s">
        <v>3077</v>
      </c>
      <c r="U2353" t="e">
        <f>INDEX('Hàng tra'!$E$3:$E$519,MATCH('Bảng kê Q1'!$F2353,'Hàng tra'!$E$3:$E$519,0))</f>
        <v>#N/A</v>
      </c>
    </row>
    <row r="2354" spans="1:21" ht="21" hidden="1" outlineLevel="1" x14ac:dyDescent="0.25">
      <c r="A2354" s="4">
        <v>45007</v>
      </c>
      <c r="B2354" s="8" t="s">
        <v>732</v>
      </c>
      <c r="C2354" s="8" t="s">
        <v>3013</v>
      </c>
      <c r="D2354" s="22" t="s">
        <v>415</v>
      </c>
      <c r="E2354" s="22" t="s">
        <v>415</v>
      </c>
      <c r="F2354" s="22">
        <v>15925</v>
      </c>
      <c r="G2354" s="22"/>
      <c r="H2354" s="22" t="str">
        <f>+IFERROR(INDEX('18.02.23'!$N$9:$N$746,MATCH('Bảng kê Q1'!$F2354,'18.02.23'!$N$9:$N$746,0)),"")</f>
        <v/>
      </c>
      <c r="I2354" s="22"/>
      <c r="J2354" s="22"/>
      <c r="K2354" s="22"/>
      <c r="L2354" s="5">
        <v>3183645</v>
      </c>
      <c r="M2354" s="9" t="s">
        <v>3015</v>
      </c>
      <c r="N2354" s="5">
        <v>318365</v>
      </c>
      <c r="O2354" s="5">
        <v>3502010</v>
      </c>
      <c r="P2354" s="5">
        <f t="shared" si="72"/>
        <v>367711.05</v>
      </c>
      <c r="Q2354" s="5">
        <f t="shared" si="73"/>
        <v>3134298.95</v>
      </c>
      <c r="R2354" s="5" t="str">
        <f>+IFERROR(INDEX('18.02.23'!$F$9:$F$748,MATCH('Bảng kê Q1'!$F2354,'18.02.23'!$N$9:$N$746,0)),"")</f>
        <v/>
      </c>
      <c r="S2354" s="15" t="s">
        <v>415</v>
      </c>
      <c r="T2354" s="8" t="s">
        <v>3076</v>
      </c>
      <c r="U2354" t="e">
        <f>INDEX('Hàng tra'!$E$3:$E$519,MATCH('Bảng kê Q1'!$F2354,'Hàng tra'!$E$3:$E$519,0))</f>
        <v>#N/A</v>
      </c>
    </row>
    <row r="2355" spans="1:21" ht="21" hidden="1" outlineLevel="1" x14ac:dyDescent="0.25">
      <c r="A2355" s="4">
        <v>45007</v>
      </c>
      <c r="B2355" s="8" t="s">
        <v>648</v>
      </c>
      <c r="C2355" s="8" t="s">
        <v>3013</v>
      </c>
      <c r="D2355" s="22" t="s">
        <v>894</v>
      </c>
      <c r="E2355" s="22" t="s">
        <v>894</v>
      </c>
      <c r="F2355" s="22">
        <v>15926</v>
      </c>
      <c r="G2355" s="22"/>
      <c r="H2355" s="22" t="str">
        <f>+IFERROR(INDEX('18.02.23'!$N$9:$N$746,MATCH('Bảng kê Q1'!$F2355,'18.02.23'!$N$9:$N$746,0)),"")</f>
        <v/>
      </c>
      <c r="I2355" s="22"/>
      <c r="J2355" s="22"/>
      <c r="K2355" s="22"/>
      <c r="L2355" s="5">
        <v>2440220</v>
      </c>
      <c r="M2355" s="9" t="s">
        <v>3015</v>
      </c>
      <c r="N2355" s="5">
        <v>244022</v>
      </c>
      <c r="O2355" s="5">
        <v>2684242</v>
      </c>
      <c r="P2355" s="5">
        <f t="shared" si="72"/>
        <v>281845.40999999997</v>
      </c>
      <c r="Q2355" s="5">
        <f t="shared" si="73"/>
        <v>2402396.59</v>
      </c>
      <c r="R2355" s="5" t="str">
        <f>+IFERROR(INDEX('18.02.23'!$F$9:$F$748,MATCH('Bảng kê Q1'!$F2355,'18.02.23'!$N$9:$N$746,0)),"")</f>
        <v/>
      </c>
      <c r="S2355" s="15" t="s">
        <v>894</v>
      </c>
      <c r="T2355" s="8" t="s">
        <v>3071</v>
      </c>
      <c r="U2355" t="e">
        <f>INDEX('Hàng tra'!$E$3:$E$519,MATCH('Bảng kê Q1'!$F2355,'Hàng tra'!$E$3:$E$519,0))</f>
        <v>#N/A</v>
      </c>
    </row>
    <row r="2356" spans="1:21" ht="21" hidden="1" outlineLevel="1" x14ac:dyDescent="0.25">
      <c r="A2356" s="4">
        <v>45007</v>
      </c>
      <c r="B2356" s="8" t="s">
        <v>1877</v>
      </c>
      <c r="C2356" s="8" t="s">
        <v>3013</v>
      </c>
      <c r="D2356" s="22" t="s">
        <v>2670</v>
      </c>
      <c r="E2356" s="22" t="s">
        <v>2670</v>
      </c>
      <c r="F2356" s="22">
        <v>15927</v>
      </c>
      <c r="G2356" s="22"/>
      <c r="H2356" s="22" t="str">
        <f>+IFERROR(INDEX('18.02.23'!$N$9:$N$746,MATCH('Bảng kê Q1'!$F2356,'18.02.23'!$N$9:$N$746,0)),"")</f>
        <v/>
      </c>
      <c r="I2356" s="22"/>
      <c r="J2356" s="22"/>
      <c r="K2356" s="22"/>
      <c r="L2356" s="5">
        <v>9406010</v>
      </c>
      <c r="M2356" s="9" t="s">
        <v>3015</v>
      </c>
      <c r="N2356" s="5">
        <v>940601</v>
      </c>
      <c r="O2356" s="5">
        <v>10346611</v>
      </c>
      <c r="P2356" s="5">
        <f t="shared" si="72"/>
        <v>1086394.155</v>
      </c>
      <c r="Q2356" s="5">
        <f t="shared" si="73"/>
        <v>9260216.8450000007</v>
      </c>
      <c r="R2356" s="5" t="str">
        <f>+IFERROR(INDEX('18.02.23'!$F$9:$F$748,MATCH('Bảng kê Q1'!$F2356,'18.02.23'!$N$9:$N$746,0)),"")</f>
        <v/>
      </c>
      <c r="S2356" s="15" t="s">
        <v>2670</v>
      </c>
      <c r="T2356" s="8" t="s">
        <v>3072</v>
      </c>
      <c r="U2356" t="e">
        <f>INDEX('Hàng tra'!$E$3:$E$519,MATCH('Bảng kê Q1'!$F2356,'Hàng tra'!$E$3:$E$519,0))</f>
        <v>#N/A</v>
      </c>
    </row>
    <row r="2357" spans="1:21" ht="21" hidden="1" outlineLevel="1" x14ac:dyDescent="0.25">
      <c r="A2357" s="4">
        <v>45007</v>
      </c>
      <c r="B2357" s="8" t="s">
        <v>1823</v>
      </c>
      <c r="C2357" s="8" t="s">
        <v>3013</v>
      </c>
      <c r="D2357" s="22" t="s">
        <v>760</v>
      </c>
      <c r="E2357" s="22" t="s">
        <v>760</v>
      </c>
      <c r="F2357" s="22">
        <v>15928</v>
      </c>
      <c r="G2357" s="22"/>
      <c r="H2357" s="22" t="str">
        <f>+IFERROR(INDEX('18.02.23'!$N$9:$N$746,MATCH('Bảng kê Q1'!$F2357,'18.02.23'!$N$9:$N$746,0)),"")</f>
        <v/>
      </c>
      <c r="I2357" s="22"/>
      <c r="J2357" s="22"/>
      <c r="K2357" s="22"/>
      <c r="L2357" s="5">
        <v>922445</v>
      </c>
      <c r="M2357" s="9" t="s">
        <v>3015</v>
      </c>
      <c r="N2357" s="5">
        <v>92245</v>
      </c>
      <c r="O2357" s="5">
        <v>1014690</v>
      </c>
      <c r="P2357" s="5">
        <f t="shared" si="72"/>
        <v>106542.45</v>
      </c>
      <c r="Q2357" s="5">
        <f t="shared" si="73"/>
        <v>908147.55</v>
      </c>
      <c r="R2357" s="5" t="str">
        <f>+IFERROR(INDEX('18.02.23'!$F$9:$F$748,MATCH('Bảng kê Q1'!$F2357,'18.02.23'!$N$9:$N$746,0)),"")</f>
        <v/>
      </c>
      <c r="S2357" s="15" t="s">
        <v>760</v>
      </c>
      <c r="T2357" s="8" t="s">
        <v>3073</v>
      </c>
      <c r="U2357" t="e">
        <f>INDEX('Hàng tra'!$E$3:$E$519,MATCH('Bảng kê Q1'!$F2357,'Hàng tra'!$E$3:$E$519,0))</f>
        <v>#N/A</v>
      </c>
    </row>
    <row r="2358" spans="1:21" ht="21" hidden="1" outlineLevel="1" x14ac:dyDescent="0.25">
      <c r="A2358" s="4">
        <v>45007</v>
      </c>
      <c r="B2358" s="8" t="s">
        <v>1834</v>
      </c>
      <c r="C2358" s="8" t="s">
        <v>3013</v>
      </c>
      <c r="D2358" s="22" t="s">
        <v>2781</v>
      </c>
      <c r="E2358" s="22" t="s">
        <v>2781</v>
      </c>
      <c r="F2358" s="22">
        <v>15929</v>
      </c>
      <c r="G2358" s="22"/>
      <c r="H2358" s="22" t="str">
        <f>+IFERROR(INDEX('18.02.23'!$N$9:$N$746,MATCH('Bảng kê Q1'!$F2358,'18.02.23'!$N$9:$N$746,0)),"")</f>
        <v/>
      </c>
      <c r="I2358" s="22"/>
      <c r="J2358" s="22"/>
      <c r="K2358" s="22"/>
      <c r="L2358" s="5">
        <v>1477735</v>
      </c>
      <c r="M2358" s="9" t="s">
        <v>3015</v>
      </c>
      <c r="N2358" s="5">
        <v>147774</v>
      </c>
      <c r="O2358" s="5">
        <v>1625509</v>
      </c>
      <c r="P2358" s="5">
        <f t="shared" si="72"/>
        <v>170678.44500000001</v>
      </c>
      <c r="Q2358" s="5">
        <f t="shared" si="73"/>
        <v>1454830.5549999999</v>
      </c>
      <c r="R2358" s="5" t="str">
        <f>+IFERROR(INDEX('18.02.23'!$F$9:$F$748,MATCH('Bảng kê Q1'!$F2358,'18.02.23'!$N$9:$N$746,0)),"")</f>
        <v/>
      </c>
      <c r="S2358" s="15" t="s">
        <v>2781</v>
      </c>
      <c r="T2358" s="8" t="s">
        <v>3075</v>
      </c>
      <c r="U2358" t="e">
        <f>INDEX('Hàng tra'!$E$3:$E$519,MATCH('Bảng kê Q1'!$F2358,'Hàng tra'!$E$3:$E$519,0))</f>
        <v>#N/A</v>
      </c>
    </row>
    <row r="2359" spans="1:21" ht="21" hidden="1" outlineLevel="1" x14ac:dyDescent="0.25">
      <c r="A2359" s="4">
        <v>45007</v>
      </c>
      <c r="B2359" s="8" t="s">
        <v>1315</v>
      </c>
      <c r="C2359" s="8" t="s">
        <v>3013</v>
      </c>
      <c r="D2359" s="22" t="s">
        <v>2670</v>
      </c>
      <c r="E2359" s="22" t="s">
        <v>2670</v>
      </c>
      <c r="F2359" s="22">
        <v>15930</v>
      </c>
      <c r="G2359" s="22"/>
      <c r="H2359" s="22" t="str">
        <f>+IFERROR(INDEX('18.02.23'!$N$9:$N$746,MATCH('Bảng kê Q1'!$F2359,'18.02.23'!$N$9:$N$746,0)),"")</f>
        <v/>
      </c>
      <c r="I2359" s="22"/>
      <c r="J2359" s="22"/>
      <c r="K2359" s="22"/>
      <c r="L2359" s="5">
        <v>1146600</v>
      </c>
      <c r="M2359" s="9" t="s">
        <v>3015</v>
      </c>
      <c r="N2359" s="5">
        <v>114660</v>
      </c>
      <c r="O2359" s="5">
        <v>1261260</v>
      </c>
      <c r="P2359" s="5">
        <f t="shared" si="72"/>
        <v>132432.29999999999</v>
      </c>
      <c r="Q2359" s="5">
        <f t="shared" si="73"/>
        <v>1128827.7</v>
      </c>
      <c r="R2359" s="5" t="str">
        <f>+IFERROR(INDEX('18.02.23'!$F$9:$F$748,MATCH('Bảng kê Q1'!$F2359,'18.02.23'!$N$9:$N$746,0)),"")</f>
        <v/>
      </c>
      <c r="S2359" s="15" t="s">
        <v>2670</v>
      </c>
      <c r="T2359" s="8" t="s">
        <v>3072</v>
      </c>
      <c r="U2359" t="e">
        <f>INDEX('Hàng tra'!$E$3:$E$519,MATCH('Bảng kê Q1'!$F2359,'Hàng tra'!$E$3:$E$519,0))</f>
        <v>#N/A</v>
      </c>
    </row>
    <row r="2360" spans="1:21" ht="21" hidden="1" outlineLevel="1" x14ac:dyDescent="0.25">
      <c r="A2360" s="4">
        <v>45007</v>
      </c>
      <c r="B2360" s="8" t="s">
        <v>291</v>
      </c>
      <c r="C2360" s="8" t="s">
        <v>3013</v>
      </c>
      <c r="D2360" s="22" t="s">
        <v>415</v>
      </c>
      <c r="E2360" s="22" t="s">
        <v>415</v>
      </c>
      <c r="F2360" s="22">
        <v>15931</v>
      </c>
      <c r="G2360" s="22"/>
      <c r="H2360" s="22" t="str">
        <f>+IFERROR(INDEX('18.02.23'!$N$9:$N$746,MATCH('Bảng kê Q1'!$F2360,'18.02.23'!$N$9:$N$746,0)),"")</f>
        <v/>
      </c>
      <c r="I2360" s="22"/>
      <c r="J2360" s="22"/>
      <c r="K2360" s="22"/>
      <c r="L2360" s="5">
        <v>688800</v>
      </c>
      <c r="M2360" s="9" t="s">
        <v>3015</v>
      </c>
      <c r="N2360" s="5">
        <v>68880</v>
      </c>
      <c r="O2360" s="5">
        <v>757680</v>
      </c>
      <c r="P2360" s="5">
        <f t="shared" si="72"/>
        <v>79556.399999999994</v>
      </c>
      <c r="Q2360" s="5">
        <f t="shared" si="73"/>
        <v>678123.6</v>
      </c>
      <c r="R2360" s="5" t="str">
        <f>+IFERROR(INDEX('18.02.23'!$F$9:$F$748,MATCH('Bảng kê Q1'!$F2360,'18.02.23'!$N$9:$N$746,0)),"")</f>
        <v/>
      </c>
      <c r="S2360" s="15" t="s">
        <v>415</v>
      </c>
      <c r="T2360" s="8" t="s">
        <v>3076</v>
      </c>
      <c r="U2360" t="e">
        <f>INDEX('Hàng tra'!$E$3:$E$519,MATCH('Bảng kê Q1'!$F2360,'Hàng tra'!$E$3:$E$519,0))</f>
        <v>#N/A</v>
      </c>
    </row>
    <row r="2361" spans="1:21" ht="21" hidden="1" outlineLevel="1" x14ac:dyDescent="0.25">
      <c r="A2361" s="4">
        <v>45007</v>
      </c>
      <c r="B2361" s="8" t="s">
        <v>2582</v>
      </c>
      <c r="C2361" s="8" t="s">
        <v>3013</v>
      </c>
      <c r="D2361" s="22" t="s">
        <v>1531</v>
      </c>
      <c r="E2361" s="22" t="s">
        <v>1531</v>
      </c>
      <c r="F2361" s="22">
        <v>15932</v>
      </c>
      <c r="G2361" s="22"/>
      <c r="H2361" s="22" t="str">
        <f>+IFERROR(INDEX('18.02.23'!$N$9:$N$746,MATCH('Bảng kê Q1'!$F2361,'18.02.23'!$N$9:$N$746,0)),"")</f>
        <v/>
      </c>
      <c r="I2361" s="22"/>
      <c r="J2361" s="22"/>
      <c r="K2361" s="22"/>
      <c r="L2361" s="5">
        <v>688800</v>
      </c>
      <c r="M2361" s="9" t="s">
        <v>3015</v>
      </c>
      <c r="N2361" s="5">
        <v>68880</v>
      </c>
      <c r="O2361" s="5">
        <v>757680</v>
      </c>
      <c r="P2361" s="5">
        <f t="shared" si="72"/>
        <v>79556.399999999994</v>
      </c>
      <c r="Q2361" s="5">
        <f t="shared" si="73"/>
        <v>678123.6</v>
      </c>
      <c r="R2361" s="5" t="str">
        <f>+IFERROR(INDEX('18.02.23'!$F$9:$F$748,MATCH('Bảng kê Q1'!$F2361,'18.02.23'!$N$9:$N$746,0)),"")</f>
        <v/>
      </c>
      <c r="S2361" s="15" t="s">
        <v>1531</v>
      </c>
      <c r="T2361" s="8" t="s">
        <v>3078</v>
      </c>
      <c r="U2361" t="e">
        <f>INDEX('Hàng tra'!$E$3:$E$519,MATCH('Bảng kê Q1'!$F2361,'Hàng tra'!$E$3:$E$519,0))</f>
        <v>#N/A</v>
      </c>
    </row>
    <row r="2362" spans="1:21" ht="21" hidden="1" outlineLevel="1" x14ac:dyDescent="0.25">
      <c r="A2362" s="4">
        <v>45007</v>
      </c>
      <c r="B2362" s="8" t="s">
        <v>772</v>
      </c>
      <c r="C2362" s="8" t="s">
        <v>3013</v>
      </c>
      <c r="D2362" s="22" t="s">
        <v>760</v>
      </c>
      <c r="E2362" s="22" t="s">
        <v>760</v>
      </c>
      <c r="F2362" s="22">
        <v>15933</v>
      </c>
      <c r="G2362" s="22"/>
      <c r="H2362" s="22" t="str">
        <f>+IFERROR(INDEX('18.02.23'!$N$9:$N$746,MATCH('Bảng kê Q1'!$F2362,'18.02.23'!$N$9:$N$746,0)),"")</f>
        <v/>
      </c>
      <c r="I2362" s="22"/>
      <c r="J2362" s="22"/>
      <c r="K2362" s="22"/>
      <c r="L2362" s="5">
        <v>519120</v>
      </c>
      <c r="M2362" s="9" t="s">
        <v>3015</v>
      </c>
      <c r="N2362" s="5">
        <v>51912</v>
      </c>
      <c r="O2362" s="5">
        <v>571032</v>
      </c>
      <c r="P2362" s="5">
        <f t="shared" si="72"/>
        <v>59958.36</v>
      </c>
      <c r="Q2362" s="5">
        <f t="shared" si="73"/>
        <v>511073.64</v>
      </c>
      <c r="R2362" s="5" t="str">
        <f>+IFERROR(INDEX('18.02.23'!$F$9:$F$748,MATCH('Bảng kê Q1'!$F2362,'18.02.23'!$N$9:$N$746,0)),"")</f>
        <v/>
      </c>
      <c r="S2362" s="15" t="s">
        <v>760</v>
      </c>
      <c r="T2362" s="8" t="s">
        <v>3073</v>
      </c>
      <c r="U2362" t="e">
        <f>INDEX('Hàng tra'!$E$3:$E$519,MATCH('Bảng kê Q1'!$F2362,'Hàng tra'!$E$3:$E$519,0))</f>
        <v>#N/A</v>
      </c>
    </row>
    <row r="2363" spans="1:21" hidden="1" outlineLevel="1" x14ac:dyDescent="0.25">
      <c r="A2363" s="4">
        <v>45007</v>
      </c>
      <c r="B2363" s="8" t="s">
        <v>697</v>
      </c>
      <c r="C2363" s="8" t="s">
        <v>3013</v>
      </c>
      <c r="D2363" s="22" t="s">
        <v>530</v>
      </c>
      <c r="E2363" s="22" t="s">
        <v>530</v>
      </c>
      <c r="F2363" s="22">
        <v>15934</v>
      </c>
      <c r="G2363" s="22"/>
      <c r="H2363" s="22" t="str">
        <f>+IFERROR(INDEX('18.02.23'!$N$9:$N$746,MATCH('Bảng kê Q1'!$F2363,'18.02.23'!$N$9:$N$746,0)),"")</f>
        <v/>
      </c>
      <c r="I2363" s="22"/>
      <c r="J2363" s="22"/>
      <c r="K2363" s="22"/>
      <c r="L2363" s="5">
        <v>6116570</v>
      </c>
      <c r="M2363" s="9" t="s">
        <v>3015</v>
      </c>
      <c r="N2363" s="5">
        <v>611657</v>
      </c>
      <c r="O2363" s="5">
        <v>6728227</v>
      </c>
      <c r="P2363" s="5">
        <f t="shared" si="72"/>
        <v>706463.83499999996</v>
      </c>
      <c r="Q2363" s="5">
        <f t="shared" si="73"/>
        <v>6021763.165</v>
      </c>
      <c r="R2363" s="5" t="str">
        <f>+IFERROR(INDEX('18.02.23'!$F$9:$F$748,MATCH('Bảng kê Q1'!$F2363,'18.02.23'!$N$9:$N$746,0)),"")</f>
        <v/>
      </c>
      <c r="S2363" s="15" t="s">
        <v>530</v>
      </c>
      <c r="T2363" s="8" t="s">
        <v>3025</v>
      </c>
      <c r="U2363" t="e">
        <f>INDEX('Hàng tra'!$E$3:$E$519,MATCH('Bảng kê Q1'!$F2363,'Hàng tra'!$E$3:$E$519,0))</f>
        <v>#N/A</v>
      </c>
    </row>
    <row r="2364" spans="1:21" ht="21" hidden="1" outlineLevel="1" x14ac:dyDescent="0.25">
      <c r="A2364" s="4">
        <v>45008</v>
      </c>
      <c r="B2364" s="8" t="s">
        <v>2245</v>
      </c>
      <c r="C2364" s="8" t="s">
        <v>3013</v>
      </c>
      <c r="D2364" s="22" t="s">
        <v>4209</v>
      </c>
      <c r="E2364" s="22" t="s">
        <v>4209</v>
      </c>
      <c r="F2364" s="22">
        <v>15971</v>
      </c>
      <c r="G2364" s="22"/>
      <c r="H2364" s="22" t="str">
        <f>+IFERROR(INDEX('18.02.23'!$N$9:$N$746,MATCH('Bảng kê Q1'!$F2364,'18.02.23'!$N$9:$N$746,0)),"")</f>
        <v/>
      </c>
      <c r="I2364" s="22"/>
      <c r="J2364" s="22"/>
      <c r="K2364" s="22"/>
      <c r="L2364" s="5">
        <v>594778</v>
      </c>
      <c r="M2364" s="9" t="s">
        <v>3015</v>
      </c>
      <c r="N2364" s="5">
        <v>59478</v>
      </c>
      <c r="O2364" s="5">
        <v>654256</v>
      </c>
      <c r="P2364" s="5">
        <f t="shared" si="72"/>
        <v>68696.88</v>
      </c>
      <c r="Q2364" s="5">
        <f t="shared" si="73"/>
        <v>585559.12</v>
      </c>
      <c r="R2364" s="5" t="str">
        <f>+IFERROR(INDEX('18.02.23'!$F$9:$F$748,MATCH('Bảng kê Q1'!$F2364,'18.02.23'!$N$9:$N$746,0)),"")</f>
        <v/>
      </c>
      <c r="S2364" s="15" t="s">
        <v>1711</v>
      </c>
      <c r="T2364" s="8" t="s">
        <v>3083</v>
      </c>
      <c r="U2364" t="e">
        <f>INDEX('Hàng tra'!$E$3:$E$519,MATCH('Bảng kê Q1'!$F2364,'Hàng tra'!$E$3:$E$519,0))</f>
        <v>#N/A</v>
      </c>
    </row>
    <row r="2365" spans="1:21" hidden="1" outlineLevel="1" x14ac:dyDescent="0.25">
      <c r="A2365" s="4">
        <v>45008</v>
      </c>
      <c r="B2365" s="8" t="s">
        <v>2855</v>
      </c>
      <c r="C2365" s="8" t="s">
        <v>3013</v>
      </c>
      <c r="D2365" s="22" t="s">
        <v>2682</v>
      </c>
      <c r="E2365" s="22" t="s">
        <v>2682</v>
      </c>
      <c r="F2365" s="22">
        <v>15972</v>
      </c>
      <c r="G2365" s="22"/>
      <c r="H2365" s="22" t="str">
        <f>+IFERROR(INDEX('18.02.23'!$N$9:$N$746,MATCH('Bảng kê Q1'!$F2365,'18.02.23'!$N$9:$N$746,0)),"")</f>
        <v/>
      </c>
      <c r="I2365" s="22"/>
      <c r="J2365" s="22"/>
      <c r="K2365" s="22"/>
      <c r="L2365" s="5">
        <v>5688140</v>
      </c>
      <c r="M2365" s="9" t="s">
        <v>3015</v>
      </c>
      <c r="N2365" s="5">
        <v>568814</v>
      </c>
      <c r="O2365" s="5">
        <v>6256954</v>
      </c>
      <c r="P2365" s="5">
        <f t="shared" si="72"/>
        <v>656980.16999999993</v>
      </c>
      <c r="Q2365" s="5">
        <f t="shared" si="73"/>
        <v>5599973.8300000001</v>
      </c>
      <c r="R2365" s="5" t="str">
        <f>+IFERROR(INDEX('18.02.23'!$F$9:$F$748,MATCH('Bảng kê Q1'!$F2365,'18.02.23'!$N$9:$N$746,0)),"")</f>
        <v/>
      </c>
      <c r="S2365" s="15" t="s">
        <v>2682</v>
      </c>
      <c r="T2365" s="8" t="s">
        <v>3029</v>
      </c>
      <c r="U2365" t="e">
        <f>INDEX('Hàng tra'!$E$3:$E$519,MATCH('Bảng kê Q1'!$F2365,'Hàng tra'!$E$3:$E$519,0))</f>
        <v>#N/A</v>
      </c>
    </row>
    <row r="2366" spans="1:21" hidden="1" outlineLevel="1" x14ac:dyDescent="0.25">
      <c r="A2366" s="4">
        <v>45008</v>
      </c>
      <c r="B2366" s="8" t="s">
        <v>2273</v>
      </c>
      <c r="C2366" s="8" t="s">
        <v>3013</v>
      </c>
      <c r="D2366" s="22" t="s">
        <v>2534</v>
      </c>
      <c r="E2366" s="22" t="s">
        <v>2534</v>
      </c>
      <c r="F2366" s="22">
        <v>15989</v>
      </c>
      <c r="G2366" s="22"/>
      <c r="H2366" s="22" t="str">
        <f>+IFERROR(INDEX('18.02.23'!$N$9:$N$746,MATCH('Bảng kê Q1'!$F2366,'18.02.23'!$N$9:$N$746,0)),"")</f>
        <v/>
      </c>
      <c r="I2366" s="22"/>
      <c r="J2366" s="22"/>
      <c r="K2366" s="22"/>
      <c r="L2366" s="5">
        <v>1289600</v>
      </c>
      <c r="M2366" s="9" t="s">
        <v>3015</v>
      </c>
      <c r="N2366" s="5">
        <v>128960</v>
      </c>
      <c r="O2366" s="5">
        <v>1418560</v>
      </c>
      <c r="P2366" s="5">
        <f t="shared" si="72"/>
        <v>148948.79999999999</v>
      </c>
      <c r="Q2366" s="5">
        <f t="shared" si="73"/>
        <v>1269611.2</v>
      </c>
      <c r="R2366" s="5" t="str">
        <f>+IFERROR(INDEX('18.02.23'!$F$9:$F$748,MATCH('Bảng kê Q1'!$F2366,'18.02.23'!$N$9:$N$746,0)),"")</f>
        <v/>
      </c>
      <c r="S2366" s="15" t="s">
        <v>1882</v>
      </c>
      <c r="T2366" s="8" t="s">
        <v>3014</v>
      </c>
      <c r="U2366" t="e">
        <f>INDEX('Hàng tra'!$E$3:$E$519,MATCH('Bảng kê Q1'!$F2366,'Hàng tra'!$E$3:$E$519,0))</f>
        <v>#N/A</v>
      </c>
    </row>
    <row r="2367" spans="1:21" hidden="1" outlineLevel="1" x14ac:dyDescent="0.25">
      <c r="A2367" s="4">
        <v>45008</v>
      </c>
      <c r="B2367" s="8" t="s">
        <v>2192</v>
      </c>
      <c r="C2367" s="8" t="s">
        <v>3013</v>
      </c>
      <c r="D2367" s="22" t="s">
        <v>2692</v>
      </c>
      <c r="E2367" s="22" t="s">
        <v>2692</v>
      </c>
      <c r="F2367" s="22">
        <v>16009</v>
      </c>
      <c r="G2367" s="22"/>
      <c r="H2367" s="22" t="str">
        <f>+IFERROR(INDEX('18.02.23'!$N$9:$N$746,MATCH('Bảng kê Q1'!$F2367,'18.02.23'!$N$9:$N$746,0)),"")</f>
        <v/>
      </c>
      <c r="I2367" s="22"/>
      <c r="J2367" s="22"/>
      <c r="K2367" s="22"/>
      <c r="L2367" s="5">
        <v>3778050</v>
      </c>
      <c r="M2367" s="9" t="s">
        <v>3015</v>
      </c>
      <c r="N2367" s="5">
        <v>377805</v>
      </c>
      <c r="O2367" s="5">
        <v>4155855</v>
      </c>
      <c r="P2367" s="5">
        <f t="shared" si="72"/>
        <v>436364.77499999997</v>
      </c>
      <c r="Q2367" s="5">
        <f t="shared" si="73"/>
        <v>3719490.2250000001</v>
      </c>
      <c r="R2367" s="5" t="str">
        <f>+IFERROR(INDEX('18.02.23'!$F$9:$F$748,MATCH('Bảng kê Q1'!$F2367,'18.02.23'!$N$9:$N$746,0)),"")</f>
        <v/>
      </c>
      <c r="S2367" s="15" t="s">
        <v>2692</v>
      </c>
      <c r="T2367" s="8" t="s">
        <v>3093</v>
      </c>
      <c r="U2367" t="e">
        <f>INDEX('Hàng tra'!$E$3:$E$519,MATCH('Bảng kê Q1'!$F2367,'Hàng tra'!$E$3:$E$519,0))</f>
        <v>#N/A</v>
      </c>
    </row>
    <row r="2368" spans="1:21" hidden="1" outlineLevel="1" x14ac:dyDescent="0.25">
      <c r="A2368" s="4">
        <v>45008</v>
      </c>
      <c r="B2368" s="8" t="s">
        <v>2570</v>
      </c>
      <c r="C2368" s="8" t="s">
        <v>3013</v>
      </c>
      <c r="D2368" s="22" t="s">
        <v>784</v>
      </c>
      <c r="E2368" s="22" t="s">
        <v>784</v>
      </c>
      <c r="F2368" s="22">
        <v>16083</v>
      </c>
      <c r="G2368" s="22"/>
      <c r="H2368" s="22" t="str">
        <f>+IFERROR(INDEX('18.02.23'!$N$9:$N$746,MATCH('Bảng kê Q1'!$F2368,'18.02.23'!$N$9:$N$746,0)),"")</f>
        <v/>
      </c>
      <c r="I2368" s="22"/>
      <c r="J2368" s="22"/>
      <c r="K2368" s="22"/>
      <c r="L2368" s="5">
        <v>555290</v>
      </c>
      <c r="M2368" s="9" t="s">
        <v>3015</v>
      </c>
      <c r="N2368" s="5">
        <v>55529</v>
      </c>
      <c r="O2368" s="5">
        <v>610819</v>
      </c>
      <c r="P2368" s="5">
        <f t="shared" si="72"/>
        <v>64135.994999999995</v>
      </c>
      <c r="Q2368" s="5">
        <f t="shared" si="73"/>
        <v>546683.005</v>
      </c>
      <c r="R2368" s="5" t="str">
        <f>+IFERROR(INDEX('18.02.23'!$F$9:$F$748,MATCH('Bảng kê Q1'!$F2368,'18.02.23'!$N$9:$N$746,0)),"")</f>
        <v/>
      </c>
      <c r="S2368" s="15" t="s">
        <v>1882</v>
      </c>
      <c r="T2368" s="8" t="s">
        <v>3014</v>
      </c>
      <c r="U2368" t="e">
        <f>INDEX('Hàng tra'!$E$3:$E$519,MATCH('Bảng kê Q1'!$F2368,'Hàng tra'!$E$3:$E$519,0))</f>
        <v>#N/A</v>
      </c>
    </row>
    <row r="2369" spans="1:21" hidden="1" outlineLevel="1" x14ac:dyDescent="0.25">
      <c r="A2369" s="4">
        <v>45008</v>
      </c>
      <c r="B2369" s="8" t="s">
        <v>720</v>
      </c>
      <c r="C2369" s="8" t="s">
        <v>3013</v>
      </c>
      <c r="D2369" s="22" t="s">
        <v>1482</v>
      </c>
      <c r="E2369" s="22" t="s">
        <v>1482</v>
      </c>
      <c r="F2369" s="22">
        <v>16116</v>
      </c>
      <c r="G2369" s="22"/>
      <c r="H2369" s="22" t="str">
        <f>+IFERROR(INDEX('18.02.23'!$N$9:$N$746,MATCH('Bảng kê Q1'!$F2369,'18.02.23'!$N$9:$N$746,0)),"")</f>
        <v/>
      </c>
      <c r="I2369" s="22"/>
      <c r="J2369" s="22"/>
      <c r="K2369" s="22"/>
      <c r="L2369" s="5">
        <v>848400</v>
      </c>
      <c r="M2369" s="9" t="s">
        <v>3015</v>
      </c>
      <c r="N2369" s="5">
        <v>84840</v>
      </c>
      <c r="O2369" s="5">
        <v>933240</v>
      </c>
      <c r="P2369" s="5">
        <f t="shared" si="72"/>
        <v>97990.2</v>
      </c>
      <c r="Q2369" s="5">
        <f t="shared" si="73"/>
        <v>835249.8</v>
      </c>
      <c r="R2369" s="5" t="str">
        <f>+IFERROR(INDEX('18.02.23'!$F$9:$F$748,MATCH('Bảng kê Q1'!$F2369,'18.02.23'!$N$9:$N$746,0)),"")</f>
        <v/>
      </c>
      <c r="S2369" s="15" t="s">
        <v>1482</v>
      </c>
      <c r="T2369" s="8" t="s">
        <v>3065</v>
      </c>
      <c r="U2369" t="e">
        <f>INDEX('Hàng tra'!$E$3:$E$519,MATCH('Bảng kê Q1'!$F2369,'Hàng tra'!$E$3:$E$519,0))</f>
        <v>#N/A</v>
      </c>
    </row>
    <row r="2370" spans="1:21" hidden="1" outlineLevel="1" x14ac:dyDescent="0.25">
      <c r="A2370" s="4">
        <v>45008</v>
      </c>
      <c r="B2370" s="8" t="s">
        <v>1670</v>
      </c>
      <c r="C2370" s="8" t="s">
        <v>3013</v>
      </c>
      <c r="D2370" s="22" t="s">
        <v>457</v>
      </c>
      <c r="E2370" s="22" t="s">
        <v>457</v>
      </c>
      <c r="F2370" s="22">
        <v>16187</v>
      </c>
      <c r="G2370" s="22"/>
      <c r="H2370" s="22" t="str">
        <f>+IFERROR(INDEX('18.02.23'!$N$9:$N$746,MATCH('Bảng kê Q1'!$F2370,'18.02.23'!$N$9:$N$746,0)),"")</f>
        <v/>
      </c>
      <c r="I2370" s="22"/>
      <c r="J2370" s="22"/>
      <c r="K2370" s="22"/>
      <c r="L2370" s="5">
        <v>555290</v>
      </c>
      <c r="M2370" s="9" t="s">
        <v>3015</v>
      </c>
      <c r="N2370" s="5">
        <v>55529</v>
      </c>
      <c r="O2370" s="5">
        <v>610819</v>
      </c>
      <c r="P2370" s="5">
        <f t="shared" si="72"/>
        <v>64135.994999999995</v>
      </c>
      <c r="Q2370" s="5">
        <f t="shared" si="73"/>
        <v>546683.005</v>
      </c>
      <c r="R2370" s="5" t="str">
        <f>+IFERROR(INDEX('18.02.23'!$F$9:$F$748,MATCH('Bảng kê Q1'!$F2370,'18.02.23'!$N$9:$N$746,0)),"")</f>
        <v/>
      </c>
      <c r="S2370" s="15" t="s">
        <v>1882</v>
      </c>
      <c r="T2370" s="8" t="s">
        <v>3014</v>
      </c>
      <c r="U2370" t="e">
        <f>INDEX('Hàng tra'!$E$3:$E$519,MATCH('Bảng kê Q1'!$F2370,'Hàng tra'!$E$3:$E$519,0))</f>
        <v>#N/A</v>
      </c>
    </row>
    <row r="2371" spans="1:21" hidden="1" outlineLevel="1" x14ac:dyDescent="0.25">
      <c r="A2371" s="4">
        <v>45008</v>
      </c>
      <c r="B2371" s="8" t="s">
        <v>510</v>
      </c>
      <c r="C2371" s="8" t="s">
        <v>3013</v>
      </c>
      <c r="D2371" s="22" t="s">
        <v>4150</v>
      </c>
      <c r="E2371" s="22" t="s">
        <v>4150</v>
      </c>
      <c r="F2371" s="22">
        <v>16188</v>
      </c>
      <c r="G2371" s="22"/>
      <c r="H2371" s="22" t="str">
        <f>+IFERROR(INDEX('18.02.23'!$N$9:$N$746,MATCH('Bảng kê Q1'!$F2371,'18.02.23'!$N$9:$N$746,0)),"")</f>
        <v/>
      </c>
      <c r="I2371" s="22"/>
      <c r="J2371" s="22"/>
      <c r="K2371" s="22"/>
      <c r="L2371" s="5">
        <v>1297790</v>
      </c>
      <c r="M2371" s="9" t="s">
        <v>3015</v>
      </c>
      <c r="N2371" s="5">
        <v>129779</v>
      </c>
      <c r="O2371" s="5">
        <v>1427569</v>
      </c>
      <c r="P2371" s="5">
        <f t="shared" si="72"/>
        <v>149894.745</v>
      </c>
      <c r="Q2371" s="5">
        <f t="shared" si="73"/>
        <v>1277674.2549999999</v>
      </c>
      <c r="R2371" s="5" t="str">
        <f>+IFERROR(INDEX('18.02.23'!$F$9:$F$748,MATCH('Bảng kê Q1'!$F2371,'18.02.23'!$N$9:$N$746,0)),"")</f>
        <v/>
      </c>
      <c r="S2371" s="15" t="s">
        <v>2803</v>
      </c>
      <c r="T2371" s="8" t="s">
        <v>3035</v>
      </c>
      <c r="U2371" t="e">
        <f>INDEX('Hàng tra'!$E$3:$E$519,MATCH('Bảng kê Q1'!$F2371,'Hàng tra'!$E$3:$E$519,0))</f>
        <v>#N/A</v>
      </c>
    </row>
    <row r="2372" spans="1:21" hidden="1" outlineLevel="1" x14ac:dyDescent="0.25">
      <c r="A2372" s="4">
        <v>45008</v>
      </c>
      <c r="B2372" s="8" t="s">
        <v>2226</v>
      </c>
      <c r="C2372" s="8" t="s">
        <v>3013</v>
      </c>
      <c r="D2372" s="22" t="s">
        <v>4222</v>
      </c>
      <c r="E2372" s="22" t="s">
        <v>4222</v>
      </c>
      <c r="F2372" s="22">
        <v>16360</v>
      </c>
      <c r="G2372" s="22"/>
      <c r="H2372" s="22" t="str">
        <f>+IFERROR(INDEX('18.02.23'!$N$9:$N$746,MATCH('Bảng kê Q1'!$F2372,'18.02.23'!$N$9:$N$746,0)),"")</f>
        <v/>
      </c>
      <c r="I2372" s="22"/>
      <c r="J2372" s="22"/>
      <c r="K2372" s="22"/>
      <c r="L2372" s="5">
        <v>2947160</v>
      </c>
      <c r="M2372" s="9" t="s">
        <v>3015</v>
      </c>
      <c r="N2372" s="5">
        <v>294716</v>
      </c>
      <c r="O2372" s="5">
        <v>3241876</v>
      </c>
      <c r="P2372" s="5">
        <f t="shared" si="72"/>
        <v>340396.98</v>
      </c>
      <c r="Q2372" s="5">
        <f t="shared" si="73"/>
        <v>2901479.02</v>
      </c>
      <c r="R2372" s="5" t="str">
        <f>+IFERROR(INDEX('18.02.23'!$F$9:$F$748,MATCH('Bảng kê Q1'!$F2372,'18.02.23'!$N$9:$N$746,0)),"")</f>
        <v/>
      </c>
      <c r="S2372" s="15" t="s">
        <v>2803</v>
      </c>
      <c r="T2372" s="8" t="s">
        <v>3035</v>
      </c>
      <c r="U2372" t="e">
        <f>INDEX('Hàng tra'!$E$3:$E$519,MATCH('Bảng kê Q1'!$F2372,'Hàng tra'!$E$3:$E$519,0))</f>
        <v>#N/A</v>
      </c>
    </row>
    <row r="2373" spans="1:21" hidden="1" outlineLevel="1" x14ac:dyDescent="0.25">
      <c r="A2373" s="4">
        <v>45008</v>
      </c>
      <c r="B2373" s="8" t="s">
        <v>973</v>
      </c>
      <c r="C2373" s="8" t="s">
        <v>3013</v>
      </c>
      <c r="D2373" s="22" t="s">
        <v>1712</v>
      </c>
      <c r="E2373" s="22" t="s">
        <v>1712</v>
      </c>
      <c r="F2373" s="22">
        <v>16361</v>
      </c>
      <c r="G2373" s="22"/>
      <c r="H2373" s="22" t="str">
        <f>+IFERROR(INDEX('18.02.23'!$N$9:$N$746,MATCH('Bảng kê Q1'!$F2373,'18.02.23'!$N$9:$N$746,0)),"")</f>
        <v/>
      </c>
      <c r="I2373" s="22"/>
      <c r="J2373" s="22"/>
      <c r="K2373" s="22"/>
      <c r="L2373" s="5">
        <v>368978</v>
      </c>
      <c r="M2373" s="9" t="s">
        <v>3015</v>
      </c>
      <c r="N2373" s="5">
        <v>36898</v>
      </c>
      <c r="O2373" s="5">
        <v>405876</v>
      </c>
      <c r="P2373" s="5">
        <f t="shared" ref="P2373:P2436" si="74">O2373*10.5%</f>
        <v>42616.979999999996</v>
      </c>
      <c r="Q2373" s="5">
        <f t="shared" ref="Q2373:Q2436" si="75">+O2373-P2373</f>
        <v>363259.02</v>
      </c>
      <c r="R2373" s="5" t="str">
        <f>+IFERROR(INDEX('18.02.23'!$F$9:$F$748,MATCH('Bảng kê Q1'!$F2373,'18.02.23'!$N$9:$N$746,0)),"")</f>
        <v/>
      </c>
      <c r="S2373" s="15" t="s">
        <v>1882</v>
      </c>
      <c r="T2373" s="8" t="s">
        <v>3014</v>
      </c>
      <c r="U2373" t="e">
        <f>INDEX('Hàng tra'!$E$3:$E$519,MATCH('Bảng kê Q1'!$F2373,'Hàng tra'!$E$3:$E$519,0))</f>
        <v>#N/A</v>
      </c>
    </row>
    <row r="2374" spans="1:21" hidden="1" outlineLevel="1" x14ac:dyDescent="0.25">
      <c r="A2374" s="4">
        <v>45008</v>
      </c>
      <c r="B2374" s="8" t="s">
        <v>2633</v>
      </c>
      <c r="C2374" s="8" t="s">
        <v>3013</v>
      </c>
      <c r="D2374" s="22" t="s">
        <v>1398</v>
      </c>
      <c r="E2374" s="22" t="s">
        <v>1398</v>
      </c>
      <c r="F2374" s="22">
        <v>16372</v>
      </c>
      <c r="G2374" s="22"/>
      <c r="H2374" s="22" t="str">
        <f>+IFERROR(INDEX('18.02.23'!$N$9:$N$746,MATCH('Bảng kê Q1'!$F2374,'18.02.23'!$N$9:$N$746,0)),"")</f>
        <v/>
      </c>
      <c r="I2374" s="22"/>
      <c r="J2374" s="22"/>
      <c r="K2374" s="22"/>
      <c r="L2374" s="5">
        <v>800693</v>
      </c>
      <c r="M2374" s="9" t="s">
        <v>3015</v>
      </c>
      <c r="N2374" s="5">
        <v>80069</v>
      </c>
      <c r="O2374" s="5">
        <v>880762</v>
      </c>
      <c r="P2374" s="5">
        <f t="shared" si="74"/>
        <v>92480.01</v>
      </c>
      <c r="Q2374" s="5">
        <f t="shared" si="75"/>
        <v>788281.99</v>
      </c>
      <c r="R2374" s="5" t="str">
        <f>+IFERROR(INDEX('18.02.23'!$F$9:$F$748,MATCH('Bảng kê Q1'!$F2374,'18.02.23'!$N$9:$N$746,0)),"")</f>
        <v/>
      </c>
      <c r="S2374" s="15" t="s">
        <v>1882</v>
      </c>
      <c r="T2374" s="8" t="s">
        <v>3014</v>
      </c>
      <c r="U2374" t="e">
        <f>INDEX('Hàng tra'!$E$3:$E$519,MATCH('Bảng kê Q1'!$F2374,'Hàng tra'!$E$3:$E$519,0))</f>
        <v>#N/A</v>
      </c>
    </row>
    <row r="2375" spans="1:21" hidden="1" outlineLevel="1" x14ac:dyDescent="0.25">
      <c r="A2375" s="4">
        <v>45008</v>
      </c>
      <c r="B2375" s="8" t="s">
        <v>1939</v>
      </c>
      <c r="C2375" s="8" t="s">
        <v>3013</v>
      </c>
      <c r="D2375" s="22" t="s">
        <v>1049</v>
      </c>
      <c r="E2375" s="22" t="s">
        <v>1049</v>
      </c>
      <c r="F2375" s="22">
        <v>16377</v>
      </c>
      <c r="G2375" s="22"/>
      <c r="H2375" s="22" t="str">
        <f>+IFERROR(INDEX('18.02.23'!$N$9:$N$746,MATCH('Bảng kê Q1'!$F2375,'18.02.23'!$N$9:$N$746,0)),"")</f>
        <v/>
      </c>
      <c r="I2375" s="22"/>
      <c r="J2375" s="22"/>
      <c r="K2375" s="22"/>
      <c r="L2375" s="5">
        <v>584084</v>
      </c>
      <c r="M2375" s="9" t="s">
        <v>3015</v>
      </c>
      <c r="N2375" s="5">
        <v>58408</v>
      </c>
      <c r="O2375" s="5">
        <v>642492</v>
      </c>
      <c r="P2375" s="5">
        <f t="shared" si="74"/>
        <v>67461.66</v>
      </c>
      <c r="Q2375" s="5">
        <f t="shared" si="75"/>
        <v>575030.34</v>
      </c>
      <c r="R2375" s="5" t="str">
        <f>+IFERROR(INDEX('18.02.23'!$F$9:$F$748,MATCH('Bảng kê Q1'!$F2375,'18.02.23'!$N$9:$N$746,0)),"")</f>
        <v/>
      </c>
      <c r="S2375" s="15" t="s">
        <v>1882</v>
      </c>
      <c r="T2375" s="8" t="s">
        <v>3014</v>
      </c>
      <c r="U2375" t="e">
        <f>INDEX('Hàng tra'!$E$3:$E$519,MATCH('Bảng kê Q1'!$F2375,'Hàng tra'!$E$3:$E$519,0))</f>
        <v>#N/A</v>
      </c>
    </row>
    <row r="2376" spans="1:21" hidden="1" outlineLevel="1" x14ac:dyDescent="0.25">
      <c r="A2376" s="4">
        <v>45008</v>
      </c>
      <c r="B2376" s="8" t="s">
        <v>178</v>
      </c>
      <c r="C2376" s="8" t="s">
        <v>3013</v>
      </c>
      <c r="D2376" s="22" t="s">
        <v>4193</v>
      </c>
      <c r="E2376" s="22" t="s">
        <v>4193</v>
      </c>
      <c r="F2376" s="22">
        <v>16671</v>
      </c>
      <c r="G2376" s="22"/>
      <c r="H2376" s="22" t="str">
        <f>+IFERROR(INDEX('18.02.23'!$N$9:$N$746,MATCH('Bảng kê Q1'!$F2376,'18.02.23'!$N$9:$N$746,0)),"")</f>
        <v/>
      </c>
      <c r="I2376" s="22"/>
      <c r="J2376" s="22"/>
      <c r="K2376" s="22"/>
      <c r="L2376" s="5">
        <v>1665870</v>
      </c>
      <c r="M2376" s="9" t="s">
        <v>3015</v>
      </c>
      <c r="N2376" s="5">
        <v>166587</v>
      </c>
      <c r="O2376" s="5">
        <v>1832457</v>
      </c>
      <c r="P2376" s="5">
        <f t="shared" si="74"/>
        <v>192407.98499999999</v>
      </c>
      <c r="Q2376" s="5">
        <f t="shared" si="75"/>
        <v>1640049.0150000001</v>
      </c>
      <c r="R2376" s="5" t="str">
        <f>+IFERROR(INDEX('18.02.23'!$F$9:$F$748,MATCH('Bảng kê Q1'!$F2376,'18.02.23'!$N$9:$N$746,0)),"")</f>
        <v/>
      </c>
      <c r="S2376" s="15" t="s">
        <v>530</v>
      </c>
      <c r="T2376" s="8" t="s">
        <v>3025</v>
      </c>
      <c r="U2376" t="e">
        <f>INDEX('Hàng tra'!$E$3:$E$519,MATCH('Bảng kê Q1'!$F2376,'Hàng tra'!$E$3:$E$519,0))</f>
        <v>#N/A</v>
      </c>
    </row>
    <row r="2377" spans="1:21" hidden="1" outlineLevel="1" x14ac:dyDescent="0.25">
      <c r="A2377" s="4">
        <v>45008</v>
      </c>
      <c r="B2377" s="8" t="s">
        <v>2063</v>
      </c>
      <c r="C2377" s="8" t="s">
        <v>3013</v>
      </c>
      <c r="D2377" s="22" t="s">
        <v>1618</v>
      </c>
      <c r="E2377" s="22" t="s">
        <v>1618</v>
      </c>
      <c r="F2377" s="22">
        <v>16756</v>
      </c>
      <c r="G2377" s="22"/>
      <c r="H2377" s="22" t="str">
        <f>+IFERROR(INDEX('18.02.23'!$N$9:$N$746,MATCH('Bảng kê Q1'!$F2377,'18.02.23'!$N$9:$N$746,0)),"")</f>
        <v/>
      </c>
      <c r="I2377" s="22"/>
      <c r="J2377" s="22"/>
      <c r="K2377" s="22"/>
      <c r="L2377" s="5">
        <v>1484859</v>
      </c>
      <c r="M2377" s="9" t="s">
        <v>3015</v>
      </c>
      <c r="N2377" s="5">
        <v>148486</v>
      </c>
      <c r="O2377" s="5">
        <v>1633345</v>
      </c>
      <c r="P2377" s="5">
        <f t="shared" si="74"/>
        <v>171501.22500000001</v>
      </c>
      <c r="Q2377" s="5">
        <f t="shared" si="75"/>
        <v>1461843.7749999999</v>
      </c>
      <c r="R2377" s="5" t="str">
        <f>+IFERROR(INDEX('18.02.23'!$F$9:$F$748,MATCH('Bảng kê Q1'!$F2377,'18.02.23'!$N$9:$N$746,0)),"")</f>
        <v/>
      </c>
      <c r="S2377" s="15" t="s">
        <v>1882</v>
      </c>
      <c r="T2377" s="8" t="s">
        <v>3014</v>
      </c>
      <c r="U2377" t="e">
        <f>INDEX('Hàng tra'!$E$3:$E$519,MATCH('Bảng kê Q1'!$F2377,'Hàng tra'!$E$3:$E$519,0))</f>
        <v>#N/A</v>
      </c>
    </row>
    <row r="2378" spans="1:21" hidden="1" outlineLevel="1" x14ac:dyDescent="0.25">
      <c r="A2378" s="4">
        <v>45008</v>
      </c>
      <c r="B2378" s="8" t="s">
        <v>1929</v>
      </c>
      <c r="C2378" s="8" t="s">
        <v>3013</v>
      </c>
      <c r="D2378" s="22" t="s">
        <v>1750</v>
      </c>
      <c r="E2378" s="22" t="s">
        <v>1750</v>
      </c>
      <c r="F2378" s="22">
        <v>16757</v>
      </c>
      <c r="G2378" s="22"/>
      <c r="H2378" s="22" t="str">
        <f>+IFERROR(INDEX('18.02.23'!$N$9:$N$746,MATCH('Bảng kê Q1'!$F2378,'18.02.23'!$N$9:$N$746,0)),"")</f>
        <v/>
      </c>
      <c r="I2378" s="22"/>
      <c r="J2378" s="22"/>
      <c r="K2378" s="22"/>
      <c r="L2378" s="5">
        <v>484528</v>
      </c>
      <c r="M2378" s="9" t="s">
        <v>3015</v>
      </c>
      <c r="N2378" s="5">
        <v>48453</v>
      </c>
      <c r="O2378" s="5">
        <v>532981</v>
      </c>
      <c r="P2378" s="5">
        <f t="shared" si="74"/>
        <v>55963.004999999997</v>
      </c>
      <c r="Q2378" s="5">
        <f t="shared" si="75"/>
        <v>477017.995</v>
      </c>
      <c r="R2378" s="5" t="str">
        <f>+IFERROR(INDEX('18.02.23'!$F$9:$F$748,MATCH('Bảng kê Q1'!$F2378,'18.02.23'!$N$9:$N$746,0)),"")</f>
        <v/>
      </c>
      <c r="S2378" s="15" t="s">
        <v>1882</v>
      </c>
      <c r="T2378" s="8" t="s">
        <v>3014</v>
      </c>
      <c r="U2378" t="e">
        <f>INDEX('Hàng tra'!$E$3:$E$519,MATCH('Bảng kê Q1'!$F2378,'Hàng tra'!$E$3:$E$519,0))</f>
        <v>#N/A</v>
      </c>
    </row>
    <row r="2379" spans="1:21" ht="21" hidden="1" outlineLevel="1" x14ac:dyDescent="0.25">
      <c r="A2379" s="4">
        <v>45008</v>
      </c>
      <c r="B2379" s="8" t="s">
        <v>690</v>
      </c>
      <c r="C2379" s="8" t="s">
        <v>3013</v>
      </c>
      <c r="D2379" s="22" t="s">
        <v>4304</v>
      </c>
      <c r="E2379" s="22" t="s">
        <v>4304</v>
      </c>
      <c r="F2379" s="22">
        <v>16837</v>
      </c>
      <c r="G2379" s="22"/>
      <c r="H2379" s="22" t="str">
        <f>+IFERROR(INDEX('18.02.23'!$N$9:$N$746,MATCH('Bảng kê Q1'!$F2379,'18.02.23'!$N$9:$N$746,0)),"")</f>
        <v/>
      </c>
      <c r="I2379" s="22"/>
      <c r="J2379" s="22"/>
      <c r="K2379" s="22"/>
      <c r="L2379" s="5">
        <v>874899</v>
      </c>
      <c r="M2379" s="9" t="s">
        <v>3015</v>
      </c>
      <c r="N2379" s="5">
        <v>87490</v>
      </c>
      <c r="O2379" s="5">
        <v>962389</v>
      </c>
      <c r="P2379" s="5">
        <f t="shared" si="74"/>
        <v>101050.845</v>
      </c>
      <c r="Q2379" s="5">
        <f t="shared" si="75"/>
        <v>861338.15500000003</v>
      </c>
      <c r="R2379" s="5" t="str">
        <f>+IFERROR(INDEX('18.02.23'!$F$9:$F$748,MATCH('Bảng kê Q1'!$F2379,'18.02.23'!$N$9:$N$746,0)),"")</f>
        <v/>
      </c>
      <c r="S2379" s="15" t="s">
        <v>349</v>
      </c>
      <c r="T2379" s="8" t="s">
        <v>3030</v>
      </c>
      <c r="U2379" t="e">
        <f>INDEX('Hàng tra'!$E$3:$E$519,MATCH('Bảng kê Q1'!$F2379,'Hàng tra'!$E$3:$E$519,0))</f>
        <v>#N/A</v>
      </c>
    </row>
    <row r="2380" spans="1:21" hidden="1" outlineLevel="1" x14ac:dyDescent="0.25">
      <c r="A2380" s="4">
        <v>45008</v>
      </c>
      <c r="B2380" s="8" t="s">
        <v>2177</v>
      </c>
      <c r="C2380" s="8" t="s">
        <v>3013</v>
      </c>
      <c r="D2380" s="22" t="s">
        <v>1479</v>
      </c>
      <c r="E2380" s="22" t="s">
        <v>1479</v>
      </c>
      <c r="F2380" s="22">
        <v>16919</v>
      </c>
      <c r="G2380" s="22"/>
      <c r="H2380" s="22" t="str">
        <f>+IFERROR(INDEX('18.02.23'!$N$9:$N$746,MATCH('Bảng kê Q1'!$F2380,'18.02.23'!$N$9:$N$746,0)),"")</f>
        <v/>
      </c>
      <c r="I2380" s="22"/>
      <c r="J2380" s="22"/>
      <c r="K2380" s="22"/>
      <c r="L2380" s="5">
        <v>806200</v>
      </c>
      <c r="M2380" s="9" t="s">
        <v>3015</v>
      </c>
      <c r="N2380" s="5">
        <v>80620</v>
      </c>
      <c r="O2380" s="5">
        <v>886820</v>
      </c>
      <c r="P2380" s="5">
        <f t="shared" si="74"/>
        <v>93116.099999999991</v>
      </c>
      <c r="Q2380" s="5">
        <f t="shared" si="75"/>
        <v>793703.9</v>
      </c>
      <c r="R2380" s="5" t="str">
        <f>+IFERROR(INDEX('18.02.23'!$F$9:$F$748,MATCH('Bảng kê Q1'!$F2380,'18.02.23'!$N$9:$N$746,0)),"")</f>
        <v/>
      </c>
      <c r="S2380" s="15" t="s">
        <v>1882</v>
      </c>
      <c r="T2380" s="8" t="s">
        <v>3014</v>
      </c>
      <c r="U2380" t="e">
        <f>INDEX('Hàng tra'!$E$3:$E$519,MATCH('Bảng kê Q1'!$F2380,'Hàng tra'!$E$3:$E$519,0))</f>
        <v>#N/A</v>
      </c>
    </row>
    <row r="2381" spans="1:21" hidden="1" outlineLevel="1" x14ac:dyDescent="0.25">
      <c r="A2381" s="4">
        <v>45008</v>
      </c>
      <c r="B2381" s="8" t="s">
        <v>1402</v>
      </c>
      <c r="C2381" s="8" t="s">
        <v>3013</v>
      </c>
      <c r="D2381" s="22" t="s">
        <v>2508</v>
      </c>
      <c r="E2381" s="22" t="s">
        <v>2508</v>
      </c>
      <c r="F2381" s="22">
        <v>17386</v>
      </c>
      <c r="G2381" s="22"/>
      <c r="H2381" s="22" t="str">
        <f>+IFERROR(INDEX('18.02.23'!$N$9:$N$746,MATCH('Bảng kê Q1'!$F2381,'18.02.23'!$N$9:$N$746,0)),"")</f>
        <v/>
      </c>
      <c r="I2381" s="22"/>
      <c r="J2381" s="22"/>
      <c r="K2381" s="22"/>
      <c r="L2381" s="5">
        <v>2023910</v>
      </c>
      <c r="M2381" s="9" t="s">
        <v>3015</v>
      </c>
      <c r="N2381" s="5">
        <v>202391</v>
      </c>
      <c r="O2381" s="5">
        <v>2226301</v>
      </c>
      <c r="P2381" s="5">
        <f t="shared" si="74"/>
        <v>233761.60499999998</v>
      </c>
      <c r="Q2381" s="5">
        <f t="shared" si="75"/>
        <v>1992539.395</v>
      </c>
      <c r="R2381" s="5" t="str">
        <f>+IFERROR(INDEX('18.02.23'!$F$9:$F$748,MATCH('Bảng kê Q1'!$F2381,'18.02.23'!$N$9:$N$746,0)),"")</f>
        <v/>
      </c>
      <c r="S2381" s="15" t="s">
        <v>2508</v>
      </c>
      <c r="T2381" s="8" t="s">
        <v>3090</v>
      </c>
      <c r="U2381" t="e">
        <f>INDEX('Hàng tra'!$E$3:$E$519,MATCH('Bảng kê Q1'!$F2381,'Hàng tra'!$E$3:$E$519,0))</f>
        <v>#N/A</v>
      </c>
    </row>
    <row r="2382" spans="1:21" ht="21" hidden="1" outlineLevel="1" x14ac:dyDescent="0.25">
      <c r="A2382" s="4">
        <v>45008</v>
      </c>
      <c r="B2382" s="8" t="s">
        <v>2933</v>
      </c>
      <c r="C2382" s="8" t="s">
        <v>3013</v>
      </c>
      <c r="D2382" s="22" t="s">
        <v>2998</v>
      </c>
      <c r="E2382" s="22" t="s">
        <v>2998</v>
      </c>
      <c r="F2382" s="22">
        <v>17387</v>
      </c>
      <c r="G2382" s="22"/>
      <c r="H2382" s="22" t="str">
        <f>+IFERROR(INDEX('18.02.23'!$N$9:$N$746,MATCH('Bảng kê Q1'!$F2382,'18.02.23'!$N$9:$N$746,0)),"")</f>
        <v/>
      </c>
      <c r="I2382" s="22"/>
      <c r="J2382" s="22"/>
      <c r="K2382" s="22"/>
      <c r="L2382" s="5">
        <v>1683300</v>
      </c>
      <c r="M2382" s="9" t="s">
        <v>3015</v>
      </c>
      <c r="N2382" s="5">
        <v>168330</v>
      </c>
      <c r="O2382" s="5">
        <v>1851630</v>
      </c>
      <c r="P2382" s="5">
        <f t="shared" si="74"/>
        <v>194421.15</v>
      </c>
      <c r="Q2382" s="5">
        <f t="shared" si="75"/>
        <v>1657208.85</v>
      </c>
      <c r="R2382" s="5" t="str">
        <f>+IFERROR(INDEX('18.02.23'!$F$9:$F$748,MATCH('Bảng kê Q1'!$F2382,'18.02.23'!$N$9:$N$746,0)),"")</f>
        <v/>
      </c>
      <c r="S2382" s="15" t="s">
        <v>2998</v>
      </c>
      <c r="T2382" s="8" t="s">
        <v>3089</v>
      </c>
      <c r="U2382" t="e">
        <f>INDEX('Hàng tra'!$E$3:$E$519,MATCH('Bảng kê Q1'!$F2382,'Hàng tra'!$E$3:$E$519,0))</f>
        <v>#N/A</v>
      </c>
    </row>
    <row r="2383" spans="1:21" ht="21" hidden="1" outlineLevel="1" x14ac:dyDescent="0.25">
      <c r="A2383" s="4">
        <v>45008</v>
      </c>
      <c r="B2383" s="8" t="s">
        <v>2284</v>
      </c>
      <c r="C2383" s="8" t="s">
        <v>3013</v>
      </c>
      <c r="D2383" s="22" t="s">
        <v>4180</v>
      </c>
      <c r="E2383" s="22" t="s">
        <v>4180</v>
      </c>
      <c r="F2383" s="22">
        <v>17431</v>
      </c>
      <c r="G2383" s="22"/>
      <c r="H2383" s="22" t="str">
        <f>+IFERROR(INDEX('18.02.23'!$N$9:$N$746,MATCH('Bảng kê Q1'!$F2383,'18.02.23'!$N$9:$N$746,0)),"")</f>
        <v/>
      </c>
      <c r="I2383" s="22"/>
      <c r="J2383" s="22"/>
      <c r="K2383" s="22"/>
      <c r="L2383" s="5">
        <v>618065</v>
      </c>
      <c r="M2383" s="9" t="s">
        <v>3015</v>
      </c>
      <c r="N2383" s="5">
        <v>61807</v>
      </c>
      <c r="O2383" s="5">
        <v>679872</v>
      </c>
      <c r="P2383" s="5">
        <f t="shared" si="74"/>
        <v>71386.559999999998</v>
      </c>
      <c r="Q2383" s="5">
        <f t="shared" si="75"/>
        <v>608485.43999999994</v>
      </c>
      <c r="R2383" s="5" t="str">
        <f>+IFERROR(INDEX('18.02.23'!$F$9:$F$748,MATCH('Bảng kê Q1'!$F2383,'18.02.23'!$N$9:$N$746,0)),"")</f>
        <v/>
      </c>
      <c r="S2383" s="15" t="s">
        <v>349</v>
      </c>
      <c r="T2383" s="8" t="s">
        <v>3030</v>
      </c>
      <c r="U2383" t="e">
        <f>INDEX('Hàng tra'!$E$3:$E$519,MATCH('Bảng kê Q1'!$F2383,'Hàng tra'!$E$3:$E$519,0))</f>
        <v>#N/A</v>
      </c>
    </row>
    <row r="2384" spans="1:21" ht="21" hidden="1" outlineLevel="1" x14ac:dyDescent="0.25">
      <c r="A2384" s="4">
        <v>45009</v>
      </c>
      <c r="B2384" s="8" t="s">
        <v>786</v>
      </c>
      <c r="C2384" s="8" t="s">
        <v>3013</v>
      </c>
      <c r="D2384" s="22" t="s">
        <v>4184</v>
      </c>
      <c r="E2384" s="22" t="s">
        <v>4184</v>
      </c>
      <c r="F2384" s="22">
        <v>17436</v>
      </c>
      <c r="G2384" s="22"/>
      <c r="H2384" s="22" t="str">
        <f>+IFERROR(INDEX('18.02.23'!$N$9:$N$746,MATCH('Bảng kê Q1'!$F2384,'18.02.23'!$N$9:$N$746,0)),"")</f>
        <v/>
      </c>
      <c r="I2384" s="22"/>
      <c r="J2384" s="22"/>
      <c r="K2384" s="22"/>
      <c r="L2384" s="5">
        <v>1346927</v>
      </c>
      <c r="M2384" s="9" t="s">
        <v>3015</v>
      </c>
      <c r="N2384" s="5">
        <v>134693</v>
      </c>
      <c r="O2384" s="5">
        <v>1481620</v>
      </c>
      <c r="P2384" s="5">
        <f t="shared" si="74"/>
        <v>155570.1</v>
      </c>
      <c r="Q2384" s="5">
        <f t="shared" si="75"/>
        <v>1326049.8999999999</v>
      </c>
      <c r="R2384" s="5" t="str">
        <f>+IFERROR(INDEX('18.02.23'!$F$9:$F$748,MATCH('Bảng kê Q1'!$F2384,'18.02.23'!$N$9:$N$746,0)),"")</f>
        <v/>
      </c>
      <c r="S2384" s="15" t="s">
        <v>349</v>
      </c>
      <c r="T2384" s="8" t="s">
        <v>3030</v>
      </c>
      <c r="U2384" t="e">
        <f>INDEX('Hàng tra'!$E$3:$E$519,MATCH('Bảng kê Q1'!$F2384,'Hàng tra'!$E$3:$E$519,0))</f>
        <v>#N/A</v>
      </c>
    </row>
    <row r="2385" spans="1:21" ht="21" hidden="1" outlineLevel="1" x14ac:dyDescent="0.25">
      <c r="A2385" s="4">
        <v>45009</v>
      </c>
      <c r="B2385" s="8" t="s">
        <v>2424</v>
      </c>
      <c r="C2385" s="8" t="s">
        <v>3013</v>
      </c>
      <c r="D2385" s="22" t="s">
        <v>4184</v>
      </c>
      <c r="E2385" s="22" t="s">
        <v>4184</v>
      </c>
      <c r="F2385" s="22">
        <v>17437</v>
      </c>
      <c r="G2385" s="22"/>
      <c r="H2385" s="22" t="str">
        <f>+IFERROR(INDEX('18.02.23'!$N$9:$N$746,MATCH('Bảng kê Q1'!$F2385,'18.02.23'!$N$9:$N$746,0)),"")</f>
        <v/>
      </c>
      <c r="I2385" s="22"/>
      <c r="J2385" s="22"/>
      <c r="K2385" s="22"/>
      <c r="L2385" s="5">
        <v>695520</v>
      </c>
      <c r="M2385" s="9" t="s">
        <v>3015</v>
      </c>
      <c r="N2385" s="5">
        <v>69552</v>
      </c>
      <c r="O2385" s="5">
        <v>765072</v>
      </c>
      <c r="P2385" s="5">
        <f t="shared" si="74"/>
        <v>80332.56</v>
      </c>
      <c r="Q2385" s="5">
        <f t="shared" si="75"/>
        <v>684739.44</v>
      </c>
      <c r="R2385" s="5" t="str">
        <f>+IFERROR(INDEX('18.02.23'!$F$9:$F$748,MATCH('Bảng kê Q1'!$F2385,'18.02.23'!$N$9:$N$746,0)),"")</f>
        <v/>
      </c>
      <c r="S2385" s="15" t="s">
        <v>349</v>
      </c>
      <c r="T2385" s="8" t="s">
        <v>3030</v>
      </c>
      <c r="U2385" t="e">
        <f>INDEX('Hàng tra'!$E$3:$E$519,MATCH('Bảng kê Q1'!$F2385,'Hàng tra'!$E$3:$E$519,0))</f>
        <v>#N/A</v>
      </c>
    </row>
    <row r="2386" spans="1:21" hidden="1" outlineLevel="1" x14ac:dyDescent="0.25">
      <c r="A2386" s="4">
        <v>45009</v>
      </c>
      <c r="B2386" s="8" t="s">
        <v>2737</v>
      </c>
      <c r="C2386" s="8" t="s">
        <v>3013</v>
      </c>
      <c r="D2386" s="22" t="s">
        <v>2446</v>
      </c>
      <c r="E2386" s="22" t="s">
        <v>2446</v>
      </c>
      <c r="F2386" s="22">
        <v>17439</v>
      </c>
      <c r="G2386" s="22"/>
      <c r="H2386" s="22" t="str">
        <f>+IFERROR(INDEX('18.02.23'!$N$9:$N$746,MATCH('Bảng kê Q1'!$F2386,'18.02.23'!$N$9:$N$746,0)),"")</f>
        <v/>
      </c>
      <c r="I2386" s="22"/>
      <c r="J2386" s="22"/>
      <c r="K2386" s="22"/>
      <c r="L2386" s="5">
        <v>553467</v>
      </c>
      <c r="M2386" s="9" t="s">
        <v>3015</v>
      </c>
      <c r="N2386" s="5">
        <v>55347</v>
      </c>
      <c r="O2386" s="5">
        <v>608814</v>
      </c>
      <c r="P2386" s="5">
        <f t="shared" si="74"/>
        <v>63925.47</v>
      </c>
      <c r="Q2386" s="5">
        <f t="shared" si="75"/>
        <v>544888.53</v>
      </c>
      <c r="R2386" s="5" t="str">
        <f>+IFERROR(INDEX('18.02.23'!$F$9:$F$748,MATCH('Bảng kê Q1'!$F2386,'18.02.23'!$N$9:$N$746,0)),"")</f>
        <v/>
      </c>
      <c r="S2386" s="15" t="s">
        <v>1882</v>
      </c>
      <c r="T2386" s="8" t="s">
        <v>3014</v>
      </c>
      <c r="U2386" t="e">
        <f>INDEX('Hàng tra'!$E$3:$E$519,MATCH('Bảng kê Q1'!$F2386,'Hàng tra'!$E$3:$E$519,0))</f>
        <v>#N/A</v>
      </c>
    </row>
    <row r="2387" spans="1:21" hidden="1" outlineLevel="1" x14ac:dyDescent="0.25">
      <c r="A2387" s="4">
        <v>45009</v>
      </c>
      <c r="B2387" s="8" t="s">
        <v>932</v>
      </c>
      <c r="C2387" s="8" t="s">
        <v>3013</v>
      </c>
      <c r="D2387" s="22" t="s">
        <v>655</v>
      </c>
      <c r="E2387" s="22" t="s">
        <v>655</v>
      </c>
      <c r="F2387" s="22">
        <v>17440</v>
      </c>
      <c r="G2387" s="22"/>
      <c r="H2387" s="22" t="str">
        <f>+IFERROR(INDEX('18.02.23'!$N$9:$N$746,MATCH('Bảng kê Q1'!$F2387,'18.02.23'!$N$9:$N$746,0)),"")</f>
        <v/>
      </c>
      <c r="I2387" s="22"/>
      <c r="J2387" s="22"/>
      <c r="K2387" s="22"/>
      <c r="L2387" s="5">
        <v>818532</v>
      </c>
      <c r="M2387" s="9" t="s">
        <v>3015</v>
      </c>
      <c r="N2387" s="5">
        <v>81853</v>
      </c>
      <c r="O2387" s="5">
        <v>900385</v>
      </c>
      <c r="P2387" s="5">
        <f t="shared" si="74"/>
        <v>94540.425000000003</v>
      </c>
      <c r="Q2387" s="5">
        <f t="shared" si="75"/>
        <v>805844.57499999995</v>
      </c>
      <c r="R2387" s="5" t="str">
        <f>+IFERROR(INDEX('18.02.23'!$F$9:$F$748,MATCH('Bảng kê Q1'!$F2387,'18.02.23'!$N$9:$N$746,0)),"")</f>
        <v/>
      </c>
      <c r="S2387" s="15" t="s">
        <v>1882</v>
      </c>
      <c r="T2387" s="8" t="s">
        <v>3014</v>
      </c>
      <c r="U2387" t="e">
        <f>INDEX('Hàng tra'!$E$3:$E$519,MATCH('Bảng kê Q1'!$F2387,'Hàng tra'!$E$3:$E$519,0))</f>
        <v>#N/A</v>
      </c>
    </row>
    <row r="2388" spans="1:21" hidden="1" outlineLevel="1" x14ac:dyDescent="0.25">
      <c r="A2388" s="4">
        <v>45009</v>
      </c>
      <c r="B2388" s="8" t="s">
        <v>2382</v>
      </c>
      <c r="C2388" s="8" t="s">
        <v>3013</v>
      </c>
      <c r="D2388" s="22" t="s">
        <v>247</v>
      </c>
      <c r="E2388" s="22" t="s">
        <v>247</v>
      </c>
      <c r="F2388" s="22">
        <v>17441</v>
      </c>
      <c r="G2388" s="22"/>
      <c r="H2388" s="22" t="str">
        <f>+IFERROR(INDEX('18.02.23'!$N$9:$N$746,MATCH('Bảng kê Q1'!$F2388,'18.02.23'!$N$9:$N$746,0)),"")</f>
        <v/>
      </c>
      <c r="I2388" s="22"/>
      <c r="J2388" s="22"/>
      <c r="K2388" s="22"/>
      <c r="L2388" s="5">
        <v>1665870</v>
      </c>
      <c r="M2388" s="9" t="s">
        <v>3015</v>
      </c>
      <c r="N2388" s="5">
        <v>166587</v>
      </c>
      <c r="O2388" s="5">
        <v>1832457</v>
      </c>
      <c r="P2388" s="5">
        <f t="shared" si="74"/>
        <v>192407.98499999999</v>
      </c>
      <c r="Q2388" s="5">
        <f t="shared" si="75"/>
        <v>1640049.0150000001</v>
      </c>
      <c r="R2388" s="5" t="str">
        <f>+IFERROR(INDEX('18.02.23'!$F$9:$F$748,MATCH('Bảng kê Q1'!$F2388,'18.02.23'!$N$9:$N$746,0)),"")</f>
        <v/>
      </c>
      <c r="S2388" s="15" t="s">
        <v>1882</v>
      </c>
      <c r="T2388" s="8" t="s">
        <v>3014</v>
      </c>
      <c r="U2388" t="e">
        <f>INDEX('Hàng tra'!$E$3:$E$519,MATCH('Bảng kê Q1'!$F2388,'Hàng tra'!$E$3:$E$519,0))</f>
        <v>#N/A</v>
      </c>
    </row>
    <row r="2389" spans="1:21" hidden="1" outlineLevel="1" x14ac:dyDescent="0.25">
      <c r="A2389" s="4">
        <v>45009</v>
      </c>
      <c r="B2389" s="8" t="s">
        <v>1483</v>
      </c>
      <c r="C2389" s="8" t="s">
        <v>3013</v>
      </c>
      <c r="D2389" s="22" t="s">
        <v>280</v>
      </c>
      <c r="E2389" s="22" t="s">
        <v>280</v>
      </c>
      <c r="F2389" s="22">
        <v>17446</v>
      </c>
      <c r="G2389" s="22"/>
      <c r="H2389" s="22" t="str">
        <f>+IFERROR(INDEX('18.02.23'!$N$9:$N$746,MATCH('Bảng kê Q1'!$F2389,'18.02.23'!$N$9:$N$746,0)),"")</f>
        <v/>
      </c>
      <c r="I2389" s="22"/>
      <c r="J2389" s="22"/>
      <c r="K2389" s="22"/>
      <c r="L2389" s="5">
        <v>2158575</v>
      </c>
      <c r="M2389" s="9" t="s">
        <v>3015</v>
      </c>
      <c r="N2389" s="5">
        <v>215858</v>
      </c>
      <c r="O2389" s="5">
        <v>2374433</v>
      </c>
      <c r="P2389" s="5">
        <f t="shared" si="74"/>
        <v>249315.465</v>
      </c>
      <c r="Q2389" s="5">
        <f t="shared" si="75"/>
        <v>2125117.5350000001</v>
      </c>
      <c r="R2389" s="5" t="str">
        <f>+IFERROR(INDEX('18.02.23'!$F$9:$F$748,MATCH('Bảng kê Q1'!$F2389,'18.02.23'!$N$9:$N$746,0)),"")</f>
        <v/>
      </c>
      <c r="S2389" s="15" t="s">
        <v>280</v>
      </c>
      <c r="T2389" s="8" t="s">
        <v>3037</v>
      </c>
      <c r="U2389" t="e">
        <f>INDEX('Hàng tra'!$E$3:$E$519,MATCH('Bảng kê Q1'!$F2389,'Hàng tra'!$E$3:$E$519,0))</f>
        <v>#N/A</v>
      </c>
    </row>
    <row r="2390" spans="1:21" hidden="1" outlineLevel="1" x14ac:dyDescent="0.25">
      <c r="A2390" s="4">
        <v>45009</v>
      </c>
      <c r="B2390" s="8" t="s">
        <v>2096</v>
      </c>
      <c r="C2390" s="8" t="s">
        <v>3013</v>
      </c>
      <c r="D2390" s="22" t="s">
        <v>2449</v>
      </c>
      <c r="E2390" s="22" t="s">
        <v>2449</v>
      </c>
      <c r="F2390" s="22">
        <v>17448</v>
      </c>
      <c r="G2390" s="22"/>
      <c r="H2390" s="22" t="str">
        <f>+IFERROR(INDEX('18.02.23'!$N$9:$N$746,MATCH('Bảng kê Q1'!$F2390,'18.02.23'!$N$9:$N$746,0)),"")</f>
        <v/>
      </c>
      <c r="I2390" s="22"/>
      <c r="J2390" s="22"/>
      <c r="K2390" s="22"/>
      <c r="L2390" s="5">
        <v>618070</v>
      </c>
      <c r="M2390" s="9" t="s">
        <v>3015</v>
      </c>
      <c r="N2390" s="5">
        <v>61807</v>
      </c>
      <c r="O2390" s="5">
        <v>679877</v>
      </c>
      <c r="P2390" s="5">
        <f t="shared" si="74"/>
        <v>71387.084999999992</v>
      </c>
      <c r="Q2390" s="5">
        <f t="shared" si="75"/>
        <v>608489.91500000004</v>
      </c>
      <c r="R2390" s="5" t="str">
        <f>+IFERROR(INDEX('18.02.23'!$F$9:$F$748,MATCH('Bảng kê Q1'!$F2390,'18.02.23'!$N$9:$N$746,0)),"")</f>
        <v/>
      </c>
      <c r="S2390" s="15" t="s">
        <v>1882</v>
      </c>
      <c r="T2390" s="8" t="s">
        <v>3014</v>
      </c>
      <c r="U2390" t="e">
        <f>INDEX('Hàng tra'!$E$3:$E$519,MATCH('Bảng kê Q1'!$F2390,'Hàng tra'!$E$3:$E$519,0))</f>
        <v>#N/A</v>
      </c>
    </row>
    <row r="2391" spans="1:21" hidden="1" outlineLevel="1" x14ac:dyDescent="0.25">
      <c r="A2391" s="4">
        <v>45009</v>
      </c>
      <c r="B2391" s="8" t="s">
        <v>1787</v>
      </c>
      <c r="C2391" s="8" t="s">
        <v>3013</v>
      </c>
      <c r="D2391" s="22" t="s">
        <v>971</v>
      </c>
      <c r="E2391" s="22" t="s">
        <v>971</v>
      </c>
      <c r="F2391" s="22">
        <v>17450</v>
      </c>
      <c r="G2391" s="22"/>
      <c r="H2391" s="22" t="str">
        <f>+IFERROR(INDEX('18.02.23'!$N$9:$N$746,MATCH('Bảng kê Q1'!$F2391,'18.02.23'!$N$9:$N$746,0)),"")</f>
        <v/>
      </c>
      <c r="I2391" s="22"/>
      <c r="J2391" s="22"/>
      <c r="K2391" s="22"/>
      <c r="L2391" s="5">
        <v>397772</v>
      </c>
      <c r="M2391" s="9" t="s">
        <v>3015</v>
      </c>
      <c r="N2391" s="5">
        <v>39777</v>
      </c>
      <c r="O2391" s="5">
        <v>437549</v>
      </c>
      <c r="P2391" s="5">
        <f t="shared" si="74"/>
        <v>45942.644999999997</v>
      </c>
      <c r="Q2391" s="5">
        <f t="shared" si="75"/>
        <v>391606.35499999998</v>
      </c>
      <c r="R2391" s="5" t="str">
        <f>+IFERROR(INDEX('18.02.23'!$F$9:$F$748,MATCH('Bảng kê Q1'!$F2391,'18.02.23'!$N$9:$N$746,0)),"")</f>
        <v/>
      </c>
      <c r="S2391" s="15" t="s">
        <v>1882</v>
      </c>
      <c r="T2391" s="8" t="s">
        <v>3014</v>
      </c>
      <c r="U2391" t="e">
        <f>INDEX('Hàng tra'!$E$3:$E$519,MATCH('Bảng kê Q1'!$F2391,'Hàng tra'!$E$3:$E$519,0))</f>
        <v>#N/A</v>
      </c>
    </row>
    <row r="2392" spans="1:21" ht="21" hidden="1" outlineLevel="1" x14ac:dyDescent="0.25">
      <c r="A2392" s="4">
        <v>45009</v>
      </c>
      <c r="B2392" s="8" t="s">
        <v>2654</v>
      </c>
      <c r="C2392" s="8" t="s">
        <v>3013</v>
      </c>
      <c r="D2392" s="22" t="s">
        <v>4305</v>
      </c>
      <c r="E2392" s="22" t="s">
        <v>4305</v>
      </c>
      <c r="F2392" s="22">
        <v>17454</v>
      </c>
      <c r="G2392" s="22"/>
      <c r="H2392" s="22" t="str">
        <f>+IFERROR(INDEX('18.02.23'!$N$9:$N$746,MATCH('Bảng kê Q1'!$F2392,'18.02.23'!$N$9:$N$746,0)),"")</f>
        <v/>
      </c>
      <c r="I2392" s="22"/>
      <c r="J2392" s="22"/>
      <c r="K2392" s="22"/>
      <c r="L2392" s="5">
        <v>1185687</v>
      </c>
      <c r="M2392" s="9" t="s">
        <v>3015</v>
      </c>
      <c r="N2392" s="5">
        <v>118569</v>
      </c>
      <c r="O2392" s="5">
        <v>1304256</v>
      </c>
      <c r="P2392" s="5">
        <f t="shared" si="74"/>
        <v>136946.88</v>
      </c>
      <c r="Q2392" s="5">
        <f t="shared" si="75"/>
        <v>1167309.1200000001</v>
      </c>
      <c r="R2392" s="5" t="str">
        <f>+IFERROR(INDEX('18.02.23'!$F$9:$F$748,MATCH('Bảng kê Q1'!$F2392,'18.02.23'!$N$9:$N$746,0)),"")</f>
        <v/>
      </c>
      <c r="S2392" s="15" t="s">
        <v>349</v>
      </c>
      <c r="T2392" s="8" t="s">
        <v>3030</v>
      </c>
      <c r="U2392" t="e">
        <f>INDEX('Hàng tra'!$E$3:$E$519,MATCH('Bảng kê Q1'!$F2392,'Hàng tra'!$E$3:$E$519,0))</f>
        <v>#N/A</v>
      </c>
    </row>
    <row r="2393" spans="1:21" hidden="1" outlineLevel="1" x14ac:dyDescent="0.25">
      <c r="A2393" s="4">
        <v>45009</v>
      </c>
      <c r="B2393" s="8" t="s">
        <v>2843</v>
      </c>
      <c r="C2393" s="8" t="s">
        <v>3013</v>
      </c>
      <c r="D2393" s="22" t="s">
        <v>2216</v>
      </c>
      <c r="E2393" s="22" t="s">
        <v>2216</v>
      </c>
      <c r="F2393" s="22">
        <v>17455</v>
      </c>
      <c r="G2393" s="22"/>
      <c r="H2393" s="22" t="str">
        <f>+IFERROR(INDEX('18.02.23'!$N$9:$N$746,MATCH('Bảng kê Q1'!$F2393,'18.02.23'!$N$9:$N$746,0)),"")</f>
        <v/>
      </c>
      <c r="I2393" s="22"/>
      <c r="J2393" s="22"/>
      <c r="K2393" s="22"/>
      <c r="L2393" s="5">
        <v>3904126</v>
      </c>
      <c r="M2393" s="9" t="s">
        <v>3015</v>
      </c>
      <c r="N2393" s="5">
        <v>390413</v>
      </c>
      <c r="O2393" s="5">
        <v>4294539</v>
      </c>
      <c r="P2393" s="5">
        <f t="shared" si="74"/>
        <v>450926.59499999997</v>
      </c>
      <c r="Q2393" s="5">
        <f t="shared" si="75"/>
        <v>3843612.4050000003</v>
      </c>
      <c r="R2393" s="5" t="str">
        <f>+IFERROR(INDEX('18.02.23'!$F$9:$F$748,MATCH('Bảng kê Q1'!$F2393,'18.02.23'!$N$9:$N$746,0)),"")</f>
        <v/>
      </c>
      <c r="S2393" s="15" t="s">
        <v>2216</v>
      </c>
      <c r="T2393" s="8" t="s">
        <v>3042</v>
      </c>
      <c r="U2393" t="e">
        <f>INDEX('Hàng tra'!$E$3:$E$519,MATCH('Bảng kê Q1'!$F2393,'Hàng tra'!$E$3:$E$519,0))</f>
        <v>#N/A</v>
      </c>
    </row>
    <row r="2394" spans="1:21" ht="21" hidden="1" outlineLevel="1" x14ac:dyDescent="0.25">
      <c r="A2394" s="4">
        <v>45009</v>
      </c>
      <c r="B2394" s="8" t="s">
        <v>2280</v>
      </c>
      <c r="C2394" s="8" t="s">
        <v>3013</v>
      </c>
      <c r="D2394" s="22" t="s">
        <v>4189</v>
      </c>
      <c r="E2394" s="22" t="s">
        <v>4189</v>
      </c>
      <c r="F2394" s="22">
        <v>17457</v>
      </c>
      <c r="G2394" s="22"/>
      <c r="H2394" s="22" t="str">
        <f>+IFERROR(INDEX('18.02.23'!$N$9:$N$746,MATCH('Bảng kê Q1'!$F2394,'18.02.23'!$N$9:$N$746,0)),"")</f>
        <v/>
      </c>
      <c r="I2394" s="22"/>
      <c r="J2394" s="22"/>
      <c r="K2394" s="22"/>
      <c r="L2394" s="5">
        <v>1365215</v>
      </c>
      <c r="M2394" s="9" t="s">
        <v>3015</v>
      </c>
      <c r="N2394" s="5">
        <v>136522</v>
      </c>
      <c r="O2394" s="5">
        <v>1501737</v>
      </c>
      <c r="P2394" s="5">
        <f t="shared" si="74"/>
        <v>157682.38499999998</v>
      </c>
      <c r="Q2394" s="5">
        <f t="shared" si="75"/>
        <v>1344054.615</v>
      </c>
      <c r="R2394" s="5" t="str">
        <f>+IFERROR(INDEX('18.02.23'!$F$9:$F$748,MATCH('Bảng kê Q1'!$F2394,'18.02.23'!$N$9:$N$746,0)),"")</f>
        <v/>
      </c>
      <c r="S2394" s="15" t="s">
        <v>349</v>
      </c>
      <c r="T2394" s="8" t="s">
        <v>3030</v>
      </c>
      <c r="U2394" t="e">
        <f>INDEX('Hàng tra'!$E$3:$E$519,MATCH('Bảng kê Q1'!$F2394,'Hàng tra'!$E$3:$E$519,0))</f>
        <v>#N/A</v>
      </c>
    </row>
    <row r="2395" spans="1:21" hidden="1" outlineLevel="1" x14ac:dyDescent="0.25">
      <c r="A2395" s="4">
        <v>45009</v>
      </c>
      <c r="B2395" s="8" t="s">
        <v>348</v>
      </c>
      <c r="C2395" s="8" t="s">
        <v>3013</v>
      </c>
      <c r="D2395" s="22" t="s">
        <v>4192</v>
      </c>
      <c r="E2395" s="22" t="s">
        <v>4192</v>
      </c>
      <c r="F2395" s="22">
        <v>17462</v>
      </c>
      <c r="G2395" s="22"/>
      <c r="H2395" s="22" t="str">
        <f>+IFERROR(INDEX('18.02.23'!$N$9:$N$746,MATCH('Bảng kê Q1'!$F2395,'18.02.23'!$N$9:$N$746,0)),"")</f>
        <v/>
      </c>
      <c r="I2395" s="22"/>
      <c r="J2395" s="22"/>
      <c r="K2395" s="22"/>
      <c r="L2395" s="5">
        <v>1428360</v>
      </c>
      <c r="M2395" s="9" t="s">
        <v>3015</v>
      </c>
      <c r="N2395" s="5">
        <v>142836</v>
      </c>
      <c r="O2395" s="5">
        <v>1571196</v>
      </c>
      <c r="P2395" s="5">
        <f t="shared" si="74"/>
        <v>164975.57999999999</v>
      </c>
      <c r="Q2395" s="5">
        <f t="shared" si="75"/>
        <v>1406220.42</v>
      </c>
      <c r="R2395" s="5" t="str">
        <f>+IFERROR(INDEX('18.02.23'!$F$9:$F$748,MATCH('Bảng kê Q1'!$F2395,'18.02.23'!$N$9:$N$746,0)),"")</f>
        <v/>
      </c>
      <c r="S2395" s="15" t="s">
        <v>2803</v>
      </c>
      <c r="T2395" s="8" t="s">
        <v>3035</v>
      </c>
      <c r="U2395" t="e">
        <f>INDEX('Hàng tra'!$E$3:$E$519,MATCH('Bảng kê Q1'!$F2395,'Hàng tra'!$E$3:$E$519,0))</f>
        <v>#N/A</v>
      </c>
    </row>
    <row r="2396" spans="1:21" hidden="1" outlineLevel="1" x14ac:dyDescent="0.25">
      <c r="A2396" s="4">
        <v>45009</v>
      </c>
      <c r="B2396" s="8" t="s">
        <v>2062</v>
      </c>
      <c r="C2396" s="8" t="s">
        <v>3013</v>
      </c>
      <c r="D2396" s="22" t="s">
        <v>336</v>
      </c>
      <c r="E2396" s="22" t="s">
        <v>336</v>
      </c>
      <c r="F2396" s="22">
        <v>17463</v>
      </c>
      <c r="G2396" s="22"/>
      <c r="H2396" s="22" t="str">
        <f>+IFERROR(INDEX('18.02.23'!$N$9:$N$746,MATCH('Bảng kê Q1'!$F2396,'18.02.23'!$N$9:$N$746,0)),"")</f>
        <v/>
      </c>
      <c r="I2396" s="22"/>
      <c r="J2396" s="22"/>
      <c r="K2396" s="22"/>
      <c r="L2396" s="5">
        <v>704013</v>
      </c>
      <c r="M2396" s="9" t="s">
        <v>3015</v>
      </c>
      <c r="N2396" s="5">
        <v>70401</v>
      </c>
      <c r="O2396" s="5">
        <v>774414</v>
      </c>
      <c r="P2396" s="5">
        <f t="shared" si="74"/>
        <v>81313.47</v>
      </c>
      <c r="Q2396" s="5">
        <f t="shared" si="75"/>
        <v>693100.53</v>
      </c>
      <c r="R2396" s="5" t="str">
        <f>+IFERROR(INDEX('18.02.23'!$F$9:$F$748,MATCH('Bảng kê Q1'!$F2396,'18.02.23'!$N$9:$N$746,0)),"")</f>
        <v/>
      </c>
      <c r="S2396" s="15" t="s">
        <v>1882</v>
      </c>
      <c r="T2396" s="8" t="s">
        <v>3014</v>
      </c>
      <c r="U2396" t="e">
        <f>INDEX('Hàng tra'!$E$3:$E$519,MATCH('Bảng kê Q1'!$F2396,'Hàng tra'!$E$3:$E$519,0))</f>
        <v>#N/A</v>
      </c>
    </row>
    <row r="2397" spans="1:21" hidden="1" outlineLevel="1" x14ac:dyDescent="0.25">
      <c r="A2397" s="4">
        <v>45009</v>
      </c>
      <c r="B2397" s="8" t="s">
        <v>390</v>
      </c>
      <c r="C2397" s="8" t="s">
        <v>3013</v>
      </c>
      <c r="D2397" s="22" t="s">
        <v>517</v>
      </c>
      <c r="E2397" s="22" t="s">
        <v>517</v>
      </c>
      <c r="F2397" s="22">
        <v>17464</v>
      </c>
      <c r="G2397" s="22"/>
      <c r="H2397" s="22" t="str">
        <f>+IFERROR(INDEX('18.02.23'!$N$9:$N$746,MATCH('Bảng kê Q1'!$F2397,'18.02.23'!$N$9:$N$746,0)),"")</f>
        <v/>
      </c>
      <c r="I2397" s="22"/>
      <c r="J2397" s="22"/>
      <c r="K2397" s="22"/>
      <c r="L2397" s="5">
        <v>964308</v>
      </c>
      <c r="M2397" s="9" t="s">
        <v>3015</v>
      </c>
      <c r="N2397" s="5">
        <v>96431</v>
      </c>
      <c r="O2397" s="5">
        <v>1060739</v>
      </c>
      <c r="P2397" s="5">
        <f t="shared" si="74"/>
        <v>111377.595</v>
      </c>
      <c r="Q2397" s="5">
        <f t="shared" si="75"/>
        <v>949361.40500000003</v>
      </c>
      <c r="R2397" s="5" t="str">
        <f>+IFERROR(INDEX('18.02.23'!$F$9:$F$748,MATCH('Bảng kê Q1'!$F2397,'18.02.23'!$N$9:$N$746,0)),"")</f>
        <v/>
      </c>
      <c r="S2397" s="15" t="s">
        <v>1882</v>
      </c>
      <c r="T2397" s="8" t="s">
        <v>3014</v>
      </c>
      <c r="U2397" t="e">
        <f>INDEX('Hàng tra'!$E$3:$E$519,MATCH('Bảng kê Q1'!$F2397,'Hàng tra'!$E$3:$E$519,0))</f>
        <v>#N/A</v>
      </c>
    </row>
    <row r="2398" spans="1:21" ht="21" hidden="1" outlineLevel="1" x14ac:dyDescent="0.25">
      <c r="A2398" s="4">
        <v>45009</v>
      </c>
      <c r="B2398" s="8" t="s">
        <v>269</v>
      </c>
      <c r="C2398" s="8" t="s">
        <v>3013</v>
      </c>
      <c r="D2398" s="22" t="s">
        <v>4237</v>
      </c>
      <c r="E2398" s="22" t="s">
        <v>4237</v>
      </c>
      <c r="F2398" s="22">
        <v>17471</v>
      </c>
      <c r="G2398" s="22"/>
      <c r="H2398" s="22" t="str">
        <f>+IFERROR(INDEX('18.02.23'!$N$9:$N$746,MATCH('Bảng kê Q1'!$F2398,'18.02.23'!$N$9:$N$746,0)),"")</f>
        <v/>
      </c>
      <c r="I2398" s="22"/>
      <c r="J2398" s="22"/>
      <c r="K2398" s="22"/>
      <c r="L2398" s="5">
        <v>2292125</v>
      </c>
      <c r="M2398" s="9" t="s">
        <v>3015</v>
      </c>
      <c r="N2398" s="5">
        <v>229213</v>
      </c>
      <c r="O2398" s="5">
        <v>2521338</v>
      </c>
      <c r="P2398" s="5">
        <f t="shared" si="74"/>
        <v>264740.49</v>
      </c>
      <c r="Q2398" s="5">
        <f t="shared" si="75"/>
        <v>2256597.5099999998</v>
      </c>
      <c r="R2398" s="5" t="str">
        <f>+IFERROR(INDEX('18.02.23'!$F$9:$F$748,MATCH('Bảng kê Q1'!$F2398,'18.02.23'!$N$9:$N$746,0)),"")</f>
        <v/>
      </c>
      <c r="S2398" s="15" t="s">
        <v>349</v>
      </c>
      <c r="T2398" s="8" t="s">
        <v>3030</v>
      </c>
      <c r="U2398" t="e">
        <f>INDEX('Hàng tra'!$E$3:$E$519,MATCH('Bảng kê Q1'!$F2398,'Hàng tra'!$E$3:$E$519,0))</f>
        <v>#N/A</v>
      </c>
    </row>
    <row r="2399" spans="1:21" ht="21" hidden="1" outlineLevel="1" x14ac:dyDescent="0.25">
      <c r="A2399" s="4">
        <v>45009</v>
      </c>
      <c r="B2399" s="8" t="s">
        <v>1477</v>
      </c>
      <c r="C2399" s="8" t="s">
        <v>3013</v>
      </c>
      <c r="D2399" s="22" t="s">
        <v>2912</v>
      </c>
      <c r="E2399" s="22" t="s">
        <v>2912</v>
      </c>
      <c r="F2399" s="22">
        <v>17472</v>
      </c>
      <c r="G2399" s="22"/>
      <c r="H2399" s="22" t="str">
        <f>+IFERROR(INDEX('18.02.23'!$N$9:$N$746,MATCH('Bảng kê Q1'!$F2399,'18.02.23'!$N$9:$N$746,0)),"")</f>
        <v/>
      </c>
      <c r="I2399" s="22"/>
      <c r="J2399" s="22"/>
      <c r="K2399" s="22"/>
      <c r="L2399" s="5">
        <v>1529816</v>
      </c>
      <c r="M2399" s="9" t="s">
        <v>3015</v>
      </c>
      <c r="N2399" s="5">
        <v>152982</v>
      </c>
      <c r="O2399" s="5">
        <v>1682798</v>
      </c>
      <c r="P2399" s="5">
        <f t="shared" si="74"/>
        <v>176693.78999999998</v>
      </c>
      <c r="Q2399" s="5">
        <f t="shared" si="75"/>
        <v>1506104.21</v>
      </c>
      <c r="R2399" s="5" t="str">
        <f>+IFERROR(INDEX('18.02.23'!$F$9:$F$748,MATCH('Bảng kê Q1'!$F2399,'18.02.23'!$N$9:$N$746,0)),"")</f>
        <v/>
      </c>
      <c r="S2399" s="15" t="s">
        <v>2912</v>
      </c>
      <c r="T2399" s="8" t="s">
        <v>3049</v>
      </c>
      <c r="U2399" t="e">
        <f>INDEX('Hàng tra'!$E$3:$E$519,MATCH('Bảng kê Q1'!$F2399,'Hàng tra'!$E$3:$E$519,0))</f>
        <v>#N/A</v>
      </c>
    </row>
    <row r="2400" spans="1:21" hidden="1" outlineLevel="1" x14ac:dyDescent="0.25">
      <c r="A2400" s="4">
        <v>45009</v>
      </c>
      <c r="B2400" s="8" t="s">
        <v>1595</v>
      </c>
      <c r="C2400" s="8" t="s">
        <v>3013</v>
      </c>
      <c r="D2400" s="22" t="s">
        <v>277</v>
      </c>
      <c r="E2400" s="22" t="s">
        <v>277</v>
      </c>
      <c r="F2400" s="22">
        <v>17475</v>
      </c>
      <c r="G2400" s="22"/>
      <c r="H2400" s="22" t="str">
        <f>+IFERROR(INDEX('18.02.23'!$N$9:$N$746,MATCH('Bảng kê Q1'!$F2400,'18.02.23'!$N$9:$N$746,0)),"")</f>
        <v/>
      </c>
      <c r="I2400" s="22"/>
      <c r="J2400" s="22"/>
      <c r="K2400" s="22"/>
      <c r="L2400" s="5">
        <v>1612400</v>
      </c>
      <c r="M2400" s="9" t="s">
        <v>3015</v>
      </c>
      <c r="N2400" s="5">
        <v>161240</v>
      </c>
      <c r="O2400" s="5">
        <v>1773640</v>
      </c>
      <c r="P2400" s="5">
        <f t="shared" si="74"/>
        <v>186232.19999999998</v>
      </c>
      <c r="Q2400" s="5">
        <f t="shared" si="75"/>
        <v>1587407.8</v>
      </c>
      <c r="R2400" s="5" t="str">
        <f>+IFERROR(INDEX('18.02.23'!$F$9:$F$748,MATCH('Bảng kê Q1'!$F2400,'18.02.23'!$N$9:$N$746,0)),"")</f>
        <v/>
      </c>
      <c r="S2400" s="15" t="s">
        <v>277</v>
      </c>
      <c r="T2400" s="8" t="s">
        <v>3101</v>
      </c>
      <c r="U2400" t="e">
        <f>INDEX('Hàng tra'!$E$3:$E$519,MATCH('Bảng kê Q1'!$F2400,'Hàng tra'!$E$3:$E$519,0))</f>
        <v>#N/A</v>
      </c>
    </row>
    <row r="2401" spans="1:21" hidden="1" outlineLevel="1" x14ac:dyDescent="0.25">
      <c r="A2401" s="4">
        <v>45009</v>
      </c>
      <c r="B2401" s="8" t="s">
        <v>1473</v>
      </c>
      <c r="C2401" s="8" t="s">
        <v>3013</v>
      </c>
      <c r="D2401" s="22" t="s">
        <v>280</v>
      </c>
      <c r="E2401" s="22" t="s">
        <v>280</v>
      </c>
      <c r="F2401" s="22">
        <v>17476</v>
      </c>
      <c r="G2401" s="22"/>
      <c r="H2401" s="22" t="str">
        <f>+IFERROR(INDEX('18.02.23'!$N$9:$N$746,MATCH('Bảng kê Q1'!$F2401,'18.02.23'!$N$9:$N$746,0)),"")</f>
        <v/>
      </c>
      <c r="I2401" s="22"/>
      <c r="J2401" s="22"/>
      <c r="K2401" s="22"/>
      <c r="L2401" s="5">
        <v>865200</v>
      </c>
      <c r="M2401" s="9" t="s">
        <v>3015</v>
      </c>
      <c r="N2401" s="5">
        <v>86520</v>
      </c>
      <c r="O2401" s="5">
        <v>951720</v>
      </c>
      <c r="P2401" s="5">
        <f t="shared" si="74"/>
        <v>99930.599999999991</v>
      </c>
      <c r="Q2401" s="5">
        <f t="shared" si="75"/>
        <v>851789.4</v>
      </c>
      <c r="R2401" s="5" t="str">
        <f>+IFERROR(INDEX('18.02.23'!$F$9:$F$748,MATCH('Bảng kê Q1'!$F2401,'18.02.23'!$N$9:$N$746,0)),"")</f>
        <v/>
      </c>
      <c r="S2401" s="15" t="s">
        <v>280</v>
      </c>
      <c r="T2401" s="8" t="s">
        <v>3037</v>
      </c>
      <c r="U2401" t="e">
        <f>INDEX('Hàng tra'!$E$3:$E$519,MATCH('Bảng kê Q1'!$F2401,'Hàng tra'!$E$3:$E$519,0))</f>
        <v>#N/A</v>
      </c>
    </row>
    <row r="2402" spans="1:21" hidden="1" outlineLevel="1" x14ac:dyDescent="0.25">
      <c r="A2402" s="4">
        <v>45010</v>
      </c>
      <c r="B2402" s="8" t="s">
        <v>1999</v>
      </c>
      <c r="C2402" s="8" t="s">
        <v>3013</v>
      </c>
      <c r="D2402" s="22" t="s">
        <v>2139</v>
      </c>
      <c r="E2402" s="22" t="s">
        <v>2139</v>
      </c>
      <c r="F2402" s="22">
        <v>17479</v>
      </c>
      <c r="G2402" s="22"/>
      <c r="H2402" s="22" t="str">
        <f>+IFERROR(INDEX('18.02.23'!$N$9:$N$746,MATCH('Bảng kê Q1'!$F2402,'18.02.23'!$N$9:$N$746,0)),"")</f>
        <v/>
      </c>
      <c r="I2402" s="22"/>
      <c r="J2402" s="22"/>
      <c r="K2402" s="22"/>
      <c r="L2402" s="5">
        <v>305250</v>
      </c>
      <c r="M2402" s="9" t="s">
        <v>3015</v>
      </c>
      <c r="N2402" s="5">
        <v>30525</v>
      </c>
      <c r="O2402" s="5">
        <v>335775</v>
      </c>
      <c r="P2402" s="5">
        <f t="shared" si="74"/>
        <v>35256.375</v>
      </c>
      <c r="Q2402" s="5">
        <f t="shared" si="75"/>
        <v>300518.625</v>
      </c>
      <c r="R2402" s="5" t="str">
        <f>+IFERROR(INDEX('18.02.23'!$F$9:$F$748,MATCH('Bảng kê Q1'!$F2402,'18.02.23'!$N$9:$N$746,0)),"")</f>
        <v/>
      </c>
      <c r="S2402" s="15" t="s">
        <v>1882</v>
      </c>
      <c r="T2402" s="8" t="s">
        <v>3014</v>
      </c>
      <c r="U2402" t="e">
        <f>INDEX('Hàng tra'!$E$3:$E$519,MATCH('Bảng kê Q1'!$F2402,'Hàng tra'!$E$3:$E$519,0))</f>
        <v>#N/A</v>
      </c>
    </row>
    <row r="2403" spans="1:21" hidden="1" outlineLevel="1" x14ac:dyDescent="0.25">
      <c r="A2403" s="4">
        <v>45010</v>
      </c>
      <c r="B2403" s="8" t="s">
        <v>211</v>
      </c>
      <c r="C2403" s="8" t="s">
        <v>3013</v>
      </c>
      <c r="D2403" s="22" t="s">
        <v>959</v>
      </c>
      <c r="E2403" s="22" t="s">
        <v>959</v>
      </c>
      <c r="F2403" s="22">
        <v>17480</v>
      </c>
      <c r="G2403" s="22"/>
      <c r="H2403" s="22" t="str">
        <f>+IFERROR(INDEX('18.02.23'!$N$9:$N$746,MATCH('Bảng kê Q1'!$F2403,'18.02.23'!$N$9:$N$746,0)),"")</f>
        <v/>
      </c>
      <c r="I2403" s="22"/>
      <c r="J2403" s="22"/>
      <c r="K2403" s="22"/>
      <c r="L2403" s="5">
        <v>1123173</v>
      </c>
      <c r="M2403" s="9" t="s">
        <v>3015</v>
      </c>
      <c r="N2403" s="5">
        <v>112317</v>
      </c>
      <c r="O2403" s="5">
        <v>1235490</v>
      </c>
      <c r="P2403" s="5">
        <f t="shared" si="74"/>
        <v>129726.45</v>
      </c>
      <c r="Q2403" s="5">
        <f t="shared" si="75"/>
        <v>1105763.55</v>
      </c>
      <c r="R2403" s="5" t="str">
        <f>+IFERROR(INDEX('18.02.23'!$F$9:$F$748,MATCH('Bảng kê Q1'!$F2403,'18.02.23'!$N$9:$N$746,0)),"")</f>
        <v/>
      </c>
      <c r="S2403" s="15" t="s">
        <v>1882</v>
      </c>
      <c r="T2403" s="8" t="s">
        <v>3014</v>
      </c>
      <c r="U2403" t="e">
        <f>INDEX('Hàng tra'!$E$3:$E$519,MATCH('Bảng kê Q1'!$F2403,'Hàng tra'!$E$3:$E$519,0))</f>
        <v>#N/A</v>
      </c>
    </row>
    <row r="2404" spans="1:21" hidden="1" outlineLevel="1" x14ac:dyDescent="0.25">
      <c r="A2404" s="4">
        <v>45010</v>
      </c>
      <c r="B2404" s="8" t="s">
        <v>80</v>
      </c>
      <c r="C2404" s="8" t="s">
        <v>3013</v>
      </c>
      <c r="D2404" s="22" t="s">
        <v>46</v>
      </c>
      <c r="E2404" s="22" t="s">
        <v>46</v>
      </c>
      <c r="F2404" s="22">
        <v>17484</v>
      </c>
      <c r="G2404" s="22"/>
      <c r="H2404" s="22" t="str">
        <f>+IFERROR(INDEX('18.02.23'!$N$9:$N$746,MATCH('Bảng kê Q1'!$F2404,'18.02.23'!$N$9:$N$746,0)),"")</f>
        <v/>
      </c>
      <c r="I2404" s="22"/>
      <c r="J2404" s="22"/>
      <c r="K2404" s="22"/>
      <c r="L2404" s="5">
        <v>737956</v>
      </c>
      <c r="M2404" s="9" t="s">
        <v>3015</v>
      </c>
      <c r="N2404" s="5">
        <v>73796</v>
      </c>
      <c r="O2404" s="5">
        <v>811752</v>
      </c>
      <c r="P2404" s="5">
        <f t="shared" si="74"/>
        <v>85233.959999999992</v>
      </c>
      <c r="Q2404" s="5">
        <f t="shared" si="75"/>
        <v>726518.04</v>
      </c>
      <c r="R2404" s="5" t="str">
        <f>+IFERROR(INDEX('18.02.23'!$F$9:$F$748,MATCH('Bảng kê Q1'!$F2404,'18.02.23'!$N$9:$N$746,0)),"")</f>
        <v/>
      </c>
      <c r="S2404" s="15" t="s">
        <v>1882</v>
      </c>
      <c r="T2404" s="8" t="s">
        <v>3014</v>
      </c>
      <c r="U2404" t="e">
        <f>INDEX('Hàng tra'!$E$3:$E$519,MATCH('Bảng kê Q1'!$F2404,'Hàng tra'!$E$3:$E$519,0))</f>
        <v>#N/A</v>
      </c>
    </row>
    <row r="2405" spans="1:21" hidden="1" outlineLevel="1" x14ac:dyDescent="0.25">
      <c r="A2405" s="4">
        <v>45010</v>
      </c>
      <c r="B2405" s="8" t="s">
        <v>686</v>
      </c>
      <c r="C2405" s="8" t="s">
        <v>3013</v>
      </c>
      <c r="D2405" s="22" t="s">
        <v>38</v>
      </c>
      <c r="E2405" s="22" t="s">
        <v>38</v>
      </c>
      <c r="F2405" s="22">
        <v>17485</v>
      </c>
      <c r="G2405" s="22"/>
      <c r="H2405" s="22" t="str">
        <f>+IFERROR(INDEX('18.02.23'!$N$9:$N$746,MATCH('Bảng kê Q1'!$F2405,'18.02.23'!$N$9:$N$746,0)),"")</f>
        <v/>
      </c>
      <c r="I2405" s="22"/>
      <c r="J2405" s="22"/>
      <c r="K2405" s="22"/>
      <c r="L2405" s="5">
        <v>553467</v>
      </c>
      <c r="M2405" s="9" t="s">
        <v>3015</v>
      </c>
      <c r="N2405" s="5">
        <v>55347</v>
      </c>
      <c r="O2405" s="5">
        <v>608814</v>
      </c>
      <c r="P2405" s="5">
        <f t="shared" si="74"/>
        <v>63925.47</v>
      </c>
      <c r="Q2405" s="5">
        <f t="shared" si="75"/>
        <v>544888.53</v>
      </c>
      <c r="R2405" s="5" t="str">
        <f>+IFERROR(INDEX('18.02.23'!$F$9:$F$748,MATCH('Bảng kê Q1'!$F2405,'18.02.23'!$N$9:$N$746,0)),"")</f>
        <v/>
      </c>
      <c r="S2405" s="15" t="s">
        <v>1882</v>
      </c>
      <c r="T2405" s="8" t="s">
        <v>3014</v>
      </c>
      <c r="U2405" t="e">
        <f>INDEX('Hàng tra'!$E$3:$E$519,MATCH('Bảng kê Q1'!$F2405,'Hàng tra'!$E$3:$E$519,0))</f>
        <v>#N/A</v>
      </c>
    </row>
    <row r="2406" spans="1:21" hidden="1" outlineLevel="1" x14ac:dyDescent="0.25">
      <c r="A2406" s="4">
        <v>45010</v>
      </c>
      <c r="B2406" s="8" t="s">
        <v>580</v>
      </c>
      <c r="C2406" s="8" t="s">
        <v>3013</v>
      </c>
      <c r="D2406" s="22" t="s">
        <v>1324</v>
      </c>
      <c r="E2406" s="22" t="s">
        <v>1324</v>
      </c>
      <c r="F2406" s="22">
        <v>17486</v>
      </c>
      <c r="G2406" s="22"/>
      <c r="H2406" s="22" t="str">
        <f>+IFERROR(INDEX('18.02.23'!$N$9:$N$746,MATCH('Bảng kê Q1'!$F2406,'18.02.23'!$N$9:$N$746,0)),"")</f>
        <v/>
      </c>
      <c r="I2406" s="22"/>
      <c r="J2406" s="22"/>
      <c r="K2406" s="22"/>
      <c r="L2406" s="5">
        <v>1176421</v>
      </c>
      <c r="M2406" s="9" t="s">
        <v>3015</v>
      </c>
      <c r="N2406" s="5">
        <v>117642</v>
      </c>
      <c r="O2406" s="5">
        <v>1294063</v>
      </c>
      <c r="P2406" s="5">
        <f t="shared" si="74"/>
        <v>135876.61499999999</v>
      </c>
      <c r="Q2406" s="5">
        <f t="shared" si="75"/>
        <v>1158186.385</v>
      </c>
      <c r="R2406" s="5" t="str">
        <f>+IFERROR(INDEX('18.02.23'!$F$9:$F$748,MATCH('Bảng kê Q1'!$F2406,'18.02.23'!$N$9:$N$746,0)),"")</f>
        <v/>
      </c>
      <c r="S2406" s="15" t="s">
        <v>1882</v>
      </c>
      <c r="T2406" s="8" t="s">
        <v>3014</v>
      </c>
      <c r="U2406" t="e">
        <f>INDEX('Hàng tra'!$E$3:$E$519,MATCH('Bảng kê Q1'!$F2406,'Hàng tra'!$E$3:$E$519,0))</f>
        <v>#N/A</v>
      </c>
    </row>
    <row r="2407" spans="1:21" hidden="1" outlineLevel="1" x14ac:dyDescent="0.25">
      <c r="A2407" s="4">
        <v>45010</v>
      </c>
      <c r="B2407" s="8" t="s">
        <v>2642</v>
      </c>
      <c r="C2407" s="8" t="s">
        <v>3013</v>
      </c>
      <c r="D2407" s="22" t="s">
        <v>1324</v>
      </c>
      <c r="E2407" s="22" t="s">
        <v>1324</v>
      </c>
      <c r="F2407" s="22">
        <v>17487</v>
      </c>
      <c r="G2407" s="22"/>
      <c r="H2407" s="22" t="str">
        <f>+IFERROR(INDEX('18.02.23'!$N$9:$N$746,MATCH('Bảng kê Q1'!$F2407,'18.02.23'!$N$9:$N$746,0)),"")</f>
        <v/>
      </c>
      <c r="I2407" s="22"/>
      <c r="J2407" s="22"/>
      <c r="K2407" s="22"/>
      <c r="L2407" s="5">
        <v>519120</v>
      </c>
      <c r="M2407" s="9" t="s">
        <v>3015</v>
      </c>
      <c r="N2407" s="5">
        <v>51912</v>
      </c>
      <c r="O2407" s="5">
        <v>571032</v>
      </c>
      <c r="P2407" s="5">
        <f t="shared" si="74"/>
        <v>59958.36</v>
      </c>
      <c r="Q2407" s="5">
        <f t="shared" si="75"/>
        <v>511073.64</v>
      </c>
      <c r="R2407" s="5" t="str">
        <f>+IFERROR(INDEX('18.02.23'!$F$9:$F$748,MATCH('Bảng kê Q1'!$F2407,'18.02.23'!$N$9:$N$746,0)),"")</f>
        <v/>
      </c>
      <c r="S2407" s="15" t="s">
        <v>1882</v>
      </c>
      <c r="T2407" s="8" t="s">
        <v>3014</v>
      </c>
      <c r="U2407" t="e">
        <f>INDEX('Hàng tra'!$E$3:$E$519,MATCH('Bảng kê Q1'!$F2407,'Hàng tra'!$E$3:$E$519,0))</f>
        <v>#N/A</v>
      </c>
    </row>
    <row r="2408" spans="1:21" hidden="1" outlineLevel="1" x14ac:dyDescent="0.25">
      <c r="A2408" s="4">
        <v>45010</v>
      </c>
      <c r="B2408" s="8" t="s">
        <v>1624</v>
      </c>
      <c r="C2408" s="8" t="s">
        <v>3013</v>
      </c>
      <c r="D2408" s="22" t="s">
        <v>4143</v>
      </c>
      <c r="E2408" s="22" t="s">
        <v>4143</v>
      </c>
      <c r="F2408" s="22">
        <v>17488</v>
      </c>
      <c r="G2408" s="22"/>
      <c r="H2408" s="22" t="str">
        <f>+IFERROR(INDEX('18.02.23'!$N$9:$N$746,MATCH('Bảng kê Q1'!$F2408,'18.02.23'!$N$9:$N$746,0)),"")</f>
        <v/>
      </c>
      <c r="I2408" s="22"/>
      <c r="J2408" s="22"/>
      <c r="K2408" s="22"/>
      <c r="L2408" s="5">
        <v>608108</v>
      </c>
      <c r="M2408" s="9" t="s">
        <v>3015</v>
      </c>
      <c r="N2408" s="5">
        <v>60811</v>
      </c>
      <c r="O2408" s="5">
        <v>668919</v>
      </c>
      <c r="P2408" s="5">
        <f t="shared" si="74"/>
        <v>70236.494999999995</v>
      </c>
      <c r="Q2408" s="5">
        <f t="shared" si="75"/>
        <v>598682.505</v>
      </c>
      <c r="R2408" s="5" t="str">
        <f>+IFERROR(INDEX('18.02.23'!$F$9:$F$748,MATCH('Bảng kê Q1'!$F2408,'18.02.23'!$N$9:$N$746,0)),"")</f>
        <v/>
      </c>
      <c r="S2408" s="15" t="s">
        <v>1882</v>
      </c>
      <c r="T2408" s="8" t="s">
        <v>3014</v>
      </c>
      <c r="U2408" t="e">
        <f>INDEX('Hàng tra'!$E$3:$E$519,MATCH('Bảng kê Q1'!$F2408,'Hàng tra'!$E$3:$E$519,0))</f>
        <v>#N/A</v>
      </c>
    </row>
    <row r="2409" spans="1:21" hidden="1" outlineLevel="1" x14ac:dyDescent="0.25">
      <c r="A2409" s="4">
        <v>45010</v>
      </c>
      <c r="B2409" s="8" t="s">
        <v>2624</v>
      </c>
      <c r="C2409" s="8" t="s">
        <v>3013</v>
      </c>
      <c r="D2409" s="22" t="s">
        <v>4143</v>
      </c>
      <c r="E2409" s="22" t="s">
        <v>4143</v>
      </c>
      <c r="F2409" s="22">
        <v>17489</v>
      </c>
      <c r="G2409" s="22"/>
      <c r="H2409" s="22" t="str">
        <f>+IFERROR(INDEX('18.02.23'!$N$9:$N$746,MATCH('Bảng kê Q1'!$F2409,'18.02.23'!$N$9:$N$746,0)),"")</f>
        <v/>
      </c>
      <c r="I2409" s="22"/>
      <c r="J2409" s="22"/>
      <c r="K2409" s="22"/>
      <c r="L2409" s="5">
        <v>519120</v>
      </c>
      <c r="M2409" s="9" t="s">
        <v>3015</v>
      </c>
      <c r="N2409" s="5">
        <v>51912</v>
      </c>
      <c r="O2409" s="5">
        <v>571032</v>
      </c>
      <c r="P2409" s="5">
        <f t="shared" si="74"/>
        <v>59958.36</v>
      </c>
      <c r="Q2409" s="5">
        <f t="shared" si="75"/>
        <v>511073.64</v>
      </c>
      <c r="R2409" s="5" t="str">
        <f>+IFERROR(INDEX('18.02.23'!$F$9:$F$748,MATCH('Bảng kê Q1'!$F2409,'18.02.23'!$N$9:$N$746,0)),"")</f>
        <v/>
      </c>
      <c r="S2409" s="15" t="s">
        <v>1882</v>
      </c>
      <c r="T2409" s="8" t="s">
        <v>3014</v>
      </c>
      <c r="U2409" t="e">
        <f>INDEX('Hàng tra'!$E$3:$E$519,MATCH('Bảng kê Q1'!$F2409,'Hàng tra'!$E$3:$E$519,0))</f>
        <v>#N/A</v>
      </c>
    </row>
    <row r="2410" spans="1:21" hidden="1" outlineLevel="1" x14ac:dyDescent="0.25">
      <c r="A2410" s="4">
        <v>45010</v>
      </c>
      <c r="B2410" s="8" t="s">
        <v>55</v>
      </c>
      <c r="C2410" s="8" t="s">
        <v>3013</v>
      </c>
      <c r="D2410" s="22" t="s">
        <v>1804</v>
      </c>
      <c r="E2410" s="22" t="s">
        <v>1804</v>
      </c>
      <c r="F2410" s="22">
        <v>17490</v>
      </c>
      <c r="G2410" s="22"/>
      <c r="H2410" s="22" t="str">
        <f>+IFERROR(INDEX('18.02.23'!$N$9:$N$746,MATCH('Bảng kê Q1'!$F2410,'18.02.23'!$N$9:$N$746,0)),"")</f>
        <v/>
      </c>
      <c r="I2410" s="22"/>
      <c r="J2410" s="22"/>
      <c r="K2410" s="22"/>
      <c r="L2410" s="5">
        <v>922445</v>
      </c>
      <c r="M2410" s="9" t="s">
        <v>3015</v>
      </c>
      <c r="N2410" s="5">
        <v>92245</v>
      </c>
      <c r="O2410" s="5">
        <v>1014690</v>
      </c>
      <c r="P2410" s="5">
        <f t="shared" si="74"/>
        <v>106542.45</v>
      </c>
      <c r="Q2410" s="5">
        <f t="shared" si="75"/>
        <v>908147.55</v>
      </c>
      <c r="R2410" s="5" t="str">
        <f>+IFERROR(INDEX('18.02.23'!$F$9:$F$748,MATCH('Bảng kê Q1'!$F2410,'18.02.23'!$N$9:$N$746,0)),"")</f>
        <v/>
      </c>
      <c r="S2410" s="15" t="s">
        <v>1882</v>
      </c>
      <c r="T2410" s="8" t="s">
        <v>3014</v>
      </c>
      <c r="U2410" t="e">
        <f>INDEX('Hàng tra'!$E$3:$E$519,MATCH('Bảng kê Q1'!$F2410,'Hàng tra'!$E$3:$E$519,0))</f>
        <v>#N/A</v>
      </c>
    </row>
    <row r="2411" spans="1:21" hidden="1" outlineLevel="1" x14ac:dyDescent="0.25">
      <c r="A2411" s="4">
        <v>45010</v>
      </c>
      <c r="B2411" s="8" t="s">
        <v>2461</v>
      </c>
      <c r="C2411" s="8" t="s">
        <v>3013</v>
      </c>
      <c r="D2411" s="22" t="s">
        <v>1195</v>
      </c>
      <c r="E2411" s="22" t="s">
        <v>1195</v>
      </c>
      <c r="F2411" s="22">
        <v>17491</v>
      </c>
      <c r="G2411" s="22"/>
      <c r="H2411" s="22" t="str">
        <f>+IFERROR(INDEX('18.02.23'!$N$9:$N$746,MATCH('Bảng kê Q1'!$F2411,'18.02.23'!$N$9:$N$746,0)),"")</f>
        <v/>
      </c>
      <c r="I2411" s="22"/>
      <c r="J2411" s="22"/>
      <c r="K2411" s="22"/>
      <c r="L2411" s="5">
        <v>806205</v>
      </c>
      <c r="M2411" s="9" t="s">
        <v>3015</v>
      </c>
      <c r="N2411" s="5">
        <v>80621</v>
      </c>
      <c r="O2411" s="5">
        <v>886826</v>
      </c>
      <c r="P2411" s="5">
        <f t="shared" si="74"/>
        <v>93116.73</v>
      </c>
      <c r="Q2411" s="5">
        <f t="shared" si="75"/>
        <v>793709.27</v>
      </c>
      <c r="R2411" s="5" t="str">
        <f>+IFERROR(INDEX('18.02.23'!$F$9:$F$748,MATCH('Bảng kê Q1'!$F2411,'18.02.23'!$N$9:$N$746,0)),"")</f>
        <v/>
      </c>
      <c r="S2411" s="15" t="s">
        <v>1882</v>
      </c>
      <c r="T2411" s="8" t="s">
        <v>3014</v>
      </c>
      <c r="U2411" t="e">
        <f>INDEX('Hàng tra'!$E$3:$E$519,MATCH('Bảng kê Q1'!$F2411,'Hàng tra'!$E$3:$E$519,0))</f>
        <v>#N/A</v>
      </c>
    </row>
    <row r="2412" spans="1:21" hidden="1" outlineLevel="1" x14ac:dyDescent="0.25">
      <c r="A2412" s="4">
        <v>45010</v>
      </c>
      <c r="B2412" s="8" t="s">
        <v>750</v>
      </c>
      <c r="C2412" s="8" t="s">
        <v>3013</v>
      </c>
      <c r="D2412" s="22" t="s">
        <v>1195</v>
      </c>
      <c r="E2412" s="22" t="s">
        <v>1195</v>
      </c>
      <c r="F2412" s="22">
        <v>17492</v>
      </c>
      <c r="G2412" s="22"/>
      <c r="H2412" s="22" t="str">
        <f>+IFERROR(INDEX('18.02.23'!$N$9:$N$746,MATCH('Bảng kê Q1'!$F2412,'18.02.23'!$N$9:$N$746,0)),"")</f>
        <v/>
      </c>
      <c r="I2412" s="22"/>
      <c r="J2412" s="22"/>
      <c r="K2412" s="22"/>
      <c r="L2412" s="5">
        <v>519120</v>
      </c>
      <c r="M2412" s="9" t="s">
        <v>3015</v>
      </c>
      <c r="N2412" s="5">
        <v>51912</v>
      </c>
      <c r="O2412" s="5">
        <v>571032</v>
      </c>
      <c r="P2412" s="5">
        <f t="shared" si="74"/>
        <v>59958.36</v>
      </c>
      <c r="Q2412" s="5">
        <f t="shared" si="75"/>
        <v>511073.64</v>
      </c>
      <c r="R2412" s="5" t="str">
        <f>+IFERROR(INDEX('18.02.23'!$F$9:$F$748,MATCH('Bảng kê Q1'!$F2412,'18.02.23'!$N$9:$N$746,0)),"")</f>
        <v/>
      </c>
      <c r="S2412" s="15" t="s">
        <v>1882</v>
      </c>
      <c r="T2412" s="8" t="s">
        <v>3014</v>
      </c>
      <c r="U2412" t="e">
        <f>INDEX('Hàng tra'!$E$3:$E$519,MATCH('Bảng kê Q1'!$F2412,'Hàng tra'!$E$3:$E$519,0))</f>
        <v>#N/A</v>
      </c>
    </row>
    <row r="2413" spans="1:21" hidden="1" outlineLevel="1" x14ac:dyDescent="0.25">
      <c r="A2413" s="4">
        <v>45010</v>
      </c>
      <c r="B2413" s="8" t="s">
        <v>1358</v>
      </c>
      <c r="C2413" s="8" t="s">
        <v>3013</v>
      </c>
      <c r="D2413" s="22" t="s">
        <v>2139</v>
      </c>
      <c r="E2413" s="22" t="s">
        <v>2139</v>
      </c>
      <c r="F2413" s="22">
        <v>17493</v>
      </c>
      <c r="G2413" s="22"/>
      <c r="H2413" s="22" t="str">
        <f>+IFERROR(INDEX('18.02.23'!$N$9:$N$746,MATCH('Bảng kê Q1'!$F2413,'18.02.23'!$N$9:$N$746,0)),"")</f>
        <v/>
      </c>
      <c r="I2413" s="22"/>
      <c r="J2413" s="22"/>
      <c r="K2413" s="22"/>
      <c r="L2413" s="5">
        <v>1530553</v>
      </c>
      <c r="M2413" s="9" t="s">
        <v>3015</v>
      </c>
      <c r="N2413" s="5">
        <v>153055</v>
      </c>
      <c r="O2413" s="5">
        <v>1683608</v>
      </c>
      <c r="P2413" s="5">
        <f t="shared" si="74"/>
        <v>176778.84</v>
      </c>
      <c r="Q2413" s="5">
        <f t="shared" si="75"/>
        <v>1506829.16</v>
      </c>
      <c r="R2413" s="5" t="str">
        <f>+IFERROR(INDEX('18.02.23'!$F$9:$F$748,MATCH('Bảng kê Q1'!$F2413,'18.02.23'!$N$9:$N$746,0)),"")</f>
        <v/>
      </c>
      <c r="S2413" s="15" t="s">
        <v>1882</v>
      </c>
      <c r="T2413" s="8" t="s">
        <v>3014</v>
      </c>
      <c r="U2413" t="e">
        <f>INDEX('Hàng tra'!$E$3:$E$519,MATCH('Bảng kê Q1'!$F2413,'Hàng tra'!$E$3:$E$519,0))</f>
        <v>#N/A</v>
      </c>
    </row>
    <row r="2414" spans="1:21" hidden="1" outlineLevel="1" x14ac:dyDescent="0.25">
      <c r="A2414" s="4">
        <v>45010</v>
      </c>
      <c r="B2414" s="8" t="s">
        <v>174</v>
      </c>
      <c r="C2414" s="8" t="s">
        <v>3013</v>
      </c>
      <c r="D2414" s="22" t="s">
        <v>2139</v>
      </c>
      <c r="E2414" s="22" t="s">
        <v>2139</v>
      </c>
      <c r="F2414" s="22">
        <v>17494</v>
      </c>
      <c r="G2414" s="22"/>
      <c r="H2414" s="22" t="str">
        <f>+IFERROR(INDEX('18.02.23'!$N$9:$N$746,MATCH('Bảng kê Q1'!$F2414,'18.02.23'!$N$9:$N$746,0)),"")</f>
        <v/>
      </c>
      <c r="I2414" s="22"/>
      <c r="J2414" s="22"/>
      <c r="K2414" s="22"/>
      <c r="L2414" s="5">
        <v>519120</v>
      </c>
      <c r="M2414" s="9" t="s">
        <v>3015</v>
      </c>
      <c r="N2414" s="5">
        <v>51912</v>
      </c>
      <c r="O2414" s="5">
        <v>571032</v>
      </c>
      <c r="P2414" s="5">
        <f t="shared" si="74"/>
        <v>59958.36</v>
      </c>
      <c r="Q2414" s="5">
        <f t="shared" si="75"/>
        <v>511073.64</v>
      </c>
      <c r="R2414" s="5" t="str">
        <f>+IFERROR(INDEX('18.02.23'!$F$9:$F$748,MATCH('Bảng kê Q1'!$F2414,'18.02.23'!$N$9:$N$746,0)),"")</f>
        <v/>
      </c>
      <c r="S2414" s="15" t="s">
        <v>1882</v>
      </c>
      <c r="T2414" s="8" t="s">
        <v>3014</v>
      </c>
      <c r="U2414" t="e">
        <f>INDEX('Hàng tra'!$E$3:$E$519,MATCH('Bảng kê Q1'!$F2414,'Hàng tra'!$E$3:$E$519,0))</f>
        <v>#N/A</v>
      </c>
    </row>
    <row r="2415" spans="1:21" hidden="1" outlineLevel="1" x14ac:dyDescent="0.25">
      <c r="A2415" s="4">
        <v>45010</v>
      </c>
      <c r="B2415" s="8" t="s">
        <v>2421</v>
      </c>
      <c r="C2415" s="8" t="s">
        <v>3013</v>
      </c>
      <c r="D2415" s="22" t="s">
        <v>2395</v>
      </c>
      <c r="E2415" s="22" t="s">
        <v>2395</v>
      </c>
      <c r="F2415" s="22">
        <v>17496</v>
      </c>
      <c r="G2415" s="22"/>
      <c r="H2415" s="22" t="str">
        <f>+IFERROR(INDEX('18.02.23'!$N$9:$N$746,MATCH('Bảng kê Q1'!$F2415,'18.02.23'!$N$9:$N$746,0)),"")</f>
        <v/>
      </c>
      <c r="I2415" s="22"/>
      <c r="J2415" s="22"/>
      <c r="K2415" s="22"/>
      <c r="L2415" s="5">
        <v>705836</v>
      </c>
      <c r="M2415" s="9" t="s">
        <v>3015</v>
      </c>
      <c r="N2415" s="5">
        <v>70584</v>
      </c>
      <c r="O2415" s="5">
        <v>776420</v>
      </c>
      <c r="P2415" s="5">
        <f t="shared" si="74"/>
        <v>81524.099999999991</v>
      </c>
      <c r="Q2415" s="5">
        <f t="shared" si="75"/>
        <v>694895.9</v>
      </c>
      <c r="R2415" s="5" t="str">
        <f>+IFERROR(INDEX('18.02.23'!$F$9:$F$748,MATCH('Bảng kê Q1'!$F2415,'18.02.23'!$N$9:$N$746,0)),"")</f>
        <v/>
      </c>
      <c r="S2415" s="15" t="s">
        <v>1882</v>
      </c>
      <c r="T2415" s="8" t="s">
        <v>3014</v>
      </c>
      <c r="U2415" t="e">
        <f>INDEX('Hàng tra'!$E$3:$E$519,MATCH('Bảng kê Q1'!$F2415,'Hàng tra'!$E$3:$E$519,0))</f>
        <v>#N/A</v>
      </c>
    </row>
    <row r="2416" spans="1:21" hidden="1" outlineLevel="1" x14ac:dyDescent="0.25">
      <c r="A2416" s="4">
        <v>45010</v>
      </c>
      <c r="B2416" s="8" t="s">
        <v>770</v>
      </c>
      <c r="C2416" s="8" t="s">
        <v>3013</v>
      </c>
      <c r="D2416" s="22" t="s">
        <v>70</v>
      </c>
      <c r="E2416" s="22" t="s">
        <v>70</v>
      </c>
      <c r="F2416" s="22">
        <v>17500</v>
      </c>
      <c r="G2416" s="22"/>
      <c r="H2416" s="22" t="str">
        <f>+IFERROR(INDEX('18.02.23'!$N$9:$N$746,MATCH('Bảng kê Q1'!$F2416,'18.02.23'!$N$9:$N$746,0)),"")</f>
        <v/>
      </c>
      <c r="I2416" s="22"/>
      <c r="J2416" s="22"/>
      <c r="K2416" s="22"/>
      <c r="L2416" s="5">
        <v>1085584</v>
      </c>
      <c r="M2416" s="9" t="s">
        <v>3015</v>
      </c>
      <c r="N2416" s="5">
        <v>108558</v>
      </c>
      <c r="O2416" s="5">
        <v>1194142</v>
      </c>
      <c r="P2416" s="5">
        <f t="shared" si="74"/>
        <v>125384.90999999999</v>
      </c>
      <c r="Q2416" s="5">
        <f t="shared" si="75"/>
        <v>1068757.0900000001</v>
      </c>
      <c r="R2416" s="5" t="str">
        <f>+IFERROR(INDEX('18.02.23'!$F$9:$F$748,MATCH('Bảng kê Q1'!$F2416,'18.02.23'!$N$9:$N$746,0)),"")</f>
        <v/>
      </c>
      <c r="S2416" s="15" t="s">
        <v>1882</v>
      </c>
      <c r="T2416" s="8" t="s">
        <v>3014</v>
      </c>
      <c r="U2416" t="e">
        <f>INDEX('Hàng tra'!$E$3:$E$519,MATCH('Bảng kê Q1'!$F2416,'Hàng tra'!$E$3:$E$519,0))</f>
        <v>#N/A</v>
      </c>
    </row>
    <row r="2417" spans="1:21" hidden="1" outlineLevel="1" x14ac:dyDescent="0.25">
      <c r="A2417" s="4">
        <v>45010</v>
      </c>
      <c r="B2417" s="8" t="s">
        <v>2222</v>
      </c>
      <c r="C2417" s="8" t="s">
        <v>3013</v>
      </c>
      <c r="D2417" s="22" t="s">
        <v>1153</v>
      </c>
      <c r="E2417" s="22" t="s">
        <v>1153</v>
      </c>
      <c r="F2417" s="22">
        <v>17501</v>
      </c>
      <c r="G2417" s="22"/>
      <c r="H2417" s="22" t="str">
        <f>+IFERROR(INDEX('18.02.23'!$N$9:$N$746,MATCH('Bảng kê Q1'!$F2417,'18.02.23'!$N$9:$N$746,0)),"")</f>
        <v/>
      </c>
      <c r="I2417" s="22"/>
      <c r="J2417" s="22"/>
      <c r="K2417" s="22"/>
      <c r="L2417" s="5">
        <v>555290</v>
      </c>
      <c r="M2417" s="9" t="s">
        <v>3015</v>
      </c>
      <c r="N2417" s="5">
        <v>55529</v>
      </c>
      <c r="O2417" s="5">
        <v>610819</v>
      </c>
      <c r="P2417" s="5">
        <f t="shared" si="74"/>
        <v>64135.994999999995</v>
      </c>
      <c r="Q2417" s="5">
        <f t="shared" si="75"/>
        <v>546683.005</v>
      </c>
      <c r="R2417" s="5" t="str">
        <f>+IFERROR(INDEX('18.02.23'!$F$9:$F$748,MATCH('Bảng kê Q1'!$F2417,'18.02.23'!$N$9:$N$746,0)),"")</f>
        <v/>
      </c>
      <c r="S2417" s="15" t="s">
        <v>1882</v>
      </c>
      <c r="T2417" s="8" t="s">
        <v>3014</v>
      </c>
      <c r="U2417" t="e">
        <f>INDEX('Hàng tra'!$E$3:$E$519,MATCH('Bảng kê Q1'!$F2417,'Hàng tra'!$E$3:$E$519,0))</f>
        <v>#N/A</v>
      </c>
    </row>
    <row r="2418" spans="1:21" ht="21" hidden="1" outlineLevel="1" x14ac:dyDescent="0.25">
      <c r="A2418" s="4">
        <v>45010</v>
      </c>
      <c r="B2418" s="8" t="s">
        <v>2714</v>
      </c>
      <c r="C2418" s="8" t="s">
        <v>3013</v>
      </c>
      <c r="D2418" s="22" t="s">
        <v>4241</v>
      </c>
      <c r="E2418" s="22" t="s">
        <v>4241</v>
      </c>
      <c r="F2418" s="22">
        <v>17502</v>
      </c>
      <c r="G2418" s="22"/>
      <c r="H2418" s="22" t="str">
        <f>+IFERROR(INDEX('18.02.23'!$N$9:$N$746,MATCH('Bảng kê Q1'!$F2418,'18.02.23'!$N$9:$N$746,0)),"")</f>
        <v/>
      </c>
      <c r="I2418" s="22"/>
      <c r="J2418" s="22"/>
      <c r="K2418" s="22"/>
      <c r="L2418" s="5">
        <v>2231516</v>
      </c>
      <c r="M2418" s="9" t="s">
        <v>3015</v>
      </c>
      <c r="N2418" s="5">
        <v>223152</v>
      </c>
      <c r="O2418" s="5">
        <v>2454668</v>
      </c>
      <c r="P2418" s="5">
        <f t="shared" si="74"/>
        <v>257740.13999999998</v>
      </c>
      <c r="Q2418" s="5">
        <f t="shared" si="75"/>
        <v>2196927.86</v>
      </c>
      <c r="R2418" s="5" t="str">
        <f>+IFERROR(INDEX('18.02.23'!$F$9:$F$748,MATCH('Bảng kê Q1'!$F2418,'18.02.23'!$N$9:$N$746,0)),"")</f>
        <v/>
      </c>
      <c r="S2418" s="15" t="s">
        <v>349</v>
      </c>
      <c r="T2418" s="8" t="s">
        <v>3030</v>
      </c>
      <c r="U2418" t="e">
        <f>INDEX('Hàng tra'!$E$3:$E$519,MATCH('Bảng kê Q1'!$F2418,'Hàng tra'!$E$3:$E$519,0))</f>
        <v>#N/A</v>
      </c>
    </row>
    <row r="2419" spans="1:21" hidden="1" outlineLevel="1" x14ac:dyDescent="0.25">
      <c r="A2419" s="4">
        <v>45010</v>
      </c>
      <c r="B2419" s="8" t="s">
        <v>2618</v>
      </c>
      <c r="C2419" s="8" t="s">
        <v>3013</v>
      </c>
      <c r="D2419" s="22" t="s">
        <v>257</v>
      </c>
      <c r="E2419" s="22" t="s">
        <v>257</v>
      </c>
      <c r="F2419" s="22">
        <v>17508</v>
      </c>
      <c r="G2419" s="22"/>
      <c r="H2419" s="22" t="str">
        <f>+IFERROR(INDEX('18.02.23'!$N$9:$N$746,MATCH('Bảng kê Q1'!$F2419,'18.02.23'!$N$9:$N$746,0)),"")</f>
        <v/>
      </c>
      <c r="I2419" s="22"/>
      <c r="J2419" s="22"/>
      <c r="K2419" s="22"/>
      <c r="L2419" s="5">
        <v>367155</v>
      </c>
      <c r="M2419" s="9" t="s">
        <v>3015</v>
      </c>
      <c r="N2419" s="5">
        <v>36716</v>
      </c>
      <c r="O2419" s="5">
        <v>403871</v>
      </c>
      <c r="P2419" s="5">
        <f t="shared" si="74"/>
        <v>42406.455000000002</v>
      </c>
      <c r="Q2419" s="5">
        <f t="shared" si="75"/>
        <v>361464.54499999998</v>
      </c>
      <c r="R2419" s="5" t="str">
        <f>+IFERROR(INDEX('18.02.23'!$F$9:$F$748,MATCH('Bảng kê Q1'!$F2419,'18.02.23'!$N$9:$N$746,0)),"")</f>
        <v/>
      </c>
      <c r="S2419" s="15" t="s">
        <v>1882</v>
      </c>
      <c r="T2419" s="8" t="s">
        <v>3014</v>
      </c>
      <c r="U2419" t="e">
        <f>INDEX('Hàng tra'!$E$3:$E$519,MATCH('Bảng kê Q1'!$F2419,'Hàng tra'!$E$3:$E$519,0))</f>
        <v>#N/A</v>
      </c>
    </row>
    <row r="2420" spans="1:21" hidden="1" outlineLevel="1" x14ac:dyDescent="0.25">
      <c r="A2420" s="4">
        <v>45010</v>
      </c>
      <c r="B2420" s="8" t="s">
        <v>92</v>
      </c>
      <c r="C2420" s="8" t="s">
        <v>3013</v>
      </c>
      <c r="D2420" s="22" t="s">
        <v>58</v>
      </c>
      <c r="E2420" s="22" t="s">
        <v>58</v>
      </c>
      <c r="F2420" s="22">
        <v>17509</v>
      </c>
      <c r="G2420" s="22"/>
      <c r="H2420" s="22" t="str">
        <f>+IFERROR(INDEX('18.02.23'!$N$9:$N$746,MATCH('Bảng kê Q1'!$F2420,'18.02.23'!$N$9:$N$746,0)),"")</f>
        <v/>
      </c>
      <c r="I2420" s="22"/>
      <c r="J2420" s="22"/>
      <c r="K2420" s="22"/>
      <c r="L2420" s="5">
        <v>785414</v>
      </c>
      <c r="M2420" s="9" t="s">
        <v>3015</v>
      </c>
      <c r="N2420" s="5">
        <v>78541</v>
      </c>
      <c r="O2420" s="5">
        <v>863955</v>
      </c>
      <c r="P2420" s="5">
        <f t="shared" si="74"/>
        <v>90715.274999999994</v>
      </c>
      <c r="Q2420" s="5">
        <f t="shared" si="75"/>
        <v>773239.72499999998</v>
      </c>
      <c r="R2420" s="5" t="str">
        <f>+IFERROR(INDEX('18.02.23'!$F$9:$F$748,MATCH('Bảng kê Q1'!$F2420,'18.02.23'!$N$9:$N$746,0)),"")</f>
        <v/>
      </c>
      <c r="S2420" s="15" t="s">
        <v>1882</v>
      </c>
      <c r="T2420" s="8" t="s">
        <v>3014</v>
      </c>
      <c r="U2420" t="e">
        <f>INDEX('Hàng tra'!$E$3:$E$519,MATCH('Bảng kê Q1'!$F2420,'Hàng tra'!$E$3:$E$519,0))</f>
        <v>#N/A</v>
      </c>
    </row>
    <row r="2421" spans="1:21" hidden="1" outlineLevel="1" x14ac:dyDescent="0.25">
      <c r="A2421" s="4">
        <v>45010</v>
      </c>
      <c r="B2421" s="8" t="s">
        <v>1359</v>
      </c>
      <c r="C2421" s="8" t="s">
        <v>3013</v>
      </c>
      <c r="D2421" s="22" t="s">
        <v>2850</v>
      </c>
      <c r="E2421" s="22" t="s">
        <v>2850</v>
      </c>
      <c r="F2421" s="22">
        <v>17510</v>
      </c>
      <c r="G2421" s="22"/>
      <c r="H2421" s="22" t="str">
        <f>+IFERROR(INDEX('18.02.23'!$N$9:$N$746,MATCH('Bảng kê Q1'!$F2421,'18.02.23'!$N$9:$N$746,0)),"")</f>
        <v/>
      </c>
      <c r="I2421" s="22"/>
      <c r="J2421" s="22"/>
      <c r="K2421" s="22"/>
      <c r="L2421" s="5">
        <v>728037</v>
      </c>
      <c r="M2421" s="9" t="s">
        <v>3015</v>
      </c>
      <c r="N2421" s="5">
        <v>72804</v>
      </c>
      <c r="O2421" s="5">
        <v>800841</v>
      </c>
      <c r="P2421" s="5">
        <f t="shared" si="74"/>
        <v>84088.304999999993</v>
      </c>
      <c r="Q2421" s="5">
        <f t="shared" si="75"/>
        <v>716752.69500000007</v>
      </c>
      <c r="R2421" s="5" t="str">
        <f>+IFERROR(INDEX('18.02.23'!$F$9:$F$748,MATCH('Bảng kê Q1'!$F2421,'18.02.23'!$N$9:$N$746,0)),"")</f>
        <v/>
      </c>
      <c r="S2421" s="15" t="s">
        <v>1882</v>
      </c>
      <c r="T2421" s="8" t="s">
        <v>3014</v>
      </c>
      <c r="U2421" t="e">
        <f>INDEX('Hàng tra'!$E$3:$E$519,MATCH('Bảng kê Q1'!$F2421,'Hàng tra'!$E$3:$E$519,0))</f>
        <v>#N/A</v>
      </c>
    </row>
    <row r="2422" spans="1:21" ht="21" hidden="1" outlineLevel="1" x14ac:dyDescent="0.25">
      <c r="A2422" s="4">
        <v>45010</v>
      </c>
      <c r="B2422" s="8" t="s">
        <v>613</v>
      </c>
      <c r="C2422" s="8" t="s">
        <v>3013</v>
      </c>
      <c r="D2422" s="22" t="s">
        <v>1471</v>
      </c>
      <c r="E2422" s="22" t="s">
        <v>1471</v>
      </c>
      <c r="F2422" s="22">
        <v>17511</v>
      </c>
      <c r="G2422" s="22"/>
      <c r="H2422" s="22" t="str">
        <f>+IFERROR(INDEX('18.02.23'!$N$9:$N$746,MATCH('Bảng kê Q1'!$F2422,'18.02.23'!$N$9:$N$746,0)),"")</f>
        <v/>
      </c>
      <c r="I2422" s="22"/>
      <c r="J2422" s="22"/>
      <c r="K2422" s="22"/>
      <c r="L2422" s="5">
        <v>927952</v>
      </c>
      <c r="M2422" s="9" t="s">
        <v>3015</v>
      </c>
      <c r="N2422" s="5">
        <v>92795</v>
      </c>
      <c r="O2422" s="5">
        <v>1020747</v>
      </c>
      <c r="P2422" s="5">
        <f t="shared" si="74"/>
        <v>107178.435</v>
      </c>
      <c r="Q2422" s="5">
        <f t="shared" si="75"/>
        <v>913568.56499999994</v>
      </c>
      <c r="R2422" s="5" t="str">
        <f>+IFERROR(INDEX('18.02.23'!$F$9:$F$748,MATCH('Bảng kê Q1'!$F2422,'18.02.23'!$N$9:$N$746,0)),"")</f>
        <v/>
      </c>
      <c r="S2422" s="15" t="s">
        <v>1471</v>
      </c>
      <c r="T2422" s="8" t="s">
        <v>3031</v>
      </c>
      <c r="U2422" t="e">
        <f>INDEX('Hàng tra'!$E$3:$E$519,MATCH('Bảng kê Q1'!$F2422,'Hàng tra'!$E$3:$E$519,0))</f>
        <v>#N/A</v>
      </c>
    </row>
    <row r="2423" spans="1:21" hidden="1" outlineLevel="1" x14ac:dyDescent="0.25">
      <c r="A2423" s="4">
        <v>45010</v>
      </c>
      <c r="B2423" s="8" t="s">
        <v>842</v>
      </c>
      <c r="C2423" s="8" t="s">
        <v>3013</v>
      </c>
      <c r="D2423" s="22" t="s">
        <v>887</v>
      </c>
      <c r="E2423" s="22" t="s">
        <v>887</v>
      </c>
      <c r="F2423" s="22">
        <v>17512</v>
      </c>
      <c r="G2423" s="22"/>
      <c r="H2423" s="22" t="str">
        <f>+IFERROR(INDEX('18.02.23'!$N$9:$N$746,MATCH('Bảng kê Q1'!$F2423,'18.02.23'!$N$9:$N$746,0)),"")</f>
        <v/>
      </c>
      <c r="I2423" s="22"/>
      <c r="J2423" s="22"/>
      <c r="K2423" s="22"/>
      <c r="L2423" s="5">
        <v>1110580</v>
      </c>
      <c r="M2423" s="9" t="s">
        <v>3015</v>
      </c>
      <c r="N2423" s="5">
        <v>111058</v>
      </c>
      <c r="O2423" s="5">
        <v>1221638</v>
      </c>
      <c r="P2423" s="5">
        <f t="shared" si="74"/>
        <v>128271.98999999999</v>
      </c>
      <c r="Q2423" s="5">
        <f t="shared" si="75"/>
        <v>1093366.01</v>
      </c>
      <c r="R2423" s="5" t="str">
        <f>+IFERROR(INDEX('18.02.23'!$F$9:$F$748,MATCH('Bảng kê Q1'!$F2423,'18.02.23'!$N$9:$N$746,0)),"")</f>
        <v/>
      </c>
      <c r="S2423" s="15" t="s">
        <v>887</v>
      </c>
      <c r="T2423" s="8" t="s">
        <v>3079</v>
      </c>
      <c r="U2423" t="e">
        <f>INDEX('Hàng tra'!$E$3:$E$519,MATCH('Bảng kê Q1'!$F2423,'Hàng tra'!$E$3:$E$519,0))</f>
        <v>#N/A</v>
      </c>
    </row>
    <row r="2424" spans="1:21" ht="21" hidden="1" outlineLevel="1" x14ac:dyDescent="0.25">
      <c r="A2424" s="4">
        <v>45010</v>
      </c>
      <c r="B2424" s="8" t="s">
        <v>2616</v>
      </c>
      <c r="C2424" s="8" t="s">
        <v>3013</v>
      </c>
      <c r="D2424" s="22" t="s">
        <v>4227</v>
      </c>
      <c r="E2424" s="22" t="s">
        <v>4227</v>
      </c>
      <c r="F2424" s="22">
        <v>17513</v>
      </c>
      <c r="G2424" s="22"/>
      <c r="H2424" s="22" t="str">
        <f>+IFERROR(INDEX('18.02.23'!$N$9:$N$746,MATCH('Bảng kê Q1'!$F2424,'18.02.23'!$N$9:$N$746,0)),"")</f>
        <v/>
      </c>
      <c r="I2424" s="22"/>
      <c r="J2424" s="22"/>
      <c r="K2424" s="22"/>
      <c r="L2424" s="5">
        <v>1236130</v>
      </c>
      <c r="M2424" s="9" t="s">
        <v>3015</v>
      </c>
      <c r="N2424" s="5">
        <v>123613</v>
      </c>
      <c r="O2424" s="5">
        <v>1359743</v>
      </c>
      <c r="P2424" s="5">
        <f t="shared" si="74"/>
        <v>142773.01499999998</v>
      </c>
      <c r="Q2424" s="5">
        <f t="shared" si="75"/>
        <v>1216969.9850000001</v>
      </c>
      <c r="R2424" s="5" t="str">
        <f>+IFERROR(INDEX('18.02.23'!$F$9:$F$748,MATCH('Bảng kê Q1'!$F2424,'18.02.23'!$N$9:$N$746,0)),"")</f>
        <v/>
      </c>
      <c r="S2424" s="15" t="s">
        <v>2706</v>
      </c>
      <c r="T2424" s="8" t="s">
        <v>3098</v>
      </c>
      <c r="U2424" t="e">
        <f>INDEX('Hàng tra'!$E$3:$E$519,MATCH('Bảng kê Q1'!$F2424,'Hàng tra'!$E$3:$E$519,0))</f>
        <v>#N/A</v>
      </c>
    </row>
    <row r="2425" spans="1:21" hidden="1" outlineLevel="1" x14ac:dyDescent="0.25">
      <c r="A2425" s="4">
        <v>45010</v>
      </c>
      <c r="B2425" s="8" t="s">
        <v>1198</v>
      </c>
      <c r="C2425" s="8" t="s">
        <v>3013</v>
      </c>
      <c r="D2425" s="22" t="s">
        <v>1019</v>
      </c>
      <c r="E2425" s="22" t="s">
        <v>1019</v>
      </c>
      <c r="F2425" s="22">
        <v>17519</v>
      </c>
      <c r="G2425" s="22"/>
      <c r="H2425" s="22" t="str">
        <f>+IFERROR(INDEX('18.02.23'!$N$9:$N$746,MATCH('Bảng kê Q1'!$F2425,'18.02.23'!$N$9:$N$746,0)),"")</f>
        <v/>
      </c>
      <c r="I2425" s="22"/>
      <c r="J2425" s="22"/>
      <c r="K2425" s="22"/>
      <c r="L2425" s="5">
        <v>774244</v>
      </c>
      <c r="M2425" s="9" t="s">
        <v>3015</v>
      </c>
      <c r="N2425" s="5">
        <v>77424</v>
      </c>
      <c r="O2425" s="5">
        <v>851668</v>
      </c>
      <c r="P2425" s="5">
        <f t="shared" si="74"/>
        <v>89425.14</v>
      </c>
      <c r="Q2425" s="5">
        <f t="shared" si="75"/>
        <v>762242.86</v>
      </c>
      <c r="R2425" s="5" t="str">
        <f>+IFERROR(INDEX('18.02.23'!$F$9:$F$748,MATCH('Bảng kê Q1'!$F2425,'18.02.23'!$N$9:$N$746,0)),"")</f>
        <v/>
      </c>
      <c r="S2425" s="15" t="s">
        <v>1882</v>
      </c>
      <c r="T2425" s="8" t="s">
        <v>3014</v>
      </c>
      <c r="U2425" t="e">
        <f>INDEX('Hàng tra'!$E$3:$E$519,MATCH('Bảng kê Q1'!$F2425,'Hàng tra'!$E$3:$E$519,0))</f>
        <v>#N/A</v>
      </c>
    </row>
    <row r="2426" spans="1:21" hidden="1" outlineLevel="1" x14ac:dyDescent="0.25">
      <c r="A2426" s="4">
        <v>45010</v>
      </c>
      <c r="B2426" s="8" t="s">
        <v>489</v>
      </c>
      <c r="C2426" s="8" t="s">
        <v>3013</v>
      </c>
      <c r="D2426" s="22" t="s">
        <v>839</v>
      </c>
      <c r="E2426" s="22" t="s">
        <v>839</v>
      </c>
      <c r="F2426" s="22">
        <v>17521</v>
      </c>
      <c r="G2426" s="22"/>
      <c r="H2426" s="22" t="str">
        <f>+IFERROR(INDEX('18.02.23'!$N$9:$N$746,MATCH('Bảng kê Q1'!$F2426,'18.02.23'!$N$9:$N$746,0)),"")</f>
        <v/>
      </c>
      <c r="I2426" s="22"/>
      <c r="J2426" s="22"/>
      <c r="K2426" s="22"/>
      <c r="L2426" s="5">
        <v>1768685</v>
      </c>
      <c r="M2426" s="9" t="s">
        <v>3015</v>
      </c>
      <c r="N2426" s="5">
        <v>176869</v>
      </c>
      <c r="O2426" s="5">
        <v>1945554</v>
      </c>
      <c r="P2426" s="5">
        <f t="shared" si="74"/>
        <v>204283.16999999998</v>
      </c>
      <c r="Q2426" s="5">
        <f t="shared" si="75"/>
        <v>1741270.83</v>
      </c>
      <c r="R2426" s="5" t="str">
        <f>+IFERROR(INDEX('18.02.23'!$F$9:$F$748,MATCH('Bảng kê Q1'!$F2426,'18.02.23'!$N$9:$N$746,0)),"")</f>
        <v/>
      </c>
      <c r="S2426" s="15" t="s">
        <v>1882</v>
      </c>
      <c r="T2426" s="8" t="s">
        <v>3014</v>
      </c>
      <c r="U2426" t="e">
        <f>INDEX('Hàng tra'!$E$3:$E$519,MATCH('Bảng kê Q1'!$F2426,'Hàng tra'!$E$3:$E$519,0))</f>
        <v>#N/A</v>
      </c>
    </row>
    <row r="2427" spans="1:21" ht="21" hidden="1" outlineLevel="1" x14ac:dyDescent="0.25">
      <c r="A2427" s="4">
        <v>45010</v>
      </c>
      <c r="B2427" s="8" t="s">
        <v>2406</v>
      </c>
      <c r="C2427" s="8" t="s">
        <v>3013</v>
      </c>
      <c r="D2427" s="22" t="s">
        <v>4240</v>
      </c>
      <c r="E2427" s="22" t="s">
        <v>4240</v>
      </c>
      <c r="F2427" s="22">
        <v>17523</v>
      </c>
      <c r="G2427" s="22"/>
      <c r="H2427" s="22" t="str">
        <f>+IFERROR(INDEX('18.02.23'!$N$9:$N$746,MATCH('Bảng kê Q1'!$F2427,'18.02.23'!$N$9:$N$746,0)),"")</f>
        <v/>
      </c>
      <c r="I2427" s="22"/>
      <c r="J2427" s="22"/>
      <c r="K2427" s="22"/>
      <c r="L2427" s="5">
        <v>806200</v>
      </c>
      <c r="M2427" s="9" t="s">
        <v>3015</v>
      </c>
      <c r="N2427" s="5">
        <v>80620</v>
      </c>
      <c r="O2427" s="5">
        <v>886820</v>
      </c>
      <c r="P2427" s="5">
        <f t="shared" si="74"/>
        <v>93116.099999999991</v>
      </c>
      <c r="Q2427" s="5">
        <f t="shared" si="75"/>
        <v>793703.9</v>
      </c>
      <c r="R2427" s="5" t="str">
        <f>+IFERROR(INDEX('18.02.23'!$F$9:$F$748,MATCH('Bảng kê Q1'!$F2427,'18.02.23'!$N$9:$N$746,0)),"")</f>
        <v/>
      </c>
      <c r="S2427" s="15" t="s">
        <v>349</v>
      </c>
      <c r="T2427" s="8" t="s">
        <v>3030</v>
      </c>
      <c r="U2427" t="e">
        <f>INDEX('Hàng tra'!$E$3:$E$519,MATCH('Bảng kê Q1'!$F2427,'Hàng tra'!$E$3:$E$519,0))</f>
        <v>#N/A</v>
      </c>
    </row>
    <row r="2428" spans="1:21" hidden="1" outlineLevel="1" x14ac:dyDescent="0.25">
      <c r="A2428" s="4">
        <v>45012</v>
      </c>
      <c r="B2428" s="8" t="s">
        <v>1564</v>
      </c>
      <c r="C2428" s="8" t="s">
        <v>3013</v>
      </c>
      <c r="D2428" s="22" t="s">
        <v>4279</v>
      </c>
      <c r="E2428" s="22" t="s">
        <v>4279</v>
      </c>
      <c r="F2428" s="22">
        <v>17525</v>
      </c>
      <c r="G2428" s="22"/>
      <c r="H2428" s="22" t="str">
        <f>+IFERROR(INDEX('18.02.23'!$N$9:$N$746,MATCH('Bảng kê Q1'!$F2428,'18.02.23'!$N$9:$N$746,0)),"")</f>
        <v/>
      </c>
      <c r="I2428" s="22"/>
      <c r="J2428" s="22"/>
      <c r="K2428" s="22"/>
      <c r="L2428" s="5">
        <v>435600</v>
      </c>
      <c r="M2428" s="9" t="s">
        <v>3015</v>
      </c>
      <c r="N2428" s="5">
        <v>43560</v>
      </c>
      <c r="O2428" s="5">
        <v>479160</v>
      </c>
      <c r="P2428" s="5">
        <f t="shared" si="74"/>
        <v>50311.799999999996</v>
      </c>
      <c r="Q2428" s="5">
        <f t="shared" si="75"/>
        <v>428848.2</v>
      </c>
      <c r="R2428" s="5" t="str">
        <f>+IFERROR(INDEX('18.02.23'!$F$9:$F$748,MATCH('Bảng kê Q1'!$F2428,'18.02.23'!$N$9:$N$746,0)),"")</f>
        <v/>
      </c>
      <c r="S2428" s="15" t="s">
        <v>1882</v>
      </c>
      <c r="T2428" s="8" t="s">
        <v>3014</v>
      </c>
      <c r="U2428" t="e">
        <f>INDEX('Hàng tra'!$E$3:$E$519,MATCH('Bảng kê Q1'!$F2428,'Hàng tra'!$E$3:$E$519,0))</f>
        <v>#N/A</v>
      </c>
    </row>
    <row r="2429" spans="1:21" hidden="1" outlineLevel="1" x14ac:dyDescent="0.25">
      <c r="A2429" s="4">
        <v>45012</v>
      </c>
      <c r="B2429" s="8" t="s">
        <v>2212</v>
      </c>
      <c r="C2429" s="8" t="s">
        <v>3013</v>
      </c>
      <c r="D2429" s="22" t="s">
        <v>4150</v>
      </c>
      <c r="E2429" s="22" t="s">
        <v>4150</v>
      </c>
      <c r="F2429" s="22">
        <v>17527</v>
      </c>
      <c r="G2429" s="22"/>
      <c r="H2429" s="22" t="str">
        <f>+IFERROR(INDEX('18.02.23'!$N$9:$N$746,MATCH('Bảng kê Q1'!$F2429,'18.02.23'!$N$9:$N$746,0)),"")</f>
        <v/>
      </c>
      <c r="I2429" s="22"/>
      <c r="J2429" s="22"/>
      <c r="K2429" s="22"/>
      <c r="L2429" s="5">
        <v>1244320</v>
      </c>
      <c r="M2429" s="9" t="s">
        <v>3015</v>
      </c>
      <c r="N2429" s="5">
        <v>124432</v>
      </c>
      <c r="O2429" s="5">
        <v>1368752</v>
      </c>
      <c r="P2429" s="5">
        <f t="shared" si="74"/>
        <v>143718.96</v>
      </c>
      <c r="Q2429" s="5">
        <f t="shared" si="75"/>
        <v>1225033.04</v>
      </c>
      <c r="R2429" s="5" t="str">
        <f>+IFERROR(INDEX('18.02.23'!$F$9:$F$748,MATCH('Bảng kê Q1'!$F2429,'18.02.23'!$N$9:$N$746,0)),"")</f>
        <v/>
      </c>
      <c r="S2429" s="15" t="s">
        <v>2803</v>
      </c>
      <c r="T2429" s="8" t="s">
        <v>3035</v>
      </c>
      <c r="U2429" t="e">
        <f>INDEX('Hàng tra'!$E$3:$E$519,MATCH('Bảng kê Q1'!$F2429,'Hàng tra'!$E$3:$E$519,0))</f>
        <v>#N/A</v>
      </c>
    </row>
    <row r="2430" spans="1:21" hidden="1" outlineLevel="1" x14ac:dyDescent="0.25">
      <c r="A2430" s="4">
        <v>45012</v>
      </c>
      <c r="B2430" s="8" t="s">
        <v>1566</v>
      </c>
      <c r="C2430" s="8" t="s">
        <v>3013</v>
      </c>
      <c r="D2430" s="22" t="s">
        <v>1292</v>
      </c>
      <c r="E2430" s="22" t="s">
        <v>1292</v>
      </c>
      <c r="F2430" s="22">
        <v>17528</v>
      </c>
      <c r="G2430" s="22"/>
      <c r="H2430" s="22" t="str">
        <f>+IFERROR(INDEX('18.02.23'!$N$9:$N$746,MATCH('Bảng kê Q1'!$F2430,'18.02.23'!$N$9:$N$746,0)),"")</f>
        <v/>
      </c>
      <c r="I2430" s="22"/>
      <c r="J2430" s="22"/>
      <c r="K2430" s="22"/>
      <c r="L2430" s="5">
        <v>1612878</v>
      </c>
      <c r="M2430" s="9" t="s">
        <v>3015</v>
      </c>
      <c r="N2430" s="5">
        <v>161288</v>
      </c>
      <c r="O2430" s="5">
        <v>1774166</v>
      </c>
      <c r="P2430" s="5">
        <f t="shared" si="74"/>
        <v>186287.43</v>
      </c>
      <c r="Q2430" s="5">
        <f t="shared" si="75"/>
        <v>1587878.57</v>
      </c>
      <c r="R2430" s="5" t="str">
        <f>+IFERROR(INDEX('18.02.23'!$F$9:$F$748,MATCH('Bảng kê Q1'!$F2430,'18.02.23'!$N$9:$N$746,0)),"")</f>
        <v/>
      </c>
      <c r="S2430" s="15" t="s">
        <v>1882</v>
      </c>
      <c r="T2430" s="8" t="s">
        <v>3014</v>
      </c>
      <c r="U2430" t="e">
        <f>INDEX('Hàng tra'!$E$3:$E$519,MATCH('Bảng kê Q1'!$F2430,'Hàng tra'!$E$3:$E$519,0))</f>
        <v>#N/A</v>
      </c>
    </row>
    <row r="2431" spans="1:21" hidden="1" outlineLevel="1" x14ac:dyDescent="0.25">
      <c r="A2431" s="4">
        <v>45012</v>
      </c>
      <c r="B2431" s="8" t="s">
        <v>1509</v>
      </c>
      <c r="C2431" s="8" t="s">
        <v>3013</v>
      </c>
      <c r="D2431" s="22" t="s">
        <v>181</v>
      </c>
      <c r="E2431" s="22" t="s">
        <v>181</v>
      </c>
      <c r="F2431" s="22">
        <v>17529</v>
      </c>
      <c r="G2431" s="22"/>
      <c r="H2431" s="22" t="str">
        <f>+IFERROR(INDEX('18.02.23'!$N$9:$N$746,MATCH('Bảng kê Q1'!$F2431,'18.02.23'!$N$9:$N$746,0)),"")</f>
        <v/>
      </c>
      <c r="I2431" s="22"/>
      <c r="J2431" s="22"/>
      <c r="K2431" s="22"/>
      <c r="L2431" s="5">
        <v>1844890</v>
      </c>
      <c r="M2431" s="9" t="s">
        <v>3015</v>
      </c>
      <c r="N2431" s="5">
        <v>184489</v>
      </c>
      <c r="O2431" s="5">
        <v>2029379</v>
      </c>
      <c r="P2431" s="5">
        <f t="shared" si="74"/>
        <v>213084.79499999998</v>
      </c>
      <c r="Q2431" s="5">
        <f t="shared" si="75"/>
        <v>1816294.2050000001</v>
      </c>
      <c r="R2431" s="5" t="str">
        <f>+IFERROR(INDEX('18.02.23'!$F$9:$F$748,MATCH('Bảng kê Q1'!$F2431,'18.02.23'!$N$9:$N$746,0)),"")</f>
        <v/>
      </c>
      <c r="S2431" s="15" t="s">
        <v>181</v>
      </c>
      <c r="T2431" s="8" t="s">
        <v>3068</v>
      </c>
      <c r="U2431" t="e">
        <f>INDEX('Hàng tra'!$E$3:$E$519,MATCH('Bảng kê Q1'!$F2431,'Hàng tra'!$E$3:$E$519,0))</f>
        <v>#N/A</v>
      </c>
    </row>
    <row r="2432" spans="1:21" hidden="1" outlineLevel="1" x14ac:dyDescent="0.25">
      <c r="A2432" s="4">
        <v>45012</v>
      </c>
      <c r="B2432" s="8" t="s">
        <v>2324</v>
      </c>
      <c r="C2432" s="8" t="s">
        <v>3013</v>
      </c>
      <c r="D2432" s="22" t="s">
        <v>594</v>
      </c>
      <c r="E2432" s="22" t="s">
        <v>594</v>
      </c>
      <c r="F2432" s="22">
        <v>17530</v>
      </c>
      <c r="G2432" s="22"/>
      <c r="H2432" s="22" t="str">
        <f>+IFERROR(INDEX('18.02.23'!$N$9:$N$746,MATCH('Bảng kê Q1'!$F2432,'18.02.23'!$N$9:$N$746,0)),"")</f>
        <v/>
      </c>
      <c r="I2432" s="22"/>
      <c r="J2432" s="22"/>
      <c r="K2432" s="22"/>
      <c r="L2432" s="5">
        <v>1110580</v>
      </c>
      <c r="M2432" s="9" t="s">
        <v>3015</v>
      </c>
      <c r="N2432" s="5">
        <v>111058</v>
      </c>
      <c r="O2432" s="5">
        <v>1221638</v>
      </c>
      <c r="P2432" s="5">
        <f t="shared" si="74"/>
        <v>128271.98999999999</v>
      </c>
      <c r="Q2432" s="5">
        <f t="shared" si="75"/>
        <v>1093366.01</v>
      </c>
      <c r="R2432" s="5" t="str">
        <f>+IFERROR(INDEX('18.02.23'!$F$9:$F$748,MATCH('Bảng kê Q1'!$F2432,'18.02.23'!$N$9:$N$746,0)),"")</f>
        <v/>
      </c>
      <c r="S2432" s="15" t="s">
        <v>594</v>
      </c>
      <c r="T2432" s="8" t="s">
        <v>3040</v>
      </c>
      <c r="U2432" t="e">
        <f>INDEX('Hàng tra'!$E$3:$E$519,MATCH('Bảng kê Q1'!$F2432,'Hàng tra'!$E$3:$E$519,0))</f>
        <v>#N/A</v>
      </c>
    </row>
    <row r="2433" spans="1:21" hidden="1" outlineLevel="1" x14ac:dyDescent="0.25">
      <c r="A2433" s="4">
        <v>45012</v>
      </c>
      <c r="B2433" s="8" t="s">
        <v>0</v>
      </c>
      <c r="C2433" s="8" t="s">
        <v>3013</v>
      </c>
      <c r="D2433" s="22" t="s">
        <v>4192</v>
      </c>
      <c r="E2433" s="22" t="s">
        <v>4192</v>
      </c>
      <c r="F2433" s="22">
        <v>17531</v>
      </c>
      <c r="G2433" s="22"/>
      <c r="H2433" s="22" t="str">
        <f>+IFERROR(INDEX('18.02.23'!$N$9:$N$746,MATCH('Bảng kê Q1'!$F2433,'18.02.23'!$N$9:$N$746,0)),"")</f>
        <v/>
      </c>
      <c r="I2433" s="22"/>
      <c r="J2433" s="22"/>
      <c r="K2433" s="22"/>
      <c r="L2433" s="5">
        <v>882000</v>
      </c>
      <c r="M2433" s="9" t="s">
        <v>3015</v>
      </c>
      <c r="N2433" s="5">
        <v>88200</v>
      </c>
      <c r="O2433" s="5">
        <v>970200</v>
      </c>
      <c r="P2433" s="5">
        <f t="shared" si="74"/>
        <v>101871</v>
      </c>
      <c r="Q2433" s="5">
        <f t="shared" si="75"/>
        <v>868329</v>
      </c>
      <c r="R2433" s="5" t="str">
        <f>+IFERROR(INDEX('18.02.23'!$F$9:$F$748,MATCH('Bảng kê Q1'!$F2433,'18.02.23'!$N$9:$N$746,0)),"")</f>
        <v/>
      </c>
      <c r="S2433" s="15" t="s">
        <v>2803</v>
      </c>
      <c r="T2433" s="8" t="s">
        <v>3035</v>
      </c>
      <c r="U2433" t="e">
        <f>INDEX('Hàng tra'!$E$3:$E$519,MATCH('Bảng kê Q1'!$F2433,'Hàng tra'!$E$3:$E$519,0))</f>
        <v>#N/A</v>
      </c>
    </row>
    <row r="2434" spans="1:21" ht="21" hidden="1" outlineLevel="1" x14ac:dyDescent="0.25">
      <c r="A2434" s="4">
        <v>45012</v>
      </c>
      <c r="B2434" s="8" t="s">
        <v>139</v>
      </c>
      <c r="C2434" s="8" t="s">
        <v>3013</v>
      </c>
      <c r="D2434" s="22" t="s">
        <v>4207</v>
      </c>
      <c r="E2434" s="22" t="s">
        <v>4207</v>
      </c>
      <c r="F2434" s="22">
        <v>17537</v>
      </c>
      <c r="G2434" s="22"/>
      <c r="H2434" s="22" t="str">
        <f>+IFERROR(INDEX('18.02.23'!$N$9:$N$746,MATCH('Bảng kê Q1'!$F2434,'18.02.23'!$N$9:$N$746,0)),"")</f>
        <v/>
      </c>
      <c r="I2434" s="22"/>
      <c r="J2434" s="22"/>
      <c r="K2434" s="22"/>
      <c r="L2434" s="5">
        <v>2014088</v>
      </c>
      <c r="M2434" s="9" t="s">
        <v>3015</v>
      </c>
      <c r="N2434" s="5">
        <v>201409</v>
      </c>
      <c r="O2434" s="5">
        <v>2215497</v>
      </c>
      <c r="P2434" s="5">
        <f t="shared" si="74"/>
        <v>232627.185</v>
      </c>
      <c r="Q2434" s="5">
        <f t="shared" si="75"/>
        <v>1982869.8149999999</v>
      </c>
      <c r="R2434" s="5" t="str">
        <f>+IFERROR(INDEX('18.02.23'!$F$9:$F$748,MATCH('Bảng kê Q1'!$F2434,'18.02.23'!$N$9:$N$746,0)),"")</f>
        <v/>
      </c>
      <c r="S2434" s="15" t="s">
        <v>1332</v>
      </c>
      <c r="T2434" s="8" t="s">
        <v>3033</v>
      </c>
      <c r="U2434" t="e">
        <f>INDEX('Hàng tra'!$E$3:$E$519,MATCH('Bảng kê Q1'!$F2434,'Hàng tra'!$E$3:$E$519,0))</f>
        <v>#N/A</v>
      </c>
    </row>
    <row r="2435" spans="1:21" hidden="1" outlineLevel="1" x14ac:dyDescent="0.25">
      <c r="A2435" s="4">
        <v>45012</v>
      </c>
      <c r="B2435" s="8" t="s">
        <v>1033</v>
      </c>
      <c r="C2435" s="8" t="s">
        <v>3013</v>
      </c>
      <c r="D2435" s="22" t="s">
        <v>277</v>
      </c>
      <c r="E2435" s="22" t="s">
        <v>277</v>
      </c>
      <c r="F2435" s="22">
        <v>17540</v>
      </c>
      <c r="G2435" s="22"/>
      <c r="H2435" s="22" t="str">
        <f>+IFERROR(INDEX('18.02.23'!$N$9:$N$746,MATCH('Bảng kê Q1'!$F2435,'18.02.23'!$N$9:$N$746,0)),"")</f>
        <v/>
      </c>
      <c r="I2435" s="22"/>
      <c r="J2435" s="22"/>
      <c r="K2435" s="22"/>
      <c r="L2435" s="5">
        <v>1236130</v>
      </c>
      <c r="M2435" s="9" t="s">
        <v>3015</v>
      </c>
      <c r="N2435" s="5">
        <v>123613</v>
      </c>
      <c r="O2435" s="5">
        <v>1359743</v>
      </c>
      <c r="P2435" s="5">
        <f t="shared" si="74"/>
        <v>142773.01499999998</v>
      </c>
      <c r="Q2435" s="5">
        <f t="shared" si="75"/>
        <v>1216969.9850000001</v>
      </c>
      <c r="R2435" s="5" t="str">
        <f>+IFERROR(INDEX('18.02.23'!$F$9:$F$748,MATCH('Bảng kê Q1'!$F2435,'18.02.23'!$N$9:$N$746,0)),"")</f>
        <v/>
      </c>
      <c r="S2435" s="15" t="s">
        <v>277</v>
      </c>
      <c r="T2435" s="8" t="s">
        <v>3101</v>
      </c>
      <c r="U2435" t="e">
        <f>INDEX('Hàng tra'!$E$3:$E$519,MATCH('Bảng kê Q1'!$F2435,'Hàng tra'!$E$3:$E$519,0))</f>
        <v>#N/A</v>
      </c>
    </row>
    <row r="2436" spans="1:21" hidden="1" outlineLevel="1" x14ac:dyDescent="0.25">
      <c r="A2436" s="4">
        <v>45012</v>
      </c>
      <c r="B2436" s="8" t="s">
        <v>369</v>
      </c>
      <c r="C2436" s="8" t="s">
        <v>3013</v>
      </c>
      <c r="D2436" s="22" t="s">
        <v>280</v>
      </c>
      <c r="E2436" s="22" t="s">
        <v>280</v>
      </c>
      <c r="F2436" s="22">
        <v>17544</v>
      </c>
      <c r="G2436" s="22"/>
      <c r="H2436" s="22" t="str">
        <f>+IFERROR(INDEX('18.02.23'!$N$9:$N$746,MATCH('Bảng kê Q1'!$F2436,'18.02.23'!$N$9:$N$746,0)),"")</f>
        <v/>
      </c>
      <c r="I2436" s="22"/>
      <c r="J2436" s="22"/>
      <c r="K2436" s="22"/>
      <c r="L2436" s="5">
        <v>1705910</v>
      </c>
      <c r="M2436" s="9" t="s">
        <v>3015</v>
      </c>
      <c r="N2436" s="5">
        <v>170591</v>
      </c>
      <c r="O2436" s="5">
        <v>1876501</v>
      </c>
      <c r="P2436" s="5">
        <f t="shared" si="74"/>
        <v>197032.60499999998</v>
      </c>
      <c r="Q2436" s="5">
        <f t="shared" si="75"/>
        <v>1679468.395</v>
      </c>
      <c r="R2436" s="5" t="str">
        <f>+IFERROR(INDEX('18.02.23'!$F$9:$F$748,MATCH('Bảng kê Q1'!$F2436,'18.02.23'!$N$9:$N$746,0)),"")</f>
        <v/>
      </c>
      <c r="S2436" s="15" t="s">
        <v>280</v>
      </c>
      <c r="T2436" s="8" t="s">
        <v>3037</v>
      </c>
      <c r="U2436" t="e">
        <f>INDEX('Hàng tra'!$E$3:$E$519,MATCH('Bảng kê Q1'!$F2436,'Hàng tra'!$E$3:$E$519,0))</f>
        <v>#N/A</v>
      </c>
    </row>
    <row r="2437" spans="1:21" hidden="1" outlineLevel="1" x14ac:dyDescent="0.25">
      <c r="A2437" s="4">
        <v>45012</v>
      </c>
      <c r="B2437" s="8" t="s">
        <v>1662</v>
      </c>
      <c r="C2437" s="8" t="s">
        <v>3013</v>
      </c>
      <c r="D2437" s="22" t="s">
        <v>3</v>
      </c>
      <c r="E2437" s="22" t="s">
        <v>3</v>
      </c>
      <c r="F2437" s="22">
        <v>17565</v>
      </c>
      <c r="G2437" s="22"/>
      <c r="H2437" s="22" t="str">
        <f>+IFERROR(INDEX('18.02.23'!$N$9:$N$746,MATCH('Bảng kê Q1'!$F2437,'18.02.23'!$N$9:$N$746,0)),"")</f>
        <v/>
      </c>
      <c r="I2437" s="22"/>
      <c r="J2437" s="22"/>
      <c r="K2437" s="22"/>
      <c r="L2437" s="5">
        <v>734310</v>
      </c>
      <c r="M2437" s="9" t="s">
        <v>3015</v>
      </c>
      <c r="N2437" s="5">
        <v>73431</v>
      </c>
      <c r="O2437" s="5">
        <v>807741</v>
      </c>
      <c r="P2437" s="5">
        <f t="shared" ref="P2437:P2500" si="76">O2437*10.5%</f>
        <v>84812.804999999993</v>
      </c>
      <c r="Q2437" s="5">
        <f t="shared" ref="Q2437:Q2500" si="77">+O2437-P2437</f>
        <v>722928.19500000007</v>
      </c>
      <c r="R2437" s="5" t="str">
        <f>+IFERROR(INDEX('18.02.23'!$F$9:$F$748,MATCH('Bảng kê Q1'!$F2437,'18.02.23'!$N$9:$N$746,0)),"")</f>
        <v/>
      </c>
      <c r="S2437" s="15" t="s">
        <v>1882</v>
      </c>
      <c r="T2437" s="8" t="s">
        <v>3014</v>
      </c>
      <c r="U2437" t="e">
        <f>INDEX('Hàng tra'!$E$3:$E$519,MATCH('Bảng kê Q1'!$F2437,'Hàng tra'!$E$3:$E$519,0))</f>
        <v>#N/A</v>
      </c>
    </row>
    <row r="2438" spans="1:21" hidden="1" outlineLevel="1" x14ac:dyDescent="0.25">
      <c r="A2438" s="4">
        <v>45012</v>
      </c>
      <c r="B2438" s="8" t="s">
        <v>617</v>
      </c>
      <c r="C2438" s="8" t="s">
        <v>3013</v>
      </c>
      <c r="D2438" s="22" t="s">
        <v>530</v>
      </c>
      <c r="E2438" s="22" t="s">
        <v>530</v>
      </c>
      <c r="F2438" s="22">
        <v>17566</v>
      </c>
      <c r="G2438" s="22"/>
      <c r="H2438" s="22" t="str">
        <f>+IFERROR(INDEX('18.02.23'!$N$9:$N$746,MATCH('Bảng kê Q1'!$F2438,'18.02.23'!$N$9:$N$746,0)),"")</f>
        <v/>
      </c>
      <c r="I2438" s="22"/>
      <c r="J2438" s="22"/>
      <c r="K2438" s="22"/>
      <c r="L2438" s="5">
        <v>1730400</v>
      </c>
      <c r="M2438" s="9" t="s">
        <v>3015</v>
      </c>
      <c r="N2438" s="5">
        <v>173040</v>
      </c>
      <c r="O2438" s="5">
        <v>1903440</v>
      </c>
      <c r="P2438" s="5">
        <f t="shared" si="76"/>
        <v>199861.19999999998</v>
      </c>
      <c r="Q2438" s="5">
        <f t="shared" si="77"/>
        <v>1703578.8</v>
      </c>
      <c r="R2438" s="5" t="str">
        <f>+IFERROR(INDEX('18.02.23'!$F$9:$F$748,MATCH('Bảng kê Q1'!$F2438,'18.02.23'!$N$9:$N$746,0)),"")</f>
        <v/>
      </c>
      <c r="S2438" s="15" t="s">
        <v>530</v>
      </c>
      <c r="T2438" s="8" t="s">
        <v>3025</v>
      </c>
      <c r="U2438" t="e">
        <f>INDEX('Hàng tra'!$E$3:$E$519,MATCH('Bảng kê Q1'!$F2438,'Hàng tra'!$E$3:$E$519,0))</f>
        <v>#N/A</v>
      </c>
    </row>
    <row r="2439" spans="1:21" hidden="1" outlineLevel="1" x14ac:dyDescent="0.25">
      <c r="A2439" s="4">
        <v>45012</v>
      </c>
      <c r="B2439" s="8" t="s">
        <v>956</v>
      </c>
      <c r="C2439" s="8" t="s">
        <v>3013</v>
      </c>
      <c r="D2439" s="22" t="s">
        <v>1548</v>
      </c>
      <c r="E2439" s="22" t="s">
        <v>1548</v>
      </c>
      <c r="F2439" s="22">
        <v>17567</v>
      </c>
      <c r="G2439" s="22"/>
      <c r="H2439" s="22" t="str">
        <f>+IFERROR(INDEX('18.02.23'!$N$9:$N$746,MATCH('Bảng kê Q1'!$F2439,'18.02.23'!$N$9:$N$746,0)),"")</f>
        <v/>
      </c>
      <c r="I2439" s="22"/>
      <c r="J2439" s="22"/>
      <c r="K2439" s="22"/>
      <c r="L2439" s="5">
        <v>2239440</v>
      </c>
      <c r="M2439" s="9" t="s">
        <v>3015</v>
      </c>
      <c r="N2439" s="5">
        <v>223944</v>
      </c>
      <c r="O2439" s="5">
        <v>2463384</v>
      </c>
      <c r="P2439" s="5">
        <f t="shared" si="76"/>
        <v>258655.31999999998</v>
      </c>
      <c r="Q2439" s="5">
        <f t="shared" si="77"/>
        <v>2204728.6800000002</v>
      </c>
      <c r="R2439" s="5" t="str">
        <f>+IFERROR(INDEX('18.02.23'!$F$9:$F$748,MATCH('Bảng kê Q1'!$F2439,'18.02.23'!$N$9:$N$746,0)),"")</f>
        <v/>
      </c>
      <c r="S2439" s="15" t="s">
        <v>1548</v>
      </c>
      <c r="T2439" s="8" t="s">
        <v>3104</v>
      </c>
      <c r="U2439" t="e">
        <f>INDEX('Hàng tra'!$E$3:$E$519,MATCH('Bảng kê Q1'!$F2439,'Hàng tra'!$E$3:$E$519,0))</f>
        <v>#N/A</v>
      </c>
    </row>
    <row r="2440" spans="1:21" ht="21" hidden="1" outlineLevel="1" x14ac:dyDescent="0.25">
      <c r="A2440" s="4">
        <v>45012</v>
      </c>
      <c r="B2440" s="8" t="s">
        <v>2834</v>
      </c>
      <c r="C2440" s="8" t="s">
        <v>3013</v>
      </c>
      <c r="D2440" s="22" t="s">
        <v>1748</v>
      </c>
      <c r="E2440" s="22" t="s">
        <v>1748</v>
      </c>
      <c r="F2440" s="22">
        <v>17568</v>
      </c>
      <c r="G2440" s="22"/>
      <c r="H2440" s="22" t="str">
        <f>+IFERROR(INDEX('18.02.23'!$N$9:$N$746,MATCH('Bảng kê Q1'!$F2440,'18.02.23'!$N$9:$N$746,0)),"")</f>
        <v/>
      </c>
      <c r="I2440" s="22"/>
      <c r="J2440" s="22"/>
      <c r="K2440" s="22"/>
      <c r="L2440" s="5">
        <v>1730400</v>
      </c>
      <c r="M2440" s="9" t="s">
        <v>3015</v>
      </c>
      <c r="N2440" s="5">
        <v>173040</v>
      </c>
      <c r="O2440" s="5">
        <v>1903440</v>
      </c>
      <c r="P2440" s="5">
        <f t="shared" si="76"/>
        <v>199861.19999999998</v>
      </c>
      <c r="Q2440" s="5">
        <f t="shared" si="77"/>
        <v>1703578.8</v>
      </c>
      <c r="R2440" s="5" t="str">
        <f>+IFERROR(INDEX('18.02.23'!$F$9:$F$748,MATCH('Bảng kê Q1'!$F2440,'18.02.23'!$N$9:$N$746,0)),"")</f>
        <v/>
      </c>
      <c r="S2440" s="15" t="s">
        <v>1748</v>
      </c>
      <c r="T2440" s="8" t="s">
        <v>3103</v>
      </c>
      <c r="U2440" t="e">
        <f>INDEX('Hàng tra'!$E$3:$E$519,MATCH('Bảng kê Q1'!$F2440,'Hàng tra'!$E$3:$E$519,0))</f>
        <v>#N/A</v>
      </c>
    </row>
    <row r="2441" spans="1:21" hidden="1" outlineLevel="1" x14ac:dyDescent="0.25">
      <c r="A2441" s="4">
        <v>45012</v>
      </c>
      <c r="B2441" s="8" t="s">
        <v>85</v>
      </c>
      <c r="C2441" s="8" t="s">
        <v>3013</v>
      </c>
      <c r="D2441" s="22" t="s">
        <v>4138</v>
      </c>
      <c r="E2441" s="22" t="s">
        <v>4138</v>
      </c>
      <c r="F2441" s="22">
        <v>17569</v>
      </c>
      <c r="G2441" s="22"/>
      <c r="H2441" s="22" t="str">
        <f>+IFERROR(INDEX('18.02.23'!$N$9:$N$746,MATCH('Bảng kê Q1'!$F2441,'18.02.23'!$N$9:$N$746,0)),"")</f>
        <v/>
      </c>
      <c r="I2441" s="22"/>
      <c r="J2441" s="22"/>
      <c r="K2441" s="22"/>
      <c r="L2441" s="5">
        <v>1730400</v>
      </c>
      <c r="M2441" s="9" t="s">
        <v>3015</v>
      </c>
      <c r="N2441" s="5">
        <v>173040</v>
      </c>
      <c r="O2441" s="5">
        <v>1903440</v>
      </c>
      <c r="P2441" s="5">
        <f t="shared" si="76"/>
        <v>199861.19999999998</v>
      </c>
      <c r="Q2441" s="5">
        <f t="shared" si="77"/>
        <v>1703578.8</v>
      </c>
      <c r="R2441" s="5" t="str">
        <f>+IFERROR(INDEX('18.02.23'!$F$9:$F$748,MATCH('Bảng kê Q1'!$F2441,'18.02.23'!$N$9:$N$746,0)),"")</f>
        <v/>
      </c>
      <c r="S2441" s="15" t="s">
        <v>701</v>
      </c>
      <c r="T2441" s="8" t="s">
        <v>3026</v>
      </c>
      <c r="U2441" t="e">
        <f>INDEX('Hàng tra'!$E$3:$E$519,MATCH('Bảng kê Q1'!$F2441,'Hàng tra'!$E$3:$E$519,0))</f>
        <v>#N/A</v>
      </c>
    </row>
    <row r="2442" spans="1:21" hidden="1" outlineLevel="1" x14ac:dyDescent="0.25">
      <c r="A2442" s="4">
        <v>45012</v>
      </c>
      <c r="B2442" s="8" t="s">
        <v>945</v>
      </c>
      <c r="C2442" s="8" t="s">
        <v>3013</v>
      </c>
      <c r="D2442" s="22" t="s">
        <v>4255</v>
      </c>
      <c r="E2442" s="22" t="s">
        <v>4255</v>
      </c>
      <c r="F2442" s="22">
        <v>17570</v>
      </c>
      <c r="G2442" s="22"/>
      <c r="H2442" s="22" t="str">
        <f>+IFERROR(INDEX('18.02.23'!$N$9:$N$746,MATCH('Bảng kê Q1'!$F2442,'18.02.23'!$N$9:$N$746,0)),"")</f>
        <v/>
      </c>
      <c r="I2442" s="22"/>
      <c r="J2442" s="22"/>
      <c r="K2442" s="22"/>
      <c r="L2442" s="5">
        <v>441000</v>
      </c>
      <c r="M2442" s="9" t="s">
        <v>3015</v>
      </c>
      <c r="N2442" s="5">
        <v>44100</v>
      </c>
      <c r="O2442" s="5">
        <v>485100</v>
      </c>
      <c r="P2442" s="5">
        <f t="shared" si="76"/>
        <v>50935.5</v>
      </c>
      <c r="Q2442" s="5">
        <f t="shared" si="77"/>
        <v>434164.5</v>
      </c>
      <c r="R2442" s="5" t="str">
        <f>+IFERROR(INDEX('18.02.23'!$F$9:$F$748,MATCH('Bảng kê Q1'!$F2442,'18.02.23'!$N$9:$N$746,0)),"")</f>
        <v/>
      </c>
      <c r="S2442" s="15" t="s">
        <v>701</v>
      </c>
      <c r="T2442" s="8" t="s">
        <v>3026</v>
      </c>
      <c r="U2442" t="e">
        <f>INDEX('Hàng tra'!$E$3:$E$519,MATCH('Bảng kê Q1'!$F2442,'Hàng tra'!$E$3:$E$519,0))</f>
        <v>#N/A</v>
      </c>
    </row>
    <row r="2443" spans="1:21" ht="21" hidden="1" outlineLevel="1" x14ac:dyDescent="0.25">
      <c r="A2443" s="4">
        <v>45012</v>
      </c>
      <c r="B2443" s="8" t="s">
        <v>1828</v>
      </c>
      <c r="C2443" s="8" t="s">
        <v>3013</v>
      </c>
      <c r="D2443" s="22" t="s">
        <v>4260</v>
      </c>
      <c r="E2443" s="22" t="s">
        <v>4260</v>
      </c>
      <c r="F2443" s="22">
        <v>17595</v>
      </c>
      <c r="G2443" s="22"/>
      <c r="H2443" s="22" t="str">
        <f>+IFERROR(INDEX('18.02.23'!$N$9:$N$746,MATCH('Bảng kê Q1'!$F2443,'18.02.23'!$N$9:$N$746,0)),"")</f>
        <v/>
      </c>
      <c r="I2443" s="22"/>
      <c r="J2443" s="22"/>
      <c r="K2443" s="22"/>
      <c r="L2443" s="5">
        <v>1615312</v>
      </c>
      <c r="M2443" s="9" t="s">
        <v>3015</v>
      </c>
      <c r="N2443" s="5">
        <v>161531</v>
      </c>
      <c r="O2443" s="5">
        <v>1776843</v>
      </c>
      <c r="P2443" s="5">
        <f t="shared" si="76"/>
        <v>186568.51499999998</v>
      </c>
      <c r="Q2443" s="5">
        <f t="shared" si="77"/>
        <v>1590274.4850000001</v>
      </c>
      <c r="R2443" s="5" t="str">
        <f>+IFERROR(INDEX('18.02.23'!$F$9:$F$748,MATCH('Bảng kê Q1'!$F2443,'18.02.23'!$N$9:$N$746,0)),"")</f>
        <v/>
      </c>
      <c r="S2443" s="15" t="s">
        <v>349</v>
      </c>
      <c r="T2443" s="8" t="s">
        <v>3030</v>
      </c>
      <c r="U2443" t="e">
        <f>INDEX('Hàng tra'!$E$3:$E$519,MATCH('Bảng kê Q1'!$F2443,'Hàng tra'!$E$3:$E$519,0))</f>
        <v>#N/A</v>
      </c>
    </row>
    <row r="2444" spans="1:21" hidden="1" outlineLevel="1" x14ac:dyDescent="0.25">
      <c r="A2444" s="4">
        <v>45012</v>
      </c>
      <c r="B2444" s="8" t="s">
        <v>88</v>
      </c>
      <c r="C2444" s="8" t="s">
        <v>3013</v>
      </c>
      <c r="D2444" s="22" t="s">
        <v>877</v>
      </c>
      <c r="E2444" s="22" t="s">
        <v>877</v>
      </c>
      <c r="F2444" s="22">
        <v>17597</v>
      </c>
      <c r="G2444" s="22"/>
      <c r="H2444" s="22" t="str">
        <f>+IFERROR(INDEX('18.02.23'!$N$9:$N$746,MATCH('Bảng kê Q1'!$F2444,'18.02.23'!$N$9:$N$746,0)),"")</f>
        <v/>
      </c>
      <c r="I2444" s="22"/>
      <c r="J2444" s="22"/>
      <c r="K2444" s="22"/>
      <c r="L2444" s="5">
        <v>3689780</v>
      </c>
      <c r="M2444" s="9" t="s">
        <v>3015</v>
      </c>
      <c r="N2444" s="5">
        <v>368978</v>
      </c>
      <c r="O2444" s="5">
        <v>4058758</v>
      </c>
      <c r="P2444" s="5">
        <f t="shared" si="76"/>
        <v>426169.58999999997</v>
      </c>
      <c r="Q2444" s="5">
        <f t="shared" si="77"/>
        <v>3632588.41</v>
      </c>
      <c r="R2444" s="5" t="str">
        <f>+IFERROR(INDEX('18.02.23'!$F$9:$F$748,MATCH('Bảng kê Q1'!$F2444,'18.02.23'!$N$9:$N$746,0)),"")</f>
        <v/>
      </c>
      <c r="S2444" s="15" t="s">
        <v>877</v>
      </c>
      <c r="T2444" s="8" t="s">
        <v>3028</v>
      </c>
      <c r="U2444" t="e">
        <f>INDEX('Hàng tra'!$E$3:$E$519,MATCH('Bảng kê Q1'!$F2444,'Hàng tra'!$E$3:$E$519,0))</f>
        <v>#N/A</v>
      </c>
    </row>
    <row r="2445" spans="1:21" hidden="1" outlineLevel="1" x14ac:dyDescent="0.25">
      <c r="A2445" s="4">
        <v>45012</v>
      </c>
      <c r="B2445" s="8" t="s">
        <v>2084</v>
      </c>
      <c r="C2445" s="8" t="s">
        <v>3013</v>
      </c>
      <c r="D2445" s="22" t="s">
        <v>2767</v>
      </c>
      <c r="E2445" s="22" t="s">
        <v>2767</v>
      </c>
      <c r="F2445" s="22">
        <v>17599</v>
      </c>
      <c r="G2445" s="22"/>
      <c r="H2445" s="22" t="str">
        <f>+IFERROR(INDEX('18.02.23'!$N$9:$N$746,MATCH('Bảng kê Q1'!$F2445,'18.02.23'!$N$9:$N$746,0)),"")</f>
        <v/>
      </c>
      <c r="I2445" s="22"/>
      <c r="J2445" s="22"/>
      <c r="K2445" s="22"/>
      <c r="L2445" s="5">
        <v>1364462</v>
      </c>
      <c r="M2445" s="9" t="s">
        <v>3015</v>
      </c>
      <c r="N2445" s="5">
        <v>136446</v>
      </c>
      <c r="O2445" s="5">
        <v>1500908</v>
      </c>
      <c r="P2445" s="5">
        <f t="shared" si="76"/>
        <v>157595.34</v>
      </c>
      <c r="Q2445" s="5">
        <f t="shared" si="77"/>
        <v>1343312.66</v>
      </c>
      <c r="R2445" s="5" t="str">
        <f>+IFERROR(INDEX('18.02.23'!$F$9:$F$748,MATCH('Bảng kê Q1'!$F2445,'18.02.23'!$N$9:$N$746,0)),"")</f>
        <v/>
      </c>
      <c r="S2445" s="15" t="s">
        <v>2767</v>
      </c>
      <c r="T2445" s="8" t="s">
        <v>3111</v>
      </c>
      <c r="U2445" t="e">
        <f>INDEX('Hàng tra'!$E$3:$E$519,MATCH('Bảng kê Q1'!$F2445,'Hàng tra'!$E$3:$E$519,0))</f>
        <v>#N/A</v>
      </c>
    </row>
    <row r="2446" spans="1:21" ht="21" hidden="1" outlineLevel="1" x14ac:dyDescent="0.25">
      <c r="A2446" s="4">
        <v>45012</v>
      </c>
      <c r="B2446" s="8" t="s">
        <v>57</v>
      </c>
      <c r="C2446" s="8" t="s">
        <v>3013</v>
      </c>
      <c r="D2446" s="22" t="s">
        <v>2998</v>
      </c>
      <c r="E2446" s="22" t="s">
        <v>2998</v>
      </c>
      <c r="F2446" s="22">
        <v>17601</v>
      </c>
      <c r="G2446" s="22"/>
      <c r="H2446" s="22" t="str">
        <f>+IFERROR(INDEX('18.02.23'!$N$9:$N$746,MATCH('Bảng kê Q1'!$F2446,'18.02.23'!$N$9:$N$746,0)),"")</f>
        <v/>
      </c>
      <c r="I2446" s="22"/>
      <c r="J2446" s="22"/>
      <c r="K2446" s="22"/>
      <c r="L2446" s="5">
        <v>3114576</v>
      </c>
      <c r="M2446" s="9" t="s">
        <v>3015</v>
      </c>
      <c r="N2446" s="5">
        <v>311458</v>
      </c>
      <c r="O2446" s="5">
        <v>3426034</v>
      </c>
      <c r="P2446" s="5">
        <f t="shared" si="76"/>
        <v>359733.57</v>
      </c>
      <c r="Q2446" s="5">
        <f t="shared" si="77"/>
        <v>3066300.43</v>
      </c>
      <c r="R2446" s="5" t="str">
        <f>+IFERROR(INDEX('18.02.23'!$F$9:$F$748,MATCH('Bảng kê Q1'!$F2446,'18.02.23'!$N$9:$N$746,0)),"")</f>
        <v/>
      </c>
      <c r="S2446" s="15" t="s">
        <v>2998</v>
      </c>
      <c r="T2446" s="8" t="s">
        <v>3089</v>
      </c>
      <c r="U2446" t="e">
        <f>INDEX('Hàng tra'!$E$3:$E$519,MATCH('Bảng kê Q1'!$F2446,'Hàng tra'!$E$3:$E$519,0))</f>
        <v>#N/A</v>
      </c>
    </row>
    <row r="2447" spans="1:21" hidden="1" outlineLevel="1" x14ac:dyDescent="0.25">
      <c r="A2447" s="4">
        <v>45012</v>
      </c>
      <c r="B2447" s="8" t="s">
        <v>2535</v>
      </c>
      <c r="C2447" s="8" t="s">
        <v>3013</v>
      </c>
      <c r="D2447" s="22" t="s">
        <v>3119</v>
      </c>
      <c r="E2447" s="22" t="s">
        <v>3119</v>
      </c>
      <c r="F2447" s="22">
        <v>17602</v>
      </c>
      <c r="G2447" s="22"/>
      <c r="H2447" s="22" t="str">
        <f>+IFERROR(INDEX('18.02.23'!$N$9:$N$746,MATCH('Bảng kê Q1'!$F2447,'18.02.23'!$N$9:$N$746,0)),"")</f>
        <v/>
      </c>
      <c r="I2447" s="22"/>
      <c r="J2447" s="22"/>
      <c r="K2447" s="22"/>
      <c r="L2447" s="5">
        <v>865200</v>
      </c>
      <c r="M2447" s="9" t="s">
        <v>3015</v>
      </c>
      <c r="N2447" s="5">
        <v>86520</v>
      </c>
      <c r="O2447" s="5">
        <v>951720</v>
      </c>
      <c r="P2447" s="5">
        <f t="shared" si="76"/>
        <v>99930.599999999991</v>
      </c>
      <c r="Q2447" s="5">
        <f t="shared" si="77"/>
        <v>851789.4</v>
      </c>
      <c r="R2447" s="5" t="str">
        <f>+IFERROR(INDEX('18.02.23'!$F$9:$F$748,MATCH('Bảng kê Q1'!$F2447,'18.02.23'!$N$9:$N$746,0)),"")</f>
        <v/>
      </c>
      <c r="S2447" s="15" t="s">
        <v>3119</v>
      </c>
      <c r="T2447" s="8" t="s">
        <v>3024</v>
      </c>
      <c r="U2447" t="e">
        <f>INDEX('Hàng tra'!$E$3:$E$519,MATCH('Bảng kê Q1'!$F2447,'Hàng tra'!$E$3:$E$519,0))</f>
        <v>#N/A</v>
      </c>
    </row>
    <row r="2448" spans="1:21" hidden="1" outlineLevel="1" x14ac:dyDescent="0.25">
      <c r="A2448" s="4">
        <v>45012</v>
      </c>
      <c r="B2448" s="8" t="s">
        <v>1717</v>
      </c>
      <c r="C2448" s="8" t="s">
        <v>3013</v>
      </c>
      <c r="D2448" s="22" t="s">
        <v>1937</v>
      </c>
      <c r="E2448" s="22" t="s">
        <v>1937</v>
      </c>
      <c r="F2448" s="22">
        <v>17603</v>
      </c>
      <c r="G2448" s="22"/>
      <c r="H2448" s="22" t="str">
        <f>+IFERROR(INDEX('18.02.23'!$N$9:$N$746,MATCH('Bảng kê Q1'!$F2448,'18.02.23'!$N$9:$N$746,0)),"")</f>
        <v/>
      </c>
      <c r="I2448" s="22"/>
      <c r="J2448" s="22"/>
      <c r="K2448" s="22"/>
      <c r="L2448" s="5">
        <v>865200</v>
      </c>
      <c r="M2448" s="9" t="s">
        <v>3015</v>
      </c>
      <c r="N2448" s="5">
        <v>86520</v>
      </c>
      <c r="O2448" s="5">
        <v>951720</v>
      </c>
      <c r="P2448" s="5">
        <f t="shared" si="76"/>
        <v>99930.599999999991</v>
      </c>
      <c r="Q2448" s="5">
        <f t="shared" si="77"/>
        <v>851789.4</v>
      </c>
      <c r="R2448" s="5" t="str">
        <f>+IFERROR(INDEX('18.02.23'!$F$9:$F$748,MATCH('Bảng kê Q1'!$F2448,'18.02.23'!$N$9:$N$746,0)),"")</f>
        <v/>
      </c>
      <c r="S2448" s="15" t="s">
        <v>1937</v>
      </c>
      <c r="T2448" s="8" t="s">
        <v>3021</v>
      </c>
      <c r="U2448" t="e">
        <f>INDEX('Hàng tra'!$E$3:$E$519,MATCH('Bảng kê Q1'!$F2448,'Hàng tra'!$E$3:$E$519,0))</f>
        <v>#N/A</v>
      </c>
    </row>
    <row r="2449" spans="1:21" ht="21" hidden="1" outlineLevel="1" x14ac:dyDescent="0.25">
      <c r="A2449" s="4">
        <v>45012</v>
      </c>
      <c r="B2449" s="8" t="s">
        <v>177</v>
      </c>
      <c r="C2449" s="8" t="s">
        <v>3013</v>
      </c>
      <c r="D2449" s="22" t="s">
        <v>2998</v>
      </c>
      <c r="E2449" s="22" t="s">
        <v>2998</v>
      </c>
      <c r="F2449" s="22">
        <v>17604</v>
      </c>
      <c r="G2449" s="22"/>
      <c r="H2449" s="22" t="str">
        <f>+IFERROR(INDEX('18.02.23'!$N$9:$N$746,MATCH('Bảng kê Q1'!$F2449,'18.02.23'!$N$9:$N$746,0)),"")</f>
        <v/>
      </c>
      <c r="I2449" s="22"/>
      <c r="J2449" s="22"/>
      <c r="K2449" s="22"/>
      <c r="L2449" s="5">
        <v>1465800</v>
      </c>
      <c r="M2449" s="9" t="s">
        <v>3015</v>
      </c>
      <c r="N2449" s="5">
        <v>146580</v>
      </c>
      <c r="O2449" s="5">
        <v>1612380</v>
      </c>
      <c r="P2449" s="5">
        <f t="shared" si="76"/>
        <v>169299.9</v>
      </c>
      <c r="Q2449" s="5">
        <f t="shared" si="77"/>
        <v>1443080.1</v>
      </c>
      <c r="R2449" s="5" t="str">
        <f>+IFERROR(INDEX('18.02.23'!$F$9:$F$748,MATCH('Bảng kê Q1'!$F2449,'18.02.23'!$N$9:$N$746,0)),"")</f>
        <v/>
      </c>
      <c r="S2449" s="15" t="s">
        <v>2998</v>
      </c>
      <c r="T2449" s="8" t="s">
        <v>3089</v>
      </c>
      <c r="U2449" t="e">
        <f>INDEX('Hàng tra'!$E$3:$E$519,MATCH('Bảng kê Q1'!$F2449,'Hàng tra'!$E$3:$E$519,0))</f>
        <v>#N/A</v>
      </c>
    </row>
    <row r="2450" spans="1:21" ht="21" hidden="1" outlineLevel="1" x14ac:dyDescent="0.25">
      <c r="A2450" s="4">
        <v>45012</v>
      </c>
      <c r="B2450" s="8" t="s">
        <v>1569</v>
      </c>
      <c r="C2450" s="8" t="s">
        <v>3013</v>
      </c>
      <c r="D2450" s="22" t="s">
        <v>2098</v>
      </c>
      <c r="E2450" s="22" t="s">
        <v>2098</v>
      </c>
      <c r="F2450" s="22">
        <v>17605</v>
      </c>
      <c r="G2450" s="22"/>
      <c r="H2450" s="22" t="str">
        <f>+IFERROR(INDEX('18.02.23'!$N$9:$N$746,MATCH('Bảng kê Q1'!$F2450,'18.02.23'!$N$9:$N$746,0)),"")</f>
        <v/>
      </c>
      <c r="I2450" s="22"/>
      <c r="J2450" s="22"/>
      <c r="K2450" s="22"/>
      <c r="L2450" s="5">
        <v>1730400</v>
      </c>
      <c r="M2450" s="9" t="s">
        <v>3015</v>
      </c>
      <c r="N2450" s="5">
        <v>173040</v>
      </c>
      <c r="O2450" s="5">
        <v>1903440</v>
      </c>
      <c r="P2450" s="5">
        <f t="shared" si="76"/>
        <v>199861.19999999998</v>
      </c>
      <c r="Q2450" s="5">
        <f t="shared" si="77"/>
        <v>1703578.8</v>
      </c>
      <c r="R2450" s="5" t="str">
        <f>+IFERROR(INDEX('18.02.23'!$F$9:$F$748,MATCH('Bảng kê Q1'!$F2450,'18.02.23'!$N$9:$N$746,0)),"")</f>
        <v/>
      </c>
      <c r="S2450" s="15" t="s">
        <v>2098</v>
      </c>
      <c r="T2450" s="8" t="s">
        <v>3118</v>
      </c>
      <c r="U2450" t="e">
        <f>INDEX('Hàng tra'!$E$3:$E$519,MATCH('Bảng kê Q1'!$F2450,'Hàng tra'!$E$3:$E$519,0))</f>
        <v>#N/A</v>
      </c>
    </row>
    <row r="2451" spans="1:21" ht="21" hidden="1" outlineLevel="1" x14ac:dyDescent="0.25">
      <c r="A2451" s="4">
        <v>45012</v>
      </c>
      <c r="B2451" s="8" t="s">
        <v>809</v>
      </c>
      <c r="C2451" s="8" t="s">
        <v>3013</v>
      </c>
      <c r="D2451" s="22" t="s">
        <v>1118</v>
      </c>
      <c r="E2451" s="22" t="s">
        <v>1118</v>
      </c>
      <c r="F2451" s="22">
        <v>17606</v>
      </c>
      <c r="G2451" s="22"/>
      <c r="H2451" s="22" t="str">
        <f>+IFERROR(INDEX('18.02.23'!$N$9:$N$746,MATCH('Bảng kê Q1'!$F2451,'18.02.23'!$N$9:$N$746,0)),"")</f>
        <v/>
      </c>
      <c r="I2451" s="22"/>
      <c r="J2451" s="22"/>
      <c r="K2451" s="22"/>
      <c r="L2451" s="5">
        <v>1289400</v>
      </c>
      <c r="M2451" s="9" t="s">
        <v>3015</v>
      </c>
      <c r="N2451" s="5">
        <v>128940</v>
      </c>
      <c r="O2451" s="5">
        <v>1418340</v>
      </c>
      <c r="P2451" s="5">
        <f t="shared" si="76"/>
        <v>148925.69999999998</v>
      </c>
      <c r="Q2451" s="5">
        <f t="shared" si="77"/>
        <v>1269414.3</v>
      </c>
      <c r="R2451" s="5" t="str">
        <f>+IFERROR(INDEX('18.02.23'!$F$9:$F$748,MATCH('Bảng kê Q1'!$F2451,'18.02.23'!$N$9:$N$746,0)),"")</f>
        <v/>
      </c>
      <c r="S2451" s="15" t="s">
        <v>1118</v>
      </c>
      <c r="T2451" s="8" t="s">
        <v>3016</v>
      </c>
      <c r="U2451" t="e">
        <f>INDEX('Hàng tra'!$E$3:$E$519,MATCH('Bảng kê Q1'!$F2451,'Hàng tra'!$E$3:$E$519,0))</f>
        <v>#N/A</v>
      </c>
    </row>
    <row r="2452" spans="1:21" ht="21" hidden="1" outlineLevel="1" x14ac:dyDescent="0.25">
      <c r="A2452" s="4">
        <v>45012</v>
      </c>
      <c r="B2452" s="8" t="s">
        <v>1940</v>
      </c>
      <c r="C2452" s="8" t="s">
        <v>3013</v>
      </c>
      <c r="D2452" s="22" t="s">
        <v>138</v>
      </c>
      <c r="E2452" s="22" t="s">
        <v>138</v>
      </c>
      <c r="F2452" s="22">
        <v>17607</v>
      </c>
      <c r="G2452" s="22"/>
      <c r="H2452" s="22" t="str">
        <f>+IFERROR(INDEX('18.02.23'!$N$9:$N$746,MATCH('Bảng kê Q1'!$F2452,'18.02.23'!$N$9:$N$746,0)),"")</f>
        <v/>
      </c>
      <c r="I2452" s="22"/>
      <c r="J2452" s="22"/>
      <c r="K2452" s="22"/>
      <c r="L2452" s="5">
        <v>695520</v>
      </c>
      <c r="M2452" s="9" t="s">
        <v>3015</v>
      </c>
      <c r="N2452" s="5">
        <v>69552</v>
      </c>
      <c r="O2452" s="5">
        <v>765072</v>
      </c>
      <c r="P2452" s="5">
        <f t="shared" si="76"/>
        <v>80332.56</v>
      </c>
      <c r="Q2452" s="5">
        <f t="shared" si="77"/>
        <v>684739.44</v>
      </c>
      <c r="R2452" s="5" t="str">
        <f>+IFERROR(INDEX('18.02.23'!$F$9:$F$748,MATCH('Bảng kê Q1'!$F2452,'18.02.23'!$N$9:$N$746,0)),"")</f>
        <v/>
      </c>
      <c r="S2452" s="15" t="s">
        <v>138</v>
      </c>
      <c r="T2452" s="8" t="s">
        <v>3110</v>
      </c>
      <c r="U2452" t="e">
        <f>INDEX('Hàng tra'!$E$3:$E$519,MATCH('Bảng kê Q1'!$F2452,'Hàng tra'!$E$3:$E$519,0))</f>
        <v>#N/A</v>
      </c>
    </row>
    <row r="2453" spans="1:21" ht="21" hidden="1" outlineLevel="1" x14ac:dyDescent="0.25">
      <c r="A2453" s="4">
        <v>45012</v>
      </c>
      <c r="B2453" s="8" t="s">
        <v>2955</v>
      </c>
      <c r="C2453" s="8" t="s">
        <v>3013</v>
      </c>
      <c r="D2453" s="22" t="s">
        <v>4246</v>
      </c>
      <c r="E2453" s="22" t="s">
        <v>4246</v>
      </c>
      <c r="F2453" s="22">
        <v>17608</v>
      </c>
      <c r="G2453" s="22"/>
      <c r="H2453" s="22" t="str">
        <f>+IFERROR(INDEX('18.02.23'!$N$9:$N$746,MATCH('Bảng kê Q1'!$F2453,'18.02.23'!$N$9:$N$746,0)),"")</f>
        <v/>
      </c>
      <c r="I2453" s="22"/>
      <c r="J2453" s="22"/>
      <c r="K2453" s="22"/>
      <c r="L2453" s="5">
        <v>692160</v>
      </c>
      <c r="M2453" s="9" t="s">
        <v>3015</v>
      </c>
      <c r="N2453" s="5">
        <v>69216</v>
      </c>
      <c r="O2453" s="5">
        <v>761376</v>
      </c>
      <c r="P2453" s="5">
        <f t="shared" si="76"/>
        <v>79944.479999999996</v>
      </c>
      <c r="Q2453" s="5">
        <f t="shared" si="77"/>
        <v>681431.52</v>
      </c>
      <c r="R2453" s="5" t="str">
        <f>+IFERROR(INDEX('18.02.23'!$F$9:$F$748,MATCH('Bảng kê Q1'!$F2453,'18.02.23'!$N$9:$N$746,0)),"")</f>
        <v/>
      </c>
      <c r="S2453" s="15" t="s">
        <v>2998</v>
      </c>
      <c r="T2453" s="8" t="s">
        <v>3089</v>
      </c>
      <c r="U2453" t="e">
        <f>INDEX('Hàng tra'!$E$3:$E$519,MATCH('Bảng kê Q1'!$F2453,'Hàng tra'!$E$3:$E$519,0))</f>
        <v>#N/A</v>
      </c>
    </row>
    <row r="2454" spans="1:21" ht="21" hidden="1" outlineLevel="1" x14ac:dyDescent="0.25">
      <c r="A2454" s="4">
        <v>45012</v>
      </c>
      <c r="B2454" s="8" t="s">
        <v>1840</v>
      </c>
      <c r="C2454" s="8" t="s">
        <v>3013</v>
      </c>
      <c r="D2454" s="22" t="s">
        <v>879</v>
      </c>
      <c r="E2454" s="22" t="s">
        <v>879</v>
      </c>
      <c r="F2454" s="22">
        <v>17609</v>
      </c>
      <c r="G2454" s="22"/>
      <c r="H2454" s="22" t="str">
        <f>+IFERROR(INDEX('18.02.23'!$N$9:$N$746,MATCH('Bảng kê Q1'!$F2454,'18.02.23'!$N$9:$N$746,0)),"")</f>
        <v/>
      </c>
      <c r="I2454" s="22"/>
      <c r="J2454" s="22"/>
      <c r="K2454" s="22"/>
      <c r="L2454" s="5">
        <v>848400</v>
      </c>
      <c r="M2454" s="9" t="s">
        <v>3015</v>
      </c>
      <c r="N2454" s="5">
        <v>84840</v>
      </c>
      <c r="O2454" s="5">
        <v>933240</v>
      </c>
      <c r="P2454" s="5">
        <f t="shared" si="76"/>
        <v>97990.2</v>
      </c>
      <c r="Q2454" s="5">
        <f t="shared" si="77"/>
        <v>835249.8</v>
      </c>
      <c r="R2454" s="5" t="str">
        <f>+IFERROR(INDEX('18.02.23'!$F$9:$F$748,MATCH('Bảng kê Q1'!$F2454,'18.02.23'!$N$9:$N$746,0)),"")</f>
        <v/>
      </c>
      <c r="S2454" s="15" t="s">
        <v>879</v>
      </c>
      <c r="T2454" s="8" t="s">
        <v>3020</v>
      </c>
      <c r="U2454" t="e">
        <f>INDEX('Hàng tra'!$E$3:$E$519,MATCH('Bảng kê Q1'!$F2454,'Hàng tra'!$E$3:$E$519,0))</f>
        <v>#N/A</v>
      </c>
    </row>
    <row r="2455" spans="1:21" ht="21" hidden="1" outlineLevel="1" x14ac:dyDescent="0.25">
      <c r="A2455" s="4">
        <v>45012</v>
      </c>
      <c r="B2455" s="8" t="s">
        <v>351</v>
      </c>
      <c r="C2455" s="8" t="s">
        <v>3013</v>
      </c>
      <c r="D2455" s="22" t="s">
        <v>879</v>
      </c>
      <c r="E2455" s="22" t="s">
        <v>879</v>
      </c>
      <c r="F2455" s="22">
        <v>17610</v>
      </c>
      <c r="G2455" s="22"/>
      <c r="H2455" s="22" t="str">
        <f>+IFERROR(INDEX('18.02.23'!$N$9:$N$746,MATCH('Bảng kê Q1'!$F2455,'18.02.23'!$N$9:$N$746,0)),"")</f>
        <v/>
      </c>
      <c r="I2455" s="22"/>
      <c r="J2455" s="22"/>
      <c r="K2455" s="22"/>
      <c r="L2455" s="5">
        <v>882000</v>
      </c>
      <c r="M2455" s="9" t="s">
        <v>3015</v>
      </c>
      <c r="N2455" s="5">
        <v>88200</v>
      </c>
      <c r="O2455" s="5">
        <v>970200</v>
      </c>
      <c r="P2455" s="5">
        <f t="shared" si="76"/>
        <v>101871</v>
      </c>
      <c r="Q2455" s="5">
        <f t="shared" si="77"/>
        <v>868329</v>
      </c>
      <c r="R2455" s="5" t="str">
        <f>+IFERROR(INDEX('18.02.23'!$F$9:$F$748,MATCH('Bảng kê Q1'!$F2455,'18.02.23'!$N$9:$N$746,0)),"")</f>
        <v/>
      </c>
      <c r="S2455" s="15" t="s">
        <v>879</v>
      </c>
      <c r="T2455" s="8" t="s">
        <v>3020</v>
      </c>
      <c r="U2455" t="e">
        <f>INDEX('Hàng tra'!$E$3:$E$519,MATCH('Bảng kê Q1'!$F2455,'Hàng tra'!$E$3:$E$519,0))</f>
        <v>#N/A</v>
      </c>
    </row>
    <row r="2456" spans="1:21" ht="21" hidden="1" outlineLevel="1" x14ac:dyDescent="0.25">
      <c r="A2456" s="4">
        <v>45012</v>
      </c>
      <c r="B2456" s="8" t="s">
        <v>1616</v>
      </c>
      <c r="C2456" s="8" t="s">
        <v>3013</v>
      </c>
      <c r="D2456" s="22" t="s">
        <v>4280</v>
      </c>
      <c r="E2456" s="22" t="s">
        <v>4280</v>
      </c>
      <c r="F2456" s="22">
        <v>17611</v>
      </c>
      <c r="G2456" s="22"/>
      <c r="H2456" s="22" t="str">
        <f>+IFERROR(INDEX('18.02.23'!$N$9:$N$746,MATCH('Bảng kê Q1'!$F2456,'18.02.23'!$N$9:$N$746,0)),"")</f>
        <v/>
      </c>
      <c r="I2456" s="22"/>
      <c r="J2456" s="22"/>
      <c r="K2456" s="22"/>
      <c r="L2456" s="5">
        <v>364016</v>
      </c>
      <c r="M2456" s="9" t="s">
        <v>3015</v>
      </c>
      <c r="N2456" s="5">
        <v>36402</v>
      </c>
      <c r="O2456" s="5">
        <v>400418</v>
      </c>
      <c r="P2456" s="5">
        <f t="shared" si="76"/>
        <v>42043.89</v>
      </c>
      <c r="Q2456" s="5">
        <f t="shared" si="77"/>
        <v>358374.11</v>
      </c>
      <c r="R2456" s="5" t="str">
        <f>+IFERROR(INDEX('18.02.23'!$F$9:$F$748,MATCH('Bảng kê Q1'!$F2456,'18.02.23'!$N$9:$N$746,0)),"")</f>
        <v/>
      </c>
      <c r="S2456" s="15" t="s">
        <v>1976</v>
      </c>
      <c r="T2456" s="8" t="s">
        <v>3018</v>
      </c>
      <c r="U2456" t="e">
        <f>INDEX('Hàng tra'!$E$3:$E$519,MATCH('Bảng kê Q1'!$F2456,'Hàng tra'!$E$3:$E$519,0))</f>
        <v>#N/A</v>
      </c>
    </row>
    <row r="2457" spans="1:21" ht="21" hidden="1" outlineLevel="1" x14ac:dyDescent="0.25">
      <c r="A2457" s="4">
        <v>45012</v>
      </c>
      <c r="B2457" s="8" t="s">
        <v>872</v>
      </c>
      <c r="C2457" s="8" t="s">
        <v>3013</v>
      </c>
      <c r="D2457" s="22" t="s">
        <v>4137</v>
      </c>
      <c r="E2457" s="22" t="s">
        <v>4137</v>
      </c>
      <c r="F2457" s="22">
        <v>17612</v>
      </c>
      <c r="G2457" s="22"/>
      <c r="H2457" s="22" t="str">
        <f>+IFERROR(INDEX('18.02.23'!$N$9:$N$746,MATCH('Bảng kê Q1'!$F2457,'18.02.23'!$N$9:$N$746,0)),"")</f>
        <v/>
      </c>
      <c r="I2457" s="22"/>
      <c r="J2457" s="22"/>
      <c r="K2457" s="22"/>
      <c r="L2457" s="5">
        <v>626898</v>
      </c>
      <c r="M2457" s="9" t="s">
        <v>3015</v>
      </c>
      <c r="N2457" s="5">
        <v>62690</v>
      </c>
      <c r="O2457" s="5">
        <v>689588</v>
      </c>
      <c r="P2457" s="5">
        <f t="shared" si="76"/>
        <v>72406.739999999991</v>
      </c>
      <c r="Q2457" s="5">
        <f t="shared" si="77"/>
        <v>617181.26</v>
      </c>
      <c r="R2457" s="5" t="str">
        <f>+IFERROR(INDEX('18.02.23'!$F$9:$F$748,MATCH('Bảng kê Q1'!$F2457,'18.02.23'!$N$9:$N$746,0)),"")</f>
        <v/>
      </c>
      <c r="S2457" s="15" t="s">
        <v>1976</v>
      </c>
      <c r="T2457" s="8" t="s">
        <v>3018</v>
      </c>
      <c r="U2457" t="e">
        <f>INDEX('Hàng tra'!$E$3:$E$519,MATCH('Bảng kê Q1'!$F2457,'Hàng tra'!$E$3:$E$519,0))</f>
        <v>#N/A</v>
      </c>
    </row>
    <row r="2458" spans="1:21" ht="21" hidden="1" outlineLevel="1" x14ac:dyDescent="0.25">
      <c r="A2458" s="4">
        <v>45012</v>
      </c>
      <c r="B2458" s="8" t="s">
        <v>1122</v>
      </c>
      <c r="C2458" s="8" t="s">
        <v>3013</v>
      </c>
      <c r="D2458" s="22" t="s">
        <v>4273</v>
      </c>
      <c r="E2458" s="22" t="s">
        <v>4273</v>
      </c>
      <c r="F2458" s="22">
        <v>17613</v>
      </c>
      <c r="G2458" s="22"/>
      <c r="H2458" s="22" t="str">
        <f>+IFERROR(INDEX('18.02.23'!$N$9:$N$746,MATCH('Bảng kê Q1'!$F2458,'18.02.23'!$N$9:$N$746,0)),"")</f>
        <v/>
      </c>
      <c r="I2458" s="22"/>
      <c r="J2458" s="22"/>
      <c r="K2458" s="22"/>
      <c r="L2458" s="5">
        <v>516324</v>
      </c>
      <c r="M2458" s="9" t="s">
        <v>3015</v>
      </c>
      <c r="N2458" s="5">
        <v>51632</v>
      </c>
      <c r="O2458" s="5">
        <v>567956</v>
      </c>
      <c r="P2458" s="5">
        <f t="shared" si="76"/>
        <v>59635.38</v>
      </c>
      <c r="Q2458" s="5">
        <f t="shared" si="77"/>
        <v>508320.62</v>
      </c>
      <c r="R2458" s="5" t="str">
        <f>+IFERROR(INDEX('18.02.23'!$F$9:$F$748,MATCH('Bảng kê Q1'!$F2458,'18.02.23'!$N$9:$N$746,0)),"")</f>
        <v/>
      </c>
      <c r="S2458" s="15" t="s">
        <v>1976</v>
      </c>
      <c r="T2458" s="8" t="s">
        <v>3018</v>
      </c>
      <c r="U2458" t="e">
        <f>INDEX('Hàng tra'!$E$3:$E$519,MATCH('Bảng kê Q1'!$F2458,'Hàng tra'!$E$3:$E$519,0))</f>
        <v>#N/A</v>
      </c>
    </row>
    <row r="2459" spans="1:21" hidden="1" outlineLevel="1" x14ac:dyDescent="0.25">
      <c r="A2459" s="4">
        <v>45012</v>
      </c>
      <c r="B2459" s="8" t="s">
        <v>2002</v>
      </c>
      <c r="C2459" s="8" t="s">
        <v>3013</v>
      </c>
      <c r="D2459" s="22" t="s">
        <v>4306</v>
      </c>
      <c r="E2459" s="22" t="s">
        <v>4306</v>
      </c>
      <c r="F2459" s="22">
        <v>17632</v>
      </c>
      <c r="G2459" s="22"/>
      <c r="H2459" s="22" t="str">
        <f>+IFERROR(INDEX('18.02.23'!$N$9:$N$746,MATCH('Bảng kê Q1'!$F2459,'18.02.23'!$N$9:$N$746,0)),"")</f>
        <v/>
      </c>
      <c r="I2459" s="22"/>
      <c r="J2459" s="22"/>
      <c r="K2459" s="22"/>
      <c r="L2459" s="5">
        <v>2095275</v>
      </c>
      <c r="M2459" s="9" t="s">
        <v>3015</v>
      </c>
      <c r="N2459" s="5">
        <v>209528</v>
      </c>
      <c r="O2459" s="5">
        <v>2304803</v>
      </c>
      <c r="P2459" s="5">
        <f t="shared" si="76"/>
        <v>242004.315</v>
      </c>
      <c r="Q2459" s="5">
        <f t="shared" si="77"/>
        <v>2062798.6850000001</v>
      </c>
      <c r="R2459" s="5" t="str">
        <f>+IFERROR(INDEX('18.02.23'!$F$9:$F$748,MATCH('Bảng kê Q1'!$F2459,'18.02.23'!$N$9:$N$746,0)),"")</f>
        <v/>
      </c>
      <c r="S2459" s="15" t="s">
        <v>701</v>
      </c>
      <c r="T2459" s="8" t="s">
        <v>3026</v>
      </c>
      <c r="U2459" t="e">
        <f>INDEX('Hàng tra'!$E$3:$E$519,MATCH('Bảng kê Q1'!$F2459,'Hàng tra'!$E$3:$E$519,0))</f>
        <v>#N/A</v>
      </c>
    </row>
    <row r="2460" spans="1:21" hidden="1" outlineLevel="1" x14ac:dyDescent="0.25">
      <c r="A2460" s="4">
        <v>45013</v>
      </c>
      <c r="B2460" s="8" t="s">
        <v>1817</v>
      </c>
      <c r="C2460" s="8" t="s">
        <v>3013</v>
      </c>
      <c r="D2460" s="22" t="s">
        <v>1594</v>
      </c>
      <c r="E2460" s="22" t="s">
        <v>1594</v>
      </c>
      <c r="F2460" s="22">
        <v>17635</v>
      </c>
      <c r="G2460" s="22"/>
      <c r="H2460" s="22" t="str">
        <f>+IFERROR(INDEX('18.02.23'!$N$9:$N$746,MATCH('Bảng kê Q1'!$F2460,'18.02.23'!$N$9:$N$746,0)),"")</f>
        <v/>
      </c>
      <c r="I2460" s="22"/>
      <c r="J2460" s="22"/>
      <c r="K2460" s="22"/>
      <c r="L2460" s="5">
        <v>1730400</v>
      </c>
      <c r="M2460" s="9" t="s">
        <v>3015</v>
      </c>
      <c r="N2460" s="5">
        <v>173040</v>
      </c>
      <c r="O2460" s="5">
        <v>1903440</v>
      </c>
      <c r="P2460" s="5">
        <f t="shared" si="76"/>
        <v>199861.19999999998</v>
      </c>
      <c r="Q2460" s="5">
        <f t="shared" si="77"/>
        <v>1703578.8</v>
      </c>
      <c r="R2460" s="5" t="str">
        <f>+IFERROR(INDEX('18.02.23'!$F$9:$F$748,MATCH('Bảng kê Q1'!$F2460,'18.02.23'!$N$9:$N$746,0)),"")</f>
        <v/>
      </c>
      <c r="S2460" s="15" t="s">
        <v>1594</v>
      </c>
      <c r="T2460" s="8" t="s">
        <v>3041</v>
      </c>
      <c r="U2460" t="e">
        <f>INDEX('Hàng tra'!$E$3:$E$519,MATCH('Bảng kê Q1'!$F2460,'Hàng tra'!$E$3:$E$519,0))</f>
        <v>#N/A</v>
      </c>
    </row>
    <row r="2461" spans="1:21" hidden="1" outlineLevel="1" x14ac:dyDescent="0.25">
      <c r="A2461" s="4">
        <v>45013</v>
      </c>
      <c r="B2461" s="8" t="s">
        <v>2210</v>
      </c>
      <c r="C2461" s="8" t="s">
        <v>3013</v>
      </c>
      <c r="D2461" s="22" t="s">
        <v>2662</v>
      </c>
      <c r="E2461" s="22" t="s">
        <v>2662</v>
      </c>
      <c r="F2461" s="22">
        <v>17636</v>
      </c>
      <c r="G2461" s="22"/>
      <c r="H2461" s="22" t="str">
        <f>+IFERROR(INDEX('18.02.23'!$N$9:$N$746,MATCH('Bảng kê Q1'!$F2461,'18.02.23'!$N$9:$N$746,0)),"")</f>
        <v/>
      </c>
      <c r="I2461" s="22"/>
      <c r="J2461" s="22"/>
      <c r="K2461" s="22"/>
      <c r="L2461" s="5">
        <v>746083</v>
      </c>
      <c r="M2461" s="9" t="s">
        <v>3015</v>
      </c>
      <c r="N2461" s="5">
        <v>74608</v>
      </c>
      <c r="O2461" s="5">
        <v>820691</v>
      </c>
      <c r="P2461" s="5">
        <f t="shared" si="76"/>
        <v>86172.554999999993</v>
      </c>
      <c r="Q2461" s="5">
        <f t="shared" si="77"/>
        <v>734518.44500000007</v>
      </c>
      <c r="R2461" s="5" t="str">
        <f>+IFERROR(INDEX('18.02.23'!$F$9:$F$748,MATCH('Bảng kê Q1'!$F2461,'18.02.23'!$N$9:$N$746,0)),"")</f>
        <v/>
      </c>
      <c r="S2461" s="15" t="s">
        <v>1882</v>
      </c>
      <c r="T2461" s="8" t="s">
        <v>3014</v>
      </c>
      <c r="U2461" t="e">
        <f>INDEX('Hàng tra'!$E$3:$E$519,MATCH('Bảng kê Q1'!$F2461,'Hàng tra'!$E$3:$E$519,0))</f>
        <v>#N/A</v>
      </c>
    </row>
    <row r="2462" spans="1:21" ht="21" hidden="1" outlineLevel="1" x14ac:dyDescent="0.25">
      <c r="A2462" s="4">
        <v>45013</v>
      </c>
      <c r="B2462" s="8" t="s">
        <v>200</v>
      </c>
      <c r="C2462" s="8" t="s">
        <v>3013</v>
      </c>
      <c r="D2462" s="22" t="s">
        <v>1884</v>
      </c>
      <c r="E2462" s="22" t="s">
        <v>1884</v>
      </c>
      <c r="F2462" s="22">
        <v>17638</v>
      </c>
      <c r="G2462" s="22"/>
      <c r="H2462" s="22" t="str">
        <f>+IFERROR(INDEX('18.02.23'!$N$9:$N$746,MATCH('Bảng kê Q1'!$F2462,'18.02.23'!$N$9:$N$746,0)),"")</f>
        <v/>
      </c>
      <c r="I2462" s="22"/>
      <c r="J2462" s="22"/>
      <c r="K2462" s="22"/>
      <c r="L2462" s="5">
        <v>865200</v>
      </c>
      <c r="M2462" s="9" t="s">
        <v>3015</v>
      </c>
      <c r="N2462" s="5">
        <v>86520</v>
      </c>
      <c r="O2462" s="5">
        <v>951720</v>
      </c>
      <c r="P2462" s="5">
        <f t="shared" si="76"/>
        <v>99930.599999999991</v>
      </c>
      <c r="Q2462" s="5">
        <f t="shared" si="77"/>
        <v>851789.4</v>
      </c>
      <c r="R2462" s="5" t="str">
        <f>+IFERROR(INDEX('18.02.23'!$F$9:$F$748,MATCH('Bảng kê Q1'!$F2462,'18.02.23'!$N$9:$N$746,0)),"")</f>
        <v/>
      </c>
      <c r="S2462" s="15" t="s">
        <v>1884</v>
      </c>
      <c r="T2462" s="8" t="s">
        <v>3115</v>
      </c>
      <c r="U2462" t="e">
        <f>INDEX('Hàng tra'!$E$3:$E$519,MATCH('Bảng kê Q1'!$F2462,'Hàng tra'!$E$3:$E$519,0))</f>
        <v>#N/A</v>
      </c>
    </row>
    <row r="2463" spans="1:21" hidden="1" outlineLevel="1" x14ac:dyDescent="0.25">
      <c r="A2463" s="4">
        <v>45013</v>
      </c>
      <c r="B2463" s="8" t="s">
        <v>2605</v>
      </c>
      <c r="C2463" s="8" t="s">
        <v>3013</v>
      </c>
      <c r="D2463" s="22" t="s">
        <v>1627</v>
      </c>
      <c r="E2463" s="22" t="s">
        <v>1627</v>
      </c>
      <c r="F2463" s="22">
        <v>17639</v>
      </c>
      <c r="G2463" s="22"/>
      <c r="H2463" s="22" t="str">
        <f>+IFERROR(INDEX('18.02.23'!$N$9:$N$746,MATCH('Bảng kê Q1'!$F2463,'18.02.23'!$N$9:$N$746,0)),"")</f>
        <v/>
      </c>
      <c r="I2463" s="22"/>
      <c r="J2463" s="22"/>
      <c r="K2463" s="22"/>
      <c r="L2463" s="5">
        <v>704016</v>
      </c>
      <c r="M2463" s="9" t="s">
        <v>3015</v>
      </c>
      <c r="N2463" s="5">
        <v>70402</v>
      </c>
      <c r="O2463" s="5">
        <v>774418</v>
      </c>
      <c r="P2463" s="5">
        <f t="shared" si="76"/>
        <v>81313.89</v>
      </c>
      <c r="Q2463" s="5">
        <f t="shared" si="77"/>
        <v>693104.11</v>
      </c>
      <c r="R2463" s="5" t="str">
        <f>+IFERROR(INDEX('18.02.23'!$F$9:$F$748,MATCH('Bảng kê Q1'!$F2463,'18.02.23'!$N$9:$N$746,0)),"")</f>
        <v/>
      </c>
      <c r="S2463" s="15" t="s">
        <v>1882</v>
      </c>
      <c r="T2463" s="8" t="s">
        <v>3014</v>
      </c>
      <c r="U2463" t="e">
        <f>INDEX('Hàng tra'!$E$3:$E$519,MATCH('Bảng kê Q1'!$F2463,'Hàng tra'!$E$3:$E$519,0))</f>
        <v>#N/A</v>
      </c>
    </row>
    <row r="2464" spans="1:21" hidden="1" outlineLevel="1" x14ac:dyDescent="0.25">
      <c r="A2464" s="4">
        <v>45013</v>
      </c>
      <c r="B2464" s="8" t="s">
        <v>2878</v>
      </c>
      <c r="C2464" s="8" t="s">
        <v>3013</v>
      </c>
      <c r="D2464" s="22" t="s">
        <v>799</v>
      </c>
      <c r="E2464" s="22" t="s">
        <v>799</v>
      </c>
      <c r="F2464" s="22">
        <v>17640</v>
      </c>
      <c r="G2464" s="22"/>
      <c r="H2464" s="22" t="str">
        <f>+IFERROR(INDEX('18.02.23'!$N$9:$N$746,MATCH('Bảng kê Q1'!$F2464,'18.02.23'!$N$9:$N$746,0)),"")</f>
        <v/>
      </c>
      <c r="I2464" s="22"/>
      <c r="J2464" s="22"/>
      <c r="K2464" s="22"/>
      <c r="L2464" s="5">
        <v>865200</v>
      </c>
      <c r="M2464" s="9" t="s">
        <v>3015</v>
      </c>
      <c r="N2464" s="5">
        <v>86520</v>
      </c>
      <c r="O2464" s="5">
        <v>951720</v>
      </c>
      <c r="P2464" s="5">
        <f t="shared" si="76"/>
        <v>99930.599999999991</v>
      </c>
      <c r="Q2464" s="5">
        <f t="shared" si="77"/>
        <v>851789.4</v>
      </c>
      <c r="R2464" s="5" t="str">
        <f>+IFERROR(INDEX('18.02.23'!$F$9:$F$748,MATCH('Bảng kê Q1'!$F2464,'18.02.23'!$N$9:$N$746,0)),"")</f>
        <v/>
      </c>
      <c r="S2464" s="15" t="s">
        <v>799</v>
      </c>
      <c r="T2464" s="8" t="s">
        <v>3086</v>
      </c>
      <c r="U2464" t="e">
        <f>INDEX('Hàng tra'!$E$3:$E$519,MATCH('Bảng kê Q1'!$F2464,'Hàng tra'!$E$3:$E$519,0))</f>
        <v>#N/A</v>
      </c>
    </row>
    <row r="2465" spans="1:21" hidden="1" outlineLevel="1" x14ac:dyDescent="0.25">
      <c r="A2465" s="4">
        <v>45013</v>
      </c>
      <c r="B2465" s="8" t="s">
        <v>2865</v>
      </c>
      <c r="C2465" s="8" t="s">
        <v>3013</v>
      </c>
      <c r="D2465" s="22" t="s">
        <v>2992</v>
      </c>
      <c r="E2465" s="22" t="s">
        <v>2992</v>
      </c>
      <c r="F2465" s="22">
        <v>17644</v>
      </c>
      <c r="G2465" s="22"/>
      <c r="H2465" s="22" t="str">
        <f>+IFERROR(INDEX('18.02.23'!$N$9:$N$746,MATCH('Bảng kê Q1'!$F2465,'18.02.23'!$N$9:$N$746,0)),"")</f>
        <v/>
      </c>
      <c r="I2465" s="22"/>
      <c r="J2465" s="22"/>
      <c r="K2465" s="22"/>
      <c r="L2465" s="5">
        <v>169680</v>
      </c>
      <c r="M2465" s="9" t="s">
        <v>3015</v>
      </c>
      <c r="N2465" s="5">
        <v>16968</v>
      </c>
      <c r="O2465" s="5">
        <v>186648</v>
      </c>
      <c r="P2465" s="5">
        <f t="shared" si="76"/>
        <v>19598.04</v>
      </c>
      <c r="Q2465" s="5">
        <f t="shared" si="77"/>
        <v>167049.96</v>
      </c>
      <c r="R2465" s="5" t="str">
        <f>+IFERROR(INDEX('18.02.23'!$F$9:$F$748,MATCH('Bảng kê Q1'!$F2465,'18.02.23'!$N$9:$N$746,0)),"")</f>
        <v/>
      </c>
      <c r="S2465" s="15" t="s">
        <v>1882</v>
      </c>
      <c r="T2465" s="8" t="s">
        <v>3014</v>
      </c>
      <c r="U2465" t="e">
        <f>INDEX('Hàng tra'!$E$3:$E$519,MATCH('Bảng kê Q1'!$F2465,'Hàng tra'!$E$3:$E$519,0))</f>
        <v>#N/A</v>
      </c>
    </row>
    <row r="2466" spans="1:21" hidden="1" outlineLevel="1" x14ac:dyDescent="0.25">
      <c r="A2466" s="4">
        <v>45013</v>
      </c>
      <c r="B2466" s="8" t="s">
        <v>2189</v>
      </c>
      <c r="C2466" s="8" t="s">
        <v>3013</v>
      </c>
      <c r="D2466" s="22" t="s">
        <v>2992</v>
      </c>
      <c r="E2466" s="22" t="s">
        <v>2992</v>
      </c>
      <c r="F2466" s="22">
        <v>17645</v>
      </c>
      <c r="G2466" s="22"/>
      <c r="H2466" s="22" t="str">
        <f>+IFERROR(INDEX('18.02.23'!$N$9:$N$746,MATCH('Bảng kê Q1'!$F2466,'18.02.23'!$N$9:$N$746,0)),"")</f>
        <v/>
      </c>
      <c r="I2466" s="22"/>
      <c r="J2466" s="22"/>
      <c r="K2466" s="22"/>
      <c r="L2466" s="5">
        <v>605287</v>
      </c>
      <c r="M2466" s="9" t="s">
        <v>3015</v>
      </c>
      <c r="N2466" s="5">
        <v>60529</v>
      </c>
      <c r="O2466" s="5">
        <v>665816</v>
      </c>
      <c r="P2466" s="5">
        <f t="shared" si="76"/>
        <v>69910.679999999993</v>
      </c>
      <c r="Q2466" s="5">
        <f t="shared" si="77"/>
        <v>595905.32000000007</v>
      </c>
      <c r="R2466" s="5" t="str">
        <f>+IFERROR(INDEX('18.02.23'!$F$9:$F$748,MATCH('Bảng kê Q1'!$F2466,'18.02.23'!$N$9:$N$746,0)),"")</f>
        <v/>
      </c>
      <c r="S2466" s="15" t="s">
        <v>1882</v>
      </c>
      <c r="T2466" s="8" t="s">
        <v>3014</v>
      </c>
      <c r="U2466" t="e">
        <f>INDEX('Hàng tra'!$E$3:$E$519,MATCH('Bảng kê Q1'!$F2466,'Hàng tra'!$E$3:$E$519,0))</f>
        <v>#N/A</v>
      </c>
    </row>
    <row r="2467" spans="1:21" hidden="1" outlineLevel="1" x14ac:dyDescent="0.25">
      <c r="A2467" s="4">
        <v>45013</v>
      </c>
      <c r="B2467" s="8" t="s">
        <v>2311</v>
      </c>
      <c r="C2467" s="8" t="s">
        <v>3013</v>
      </c>
      <c r="D2467" s="22" t="s">
        <v>2511</v>
      </c>
      <c r="E2467" s="22" t="s">
        <v>2511</v>
      </c>
      <c r="F2467" s="22">
        <v>17647</v>
      </c>
      <c r="G2467" s="22"/>
      <c r="H2467" s="22" t="str">
        <f>+IFERROR(INDEX('18.02.23'!$N$9:$N$746,MATCH('Bảng kê Q1'!$F2467,'18.02.23'!$N$9:$N$746,0)),"")</f>
        <v/>
      </c>
      <c r="I2467" s="22"/>
      <c r="J2467" s="22"/>
      <c r="K2467" s="22"/>
      <c r="L2467" s="5">
        <v>2399840</v>
      </c>
      <c r="M2467" s="9" t="s">
        <v>3015</v>
      </c>
      <c r="N2467" s="5">
        <v>239984</v>
      </c>
      <c r="O2467" s="5">
        <v>2639824</v>
      </c>
      <c r="P2467" s="5">
        <f t="shared" si="76"/>
        <v>277181.52</v>
      </c>
      <c r="Q2467" s="5">
        <f t="shared" si="77"/>
        <v>2362642.48</v>
      </c>
      <c r="R2467" s="5" t="str">
        <f>+IFERROR(INDEX('18.02.23'!$F$9:$F$748,MATCH('Bảng kê Q1'!$F2467,'18.02.23'!$N$9:$N$746,0)),"")</f>
        <v/>
      </c>
      <c r="S2467" s="15" t="s">
        <v>1882</v>
      </c>
      <c r="T2467" s="8" t="s">
        <v>3014</v>
      </c>
      <c r="U2467" t="e">
        <f>INDEX('Hàng tra'!$E$3:$E$519,MATCH('Bảng kê Q1'!$F2467,'Hàng tra'!$E$3:$E$519,0))</f>
        <v>#N/A</v>
      </c>
    </row>
    <row r="2468" spans="1:21" hidden="1" outlineLevel="1" x14ac:dyDescent="0.25">
      <c r="A2468" s="4">
        <v>45013</v>
      </c>
      <c r="B2468" s="8" t="s">
        <v>397</v>
      </c>
      <c r="C2468" s="8" t="s">
        <v>3013</v>
      </c>
      <c r="D2468" s="22" t="s">
        <v>780</v>
      </c>
      <c r="E2468" s="22" t="s">
        <v>780</v>
      </c>
      <c r="F2468" s="22">
        <v>17648</v>
      </c>
      <c r="G2468" s="22"/>
      <c r="H2468" s="22" t="str">
        <f>+IFERROR(INDEX('18.02.23'!$N$9:$N$746,MATCH('Bảng kê Q1'!$F2468,'18.02.23'!$N$9:$N$746,0)),"")</f>
        <v/>
      </c>
      <c r="I2468" s="22"/>
      <c r="J2468" s="22"/>
      <c r="K2468" s="22"/>
      <c r="L2468" s="5">
        <v>4868040</v>
      </c>
      <c r="M2468" s="9" t="s">
        <v>3015</v>
      </c>
      <c r="N2468" s="5">
        <v>486804</v>
      </c>
      <c r="O2468" s="5">
        <v>5354844</v>
      </c>
      <c r="P2468" s="5">
        <f t="shared" si="76"/>
        <v>562258.62</v>
      </c>
      <c r="Q2468" s="5">
        <f t="shared" si="77"/>
        <v>4792585.38</v>
      </c>
      <c r="R2468" s="5" t="str">
        <f>+IFERROR(INDEX('18.02.23'!$F$9:$F$748,MATCH('Bảng kê Q1'!$F2468,'18.02.23'!$N$9:$N$746,0)),"")</f>
        <v/>
      </c>
      <c r="S2468" s="15" t="s">
        <v>780</v>
      </c>
      <c r="T2468" s="8" t="s">
        <v>3085</v>
      </c>
      <c r="U2468" t="e">
        <f>INDEX('Hàng tra'!$E$3:$E$519,MATCH('Bảng kê Q1'!$F2468,'Hàng tra'!$E$3:$E$519,0))</f>
        <v>#N/A</v>
      </c>
    </row>
    <row r="2469" spans="1:21" hidden="1" outlineLevel="1" x14ac:dyDescent="0.25">
      <c r="A2469" s="4">
        <v>45013</v>
      </c>
      <c r="B2469" s="8" t="s">
        <v>930</v>
      </c>
      <c r="C2469" s="8" t="s">
        <v>3013</v>
      </c>
      <c r="D2469" s="22" t="s">
        <v>45</v>
      </c>
      <c r="E2469" s="22" t="s">
        <v>45</v>
      </c>
      <c r="F2469" s="22">
        <v>17649</v>
      </c>
      <c r="G2469" s="22"/>
      <c r="H2469" s="22" t="str">
        <f>+IFERROR(INDEX('18.02.23'!$N$9:$N$746,MATCH('Bảng kê Q1'!$F2469,'18.02.23'!$N$9:$N$746,0)),"")</f>
        <v/>
      </c>
      <c r="I2469" s="22"/>
      <c r="J2469" s="22"/>
      <c r="K2469" s="22"/>
      <c r="L2469" s="5">
        <v>926763</v>
      </c>
      <c r="M2469" s="9" t="s">
        <v>3015</v>
      </c>
      <c r="N2469" s="5">
        <v>92676</v>
      </c>
      <c r="O2469" s="5">
        <v>1019439</v>
      </c>
      <c r="P2469" s="5">
        <f t="shared" si="76"/>
        <v>107041.095</v>
      </c>
      <c r="Q2469" s="5">
        <f t="shared" si="77"/>
        <v>912397.90500000003</v>
      </c>
      <c r="R2469" s="5" t="str">
        <f>+IFERROR(INDEX('18.02.23'!$F$9:$F$748,MATCH('Bảng kê Q1'!$F2469,'18.02.23'!$N$9:$N$746,0)),"")</f>
        <v/>
      </c>
      <c r="S2469" s="15" t="s">
        <v>1882</v>
      </c>
      <c r="T2469" s="8" t="s">
        <v>3014</v>
      </c>
      <c r="U2469" t="e">
        <f>INDEX('Hàng tra'!$E$3:$E$519,MATCH('Bảng kê Q1'!$F2469,'Hàng tra'!$E$3:$E$519,0))</f>
        <v>#N/A</v>
      </c>
    </row>
    <row r="2470" spans="1:21" hidden="1" outlineLevel="1" x14ac:dyDescent="0.25">
      <c r="A2470" s="4">
        <v>45013</v>
      </c>
      <c r="B2470" s="8" t="s">
        <v>1581</v>
      </c>
      <c r="C2470" s="8" t="s">
        <v>3013</v>
      </c>
      <c r="D2470" s="22" t="s">
        <v>712</v>
      </c>
      <c r="E2470" s="22" t="s">
        <v>712</v>
      </c>
      <c r="F2470" s="22">
        <v>17650</v>
      </c>
      <c r="G2470" s="22"/>
      <c r="H2470" s="22" t="str">
        <f>+IFERROR(INDEX('18.02.23'!$N$9:$N$746,MATCH('Bảng kê Q1'!$F2470,'18.02.23'!$N$9:$N$746,0)),"")</f>
        <v/>
      </c>
      <c r="I2470" s="22"/>
      <c r="J2470" s="22"/>
      <c r="K2470" s="22"/>
      <c r="L2470" s="5">
        <v>1173355</v>
      </c>
      <c r="M2470" s="9" t="s">
        <v>3015</v>
      </c>
      <c r="N2470" s="5">
        <v>117336</v>
      </c>
      <c r="O2470" s="5">
        <v>1290691</v>
      </c>
      <c r="P2470" s="5">
        <f t="shared" si="76"/>
        <v>135522.55499999999</v>
      </c>
      <c r="Q2470" s="5">
        <f t="shared" si="77"/>
        <v>1155168.4450000001</v>
      </c>
      <c r="R2470" s="5" t="str">
        <f>+IFERROR(INDEX('18.02.23'!$F$9:$F$748,MATCH('Bảng kê Q1'!$F2470,'18.02.23'!$N$9:$N$746,0)),"")</f>
        <v/>
      </c>
      <c r="S2470" s="15" t="s">
        <v>1882</v>
      </c>
      <c r="T2470" s="8" t="s">
        <v>3014</v>
      </c>
      <c r="U2470" t="e">
        <f>INDEX('Hàng tra'!$E$3:$E$519,MATCH('Bảng kê Q1'!$F2470,'Hàng tra'!$E$3:$E$519,0))</f>
        <v>#N/A</v>
      </c>
    </row>
    <row r="2471" spans="1:21" hidden="1" outlineLevel="1" x14ac:dyDescent="0.25">
      <c r="A2471" s="4">
        <v>45013</v>
      </c>
      <c r="B2471" s="8" t="s">
        <v>2128</v>
      </c>
      <c r="C2471" s="8" t="s">
        <v>3013</v>
      </c>
      <c r="D2471" s="22" t="s">
        <v>712</v>
      </c>
      <c r="E2471" s="22" t="s">
        <v>712</v>
      </c>
      <c r="F2471" s="22">
        <v>17651</v>
      </c>
      <c r="G2471" s="22"/>
      <c r="H2471" s="22" t="str">
        <f>+IFERROR(INDEX('18.02.23'!$N$9:$N$746,MATCH('Bảng kê Q1'!$F2471,'18.02.23'!$N$9:$N$746,0)),"")</f>
        <v/>
      </c>
      <c r="I2471" s="22"/>
      <c r="J2471" s="22"/>
      <c r="K2471" s="22"/>
      <c r="L2471" s="5">
        <v>519120</v>
      </c>
      <c r="M2471" s="9" t="s">
        <v>3015</v>
      </c>
      <c r="N2471" s="5">
        <v>51912</v>
      </c>
      <c r="O2471" s="5">
        <v>571032</v>
      </c>
      <c r="P2471" s="5">
        <f t="shared" si="76"/>
        <v>59958.36</v>
      </c>
      <c r="Q2471" s="5">
        <f t="shared" si="77"/>
        <v>511073.64</v>
      </c>
      <c r="R2471" s="5" t="str">
        <f>+IFERROR(INDEX('18.02.23'!$F$9:$F$748,MATCH('Bảng kê Q1'!$F2471,'18.02.23'!$N$9:$N$746,0)),"")</f>
        <v/>
      </c>
      <c r="S2471" s="15" t="s">
        <v>1882</v>
      </c>
      <c r="T2471" s="8" t="s">
        <v>3014</v>
      </c>
      <c r="U2471" t="e">
        <f>INDEX('Hàng tra'!$E$3:$E$519,MATCH('Bảng kê Q1'!$F2471,'Hàng tra'!$E$3:$E$519,0))</f>
        <v>#N/A</v>
      </c>
    </row>
    <row r="2472" spans="1:21" hidden="1" outlineLevel="1" x14ac:dyDescent="0.25">
      <c r="A2472" s="4">
        <v>45013</v>
      </c>
      <c r="B2472" s="8" t="s">
        <v>646</v>
      </c>
      <c r="C2472" s="8" t="s">
        <v>3013</v>
      </c>
      <c r="D2472" s="22" t="s">
        <v>89</v>
      </c>
      <c r="E2472" s="22" t="s">
        <v>89</v>
      </c>
      <c r="F2472" s="22">
        <v>17652</v>
      </c>
      <c r="G2472" s="22"/>
      <c r="H2472" s="22" t="str">
        <f>+IFERROR(INDEX('18.02.23'!$N$9:$N$746,MATCH('Bảng kê Q1'!$F2472,'18.02.23'!$N$9:$N$746,0)),"")</f>
        <v/>
      </c>
      <c r="I2472" s="22"/>
      <c r="J2472" s="22"/>
      <c r="K2472" s="22"/>
      <c r="L2472" s="5">
        <v>594778</v>
      </c>
      <c r="M2472" s="9" t="s">
        <v>3015</v>
      </c>
      <c r="N2472" s="5">
        <v>59478</v>
      </c>
      <c r="O2472" s="5">
        <v>654256</v>
      </c>
      <c r="P2472" s="5">
        <f t="shared" si="76"/>
        <v>68696.88</v>
      </c>
      <c r="Q2472" s="5">
        <f t="shared" si="77"/>
        <v>585559.12</v>
      </c>
      <c r="R2472" s="5" t="str">
        <f>+IFERROR(INDEX('18.02.23'!$F$9:$F$748,MATCH('Bảng kê Q1'!$F2472,'18.02.23'!$N$9:$N$746,0)),"")</f>
        <v/>
      </c>
      <c r="S2472" s="15" t="s">
        <v>1882</v>
      </c>
      <c r="T2472" s="8" t="s">
        <v>3014</v>
      </c>
      <c r="U2472" t="e">
        <f>INDEX('Hàng tra'!$E$3:$E$519,MATCH('Bảng kê Q1'!$F2472,'Hàng tra'!$E$3:$E$519,0))</f>
        <v>#N/A</v>
      </c>
    </row>
    <row r="2473" spans="1:21" hidden="1" outlineLevel="1" x14ac:dyDescent="0.25">
      <c r="A2473" s="4">
        <v>45013</v>
      </c>
      <c r="B2473" s="8" t="s">
        <v>1556</v>
      </c>
      <c r="C2473" s="8" t="s">
        <v>3013</v>
      </c>
      <c r="D2473" s="22" t="s">
        <v>4307</v>
      </c>
      <c r="E2473" s="22" t="s">
        <v>4307</v>
      </c>
      <c r="F2473" s="22">
        <v>17653</v>
      </c>
      <c r="G2473" s="22"/>
      <c r="H2473" s="22" t="str">
        <f>+IFERROR(INDEX('18.02.23'!$N$9:$N$746,MATCH('Bảng kê Q1'!$F2473,'18.02.23'!$N$9:$N$746,0)),"")</f>
        <v/>
      </c>
      <c r="I2473" s="22"/>
      <c r="J2473" s="22"/>
      <c r="K2473" s="22"/>
      <c r="L2473" s="5">
        <v>591094</v>
      </c>
      <c r="M2473" s="9" t="s">
        <v>3015</v>
      </c>
      <c r="N2473" s="5">
        <v>59109</v>
      </c>
      <c r="O2473" s="5">
        <v>650203</v>
      </c>
      <c r="P2473" s="5">
        <f t="shared" si="76"/>
        <v>68271.315000000002</v>
      </c>
      <c r="Q2473" s="5">
        <f t="shared" si="77"/>
        <v>581931.68500000006</v>
      </c>
      <c r="R2473" s="5" t="str">
        <f>+IFERROR(INDEX('18.02.23'!$F$9:$F$748,MATCH('Bảng kê Q1'!$F2473,'18.02.23'!$N$9:$N$746,0)),"")</f>
        <v/>
      </c>
      <c r="S2473" s="15" t="s">
        <v>1882</v>
      </c>
      <c r="T2473" s="8" t="s">
        <v>3014</v>
      </c>
      <c r="U2473" t="e">
        <f>INDEX('Hàng tra'!$E$3:$E$519,MATCH('Bảng kê Q1'!$F2473,'Hàng tra'!$E$3:$E$519,0))</f>
        <v>#N/A</v>
      </c>
    </row>
    <row r="2474" spans="1:21" hidden="1" outlineLevel="1" x14ac:dyDescent="0.25">
      <c r="A2474" s="4">
        <v>45013</v>
      </c>
      <c r="B2474" s="8" t="s">
        <v>2046</v>
      </c>
      <c r="C2474" s="8" t="s">
        <v>3013</v>
      </c>
      <c r="D2474" s="22" t="s">
        <v>4308</v>
      </c>
      <c r="E2474" s="22" t="s">
        <v>4308</v>
      </c>
      <c r="F2474" s="22">
        <v>17654</v>
      </c>
      <c r="G2474" s="22"/>
      <c r="H2474" s="22" t="str">
        <f>+IFERROR(INDEX('18.02.23'!$N$9:$N$746,MATCH('Bảng kê Q1'!$F2474,'18.02.23'!$N$9:$N$746,0)),"")</f>
        <v/>
      </c>
      <c r="I2474" s="22"/>
      <c r="J2474" s="22"/>
      <c r="K2474" s="22"/>
      <c r="L2474" s="5">
        <v>555290</v>
      </c>
      <c r="M2474" s="9" t="s">
        <v>3015</v>
      </c>
      <c r="N2474" s="5">
        <v>55529</v>
      </c>
      <c r="O2474" s="5">
        <v>610819</v>
      </c>
      <c r="P2474" s="5">
        <f t="shared" si="76"/>
        <v>64135.994999999995</v>
      </c>
      <c r="Q2474" s="5">
        <f t="shared" si="77"/>
        <v>546683.005</v>
      </c>
      <c r="R2474" s="5" t="str">
        <f>+IFERROR(INDEX('18.02.23'!$F$9:$F$748,MATCH('Bảng kê Q1'!$F2474,'18.02.23'!$N$9:$N$746,0)),"")</f>
        <v/>
      </c>
      <c r="S2474" s="15" t="s">
        <v>1882</v>
      </c>
      <c r="T2474" s="8" t="s">
        <v>3014</v>
      </c>
      <c r="U2474" t="e">
        <f>INDEX('Hàng tra'!$E$3:$E$519,MATCH('Bảng kê Q1'!$F2474,'Hàng tra'!$E$3:$E$519,0))</f>
        <v>#N/A</v>
      </c>
    </row>
    <row r="2475" spans="1:21" hidden="1" outlineLevel="1" x14ac:dyDescent="0.25">
      <c r="A2475" s="4">
        <v>45013</v>
      </c>
      <c r="B2475" s="8" t="s">
        <v>276</v>
      </c>
      <c r="C2475" s="8" t="s">
        <v>3013</v>
      </c>
      <c r="D2475" s="22" t="s">
        <v>2031</v>
      </c>
      <c r="E2475" s="22" t="s">
        <v>2031</v>
      </c>
      <c r="F2475" s="22">
        <v>17655</v>
      </c>
      <c r="G2475" s="22"/>
      <c r="H2475" s="22" t="str">
        <f>+IFERROR(INDEX('18.02.23'!$N$9:$N$746,MATCH('Bảng kê Q1'!$F2475,'18.02.23'!$N$9:$N$746,0)),"")</f>
        <v/>
      </c>
      <c r="I2475" s="22"/>
      <c r="J2475" s="22"/>
      <c r="K2475" s="22"/>
      <c r="L2475" s="5">
        <v>738405</v>
      </c>
      <c r="M2475" s="9" t="s">
        <v>3015</v>
      </c>
      <c r="N2475" s="5">
        <v>73841</v>
      </c>
      <c r="O2475" s="5">
        <v>812246</v>
      </c>
      <c r="P2475" s="5">
        <f t="shared" si="76"/>
        <v>85285.83</v>
      </c>
      <c r="Q2475" s="5">
        <f t="shared" si="77"/>
        <v>726960.17</v>
      </c>
      <c r="R2475" s="5" t="str">
        <f>+IFERROR(INDEX('18.02.23'!$F$9:$F$748,MATCH('Bảng kê Q1'!$F2475,'18.02.23'!$N$9:$N$746,0)),"")</f>
        <v/>
      </c>
      <c r="S2475" s="15" t="s">
        <v>1882</v>
      </c>
      <c r="T2475" s="8" t="s">
        <v>3014</v>
      </c>
      <c r="U2475" t="e">
        <f>INDEX('Hàng tra'!$E$3:$E$519,MATCH('Bảng kê Q1'!$F2475,'Hàng tra'!$E$3:$E$519,0))</f>
        <v>#N/A</v>
      </c>
    </row>
    <row r="2476" spans="1:21" hidden="1" outlineLevel="1" x14ac:dyDescent="0.25">
      <c r="A2476" s="4">
        <v>45013</v>
      </c>
      <c r="B2476" s="8" t="s">
        <v>1055</v>
      </c>
      <c r="C2476" s="8" t="s">
        <v>3013</v>
      </c>
      <c r="D2476" s="22" t="s">
        <v>1037</v>
      </c>
      <c r="E2476" s="22" t="s">
        <v>1037</v>
      </c>
      <c r="F2476" s="22">
        <v>17656</v>
      </c>
      <c r="G2476" s="22"/>
      <c r="H2476" s="22" t="str">
        <f>+IFERROR(INDEX('18.02.23'!$N$9:$N$746,MATCH('Bảng kê Q1'!$F2476,'18.02.23'!$N$9:$N$746,0)),"")</f>
        <v/>
      </c>
      <c r="I2476" s="22"/>
      <c r="J2476" s="22"/>
      <c r="K2476" s="22"/>
      <c r="L2476" s="5">
        <v>806834</v>
      </c>
      <c r="M2476" s="9" t="s">
        <v>3015</v>
      </c>
      <c r="N2476" s="5">
        <v>80683</v>
      </c>
      <c r="O2476" s="5">
        <v>887517</v>
      </c>
      <c r="P2476" s="5">
        <f t="shared" si="76"/>
        <v>93189.285000000003</v>
      </c>
      <c r="Q2476" s="5">
        <f t="shared" si="77"/>
        <v>794327.71499999997</v>
      </c>
      <c r="R2476" s="5" t="str">
        <f>+IFERROR(INDEX('18.02.23'!$F$9:$F$748,MATCH('Bảng kê Q1'!$F2476,'18.02.23'!$N$9:$N$746,0)),"")</f>
        <v/>
      </c>
      <c r="S2476" s="15" t="s">
        <v>1882</v>
      </c>
      <c r="T2476" s="8" t="s">
        <v>3014</v>
      </c>
      <c r="U2476" t="e">
        <f>INDEX('Hàng tra'!$E$3:$E$519,MATCH('Bảng kê Q1'!$F2476,'Hàng tra'!$E$3:$E$519,0))</f>
        <v>#N/A</v>
      </c>
    </row>
    <row r="2477" spans="1:21" hidden="1" outlineLevel="1" x14ac:dyDescent="0.25">
      <c r="A2477" s="4">
        <v>45013</v>
      </c>
      <c r="B2477" s="8" t="s">
        <v>2771</v>
      </c>
      <c r="C2477" s="8" t="s">
        <v>3013</v>
      </c>
      <c r="D2477" s="22" t="s">
        <v>802</v>
      </c>
      <c r="E2477" s="22" t="s">
        <v>802</v>
      </c>
      <c r="F2477" s="22">
        <v>17657</v>
      </c>
      <c r="G2477" s="22"/>
      <c r="H2477" s="22" t="str">
        <f>+IFERROR(INDEX('18.02.23'!$N$9:$N$746,MATCH('Bảng kê Q1'!$F2477,'18.02.23'!$N$9:$N$746,0)),"")</f>
        <v/>
      </c>
      <c r="I2477" s="22"/>
      <c r="J2477" s="22"/>
      <c r="K2477" s="22"/>
      <c r="L2477" s="5">
        <v>2243775</v>
      </c>
      <c r="M2477" s="9" t="s">
        <v>3015</v>
      </c>
      <c r="N2477" s="5">
        <v>224378</v>
      </c>
      <c r="O2477" s="5">
        <v>2468153</v>
      </c>
      <c r="P2477" s="5">
        <f t="shared" si="76"/>
        <v>259156.065</v>
      </c>
      <c r="Q2477" s="5">
        <f t="shared" si="77"/>
        <v>2208996.9350000001</v>
      </c>
      <c r="R2477" s="5" t="str">
        <f>+IFERROR(INDEX('18.02.23'!$F$9:$F$748,MATCH('Bảng kê Q1'!$F2477,'18.02.23'!$N$9:$N$746,0)),"")</f>
        <v/>
      </c>
      <c r="S2477" s="15" t="s">
        <v>1882</v>
      </c>
      <c r="T2477" s="8" t="s">
        <v>3014</v>
      </c>
      <c r="U2477" t="e">
        <f>INDEX('Hàng tra'!$E$3:$E$519,MATCH('Bảng kê Q1'!$F2477,'Hàng tra'!$E$3:$E$519,0))</f>
        <v>#N/A</v>
      </c>
    </row>
    <row r="2478" spans="1:21" hidden="1" outlineLevel="1" x14ac:dyDescent="0.25">
      <c r="A2478" s="4">
        <v>45013</v>
      </c>
      <c r="B2478" s="8" t="s">
        <v>874</v>
      </c>
      <c r="C2478" s="8" t="s">
        <v>3013</v>
      </c>
      <c r="D2478" s="22" t="s">
        <v>1482</v>
      </c>
      <c r="E2478" s="22" t="s">
        <v>1482</v>
      </c>
      <c r="F2478" s="22">
        <v>17658</v>
      </c>
      <c r="G2478" s="22"/>
      <c r="H2478" s="22" t="str">
        <f>+IFERROR(INDEX('18.02.23'!$N$9:$N$746,MATCH('Bảng kê Q1'!$F2478,'18.02.23'!$N$9:$N$746,0)),"")</f>
        <v/>
      </c>
      <c r="I2478" s="22"/>
      <c r="J2478" s="22"/>
      <c r="K2478" s="22"/>
      <c r="L2478" s="5">
        <v>1696800</v>
      </c>
      <c r="M2478" s="9" t="s">
        <v>3015</v>
      </c>
      <c r="N2478" s="5">
        <v>169680</v>
      </c>
      <c r="O2478" s="5">
        <v>1866480</v>
      </c>
      <c r="P2478" s="5">
        <f t="shared" si="76"/>
        <v>195980.4</v>
      </c>
      <c r="Q2478" s="5">
        <f t="shared" si="77"/>
        <v>1670499.6</v>
      </c>
      <c r="R2478" s="5" t="str">
        <f>+IFERROR(INDEX('18.02.23'!$F$9:$F$748,MATCH('Bảng kê Q1'!$F2478,'18.02.23'!$N$9:$N$746,0)),"")</f>
        <v/>
      </c>
      <c r="S2478" s="15" t="s">
        <v>1482</v>
      </c>
      <c r="T2478" s="8" t="s">
        <v>3065</v>
      </c>
      <c r="U2478" t="e">
        <f>INDEX('Hàng tra'!$E$3:$E$519,MATCH('Bảng kê Q1'!$F2478,'Hàng tra'!$E$3:$E$519,0))</f>
        <v>#N/A</v>
      </c>
    </row>
    <row r="2479" spans="1:21" hidden="1" outlineLevel="1" x14ac:dyDescent="0.25">
      <c r="A2479" s="4">
        <v>45013</v>
      </c>
      <c r="B2479" s="8" t="s">
        <v>2898</v>
      </c>
      <c r="C2479" s="8" t="s">
        <v>3013</v>
      </c>
      <c r="D2479" s="22" t="s">
        <v>1482</v>
      </c>
      <c r="E2479" s="22" t="s">
        <v>1482</v>
      </c>
      <c r="F2479" s="22">
        <v>17659</v>
      </c>
      <c r="G2479" s="22"/>
      <c r="H2479" s="22" t="str">
        <f>+IFERROR(INDEX('18.02.23'!$N$9:$N$746,MATCH('Bảng kê Q1'!$F2479,'18.02.23'!$N$9:$N$746,0)),"")</f>
        <v/>
      </c>
      <c r="I2479" s="22"/>
      <c r="J2479" s="22"/>
      <c r="K2479" s="22"/>
      <c r="L2479" s="5">
        <v>2440220</v>
      </c>
      <c r="M2479" s="9" t="s">
        <v>3015</v>
      </c>
      <c r="N2479" s="5">
        <v>244022</v>
      </c>
      <c r="O2479" s="5">
        <v>2684242</v>
      </c>
      <c r="P2479" s="5">
        <f t="shared" si="76"/>
        <v>281845.40999999997</v>
      </c>
      <c r="Q2479" s="5">
        <f t="shared" si="77"/>
        <v>2402396.59</v>
      </c>
      <c r="R2479" s="5" t="str">
        <f>+IFERROR(INDEX('18.02.23'!$F$9:$F$748,MATCH('Bảng kê Q1'!$F2479,'18.02.23'!$N$9:$N$746,0)),"")</f>
        <v/>
      </c>
      <c r="S2479" s="15" t="s">
        <v>1482</v>
      </c>
      <c r="T2479" s="8" t="s">
        <v>3065</v>
      </c>
      <c r="U2479" t="e">
        <f>INDEX('Hàng tra'!$E$3:$E$519,MATCH('Bảng kê Q1'!$F2479,'Hàng tra'!$E$3:$E$519,0))</f>
        <v>#N/A</v>
      </c>
    </row>
    <row r="2480" spans="1:21" hidden="1" outlineLevel="1" x14ac:dyDescent="0.25">
      <c r="A2480" s="4">
        <v>45013</v>
      </c>
      <c r="B2480" s="8" t="s">
        <v>1838</v>
      </c>
      <c r="C2480" s="8" t="s">
        <v>3013</v>
      </c>
      <c r="D2480" s="22" t="s">
        <v>2682</v>
      </c>
      <c r="E2480" s="22" t="s">
        <v>2682</v>
      </c>
      <c r="F2480" s="22">
        <v>17663</v>
      </c>
      <c r="G2480" s="22"/>
      <c r="H2480" s="22" t="str">
        <f>+IFERROR(INDEX('18.02.23'!$N$9:$N$746,MATCH('Bảng kê Q1'!$F2480,'18.02.23'!$N$9:$N$746,0)),"")</f>
        <v/>
      </c>
      <c r="I2480" s="22"/>
      <c r="J2480" s="22"/>
      <c r="K2480" s="22"/>
      <c r="L2480" s="5">
        <v>1323000</v>
      </c>
      <c r="M2480" s="9" t="s">
        <v>3015</v>
      </c>
      <c r="N2480" s="5">
        <v>132300</v>
      </c>
      <c r="O2480" s="5">
        <v>1455300</v>
      </c>
      <c r="P2480" s="5">
        <f t="shared" si="76"/>
        <v>152806.5</v>
      </c>
      <c r="Q2480" s="5">
        <f t="shared" si="77"/>
        <v>1302493.5</v>
      </c>
      <c r="R2480" s="5" t="str">
        <f>+IFERROR(INDEX('18.02.23'!$F$9:$F$748,MATCH('Bảng kê Q1'!$F2480,'18.02.23'!$N$9:$N$746,0)),"")</f>
        <v/>
      </c>
      <c r="S2480" s="15" t="s">
        <v>2682</v>
      </c>
      <c r="T2480" s="8" t="s">
        <v>3029</v>
      </c>
      <c r="U2480" t="e">
        <f>INDEX('Hàng tra'!$E$3:$E$519,MATCH('Bảng kê Q1'!$F2480,'Hàng tra'!$E$3:$E$519,0))</f>
        <v>#N/A</v>
      </c>
    </row>
    <row r="2481" spans="1:21" ht="21" hidden="1" outlineLevel="1" x14ac:dyDescent="0.25">
      <c r="A2481" s="4">
        <v>45013</v>
      </c>
      <c r="B2481" s="8" t="s">
        <v>162</v>
      </c>
      <c r="C2481" s="8" t="s">
        <v>3013</v>
      </c>
      <c r="D2481" s="22" t="s">
        <v>4198</v>
      </c>
      <c r="E2481" s="22" t="s">
        <v>4198</v>
      </c>
      <c r="F2481" s="22">
        <v>17664</v>
      </c>
      <c r="G2481" s="22"/>
      <c r="H2481" s="22" t="str">
        <f>+IFERROR(INDEX('18.02.23'!$N$9:$N$746,MATCH('Bảng kê Q1'!$F2481,'18.02.23'!$N$9:$N$746,0)),"")</f>
        <v/>
      </c>
      <c r="I2481" s="22"/>
      <c r="J2481" s="22"/>
      <c r="K2481" s="22"/>
      <c r="L2481" s="5">
        <v>1403934</v>
      </c>
      <c r="M2481" s="9" t="s">
        <v>3015</v>
      </c>
      <c r="N2481" s="5">
        <v>140393</v>
      </c>
      <c r="O2481" s="5">
        <v>1544327</v>
      </c>
      <c r="P2481" s="5">
        <f t="shared" si="76"/>
        <v>162154.33499999999</v>
      </c>
      <c r="Q2481" s="5">
        <f t="shared" si="77"/>
        <v>1382172.665</v>
      </c>
      <c r="R2481" s="5" t="str">
        <f>+IFERROR(INDEX('18.02.23'!$F$9:$F$748,MATCH('Bảng kê Q1'!$F2481,'18.02.23'!$N$9:$N$746,0)),"")</f>
        <v/>
      </c>
      <c r="S2481" s="15" t="s">
        <v>1332</v>
      </c>
      <c r="T2481" s="8" t="s">
        <v>3033</v>
      </c>
      <c r="U2481" t="e">
        <f>INDEX('Hàng tra'!$E$3:$E$519,MATCH('Bảng kê Q1'!$F2481,'Hàng tra'!$E$3:$E$519,0))</f>
        <v>#N/A</v>
      </c>
    </row>
    <row r="2482" spans="1:21" ht="21" hidden="1" outlineLevel="1" x14ac:dyDescent="0.25">
      <c r="A2482" s="4">
        <v>45013</v>
      </c>
      <c r="B2482" s="8" t="s">
        <v>2789</v>
      </c>
      <c r="C2482" s="8" t="s">
        <v>3013</v>
      </c>
      <c r="D2482" s="22" t="s">
        <v>4199</v>
      </c>
      <c r="E2482" s="22" t="s">
        <v>4199</v>
      </c>
      <c r="F2482" s="22">
        <v>17666</v>
      </c>
      <c r="G2482" s="22"/>
      <c r="H2482" s="22" t="str">
        <f>+IFERROR(INDEX('18.02.23'!$N$9:$N$746,MATCH('Bảng kê Q1'!$F2482,'18.02.23'!$N$9:$N$746,0)),"")</f>
        <v/>
      </c>
      <c r="I2482" s="22"/>
      <c r="J2482" s="22"/>
      <c r="K2482" s="22"/>
      <c r="L2482" s="5">
        <v>1080857</v>
      </c>
      <c r="M2482" s="9" t="s">
        <v>3015</v>
      </c>
      <c r="N2482" s="5">
        <v>108086</v>
      </c>
      <c r="O2482" s="5">
        <v>1188943</v>
      </c>
      <c r="P2482" s="5">
        <f t="shared" si="76"/>
        <v>124839.015</v>
      </c>
      <c r="Q2482" s="5">
        <f t="shared" si="77"/>
        <v>1064103.9850000001</v>
      </c>
      <c r="R2482" s="5" t="str">
        <f>+IFERROR(INDEX('18.02.23'!$F$9:$F$748,MATCH('Bảng kê Q1'!$F2482,'18.02.23'!$N$9:$N$746,0)),"")</f>
        <v/>
      </c>
      <c r="S2482" s="15" t="s">
        <v>1332</v>
      </c>
      <c r="T2482" s="8" t="s">
        <v>3033</v>
      </c>
      <c r="U2482" t="e">
        <f>INDEX('Hàng tra'!$E$3:$E$519,MATCH('Bảng kê Q1'!$F2482,'Hàng tra'!$E$3:$E$519,0))</f>
        <v>#N/A</v>
      </c>
    </row>
    <row r="2483" spans="1:21" ht="21" hidden="1" outlineLevel="1" x14ac:dyDescent="0.25">
      <c r="A2483" s="4">
        <v>45013</v>
      </c>
      <c r="B2483" s="8" t="s">
        <v>1849</v>
      </c>
      <c r="C2483" s="8" t="s">
        <v>3013</v>
      </c>
      <c r="D2483" s="22" t="s">
        <v>4147</v>
      </c>
      <c r="E2483" s="22" t="s">
        <v>4147</v>
      </c>
      <c r="F2483" s="22">
        <v>17667</v>
      </c>
      <c r="G2483" s="22"/>
      <c r="H2483" s="22" t="str">
        <f>+IFERROR(INDEX('18.02.23'!$N$9:$N$746,MATCH('Bảng kê Q1'!$F2483,'18.02.23'!$N$9:$N$746,0)),"")</f>
        <v/>
      </c>
      <c r="I2483" s="22"/>
      <c r="J2483" s="22"/>
      <c r="K2483" s="22"/>
      <c r="L2483" s="5">
        <v>1145195</v>
      </c>
      <c r="M2483" s="9" t="s">
        <v>3015</v>
      </c>
      <c r="N2483" s="5">
        <v>114520</v>
      </c>
      <c r="O2483" s="5">
        <v>1259715</v>
      </c>
      <c r="P2483" s="5">
        <f t="shared" si="76"/>
        <v>132270.07499999998</v>
      </c>
      <c r="Q2483" s="5">
        <f t="shared" si="77"/>
        <v>1127444.925</v>
      </c>
      <c r="R2483" s="5" t="str">
        <f>+IFERROR(INDEX('18.02.23'!$F$9:$F$748,MATCH('Bảng kê Q1'!$F2483,'18.02.23'!$N$9:$N$746,0)),"")</f>
        <v/>
      </c>
      <c r="S2483" s="15" t="s">
        <v>1332</v>
      </c>
      <c r="T2483" s="8" t="s">
        <v>3033</v>
      </c>
      <c r="U2483" t="e">
        <f>INDEX('Hàng tra'!$E$3:$E$519,MATCH('Bảng kê Q1'!$F2483,'Hàng tra'!$E$3:$E$519,0))</f>
        <v>#N/A</v>
      </c>
    </row>
    <row r="2484" spans="1:21" hidden="1" outlineLevel="1" x14ac:dyDescent="0.25">
      <c r="A2484" s="4">
        <v>45013</v>
      </c>
      <c r="B2484" s="8" t="s">
        <v>2300</v>
      </c>
      <c r="C2484" s="8" t="s">
        <v>3013</v>
      </c>
      <c r="D2484" s="22" t="s">
        <v>997</v>
      </c>
      <c r="E2484" s="22" t="s">
        <v>997</v>
      </c>
      <c r="F2484" s="22">
        <v>17669</v>
      </c>
      <c r="G2484" s="22"/>
      <c r="H2484" s="22" t="str">
        <f>+IFERROR(INDEX('18.02.23'!$N$9:$N$746,MATCH('Bảng kê Q1'!$F2484,'18.02.23'!$N$9:$N$746,0)),"")</f>
        <v/>
      </c>
      <c r="I2484" s="22"/>
      <c r="J2484" s="22"/>
      <c r="K2484" s="22"/>
      <c r="L2484" s="5">
        <v>1730400</v>
      </c>
      <c r="M2484" s="9" t="s">
        <v>3015</v>
      </c>
      <c r="N2484" s="5">
        <v>173040</v>
      </c>
      <c r="O2484" s="5">
        <v>1903440</v>
      </c>
      <c r="P2484" s="5">
        <f t="shared" si="76"/>
        <v>199861.19999999998</v>
      </c>
      <c r="Q2484" s="5">
        <f t="shared" si="77"/>
        <v>1703578.8</v>
      </c>
      <c r="R2484" s="5" t="str">
        <f>+IFERROR(INDEX('18.02.23'!$F$9:$F$748,MATCH('Bảng kê Q1'!$F2484,'18.02.23'!$N$9:$N$746,0)),"")</f>
        <v/>
      </c>
      <c r="S2484" s="15" t="s">
        <v>997</v>
      </c>
      <c r="T2484" s="8" t="s">
        <v>3082</v>
      </c>
      <c r="U2484" t="e">
        <f>INDEX('Hàng tra'!$E$3:$E$519,MATCH('Bảng kê Q1'!$F2484,'Hàng tra'!$E$3:$E$519,0))</f>
        <v>#N/A</v>
      </c>
    </row>
    <row r="2485" spans="1:21" hidden="1" outlineLevel="1" x14ac:dyDescent="0.25">
      <c r="A2485" s="4">
        <v>45013</v>
      </c>
      <c r="B2485" s="8" t="s">
        <v>1785</v>
      </c>
      <c r="C2485" s="8" t="s">
        <v>3013</v>
      </c>
      <c r="D2485" s="22" t="s">
        <v>2456</v>
      </c>
      <c r="E2485" s="22" t="s">
        <v>2456</v>
      </c>
      <c r="F2485" s="22">
        <v>17670</v>
      </c>
      <c r="G2485" s="22"/>
      <c r="H2485" s="22" t="str">
        <f>+IFERROR(INDEX('18.02.23'!$N$9:$N$746,MATCH('Bảng kê Q1'!$F2485,'18.02.23'!$N$9:$N$746,0)),"")</f>
        <v/>
      </c>
      <c r="I2485" s="22"/>
      <c r="J2485" s="22"/>
      <c r="K2485" s="22"/>
      <c r="L2485" s="5">
        <v>1583252</v>
      </c>
      <c r="M2485" s="9" t="s">
        <v>3015</v>
      </c>
      <c r="N2485" s="5">
        <v>158325</v>
      </c>
      <c r="O2485" s="5">
        <v>1741577</v>
      </c>
      <c r="P2485" s="5">
        <f t="shared" si="76"/>
        <v>182865.58499999999</v>
      </c>
      <c r="Q2485" s="5">
        <f t="shared" si="77"/>
        <v>1558711.415</v>
      </c>
      <c r="R2485" s="5" t="str">
        <f>+IFERROR(INDEX('18.02.23'!$F$9:$F$748,MATCH('Bảng kê Q1'!$F2485,'18.02.23'!$N$9:$N$746,0)),"")</f>
        <v/>
      </c>
      <c r="S2485" s="15" t="s">
        <v>1882</v>
      </c>
      <c r="T2485" s="8" t="s">
        <v>3014</v>
      </c>
      <c r="U2485" t="e">
        <f>INDEX('Hàng tra'!$E$3:$E$519,MATCH('Bảng kê Q1'!$F2485,'Hàng tra'!$E$3:$E$519,0))</f>
        <v>#N/A</v>
      </c>
    </row>
    <row r="2486" spans="1:21" hidden="1" outlineLevel="1" x14ac:dyDescent="0.25">
      <c r="A2486" s="4">
        <v>45013</v>
      </c>
      <c r="B2486" s="8" t="s">
        <v>1930</v>
      </c>
      <c r="C2486" s="8" t="s">
        <v>3013</v>
      </c>
      <c r="D2486" s="22" t="s">
        <v>2989</v>
      </c>
      <c r="E2486" s="22" t="s">
        <v>2989</v>
      </c>
      <c r="F2486" s="22">
        <v>17671</v>
      </c>
      <c r="G2486" s="22"/>
      <c r="H2486" s="22" t="str">
        <f>+IFERROR(INDEX('18.02.23'!$N$9:$N$746,MATCH('Bảng kê Q1'!$F2486,'18.02.23'!$N$9:$N$746,0)),"")</f>
        <v/>
      </c>
      <c r="I2486" s="22"/>
      <c r="J2486" s="22"/>
      <c r="K2486" s="22"/>
      <c r="L2486" s="5">
        <v>882000</v>
      </c>
      <c r="M2486" s="9" t="s">
        <v>3015</v>
      </c>
      <c r="N2486" s="5">
        <v>88200</v>
      </c>
      <c r="O2486" s="5">
        <v>970200</v>
      </c>
      <c r="P2486" s="5">
        <f t="shared" si="76"/>
        <v>101871</v>
      </c>
      <c r="Q2486" s="5">
        <f t="shared" si="77"/>
        <v>868329</v>
      </c>
      <c r="R2486" s="5" t="str">
        <f>+IFERROR(INDEX('18.02.23'!$F$9:$F$748,MATCH('Bảng kê Q1'!$F2486,'18.02.23'!$N$9:$N$746,0)),"")</f>
        <v/>
      </c>
      <c r="S2486" s="15" t="s">
        <v>2989</v>
      </c>
      <c r="T2486" s="8" t="s">
        <v>3038</v>
      </c>
      <c r="U2486" t="e">
        <f>INDEX('Hàng tra'!$E$3:$E$519,MATCH('Bảng kê Q1'!$F2486,'Hàng tra'!$E$3:$E$519,0))</f>
        <v>#N/A</v>
      </c>
    </row>
    <row r="2487" spans="1:21" hidden="1" outlineLevel="1" x14ac:dyDescent="0.25">
      <c r="A2487" s="4">
        <v>45013</v>
      </c>
      <c r="B2487" s="8" t="s">
        <v>2525</v>
      </c>
      <c r="C2487" s="8" t="s">
        <v>3013</v>
      </c>
      <c r="D2487" s="22" t="s">
        <v>2989</v>
      </c>
      <c r="E2487" s="22" t="s">
        <v>2989</v>
      </c>
      <c r="F2487" s="22">
        <v>17672</v>
      </c>
      <c r="G2487" s="22"/>
      <c r="H2487" s="22" t="str">
        <f>+IFERROR(INDEX('18.02.23'!$N$9:$N$746,MATCH('Bảng kê Q1'!$F2487,'18.02.23'!$N$9:$N$746,0)),"")</f>
        <v/>
      </c>
      <c r="I2487" s="22"/>
      <c r="J2487" s="22"/>
      <c r="K2487" s="22"/>
      <c r="L2487" s="5">
        <v>2587390</v>
      </c>
      <c r="M2487" s="9" t="s">
        <v>3015</v>
      </c>
      <c r="N2487" s="5">
        <v>258739</v>
      </c>
      <c r="O2487" s="5">
        <v>2846129</v>
      </c>
      <c r="P2487" s="5">
        <f t="shared" si="76"/>
        <v>298843.54499999998</v>
      </c>
      <c r="Q2487" s="5">
        <f t="shared" si="77"/>
        <v>2547285.4550000001</v>
      </c>
      <c r="R2487" s="5" t="str">
        <f>+IFERROR(INDEX('18.02.23'!$F$9:$F$748,MATCH('Bảng kê Q1'!$F2487,'18.02.23'!$N$9:$N$746,0)),"")</f>
        <v/>
      </c>
      <c r="S2487" s="15" t="s">
        <v>2989</v>
      </c>
      <c r="T2487" s="8" t="s">
        <v>3038</v>
      </c>
      <c r="U2487" t="e">
        <f>INDEX('Hàng tra'!$E$3:$E$519,MATCH('Bảng kê Q1'!$F2487,'Hàng tra'!$E$3:$E$519,0))</f>
        <v>#N/A</v>
      </c>
    </row>
    <row r="2488" spans="1:21" hidden="1" outlineLevel="1" x14ac:dyDescent="0.25">
      <c r="A2488" s="4">
        <v>45013</v>
      </c>
      <c r="B2488" s="8" t="s">
        <v>994</v>
      </c>
      <c r="C2488" s="8" t="s">
        <v>3013</v>
      </c>
      <c r="D2488" s="22" t="s">
        <v>1137</v>
      </c>
      <c r="E2488" s="22" t="s">
        <v>1137</v>
      </c>
      <c r="F2488" s="22">
        <v>17673</v>
      </c>
      <c r="G2488" s="22"/>
      <c r="H2488" s="22" t="str">
        <f>+IFERROR(INDEX('18.02.23'!$N$9:$N$746,MATCH('Bảng kê Q1'!$F2488,'18.02.23'!$N$9:$N$746,0)),"")</f>
        <v/>
      </c>
      <c r="I2488" s="22"/>
      <c r="J2488" s="22"/>
      <c r="K2488" s="22"/>
      <c r="L2488" s="5">
        <v>1402524</v>
      </c>
      <c r="M2488" s="9" t="s">
        <v>3015</v>
      </c>
      <c r="N2488" s="5">
        <v>140252</v>
      </c>
      <c r="O2488" s="5">
        <v>1542776</v>
      </c>
      <c r="P2488" s="5">
        <f t="shared" si="76"/>
        <v>161991.47999999998</v>
      </c>
      <c r="Q2488" s="5">
        <f t="shared" si="77"/>
        <v>1380784.52</v>
      </c>
      <c r="R2488" s="5" t="str">
        <f>+IFERROR(INDEX('18.02.23'!$F$9:$F$748,MATCH('Bảng kê Q1'!$F2488,'18.02.23'!$N$9:$N$746,0)),"")</f>
        <v/>
      </c>
      <c r="S2488" s="15" t="s">
        <v>1882</v>
      </c>
      <c r="T2488" s="8" t="s">
        <v>3014</v>
      </c>
      <c r="U2488" t="e">
        <f>INDEX('Hàng tra'!$E$3:$E$519,MATCH('Bảng kê Q1'!$F2488,'Hàng tra'!$E$3:$E$519,0))</f>
        <v>#N/A</v>
      </c>
    </row>
    <row r="2489" spans="1:21" ht="21" hidden="1" outlineLevel="1" x14ac:dyDescent="0.25">
      <c r="A2489" s="4">
        <v>45013</v>
      </c>
      <c r="B2489" s="8" t="s">
        <v>1207</v>
      </c>
      <c r="C2489" s="8" t="s">
        <v>3013</v>
      </c>
      <c r="D2489" s="22" t="s">
        <v>4291</v>
      </c>
      <c r="E2489" s="22" t="s">
        <v>4291</v>
      </c>
      <c r="F2489" s="22">
        <v>17674</v>
      </c>
      <c r="G2489" s="22"/>
      <c r="H2489" s="22" t="str">
        <f>+IFERROR(INDEX('18.02.23'!$N$9:$N$746,MATCH('Bảng kê Q1'!$F2489,'18.02.23'!$N$9:$N$746,0)),"")</f>
        <v/>
      </c>
      <c r="I2489" s="22"/>
      <c r="J2489" s="22"/>
      <c r="K2489" s="22"/>
      <c r="L2489" s="5">
        <v>1849126</v>
      </c>
      <c r="M2489" s="9" t="s">
        <v>3015</v>
      </c>
      <c r="N2489" s="5">
        <v>184913</v>
      </c>
      <c r="O2489" s="5">
        <v>2034039</v>
      </c>
      <c r="P2489" s="5">
        <f t="shared" si="76"/>
        <v>213574.095</v>
      </c>
      <c r="Q2489" s="5">
        <f t="shared" si="77"/>
        <v>1820464.905</v>
      </c>
      <c r="R2489" s="5" t="str">
        <f>+IFERROR(INDEX('18.02.23'!$F$9:$F$748,MATCH('Bảng kê Q1'!$F2489,'18.02.23'!$N$9:$N$746,0)),"")</f>
        <v/>
      </c>
      <c r="S2489" s="15" t="s">
        <v>1252</v>
      </c>
      <c r="T2489" s="8" t="s">
        <v>3027</v>
      </c>
      <c r="U2489" t="e">
        <f>INDEX('Hàng tra'!$E$3:$E$519,MATCH('Bảng kê Q1'!$F2489,'Hàng tra'!$E$3:$E$519,0))</f>
        <v>#N/A</v>
      </c>
    </row>
    <row r="2490" spans="1:21" ht="21" hidden="1" outlineLevel="1" x14ac:dyDescent="0.25">
      <c r="A2490" s="4">
        <v>45013</v>
      </c>
      <c r="B2490" s="8" t="s">
        <v>2073</v>
      </c>
      <c r="C2490" s="8" t="s">
        <v>3013</v>
      </c>
      <c r="D2490" s="22" t="s">
        <v>4291</v>
      </c>
      <c r="E2490" s="22" t="s">
        <v>4291</v>
      </c>
      <c r="F2490" s="22">
        <v>17675</v>
      </c>
      <c r="G2490" s="22"/>
      <c r="H2490" s="22" t="str">
        <f>+IFERROR(INDEX('18.02.23'!$N$9:$N$746,MATCH('Bảng kê Q1'!$F2490,'18.02.23'!$N$9:$N$746,0)),"")</f>
        <v/>
      </c>
      <c r="I2490" s="22"/>
      <c r="J2490" s="22"/>
      <c r="K2490" s="22"/>
      <c r="L2490" s="5">
        <v>346080</v>
      </c>
      <c r="M2490" s="9" t="s">
        <v>3015</v>
      </c>
      <c r="N2490" s="5">
        <v>34608</v>
      </c>
      <c r="O2490" s="5">
        <v>380688</v>
      </c>
      <c r="P2490" s="5">
        <f t="shared" si="76"/>
        <v>39972.239999999998</v>
      </c>
      <c r="Q2490" s="5">
        <f t="shared" si="77"/>
        <v>340715.76</v>
      </c>
      <c r="R2490" s="5" t="str">
        <f>+IFERROR(INDEX('18.02.23'!$F$9:$F$748,MATCH('Bảng kê Q1'!$F2490,'18.02.23'!$N$9:$N$746,0)),"")</f>
        <v/>
      </c>
      <c r="S2490" s="15" t="s">
        <v>1252</v>
      </c>
      <c r="T2490" s="8" t="s">
        <v>3027</v>
      </c>
      <c r="U2490" t="e">
        <f>INDEX('Hàng tra'!$E$3:$E$519,MATCH('Bảng kê Q1'!$F2490,'Hàng tra'!$E$3:$E$519,0))</f>
        <v>#N/A</v>
      </c>
    </row>
    <row r="2491" spans="1:21" hidden="1" outlineLevel="1" x14ac:dyDescent="0.25">
      <c r="A2491" s="4">
        <v>45013</v>
      </c>
      <c r="B2491" s="8" t="s">
        <v>425</v>
      </c>
      <c r="C2491" s="8" t="s">
        <v>3013</v>
      </c>
      <c r="D2491" s="22" t="s">
        <v>4168</v>
      </c>
      <c r="E2491" s="22" t="s">
        <v>4168</v>
      </c>
      <c r="F2491" s="22">
        <v>17678</v>
      </c>
      <c r="G2491" s="22"/>
      <c r="H2491" s="22" t="str">
        <f>+IFERROR(INDEX('18.02.23'!$N$9:$N$746,MATCH('Bảng kê Q1'!$F2491,'18.02.23'!$N$9:$N$746,0)),"")</f>
        <v/>
      </c>
      <c r="I2491" s="22"/>
      <c r="J2491" s="22"/>
      <c r="K2491" s="22"/>
      <c r="L2491" s="5">
        <v>734310</v>
      </c>
      <c r="M2491" s="9" t="s">
        <v>3015</v>
      </c>
      <c r="N2491" s="5">
        <v>73431</v>
      </c>
      <c r="O2491" s="5">
        <v>807741</v>
      </c>
      <c r="P2491" s="5">
        <f t="shared" si="76"/>
        <v>84812.804999999993</v>
      </c>
      <c r="Q2491" s="5">
        <f t="shared" si="77"/>
        <v>722928.19500000007</v>
      </c>
      <c r="R2491" s="5" t="str">
        <f>+IFERROR(INDEX('18.02.23'!$F$9:$F$748,MATCH('Bảng kê Q1'!$F2491,'18.02.23'!$N$9:$N$746,0)),"")</f>
        <v/>
      </c>
      <c r="S2491" s="15" t="s">
        <v>1709</v>
      </c>
      <c r="T2491" s="8" t="s">
        <v>3064</v>
      </c>
      <c r="U2491" t="e">
        <f>INDEX('Hàng tra'!$E$3:$E$519,MATCH('Bảng kê Q1'!$F2491,'Hàng tra'!$E$3:$E$519,0))</f>
        <v>#N/A</v>
      </c>
    </row>
    <row r="2492" spans="1:21" hidden="1" outlineLevel="1" x14ac:dyDescent="0.25">
      <c r="A2492" s="4">
        <v>45013</v>
      </c>
      <c r="B2492" s="8" t="s">
        <v>1392</v>
      </c>
      <c r="C2492" s="8" t="s">
        <v>3013</v>
      </c>
      <c r="D2492" s="22" t="s">
        <v>4168</v>
      </c>
      <c r="E2492" s="22" t="s">
        <v>4168</v>
      </c>
      <c r="F2492" s="22">
        <v>17679</v>
      </c>
      <c r="G2492" s="22"/>
      <c r="H2492" s="22" t="str">
        <f>+IFERROR(INDEX('18.02.23'!$N$9:$N$746,MATCH('Bảng kê Q1'!$F2492,'18.02.23'!$N$9:$N$746,0)),"")</f>
        <v/>
      </c>
      <c r="I2492" s="22"/>
      <c r="J2492" s="22"/>
      <c r="K2492" s="22"/>
      <c r="L2492" s="5">
        <v>882000</v>
      </c>
      <c r="M2492" s="9" t="s">
        <v>3015</v>
      </c>
      <c r="N2492" s="5">
        <v>88200</v>
      </c>
      <c r="O2492" s="5">
        <v>970200</v>
      </c>
      <c r="P2492" s="5">
        <f t="shared" si="76"/>
        <v>101871</v>
      </c>
      <c r="Q2492" s="5">
        <f t="shared" si="77"/>
        <v>868329</v>
      </c>
      <c r="R2492" s="5" t="str">
        <f>+IFERROR(INDEX('18.02.23'!$F$9:$F$748,MATCH('Bảng kê Q1'!$F2492,'18.02.23'!$N$9:$N$746,0)),"")</f>
        <v/>
      </c>
      <c r="S2492" s="15" t="s">
        <v>1709</v>
      </c>
      <c r="T2492" s="8" t="s">
        <v>3064</v>
      </c>
      <c r="U2492" t="e">
        <f>INDEX('Hàng tra'!$E$3:$E$519,MATCH('Bảng kê Q1'!$F2492,'Hàng tra'!$E$3:$E$519,0))</f>
        <v>#N/A</v>
      </c>
    </row>
    <row r="2493" spans="1:21" hidden="1" outlineLevel="1" x14ac:dyDescent="0.25">
      <c r="A2493" s="4">
        <v>45013</v>
      </c>
      <c r="B2493" s="8" t="s">
        <v>2548</v>
      </c>
      <c r="C2493" s="8" t="s">
        <v>3013</v>
      </c>
      <c r="D2493" s="22" t="s">
        <v>4225</v>
      </c>
      <c r="E2493" s="22" t="s">
        <v>4225</v>
      </c>
      <c r="F2493" s="22">
        <v>17680</v>
      </c>
      <c r="G2493" s="22"/>
      <c r="H2493" s="22" t="str">
        <f>+IFERROR(INDEX('18.02.23'!$N$9:$N$746,MATCH('Bảng kê Q1'!$F2493,'18.02.23'!$N$9:$N$746,0)),"")</f>
        <v/>
      </c>
      <c r="I2493" s="22"/>
      <c r="J2493" s="22"/>
      <c r="K2493" s="22"/>
      <c r="L2493" s="5">
        <v>2082540</v>
      </c>
      <c r="M2493" s="9" t="s">
        <v>3015</v>
      </c>
      <c r="N2493" s="5">
        <v>208254</v>
      </c>
      <c r="O2493" s="5">
        <v>2290794</v>
      </c>
      <c r="P2493" s="5">
        <f t="shared" si="76"/>
        <v>240533.37</v>
      </c>
      <c r="Q2493" s="5">
        <f t="shared" si="77"/>
        <v>2050260.63</v>
      </c>
      <c r="R2493" s="5" t="str">
        <f>+IFERROR(INDEX('18.02.23'!$F$9:$F$748,MATCH('Bảng kê Q1'!$F2493,'18.02.23'!$N$9:$N$746,0)),"")</f>
        <v/>
      </c>
      <c r="S2493" s="15" t="s">
        <v>2803</v>
      </c>
      <c r="T2493" s="8" t="s">
        <v>3035</v>
      </c>
      <c r="U2493" t="e">
        <f>INDEX('Hàng tra'!$E$3:$E$519,MATCH('Bảng kê Q1'!$F2493,'Hàng tra'!$E$3:$E$519,0))</f>
        <v>#N/A</v>
      </c>
    </row>
    <row r="2494" spans="1:21" hidden="1" outlineLevel="1" x14ac:dyDescent="0.25">
      <c r="A2494" s="4">
        <v>45013</v>
      </c>
      <c r="B2494" s="8" t="s">
        <v>2623</v>
      </c>
      <c r="C2494" s="8" t="s">
        <v>3013</v>
      </c>
      <c r="D2494" s="22" t="s">
        <v>4225</v>
      </c>
      <c r="E2494" s="22" t="s">
        <v>4225</v>
      </c>
      <c r="F2494" s="22">
        <v>17681</v>
      </c>
      <c r="G2494" s="22"/>
      <c r="H2494" s="22" t="str">
        <f>+IFERROR(INDEX('18.02.23'!$N$9:$N$746,MATCH('Bảng kê Q1'!$F2494,'18.02.23'!$N$9:$N$746,0)),"")</f>
        <v/>
      </c>
      <c r="I2494" s="22"/>
      <c r="J2494" s="22"/>
      <c r="K2494" s="22"/>
      <c r="L2494" s="5">
        <v>2154600</v>
      </c>
      <c r="M2494" s="9" t="s">
        <v>3015</v>
      </c>
      <c r="N2494" s="5">
        <v>215460</v>
      </c>
      <c r="O2494" s="5">
        <v>2370060</v>
      </c>
      <c r="P2494" s="5">
        <f t="shared" si="76"/>
        <v>248856.3</v>
      </c>
      <c r="Q2494" s="5">
        <f t="shared" si="77"/>
        <v>2121203.7000000002</v>
      </c>
      <c r="R2494" s="5" t="str">
        <f>+IFERROR(INDEX('18.02.23'!$F$9:$F$748,MATCH('Bảng kê Q1'!$F2494,'18.02.23'!$N$9:$N$746,0)),"")</f>
        <v/>
      </c>
      <c r="S2494" s="15" t="s">
        <v>2803</v>
      </c>
      <c r="T2494" s="8" t="s">
        <v>3035</v>
      </c>
      <c r="U2494" t="e">
        <f>INDEX('Hàng tra'!$E$3:$E$519,MATCH('Bảng kê Q1'!$F2494,'Hàng tra'!$E$3:$E$519,0))</f>
        <v>#N/A</v>
      </c>
    </row>
    <row r="2495" spans="1:21" hidden="1" outlineLevel="1" x14ac:dyDescent="0.25">
      <c r="A2495" s="4">
        <v>45013</v>
      </c>
      <c r="B2495" s="8" t="s">
        <v>1419</v>
      </c>
      <c r="C2495" s="8" t="s">
        <v>3013</v>
      </c>
      <c r="D2495" s="22" t="s">
        <v>280</v>
      </c>
      <c r="E2495" s="22" t="s">
        <v>280</v>
      </c>
      <c r="F2495" s="22">
        <v>17684</v>
      </c>
      <c r="G2495" s="22"/>
      <c r="H2495" s="22" t="str">
        <f>+IFERROR(INDEX('18.02.23'!$N$9:$N$746,MATCH('Bảng kê Q1'!$F2495,'18.02.23'!$N$9:$N$746,0)),"")</f>
        <v/>
      </c>
      <c r="I2495" s="22"/>
      <c r="J2495" s="22"/>
      <c r="K2495" s="22"/>
      <c r="L2495" s="5">
        <v>882000</v>
      </c>
      <c r="M2495" s="9" t="s">
        <v>3015</v>
      </c>
      <c r="N2495" s="5">
        <v>88200</v>
      </c>
      <c r="O2495" s="5">
        <v>970200</v>
      </c>
      <c r="P2495" s="5">
        <f t="shared" si="76"/>
        <v>101871</v>
      </c>
      <c r="Q2495" s="5">
        <f t="shared" si="77"/>
        <v>868329</v>
      </c>
      <c r="R2495" s="5" t="str">
        <f>+IFERROR(INDEX('18.02.23'!$F$9:$F$748,MATCH('Bảng kê Q1'!$F2495,'18.02.23'!$N$9:$N$746,0)),"")</f>
        <v/>
      </c>
      <c r="S2495" s="15" t="s">
        <v>280</v>
      </c>
      <c r="T2495" s="8" t="s">
        <v>3037</v>
      </c>
      <c r="U2495" t="e">
        <f>INDEX('Hàng tra'!$E$3:$E$519,MATCH('Bảng kê Q1'!$F2495,'Hàng tra'!$E$3:$E$519,0))</f>
        <v>#N/A</v>
      </c>
    </row>
    <row r="2496" spans="1:21" hidden="1" outlineLevel="1" x14ac:dyDescent="0.25">
      <c r="A2496" s="4">
        <v>45013</v>
      </c>
      <c r="B2496" s="8" t="s">
        <v>726</v>
      </c>
      <c r="C2496" s="8" t="s">
        <v>3013</v>
      </c>
      <c r="D2496" s="22" t="s">
        <v>280</v>
      </c>
      <c r="E2496" s="22" t="s">
        <v>280</v>
      </c>
      <c r="F2496" s="22">
        <v>17685</v>
      </c>
      <c r="G2496" s="22"/>
      <c r="H2496" s="22" t="str">
        <f>+IFERROR(INDEX('18.02.23'!$N$9:$N$746,MATCH('Bảng kê Q1'!$F2496,'18.02.23'!$N$9:$N$746,0)),"")</f>
        <v/>
      </c>
      <c r="I2496" s="22"/>
      <c r="J2496" s="22"/>
      <c r="K2496" s="22"/>
      <c r="L2496" s="5">
        <v>1607380</v>
      </c>
      <c r="M2496" s="9" t="s">
        <v>3015</v>
      </c>
      <c r="N2496" s="5">
        <v>160738</v>
      </c>
      <c r="O2496" s="5">
        <v>1768118</v>
      </c>
      <c r="P2496" s="5">
        <f t="shared" si="76"/>
        <v>185652.38999999998</v>
      </c>
      <c r="Q2496" s="5">
        <f t="shared" si="77"/>
        <v>1582465.61</v>
      </c>
      <c r="R2496" s="5" t="str">
        <f>+IFERROR(INDEX('18.02.23'!$F$9:$F$748,MATCH('Bảng kê Q1'!$F2496,'18.02.23'!$N$9:$N$746,0)),"")</f>
        <v/>
      </c>
      <c r="S2496" s="15" t="s">
        <v>280</v>
      </c>
      <c r="T2496" s="8" t="s">
        <v>3037</v>
      </c>
      <c r="U2496" t="e">
        <f>INDEX('Hàng tra'!$E$3:$E$519,MATCH('Bảng kê Q1'!$F2496,'Hàng tra'!$E$3:$E$519,0))</f>
        <v>#N/A</v>
      </c>
    </row>
    <row r="2497" spans="1:21" ht="21" hidden="1" outlineLevel="1" x14ac:dyDescent="0.25">
      <c r="A2497" s="4">
        <v>45013</v>
      </c>
      <c r="B2497" s="8" t="s">
        <v>429</v>
      </c>
      <c r="C2497" s="8" t="s">
        <v>3013</v>
      </c>
      <c r="D2497" s="22" t="s">
        <v>1748</v>
      </c>
      <c r="E2497" s="22" t="s">
        <v>1748</v>
      </c>
      <c r="F2497" s="22">
        <v>17688</v>
      </c>
      <c r="G2497" s="22"/>
      <c r="H2497" s="22" t="str">
        <f>+IFERROR(INDEX('18.02.23'!$N$9:$N$746,MATCH('Bảng kê Q1'!$F2497,'18.02.23'!$N$9:$N$746,0)),"")</f>
        <v/>
      </c>
      <c r="I2497" s="22"/>
      <c r="J2497" s="22"/>
      <c r="K2497" s="22"/>
      <c r="L2497" s="5">
        <v>3928596</v>
      </c>
      <c r="M2497" s="9" t="s">
        <v>3015</v>
      </c>
      <c r="N2497" s="5">
        <v>392860</v>
      </c>
      <c r="O2497" s="5">
        <v>4321456</v>
      </c>
      <c r="P2497" s="5">
        <f t="shared" si="76"/>
        <v>453752.88</v>
      </c>
      <c r="Q2497" s="5">
        <f t="shared" si="77"/>
        <v>3867703.12</v>
      </c>
      <c r="R2497" s="5" t="str">
        <f>+IFERROR(INDEX('18.02.23'!$F$9:$F$748,MATCH('Bảng kê Q1'!$F2497,'18.02.23'!$N$9:$N$746,0)),"")</f>
        <v/>
      </c>
      <c r="S2497" s="15" t="s">
        <v>1748</v>
      </c>
      <c r="T2497" s="8" t="s">
        <v>3103</v>
      </c>
      <c r="U2497" t="e">
        <f>INDEX('Hàng tra'!$E$3:$E$519,MATCH('Bảng kê Q1'!$F2497,'Hàng tra'!$E$3:$E$519,0))</f>
        <v>#N/A</v>
      </c>
    </row>
    <row r="2498" spans="1:21" ht="21" hidden="1" outlineLevel="1" x14ac:dyDescent="0.25">
      <c r="A2498" s="4">
        <v>45013</v>
      </c>
      <c r="B2498" s="8" t="s">
        <v>1109</v>
      </c>
      <c r="C2498" s="8" t="s">
        <v>3013</v>
      </c>
      <c r="D2498" s="22" t="s">
        <v>1833</v>
      </c>
      <c r="E2498" s="22" t="s">
        <v>1833</v>
      </c>
      <c r="F2498" s="22">
        <v>17689</v>
      </c>
      <c r="G2498" s="22"/>
      <c r="H2498" s="22" t="str">
        <f>+IFERROR(INDEX('18.02.23'!$N$9:$N$746,MATCH('Bảng kê Q1'!$F2498,'18.02.23'!$N$9:$N$746,0)),"")</f>
        <v/>
      </c>
      <c r="I2498" s="22"/>
      <c r="J2498" s="22"/>
      <c r="K2498" s="22"/>
      <c r="L2498" s="5">
        <v>865200</v>
      </c>
      <c r="M2498" s="9" t="s">
        <v>3015</v>
      </c>
      <c r="N2498" s="5">
        <v>86520</v>
      </c>
      <c r="O2498" s="5">
        <v>951720</v>
      </c>
      <c r="P2498" s="5">
        <f t="shared" si="76"/>
        <v>99930.599999999991</v>
      </c>
      <c r="Q2498" s="5">
        <f t="shared" si="77"/>
        <v>851789.4</v>
      </c>
      <c r="R2498" s="5" t="str">
        <f>+IFERROR(INDEX('18.02.23'!$F$9:$F$748,MATCH('Bảng kê Q1'!$F2498,'18.02.23'!$N$9:$N$746,0)),"")</f>
        <v/>
      </c>
      <c r="S2498" s="15" t="s">
        <v>1833</v>
      </c>
      <c r="T2498" s="8" t="s">
        <v>3057</v>
      </c>
      <c r="U2498" t="e">
        <f>INDEX('Hàng tra'!$E$3:$E$519,MATCH('Bảng kê Q1'!$F2498,'Hàng tra'!$E$3:$E$519,0))</f>
        <v>#N/A</v>
      </c>
    </row>
    <row r="2499" spans="1:21" ht="21" hidden="1" outlineLevel="1" x14ac:dyDescent="0.25">
      <c r="A2499" s="4">
        <v>45013</v>
      </c>
      <c r="B2499" s="8" t="s">
        <v>1264</v>
      </c>
      <c r="C2499" s="8" t="s">
        <v>3013</v>
      </c>
      <c r="D2499" s="22" t="s">
        <v>660</v>
      </c>
      <c r="E2499" s="22" t="s">
        <v>660</v>
      </c>
      <c r="F2499" s="22">
        <v>17690</v>
      </c>
      <c r="G2499" s="22"/>
      <c r="H2499" s="22" t="str">
        <f>+IFERROR(INDEX('18.02.23'!$N$9:$N$746,MATCH('Bảng kê Q1'!$F2499,'18.02.23'!$N$9:$N$746,0)),"")</f>
        <v/>
      </c>
      <c r="I2499" s="22"/>
      <c r="J2499" s="22"/>
      <c r="K2499" s="22"/>
      <c r="L2499" s="5">
        <v>441000</v>
      </c>
      <c r="M2499" s="9" t="s">
        <v>3015</v>
      </c>
      <c r="N2499" s="5">
        <v>44100</v>
      </c>
      <c r="O2499" s="5">
        <v>485100</v>
      </c>
      <c r="P2499" s="5">
        <f t="shared" si="76"/>
        <v>50935.5</v>
      </c>
      <c r="Q2499" s="5">
        <f t="shared" si="77"/>
        <v>434164.5</v>
      </c>
      <c r="R2499" s="5" t="str">
        <f>+IFERROR(INDEX('18.02.23'!$F$9:$F$748,MATCH('Bảng kê Q1'!$F2499,'18.02.23'!$N$9:$N$746,0)),"")</f>
        <v/>
      </c>
      <c r="S2499" s="15" t="s">
        <v>660</v>
      </c>
      <c r="T2499" s="8" t="s">
        <v>3106</v>
      </c>
      <c r="U2499" t="e">
        <f>INDEX('Hàng tra'!$E$3:$E$519,MATCH('Bảng kê Q1'!$F2499,'Hàng tra'!$E$3:$E$519,0))</f>
        <v>#N/A</v>
      </c>
    </row>
    <row r="2500" spans="1:21" ht="21" hidden="1" outlineLevel="1" x14ac:dyDescent="0.25">
      <c r="A2500" s="4">
        <v>45013</v>
      </c>
      <c r="B2500" s="8" t="s">
        <v>1541</v>
      </c>
      <c r="C2500" s="8" t="s">
        <v>3013</v>
      </c>
      <c r="D2500" s="22" t="s">
        <v>1888</v>
      </c>
      <c r="E2500" s="22" t="s">
        <v>1888</v>
      </c>
      <c r="F2500" s="22">
        <v>17691</v>
      </c>
      <c r="G2500" s="22"/>
      <c r="H2500" s="22" t="str">
        <f>+IFERROR(INDEX('18.02.23'!$N$9:$N$746,MATCH('Bảng kê Q1'!$F2500,'18.02.23'!$N$9:$N$746,0)),"")</f>
        <v/>
      </c>
      <c r="I2500" s="22"/>
      <c r="J2500" s="22"/>
      <c r="K2500" s="22"/>
      <c r="L2500" s="5">
        <v>441000</v>
      </c>
      <c r="M2500" s="9" t="s">
        <v>3015</v>
      </c>
      <c r="N2500" s="5">
        <v>44100</v>
      </c>
      <c r="O2500" s="5">
        <v>485100</v>
      </c>
      <c r="P2500" s="5">
        <f t="shared" si="76"/>
        <v>50935.5</v>
      </c>
      <c r="Q2500" s="5">
        <f t="shared" si="77"/>
        <v>434164.5</v>
      </c>
      <c r="R2500" s="5" t="str">
        <f>+IFERROR(INDEX('18.02.23'!$F$9:$F$748,MATCH('Bảng kê Q1'!$F2500,'18.02.23'!$N$9:$N$746,0)),"")</f>
        <v/>
      </c>
      <c r="S2500" s="15" t="s">
        <v>1888</v>
      </c>
      <c r="T2500" s="8" t="s">
        <v>3055</v>
      </c>
      <c r="U2500" t="e">
        <f>INDEX('Hàng tra'!$E$3:$E$519,MATCH('Bảng kê Q1'!$F2500,'Hàng tra'!$E$3:$E$519,0))</f>
        <v>#N/A</v>
      </c>
    </row>
    <row r="2501" spans="1:21" hidden="1" outlineLevel="1" x14ac:dyDescent="0.25">
      <c r="A2501" s="4">
        <v>45013</v>
      </c>
      <c r="B2501" s="8" t="s">
        <v>498</v>
      </c>
      <c r="C2501" s="8" t="s">
        <v>3013</v>
      </c>
      <c r="D2501" s="22" t="s">
        <v>1246</v>
      </c>
      <c r="E2501" s="22" t="s">
        <v>1246</v>
      </c>
      <c r="F2501" s="22">
        <v>17692</v>
      </c>
      <c r="G2501" s="22"/>
      <c r="H2501" s="22" t="str">
        <f>+IFERROR(INDEX('18.02.23'!$N$9:$N$746,MATCH('Bảng kê Q1'!$F2501,'18.02.23'!$N$9:$N$746,0)),"")</f>
        <v/>
      </c>
      <c r="I2501" s="22"/>
      <c r="J2501" s="22"/>
      <c r="K2501" s="22"/>
      <c r="L2501" s="5">
        <v>1306200</v>
      </c>
      <c r="M2501" s="9" t="s">
        <v>3015</v>
      </c>
      <c r="N2501" s="5">
        <v>130620</v>
      </c>
      <c r="O2501" s="5">
        <v>1436820</v>
      </c>
      <c r="P2501" s="5">
        <f t="shared" ref="P2501:P2564" si="78">O2501*10.5%</f>
        <v>150866.1</v>
      </c>
      <c r="Q2501" s="5">
        <f t="shared" ref="Q2501:Q2564" si="79">+O2501-P2501</f>
        <v>1285953.8999999999</v>
      </c>
      <c r="R2501" s="5" t="str">
        <f>+IFERROR(INDEX('18.02.23'!$F$9:$F$748,MATCH('Bảng kê Q1'!$F2501,'18.02.23'!$N$9:$N$746,0)),"")</f>
        <v/>
      </c>
      <c r="S2501" s="15" t="s">
        <v>1246</v>
      </c>
      <c r="T2501" s="8" t="s">
        <v>3044</v>
      </c>
      <c r="U2501" t="e">
        <f>INDEX('Hàng tra'!$E$3:$E$519,MATCH('Bảng kê Q1'!$F2501,'Hàng tra'!$E$3:$E$519,0))</f>
        <v>#N/A</v>
      </c>
    </row>
    <row r="2502" spans="1:21" hidden="1" outlineLevel="1" x14ac:dyDescent="0.25">
      <c r="A2502" s="4">
        <v>45013</v>
      </c>
      <c r="B2502" s="8" t="s">
        <v>1251</v>
      </c>
      <c r="C2502" s="8" t="s">
        <v>3013</v>
      </c>
      <c r="D2502" s="22" t="s">
        <v>773</v>
      </c>
      <c r="E2502" s="22" t="s">
        <v>773</v>
      </c>
      <c r="F2502" s="22">
        <v>17693</v>
      </c>
      <c r="G2502" s="22"/>
      <c r="H2502" s="22" t="str">
        <f>+IFERROR(INDEX('18.02.23'!$N$9:$N$746,MATCH('Bảng kê Q1'!$F2502,'18.02.23'!$N$9:$N$746,0)),"")</f>
        <v/>
      </c>
      <c r="I2502" s="22"/>
      <c r="J2502" s="22"/>
      <c r="K2502" s="22"/>
      <c r="L2502" s="5">
        <v>3081020</v>
      </c>
      <c r="M2502" s="9" t="s">
        <v>3015</v>
      </c>
      <c r="N2502" s="5">
        <v>308102</v>
      </c>
      <c r="O2502" s="5">
        <v>3389122</v>
      </c>
      <c r="P2502" s="5">
        <f t="shared" si="78"/>
        <v>355857.81</v>
      </c>
      <c r="Q2502" s="5">
        <f t="shared" si="79"/>
        <v>3033264.19</v>
      </c>
      <c r="R2502" s="5" t="str">
        <f>+IFERROR(INDEX('18.02.23'!$F$9:$F$748,MATCH('Bảng kê Q1'!$F2502,'18.02.23'!$N$9:$N$746,0)),"")</f>
        <v/>
      </c>
      <c r="S2502" s="15" t="s">
        <v>773</v>
      </c>
      <c r="T2502" s="8" t="s">
        <v>3052</v>
      </c>
      <c r="U2502" t="e">
        <f>INDEX('Hàng tra'!$E$3:$E$519,MATCH('Bảng kê Q1'!$F2502,'Hàng tra'!$E$3:$E$519,0))</f>
        <v>#N/A</v>
      </c>
    </row>
    <row r="2503" spans="1:21" hidden="1" outlineLevel="1" x14ac:dyDescent="0.25">
      <c r="A2503" s="4">
        <v>45013</v>
      </c>
      <c r="B2503" s="8" t="s">
        <v>1177</v>
      </c>
      <c r="C2503" s="8" t="s">
        <v>3013</v>
      </c>
      <c r="D2503" s="22" t="s">
        <v>1048</v>
      </c>
      <c r="E2503" s="22" t="s">
        <v>1048</v>
      </c>
      <c r="F2503" s="22">
        <v>17694</v>
      </c>
      <c r="G2503" s="22"/>
      <c r="H2503" s="22" t="str">
        <f>+IFERROR(INDEX('18.02.23'!$N$9:$N$746,MATCH('Bảng kê Q1'!$F2503,'18.02.23'!$N$9:$N$746,0)),"")</f>
        <v/>
      </c>
      <c r="I2503" s="22"/>
      <c r="J2503" s="22"/>
      <c r="K2503" s="22"/>
      <c r="L2503" s="5">
        <v>5059460</v>
      </c>
      <c r="M2503" s="9" t="s">
        <v>3015</v>
      </c>
      <c r="N2503" s="5">
        <v>505946</v>
      </c>
      <c r="O2503" s="5">
        <v>5565406</v>
      </c>
      <c r="P2503" s="5">
        <f t="shared" si="78"/>
        <v>584367.63</v>
      </c>
      <c r="Q2503" s="5">
        <f t="shared" si="79"/>
        <v>4981038.37</v>
      </c>
      <c r="R2503" s="5" t="str">
        <f>+IFERROR(INDEX('18.02.23'!$F$9:$F$748,MATCH('Bảng kê Q1'!$F2503,'18.02.23'!$N$9:$N$746,0)),"")</f>
        <v/>
      </c>
      <c r="S2503" s="15" t="s">
        <v>1048</v>
      </c>
      <c r="T2503" s="8" t="s">
        <v>3045</v>
      </c>
      <c r="U2503" t="e">
        <f>INDEX('Hàng tra'!$E$3:$E$519,MATCH('Bảng kê Q1'!$F2503,'Hàng tra'!$E$3:$E$519,0))</f>
        <v>#N/A</v>
      </c>
    </row>
    <row r="2504" spans="1:21" hidden="1" outlineLevel="1" x14ac:dyDescent="0.25">
      <c r="A2504" s="4">
        <v>45013</v>
      </c>
      <c r="B2504" s="8" t="s">
        <v>2945</v>
      </c>
      <c r="C2504" s="8" t="s">
        <v>3013</v>
      </c>
      <c r="D2504" s="22" t="s">
        <v>4160</v>
      </c>
      <c r="E2504" s="22" t="s">
        <v>4160</v>
      </c>
      <c r="F2504" s="22">
        <v>17695</v>
      </c>
      <c r="G2504" s="22"/>
      <c r="H2504" s="22" t="str">
        <f>+IFERROR(INDEX('18.02.23'!$N$9:$N$746,MATCH('Bảng kê Q1'!$F2504,'18.02.23'!$N$9:$N$746,0)),"")</f>
        <v/>
      </c>
      <c r="I2504" s="22"/>
      <c r="J2504" s="22"/>
      <c r="K2504" s="22"/>
      <c r="L2504" s="5">
        <v>1517775</v>
      </c>
      <c r="M2504" s="9" t="s">
        <v>3015</v>
      </c>
      <c r="N2504" s="5">
        <v>151778</v>
      </c>
      <c r="O2504" s="5">
        <v>1669553</v>
      </c>
      <c r="P2504" s="5">
        <f t="shared" si="78"/>
        <v>175303.065</v>
      </c>
      <c r="Q2504" s="5">
        <f t="shared" si="79"/>
        <v>1494249.9350000001</v>
      </c>
      <c r="R2504" s="5" t="str">
        <f>+IFERROR(INDEX('18.02.23'!$F$9:$F$748,MATCH('Bảng kê Q1'!$F2504,'18.02.23'!$N$9:$N$746,0)),"")</f>
        <v/>
      </c>
      <c r="S2504" s="15" t="s">
        <v>1048</v>
      </c>
      <c r="T2504" s="8" t="s">
        <v>3045</v>
      </c>
      <c r="U2504" t="e">
        <f>INDEX('Hàng tra'!$E$3:$E$519,MATCH('Bảng kê Q1'!$F2504,'Hàng tra'!$E$3:$E$519,0))</f>
        <v>#N/A</v>
      </c>
    </row>
    <row r="2505" spans="1:21" hidden="1" outlineLevel="1" x14ac:dyDescent="0.25">
      <c r="A2505" s="4">
        <v>45013</v>
      </c>
      <c r="B2505" s="8" t="s">
        <v>938</v>
      </c>
      <c r="C2505" s="8" t="s">
        <v>3013</v>
      </c>
      <c r="D2505" s="22" t="s">
        <v>685</v>
      </c>
      <c r="E2505" s="22" t="s">
        <v>685</v>
      </c>
      <c r="F2505" s="22">
        <v>17696</v>
      </c>
      <c r="G2505" s="22"/>
      <c r="H2505" s="22" t="str">
        <f>+IFERROR(INDEX('18.02.23'!$N$9:$N$746,MATCH('Bảng kê Q1'!$F2505,'18.02.23'!$N$9:$N$746,0)),"")</f>
        <v/>
      </c>
      <c r="I2505" s="22"/>
      <c r="J2505" s="22"/>
      <c r="K2505" s="22"/>
      <c r="L2505" s="5">
        <v>4629720</v>
      </c>
      <c r="M2505" s="9" t="s">
        <v>3015</v>
      </c>
      <c r="N2505" s="5">
        <v>462972</v>
      </c>
      <c r="O2505" s="5">
        <v>5092692</v>
      </c>
      <c r="P2505" s="5">
        <f t="shared" si="78"/>
        <v>534732.66</v>
      </c>
      <c r="Q2505" s="5">
        <f t="shared" si="79"/>
        <v>4557959.34</v>
      </c>
      <c r="R2505" s="5" t="str">
        <f>+IFERROR(INDEX('18.02.23'!$F$9:$F$748,MATCH('Bảng kê Q1'!$F2505,'18.02.23'!$N$9:$N$746,0)),"")</f>
        <v/>
      </c>
      <c r="S2505" s="15" t="s">
        <v>685</v>
      </c>
      <c r="T2505" s="8" t="s">
        <v>3050</v>
      </c>
      <c r="U2505" t="e">
        <f>INDEX('Hàng tra'!$E$3:$E$519,MATCH('Bảng kê Q1'!$F2505,'Hàng tra'!$E$3:$E$519,0))</f>
        <v>#N/A</v>
      </c>
    </row>
    <row r="2506" spans="1:21" ht="21" hidden="1" outlineLevel="1" x14ac:dyDescent="0.25">
      <c r="A2506" s="4">
        <v>45013</v>
      </c>
      <c r="B2506" s="8" t="s">
        <v>172</v>
      </c>
      <c r="C2506" s="8" t="s">
        <v>3013</v>
      </c>
      <c r="D2506" s="22" t="s">
        <v>660</v>
      </c>
      <c r="E2506" s="22" t="s">
        <v>660</v>
      </c>
      <c r="F2506" s="22">
        <v>17697</v>
      </c>
      <c r="G2506" s="22"/>
      <c r="H2506" s="22" t="str">
        <f>+IFERROR(INDEX('18.02.23'!$N$9:$N$746,MATCH('Bảng kê Q1'!$F2506,'18.02.23'!$N$9:$N$746,0)),"")</f>
        <v/>
      </c>
      <c r="I2506" s="22"/>
      <c r="J2506" s="22"/>
      <c r="K2506" s="22"/>
      <c r="L2506" s="5">
        <v>1844890</v>
      </c>
      <c r="M2506" s="9" t="s">
        <v>3015</v>
      </c>
      <c r="N2506" s="5">
        <v>184489</v>
      </c>
      <c r="O2506" s="5">
        <v>2029379</v>
      </c>
      <c r="P2506" s="5">
        <f t="shared" si="78"/>
        <v>213084.79499999998</v>
      </c>
      <c r="Q2506" s="5">
        <f t="shared" si="79"/>
        <v>1816294.2050000001</v>
      </c>
      <c r="R2506" s="5" t="str">
        <f>+IFERROR(INDEX('18.02.23'!$F$9:$F$748,MATCH('Bảng kê Q1'!$F2506,'18.02.23'!$N$9:$N$746,0)),"")</f>
        <v/>
      </c>
      <c r="S2506" s="15" t="s">
        <v>660</v>
      </c>
      <c r="T2506" s="8" t="s">
        <v>3106</v>
      </c>
      <c r="U2506" t="e">
        <f>INDEX('Hàng tra'!$E$3:$E$519,MATCH('Bảng kê Q1'!$F2506,'Hàng tra'!$E$3:$E$519,0))</f>
        <v>#N/A</v>
      </c>
    </row>
    <row r="2507" spans="1:21" ht="21" hidden="1" outlineLevel="1" x14ac:dyDescent="0.25">
      <c r="A2507" s="4">
        <v>45013</v>
      </c>
      <c r="B2507" s="8" t="s">
        <v>1898</v>
      </c>
      <c r="C2507" s="8" t="s">
        <v>3013</v>
      </c>
      <c r="D2507" s="22" t="s">
        <v>2611</v>
      </c>
      <c r="E2507" s="22" t="s">
        <v>2611</v>
      </c>
      <c r="F2507" s="22">
        <v>17698</v>
      </c>
      <c r="G2507" s="22"/>
      <c r="H2507" s="22" t="str">
        <f>+IFERROR(INDEX('18.02.23'!$N$9:$N$746,MATCH('Bảng kê Q1'!$F2507,'18.02.23'!$N$9:$N$746,0)),"")</f>
        <v/>
      </c>
      <c r="I2507" s="22"/>
      <c r="J2507" s="22"/>
      <c r="K2507" s="22"/>
      <c r="L2507" s="5">
        <v>2274820</v>
      </c>
      <c r="M2507" s="9" t="s">
        <v>3015</v>
      </c>
      <c r="N2507" s="5">
        <v>227482</v>
      </c>
      <c r="O2507" s="5">
        <v>2502302</v>
      </c>
      <c r="P2507" s="5">
        <f t="shared" si="78"/>
        <v>262741.70999999996</v>
      </c>
      <c r="Q2507" s="5">
        <f t="shared" si="79"/>
        <v>2239560.29</v>
      </c>
      <c r="R2507" s="5" t="str">
        <f>+IFERROR(INDEX('18.02.23'!$F$9:$F$748,MATCH('Bảng kê Q1'!$F2507,'18.02.23'!$N$9:$N$746,0)),"")</f>
        <v/>
      </c>
      <c r="S2507" s="15" t="s">
        <v>2611</v>
      </c>
      <c r="T2507" s="8" t="s">
        <v>3054</v>
      </c>
      <c r="U2507" t="e">
        <f>INDEX('Hàng tra'!$E$3:$E$519,MATCH('Bảng kê Q1'!$F2507,'Hàng tra'!$E$3:$E$519,0))</f>
        <v>#N/A</v>
      </c>
    </row>
    <row r="2508" spans="1:21" ht="21" hidden="1" outlineLevel="1" x14ac:dyDescent="0.25">
      <c r="A2508" s="4">
        <v>45013</v>
      </c>
      <c r="B2508" s="8" t="s">
        <v>603</v>
      </c>
      <c r="C2508" s="8" t="s">
        <v>3013</v>
      </c>
      <c r="D2508" s="22" t="s">
        <v>2912</v>
      </c>
      <c r="E2508" s="22" t="s">
        <v>2912</v>
      </c>
      <c r="F2508" s="22">
        <v>17699</v>
      </c>
      <c r="G2508" s="22"/>
      <c r="H2508" s="22" t="str">
        <f>+IFERROR(INDEX('18.02.23'!$N$9:$N$746,MATCH('Bảng kê Q1'!$F2508,'18.02.23'!$N$9:$N$746,0)),"")</f>
        <v/>
      </c>
      <c r="I2508" s="22"/>
      <c r="J2508" s="22"/>
      <c r="K2508" s="22"/>
      <c r="L2508" s="5">
        <v>2383374</v>
      </c>
      <c r="M2508" s="9" t="s">
        <v>3015</v>
      </c>
      <c r="N2508" s="5">
        <v>238337</v>
      </c>
      <c r="O2508" s="5">
        <v>2621711</v>
      </c>
      <c r="P2508" s="5">
        <f t="shared" si="78"/>
        <v>275279.65499999997</v>
      </c>
      <c r="Q2508" s="5">
        <f t="shared" si="79"/>
        <v>2346431.3450000002</v>
      </c>
      <c r="R2508" s="5" t="str">
        <f>+IFERROR(INDEX('18.02.23'!$F$9:$F$748,MATCH('Bảng kê Q1'!$F2508,'18.02.23'!$N$9:$N$746,0)),"")</f>
        <v/>
      </c>
      <c r="S2508" s="15" t="s">
        <v>2912</v>
      </c>
      <c r="T2508" s="8" t="s">
        <v>3049</v>
      </c>
      <c r="U2508" t="e">
        <f>INDEX('Hàng tra'!$E$3:$E$519,MATCH('Bảng kê Q1'!$F2508,'Hàng tra'!$E$3:$E$519,0))</f>
        <v>#N/A</v>
      </c>
    </row>
    <row r="2509" spans="1:21" hidden="1" outlineLevel="1" x14ac:dyDescent="0.25">
      <c r="A2509" s="4">
        <v>45013</v>
      </c>
      <c r="B2509" s="8" t="s">
        <v>624</v>
      </c>
      <c r="C2509" s="8" t="s">
        <v>3013</v>
      </c>
      <c r="D2509" s="22" t="s">
        <v>1246</v>
      </c>
      <c r="E2509" s="22" t="s">
        <v>1246</v>
      </c>
      <c r="F2509" s="22">
        <v>17700</v>
      </c>
      <c r="G2509" s="22"/>
      <c r="H2509" s="22" t="str">
        <f>+IFERROR(INDEX('18.02.23'!$N$9:$N$746,MATCH('Bảng kê Q1'!$F2509,'18.02.23'!$N$9:$N$746,0)),"")</f>
        <v/>
      </c>
      <c r="I2509" s="22"/>
      <c r="J2509" s="22"/>
      <c r="K2509" s="22"/>
      <c r="L2509" s="5">
        <v>1815004</v>
      </c>
      <c r="M2509" s="9" t="s">
        <v>3015</v>
      </c>
      <c r="N2509" s="5">
        <v>181500</v>
      </c>
      <c r="O2509" s="5">
        <v>1996504</v>
      </c>
      <c r="P2509" s="5">
        <f t="shared" si="78"/>
        <v>209632.91999999998</v>
      </c>
      <c r="Q2509" s="5">
        <f t="shared" si="79"/>
        <v>1786871.08</v>
      </c>
      <c r="R2509" s="5" t="str">
        <f>+IFERROR(INDEX('18.02.23'!$F$9:$F$748,MATCH('Bảng kê Q1'!$F2509,'18.02.23'!$N$9:$N$746,0)),"")</f>
        <v/>
      </c>
      <c r="S2509" s="15" t="s">
        <v>1246</v>
      </c>
      <c r="T2509" s="8" t="s">
        <v>3044</v>
      </c>
      <c r="U2509" t="e">
        <f>INDEX('Hàng tra'!$E$3:$E$519,MATCH('Bảng kê Q1'!$F2509,'Hàng tra'!$E$3:$E$519,0))</f>
        <v>#N/A</v>
      </c>
    </row>
    <row r="2510" spans="1:21" hidden="1" outlineLevel="1" x14ac:dyDescent="0.25">
      <c r="A2510" s="4">
        <v>45013</v>
      </c>
      <c r="B2510" s="8" t="s">
        <v>300</v>
      </c>
      <c r="C2510" s="8" t="s">
        <v>3013</v>
      </c>
      <c r="D2510" s="22" t="s">
        <v>905</v>
      </c>
      <c r="E2510" s="22" t="s">
        <v>905</v>
      </c>
      <c r="F2510" s="22">
        <v>17701</v>
      </c>
      <c r="G2510" s="22"/>
      <c r="H2510" s="22" t="str">
        <f>+IFERROR(INDEX('18.02.23'!$N$9:$N$746,MATCH('Bảng kê Q1'!$F2510,'18.02.23'!$N$9:$N$746,0)),"")</f>
        <v/>
      </c>
      <c r="I2510" s="22"/>
      <c r="J2510" s="22"/>
      <c r="K2510" s="22"/>
      <c r="L2510" s="5">
        <v>483720</v>
      </c>
      <c r="M2510" s="9" t="s">
        <v>3015</v>
      </c>
      <c r="N2510" s="5">
        <v>48372</v>
      </c>
      <c r="O2510" s="5">
        <v>532092</v>
      </c>
      <c r="P2510" s="5">
        <f t="shared" si="78"/>
        <v>55869.659999999996</v>
      </c>
      <c r="Q2510" s="5">
        <f t="shared" si="79"/>
        <v>476222.34</v>
      </c>
      <c r="R2510" s="5" t="str">
        <f>+IFERROR(INDEX('18.02.23'!$F$9:$F$748,MATCH('Bảng kê Q1'!$F2510,'18.02.23'!$N$9:$N$746,0)),"")</f>
        <v/>
      </c>
      <c r="S2510" s="15" t="s">
        <v>1882</v>
      </c>
      <c r="T2510" s="8" t="s">
        <v>3014</v>
      </c>
      <c r="U2510" t="e">
        <f>INDEX('Hàng tra'!$E$3:$E$519,MATCH('Bảng kê Q1'!$F2510,'Hàng tra'!$E$3:$E$519,0))</f>
        <v>#N/A</v>
      </c>
    </row>
    <row r="2511" spans="1:21" hidden="1" outlineLevel="1" x14ac:dyDescent="0.25">
      <c r="A2511" s="4">
        <v>45013</v>
      </c>
      <c r="B2511" s="8" t="s">
        <v>446</v>
      </c>
      <c r="C2511" s="8" t="s">
        <v>3013</v>
      </c>
      <c r="D2511" s="22" t="s">
        <v>204</v>
      </c>
      <c r="E2511" s="22" t="s">
        <v>204</v>
      </c>
      <c r="F2511" s="22">
        <v>17706</v>
      </c>
      <c r="G2511" s="22"/>
      <c r="H2511" s="22" t="str">
        <f>+IFERROR(INDEX('18.02.23'!$N$9:$N$746,MATCH('Bảng kê Q1'!$F2511,'18.02.23'!$N$9:$N$746,0)),"")</f>
        <v/>
      </c>
      <c r="I2511" s="22"/>
      <c r="J2511" s="22"/>
      <c r="K2511" s="22"/>
      <c r="L2511" s="5">
        <v>553467</v>
      </c>
      <c r="M2511" s="9" t="s">
        <v>3015</v>
      </c>
      <c r="N2511" s="5">
        <v>55347</v>
      </c>
      <c r="O2511" s="5">
        <v>608814</v>
      </c>
      <c r="P2511" s="5">
        <f t="shared" si="78"/>
        <v>63925.47</v>
      </c>
      <c r="Q2511" s="5">
        <f t="shared" si="79"/>
        <v>544888.53</v>
      </c>
      <c r="R2511" s="5" t="str">
        <f>+IFERROR(INDEX('18.02.23'!$F$9:$F$748,MATCH('Bảng kê Q1'!$F2511,'18.02.23'!$N$9:$N$746,0)),"")</f>
        <v/>
      </c>
      <c r="S2511" s="15" t="s">
        <v>1882</v>
      </c>
      <c r="T2511" s="8" t="s">
        <v>3014</v>
      </c>
      <c r="U2511" t="e">
        <f>INDEX('Hàng tra'!$E$3:$E$519,MATCH('Bảng kê Q1'!$F2511,'Hàng tra'!$E$3:$E$519,0))</f>
        <v>#N/A</v>
      </c>
    </row>
    <row r="2512" spans="1:21" hidden="1" outlineLevel="1" x14ac:dyDescent="0.25">
      <c r="A2512" s="4">
        <v>45013</v>
      </c>
      <c r="B2512" s="8" t="s">
        <v>2193</v>
      </c>
      <c r="C2512" s="8" t="s">
        <v>3013</v>
      </c>
      <c r="D2512" s="22" t="s">
        <v>989</v>
      </c>
      <c r="E2512" s="22" t="s">
        <v>989</v>
      </c>
      <c r="F2512" s="22">
        <v>17707</v>
      </c>
      <c r="G2512" s="22"/>
      <c r="H2512" s="22" t="str">
        <f>+IFERROR(INDEX('18.02.23'!$N$9:$N$746,MATCH('Bảng kê Q1'!$F2512,'18.02.23'!$N$9:$N$746,0)),"")</f>
        <v/>
      </c>
      <c r="I2512" s="22"/>
      <c r="J2512" s="22"/>
      <c r="K2512" s="22"/>
      <c r="L2512" s="5">
        <v>1106229</v>
      </c>
      <c r="M2512" s="9" t="s">
        <v>3015</v>
      </c>
      <c r="N2512" s="5">
        <v>110623</v>
      </c>
      <c r="O2512" s="5">
        <v>1216852</v>
      </c>
      <c r="P2512" s="5">
        <f t="shared" si="78"/>
        <v>127769.45999999999</v>
      </c>
      <c r="Q2512" s="5">
        <f t="shared" si="79"/>
        <v>1089082.54</v>
      </c>
      <c r="R2512" s="5" t="str">
        <f>+IFERROR(INDEX('18.02.23'!$F$9:$F$748,MATCH('Bảng kê Q1'!$F2512,'18.02.23'!$N$9:$N$746,0)),"")</f>
        <v/>
      </c>
      <c r="S2512" s="15" t="s">
        <v>1882</v>
      </c>
      <c r="T2512" s="8" t="s">
        <v>3014</v>
      </c>
      <c r="U2512" t="e">
        <f>INDEX('Hàng tra'!$E$3:$E$519,MATCH('Bảng kê Q1'!$F2512,'Hàng tra'!$E$3:$E$519,0))</f>
        <v>#N/A</v>
      </c>
    </row>
    <row r="2513" spans="1:21" hidden="1" outlineLevel="1" x14ac:dyDescent="0.25">
      <c r="A2513" s="4">
        <v>45014</v>
      </c>
      <c r="B2513" s="8" t="s">
        <v>2377</v>
      </c>
      <c r="C2513" s="8" t="s">
        <v>3013</v>
      </c>
      <c r="D2513" s="22" t="s">
        <v>2569</v>
      </c>
      <c r="E2513" s="22" t="s">
        <v>2569</v>
      </c>
      <c r="F2513" s="22">
        <v>17716</v>
      </c>
      <c r="G2513" s="22"/>
      <c r="H2513" s="22" t="str">
        <f>+IFERROR(INDEX('18.02.23'!$N$9:$N$746,MATCH('Bảng kê Q1'!$F2513,'18.02.23'!$N$9:$N$746,0)),"")</f>
        <v/>
      </c>
      <c r="I2513" s="22"/>
      <c r="J2513" s="22"/>
      <c r="K2513" s="22"/>
      <c r="L2513" s="5">
        <v>736767</v>
      </c>
      <c r="M2513" s="9" t="s">
        <v>3015</v>
      </c>
      <c r="N2513" s="5">
        <v>73677</v>
      </c>
      <c r="O2513" s="5">
        <v>810444</v>
      </c>
      <c r="P2513" s="5">
        <f t="shared" si="78"/>
        <v>85096.62</v>
      </c>
      <c r="Q2513" s="5">
        <f t="shared" si="79"/>
        <v>725347.38</v>
      </c>
      <c r="R2513" s="5" t="str">
        <f>+IFERROR(INDEX('18.02.23'!$F$9:$F$748,MATCH('Bảng kê Q1'!$F2513,'18.02.23'!$N$9:$N$746,0)),"")</f>
        <v/>
      </c>
      <c r="S2513" s="15" t="s">
        <v>1882</v>
      </c>
      <c r="T2513" s="8" t="s">
        <v>3014</v>
      </c>
      <c r="U2513" t="e">
        <f>INDEX('Hàng tra'!$E$3:$E$519,MATCH('Bảng kê Q1'!$F2513,'Hàng tra'!$E$3:$E$519,0))</f>
        <v>#N/A</v>
      </c>
    </row>
    <row r="2514" spans="1:21" ht="21" hidden="1" outlineLevel="1" x14ac:dyDescent="0.25">
      <c r="A2514" s="4">
        <v>45014</v>
      </c>
      <c r="B2514" s="8" t="s">
        <v>2451</v>
      </c>
      <c r="C2514" s="8" t="s">
        <v>3013</v>
      </c>
      <c r="D2514" s="22" t="s">
        <v>1528</v>
      </c>
      <c r="E2514" s="22" t="s">
        <v>1528</v>
      </c>
      <c r="F2514" s="22">
        <v>17717</v>
      </c>
      <c r="G2514" s="22"/>
      <c r="H2514" s="22" t="str">
        <f>+IFERROR(INDEX('18.02.23'!$N$9:$N$746,MATCH('Bảng kê Q1'!$F2514,'18.02.23'!$N$9:$N$746,0)),"")</f>
        <v/>
      </c>
      <c r="I2514" s="22"/>
      <c r="J2514" s="22"/>
      <c r="K2514" s="22"/>
      <c r="L2514" s="5">
        <v>1730400</v>
      </c>
      <c r="M2514" s="9" t="s">
        <v>3015</v>
      </c>
      <c r="N2514" s="5">
        <v>173040</v>
      </c>
      <c r="O2514" s="5">
        <v>1903440</v>
      </c>
      <c r="P2514" s="5">
        <f t="shared" si="78"/>
        <v>199861.19999999998</v>
      </c>
      <c r="Q2514" s="5">
        <f t="shared" si="79"/>
        <v>1703578.8</v>
      </c>
      <c r="R2514" s="5" t="str">
        <f>+IFERROR(INDEX('18.02.23'!$F$9:$F$748,MATCH('Bảng kê Q1'!$F2514,'18.02.23'!$N$9:$N$746,0)),"")</f>
        <v/>
      </c>
      <c r="S2514" s="15" t="s">
        <v>1528</v>
      </c>
      <c r="T2514" s="8" t="s">
        <v>3043</v>
      </c>
      <c r="U2514" t="e">
        <f>INDEX('Hàng tra'!$E$3:$E$519,MATCH('Bảng kê Q1'!$F2514,'Hàng tra'!$E$3:$E$519,0))</f>
        <v>#N/A</v>
      </c>
    </row>
    <row r="2515" spans="1:21" hidden="1" outlineLevel="1" x14ac:dyDescent="0.25">
      <c r="A2515" s="4">
        <v>45014</v>
      </c>
      <c r="B2515" s="8" t="s">
        <v>1072</v>
      </c>
      <c r="C2515" s="8" t="s">
        <v>3013</v>
      </c>
      <c r="D2515" s="22" t="s">
        <v>2216</v>
      </c>
      <c r="E2515" s="22" t="s">
        <v>2216</v>
      </c>
      <c r="F2515" s="22">
        <v>17719</v>
      </c>
      <c r="G2515" s="22"/>
      <c r="H2515" s="22" t="str">
        <f>+IFERROR(INDEX('18.02.23'!$N$9:$N$746,MATCH('Bảng kê Q1'!$F2515,'18.02.23'!$N$9:$N$746,0)),"")</f>
        <v/>
      </c>
      <c r="I2515" s="22"/>
      <c r="J2515" s="22"/>
      <c r="K2515" s="22"/>
      <c r="L2515" s="5">
        <v>865200</v>
      </c>
      <c r="M2515" s="9" t="s">
        <v>3015</v>
      </c>
      <c r="N2515" s="5">
        <v>86520</v>
      </c>
      <c r="O2515" s="5">
        <v>951720</v>
      </c>
      <c r="P2515" s="5">
        <f t="shared" si="78"/>
        <v>99930.599999999991</v>
      </c>
      <c r="Q2515" s="5">
        <f t="shared" si="79"/>
        <v>851789.4</v>
      </c>
      <c r="R2515" s="5" t="str">
        <f>+IFERROR(INDEX('18.02.23'!$F$9:$F$748,MATCH('Bảng kê Q1'!$F2515,'18.02.23'!$N$9:$N$746,0)),"")</f>
        <v/>
      </c>
      <c r="S2515" s="15" t="s">
        <v>2216</v>
      </c>
      <c r="T2515" s="8" t="s">
        <v>3042</v>
      </c>
      <c r="U2515" t="e">
        <f>INDEX('Hàng tra'!$E$3:$E$519,MATCH('Bảng kê Q1'!$F2515,'Hàng tra'!$E$3:$E$519,0))</f>
        <v>#N/A</v>
      </c>
    </row>
    <row r="2516" spans="1:21" hidden="1" outlineLevel="1" x14ac:dyDescent="0.25">
      <c r="A2516" s="4">
        <v>45014</v>
      </c>
      <c r="B2516" s="8" t="s">
        <v>1830</v>
      </c>
      <c r="C2516" s="8" t="s">
        <v>3013</v>
      </c>
      <c r="D2516" s="22" t="s">
        <v>1305</v>
      </c>
      <c r="E2516" s="22" t="s">
        <v>1305</v>
      </c>
      <c r="F2516" s="22">
        <v>17722</v>
      </c>
      <c r="G2516" s="22"/>
      <c r="H2516" s="22" t="str">
        <f>+IFERROR(INDEX('18.02.23'!$N$9:$N$746,MATCH('Bảng kê Q1'!$F2516,'18.02.23'!$N$9:$N$746,0)),"")</f>
        <v/>
      </c>
      <c r="I2516" s="22"/>
      <c r="J2516" s="22"/>
      <c r="K2516" s="22"/>
      <c r="L2516" s="5">
        <v>1568010</v>
      </c>
      <c r="M2516" s="9" t="s">
        <v>3015</v>
      </c>
      <c r="N2516" s="5">
        <v>156801</v>
      </c>
      <c r="O2516" s="5">
        <v>1724811</v>
      </c>
      <c r="P2516" s="5">
        <f t="shared" si="78"/>
        <v>181105.155</v>
      </c>
      <c r="Q2516" s="5">
        <f t="shared" si="79"/>
        <v>1543705.845</v>
      </c>
      <c r="R2516" s="5" t="str">
        <f>+IFERROR(INDEX('18.02.23'!$F$9:$F$748,MATCH('Bảng kê Q1'!$F2516,'18.02.23'!$N$9:$N$746,0)),"")</f>
        <v/>
      </c>
      <c r="S2516" s="15" t="s">
        <v>1882</v>
      </c>
      <c r="T2516" s="8" t="s">
        <v>3014</v>
      </c>
      <c r="U2516" t="e">
        <f>INDEX('Hàng tra'!$E$3:$E$519,MATCH('Bảng kê Q1'!$F2516,'Hàng tra'!$E$3:$E$519,0))</f>
        <v>#N/A</v>
      </c>
    </row>
    <row r="2517" spans="1:21" hidden="1" outlineLevel="1" x14ac:dyDescent="0.25">
      <c r="A2517" s="4">
        <v>45014</v>
      </c>
      <c r="B2517" s="8" t="s">
        <v>2845</v>
      </c>
      <c r="C2517" s="8" t="s">
        <v>3013</v>
      </c>
      <c r="D2517" s="22" t="s">
        <v>1681</v>
      </c>
      <c r="E2517" s="22" t="s">
        <v>1681</v>
      </c>
      <c r="F2517" s="22">
        <v>17723</v>
      </c>
      <c r="G2517" s="22"/>
      <c r="H2517" s="22" t="str">
        <f>+IFERROR(INDEX('18.02.23'!$N$9:$N$746,MATCH('Bảng kê Q1'!$F2517,'18.02.23'!$N$9:$N$746,0)),"")</f>
        <v/>
      </c>
      <c r="I2517" s="22"/>
      <c r="J2517" s="22"/>
      <c r="K2517" s="22"/>
      <c r="L2517" s="5">
        <v>704013</v>
      </c>
      <c r="M2517" s="9" t="s">
        <v>3015</v>
      </c>
      <c r="N2517" s="5">
        <v>70401</v>
      </c>
      <c r="O2517" s="5">
        <v>774414</v>
      </c>
      <c r="P2517" s="5">
        <f t="shared" si="78"/>
        <v>81313.47</v>
      </c>
      <c r="Q2517" s="5">
        <f t="shared" si="79"/>
        <v>693100.53</v>
      </c>
      <c r="R2517" s="5" t="str">
        <f>+IFERROR(INDEX('18.02.23'!$F$9:$F$748,MATCH('Bảng kê Q1'!$F2517,'18.02.23'!$N$9:$N$746,0)),"")</f>
        <v/>
      </c>
      <c r="S2517" s="15" t="s">
        <v>1882</v>
      </c>
      <c r="T2517" s="8" t="s">
        <v>3014</v>
      </c>
      <c r="U2517" t="e">
        <f>INDEX('Hàng tra'!$E$3:$E$519,MATCH('Bảng kê Q1'!$F2517,'Hàng tra'!$E$3:$E$519,0))</f>
        <v>#N/A</v>
      </c>
    </row>
    <row r="2518" spans="1:21" hidden="1" outlineLevel="1" x14ac:dyDescent="0.25">
      <c r="A2518" s="4">
        <v>45014</v>
      </c>
      <c r="B2518" s="8" t="s">
        <v>631</v>
      </c>
      <c r="C2518" s="8" t="s">
        <v>3013</v>
      </c>
      <c r="D2518" s="22" t="s">
        <v>163</v>
      </c>
      <c r="E2518" s="22" t="s">
        <v>163</v>
      </c>
      <c r="F2518" s="22">
        <v>17724</v>
      </c>
      <c r="G2518" s="22"/>
      <c r="H2518" s="22" t="str">
        <f>+IFERROR(INDEX('18.02.23'!$N$9:$N$746,MATCH('Bảng kê Q1'!$F2518,'18.02.23'!$N$9:$N$746,0)),"")</f>
        <v/>
      </c>
      <c r="I2518" s="22"/>
      <c r="J2518" s="22"/>
      <c r="K2518" s="22"/>
      <c r="L2518" s="5">
        <v>1401530</v>
      </c>
      <c r="M2518" s="9" t="s">
        <v>3015</v>
      </c>
      <c r="N2518" s="5">
        <v>140153</v>
      </c>
      <c r="O2518" s="5">
        <v>1541683</v>
      </c>
      <c r="P2518" s="5">
        <f t="shared" si="78"/>
        <v>161876.715</v>
      </c>
      <c r="Q2518" s="5">
        <f t="shared" si="79"/>
        <v>1379806.2849999999</v>
      </c>
      <c r="R2518" s="5" t="str">
        <f>+IFERROR(INDEX('18.02.23'!$F$9:$F$748,MATCH('Bảng kê Q1'!$F2518,'18.02.23'!$N$9:$N$746,0)),"")</f>
        <v/>
      </c>
      <c r="S2518" s="15" t="s">
        <v>163</v>
      </c>
      <c r="T2518" s="8" t="s">
        <v>3059</v>
      </c>
      <c r="U2518" t="e">
        <f>INDEX('Hàng tra'!$E$3:$E$519,MATCH('Bảng kê Q1'!$F2518,'Hàng tra'!$E$3:$E$519,0))</f>
        <v>#N/A</v>
      </c>
    </row>
    <row r="2519" spans="1:21" ht="21" hidden="1" outlineLevel="1" x14ac:dyDescent="0.25">
      <c r="A2519" s="4">
        <v>45014</v>
      </c>
      <c r="B2519" s="8" t="s">
        <v>17</v>
      </c>
      <c r="C2519" s="8" t="s">
        <v>3013</v>
      </c>
      <c r="D2519" s="22" t="s">
        <v>1621</v>
      </c>
      <c r="E2519" s="22" t="s">
        <v>1621</v>
      </c>
      <c r="F2519" s="22">
        <v>17725</v>
      </c>
      <c r="G2519" s="22"/>
      <c r="H2519" s="22" t="str">
        <f>+IFERROR(INDEX('18.02.23'!$N$9:$N$746,MATCH('Bảng kê Q1'!$F2519,'18.02.23'!$N$9:$N$746,0)),"")</f>
        <v/>
      </c>
      <c r="I2519" s="22"/>
      <c r="J2519" s="22"/>
      <c r="K2519" s="22"/>
      <c r="L2519" s="5">
        <v>1730400</v>
      </c>
      <c r="M2519" s="9" t="s">
        <v>3015</v>
      </c>
      <c r="N2519" s="5">
        <v>173040</v>
      </c>
      <c r="O2519" s="5">
        <v>1903440</v>
      </c>
      <c r="P2519" s="5">
        <f t="shared" si="78"/>
        <v>199861.19999999998</v>
      </c>
      <c r="Q2519" s="5">
        <f t="shared" si="79"/>
        <v>1703578.8</v>
      </c>
      <c r="R2519" s="5" t="str">
        <f>+IFERROR(INDEX('18.02.23'!$F$9:$F$748,MATCH('Bảng kê Q1'!$F2519,'18.02.23'!$N$9:$N$746,0)),"")</f>
        <v/>
      </c>
      <c r="S2519" s="15" t="s">
        <v>1621</v>
      </c>
      <c r="T2519" s="8" t="s">
        <v>3108</v>
      </c>
      <c r="U2519" t="e">
        <f>INDEX('Hàng tra'!$E$3:$E$519,MATCH('Bảng kê Q1'!$F2519,'Hàng tra'!$E$3:$E$519,0))</f>
        <v>#N/A</v>
      </c>
    </row>
    <row r="2520" spans="1:21" hidden="1" outlineLevel="1" x14ac:dyDescent="0.25">
      <c r="A2520" s="4">
        <v>45014</v>
      </c>
      <c r="B2520" s="8" t="s">
        <v>1272</v>
      </c>
      <c r="C2520" s="8" t="s">
        <v>3013</v>
      </c>
      <c r="D2520" s="22" t="s">
        <v>336</v>
      </c>
      <c r="E2520" s="22" t="s">
        <v>336</v>
      </c>
      <c r="F2520" s="22">
        <v>17726</v>
      </c>
      <c r="G2520" s="22"/>
      <c r="H2520" s="22" t="str">
        <f>+IFERROR(INDEX('18.02.23'!$N$9:$N$746,MATCH('Bảng kê Q1'!$F2520,'18.02.23'!$N$9:$N$746,0)),"")</f>
        <v/>
      </c>
      <c r="I2520" s="22"/>
      <c r="J2520" s="22"/>
      <c r="K2520" s="22"/>
      <c r="L2520" s="5">
        <v>340315</v>
      </c>
      <c r="M2520" s="9" t="s">
        <v>3015</v>
      </c>
      <c r="N2520" s="5">
        <v>34032</v>
      </c>
      <c r="O2520" s="5">
        <v>374347</v>
      </c>
      <c r="P2520" s="5">
        <f t="shared" si="78"/>
        <v>39306.434999999998</v>
      </c>
      <c r="Q2520" s="5">
        <f t="shared" si="79"/>
        <v>335040.565</v>
      </c>
      <c r="R2520" s="5" t="str">
        <f>+IFERROR(INDEX('18.02.23'!$F$9:$F$748,MATCH('Bảng kê Q1'!$F2520,'18.02.23'!$N$9:$N$746,0)),"")</f>
        <v/>
      </c>
      <c r="S2520" s="15" t="s">
        <v>1882</v>
      </c>
      <c r="T2520" s="8" t="s">
        <v>3014</v>
      </c>
      <c r="U2520" t="e">
        <f>INDEX('Hàng tra'!$E$3:$E$519,MATCH('Bảng kê Q1'!$F2520,'Hàng tra'!$E$3:$E$519,0))</f>
        <v>#N/A</v>
      </c>
    </row>
    <row r="2521" spans="1:21" hidden="1" outlineLevel="1" x14ac:dyDescent="0.25">
      <c r="A2521" s="4">
        <v>45014</v>
      </c>
      <c r="B2521" s="8" t="s">
        <v>1451</v>
      </c>
      <c r="C2521" s="8" t="s">
        <v>3013</v>
      </c>
      <c r="D2521" s="22" t="s">
        <v>336</v>
      </c>
      <c r="E2521" s="22" t="s">
        <v>336</v>
      </c>
      <c r="F2521" s="22">
        <v>17727</v>
      </c>
      <c r="G2521" s="22"/>
      <c r="H2521" s="22" t="str">
        <f>+IFERROR(INDEX('18.02.23'!$N$9:$N$746,MATCH('Bảng kê Q1'!$F2521,'18.02.23'!$N$9:$N$746,0)),"")</f>
        <v/>
      </c>
      <c r="I2521" s="22"/>
      <c r="J2521" s="22"/>
      <c r="K2521" s="22"/>
      <c r="L2521" s="5">
        <v>579314</v>
      </c>
      <c r="M2521" s="9" t="s">
        <v>3015</v>
      </c>
      <c r="N2521" s="5">
        <v>57931</v>
      </c>
      <c r="O2521" s="5">
        <v>637245</v>
      </c>
      <c r="P2521" s="5">
        <f t="shared" si="78"/>
        <v>66910.724999999991</v>
      </c>
      <c r="Q2521" s="5">
        <f t="shared" si="79"/>
        <v>570334.27500000002</v>
      </c>
      <c r="R2521" s="5" t="str">
        <f>+IFERROR(INDEX('18.02.23'!$F$9:$F$748,MATCH('Bảng kê Q1'!$F2521,'18.02.23'!$N$9:$N$746,0)),"")</f>
        <v/>
      </c>
      <c r="S2521" s="15" t="s">
        <v>1882</v>
      </c>
      <c r="T2521" s="8" t="s">
        <v>3014</v>
      </c>
      <c r="U2521" t="e">
        <f>INDEX('Hàng tra'!$E$3:$E$519,MATCH('Bảng kê Q1'!$F2521,'Hàng tra'!$E$3:$E$519,0))</f>
        <v>#N/A</v>
      </c>
    </row>
    <row r="2522" spans="1:21" ht="21" hidden="1" outlineLevel="1" x14ac:dyDescent="0.25">
      <c r="A2522" s="4">
        <v>45014</v>
      </c>
      <c r="B2522" s="8" t="s">
        <v>2436</v>
      </c>
      <c r="C2522" s="8" t="s">
        <v>3013</v>
      </c>
      <c r="D2522" s="22" t="s">
        <v>1654</v>
      </c>
      <c r="E2522" s="22" t="s">
        <v>1654</v>
      </c>
      <c r="F2522" s="22">
        <v>17728</v>
      </c>
      <c r="G2522" s="22"/>
      <c r="H2522" s="22" t="str">
        <f>+IFERROR(INDEX('18.02.23'!$N$9:$N$746,MATCH('Bảng kê Q1'!$F2522,'18.02.23'!$N$9:$N$746,0)),"")</f>
        <v/>
      </c>
      <c r="I2522" s="22"/>
      <c r="J2522" s="22"/>
      <c r="K2522" s="22"/>
      <c r="L2522" s="5">
        <v>1730400</v>
      </c>
      <c r="M2522" s="9" t="s">
        <v>3015</v>
      </c>
      <c r="N2522" s="5">
        <v>173040</v>
      </c>
      <c r="O2522" s="5">
        <v>1903440</v>
      </c>
      <c r="P2522" s="5">
        <f t="shared" si="78"/>
        <v>199861.19999999998</v>
      </c>
      <c r="Q2522" s="5">
        <f t="shared" si="79"/>
        <v>1703578.8</v>
      </c>
      <c r="R2522" s="5" t="str">
        <f>+IFERROR(INDEX('18.02.23'!$F$9:$F$748,MATCH('Bảng kê Q1'!$F2522,'18.02.23'!$N$9:$N$746,0)),"")</f>
        <v/>
      </c>
      <c r="S2522" s="15" t="s">
        <v>1654</v>
      </c>
      <c r="T2522" s="8" t="s">
        <v>3067</v>
      </c>
      <c r="U2522" t="e">
        <f>INDEX('Hàng tra'!$E$3:$E$519,MATCH('Bảng kê Q1'!$F2522,'Hàng tra'!$E$3:$E$519,0))</f>
        <v>#N/A</v>
      </c>
    </row>
    <row r="2523" spans="1:21" ht="21" hidden="1" outlineLevel="1" x14ac:dyDescent="0.25">
      <c r="A2523" s="4">
        <v>45014</v>
      </c>
      <c r="B2523" s="8" t="s">
        <v>407</v>
      </c>
      <c r="C2523" s="8" t="s">
        <v>3013</v>
      </c>
      <c r="D2523" s="22" t="s">
        <v>121</v>
      </c>
      <c r="E2523" s="22" t="s">
        <v>121</v>
      </c>
      <c r="F2523" s="22">
        <v>17729</v>
      </c>
      <c r="G2523" s="22"/>
      <c r="H2523" s="22" t="str">
        <f>+IFERROR(INDEX('18.02.23'!$N$9:$N$746,MATCH('Bảng kê Q1'!$F2523,'18.02.23'!$N$9:$N$746,0)),"")</f>
        <v/>
      </c>
      <c r="I2523" s="22"/>
      <c r="J2523" s="22"/>
      <c r="K2523" s="22"/>
      <c r="L2523" s="5">
        <v>1730400</v>
      </c>
      <c r="M2523" s="9" t="s">
        <v>3015</v>
      </c>
      <c r="N2523" s="5">
        <v>173040</v>
      </c>
      <c r="O2523" s="5">
        <v>1903440</v>
      </c>
      <c r="P2523" s="5">
        <f t="shared" si="78"/>
        <v>199861.19999999998</v>
      </c>
      <c r="Q2523" s="5">
        <f t="shared" si="79"/>
        <v>1703578.8</v>
      </c>
      <c r="R2523" s="5" t="str">
        <f>+IFERROR(INDEX('18.02.23'!$F$9:$F$748,MATCH('Bảng kê Q1'!$F2523,'18.02.23'!$N$9:$N$746,0)),"")</f>
        <v/>
      </c>
      <c r="S2523" s="15" t="s">
        <v>121</v>
      </c>
      <c r="T2523" s="8" t="s">
        <v>3066</v>
      </c>
      <c r="U2523" t="e">
        <f>INDEX('Hàng tra'!$E$3:$E$519,MATCH('Bảng kê Q1'!$F2523,'Hàng tra'!$E$3:$E$519,0))</f>
        <v>#N/A</v>
      </c>
    </row>
    <row r="2524" spans="1:21" ht="21" hidden="1" outlineLevel="1" x14ac:dyDescent="0.25">
      <c r="A2524" s="4">
        <v>45014</v>
      </c>
      <c r="B2524" s="8" t="s">
        <v>2393</v>
      </c>
      <c r="C2524" s="8" t="s">
        <v>3013</v>
      </c>
      <c r="D2524" s="22" t="s">
        <v>1654</v>
      </c>
      <c r="E2524" s="22" t="s">
        <v>1654</v>
      </c>
      <c r="F2524" s="22">
        <v>17730</v>
      </c>
      <c r="G2524" s="22"/>
      <c r="H2524" s="22" t="str">
        <f>+IFERROR(INDEX('18.02.23'!$N$9:$N$746,MATCH('Bảng kê Q1'!$F2524,'18.02.23'!$N$9:$N$746,0)),"")</f>
        <v/>
      </c>
      <c r="I2524" s="22"/>
      <c r="J2524" s="22"/>
      <c r="K2524" s="22"/>
      <c r="L2524" s="5">
        <v>1306200</v>
      </c>
      <c r="M2524" s="9" t="s">
        <v>3015</v>
      </c>
      <c r="N2524" s="5">
        <v>130620</v>
      </c>
      <c r="O2524" s="5">
        <v>1436820</v>
      </c>
      <c r="P2524" s="5">
        <f t="shared" si="78"/>
        <v>150866.1</v>
      </c>
      <c r="Q2524" s="5">
        <f t="shared" si="79"/>
        <v>1285953.8999999999</v>
      </c>
      <c r="R2524" s="5" t="str">
        <f>+IFERROR(INDEX('18.02.23'!$F$9:$F$748,MATCH('Bảng kê Q1'!$F2524,'18.02.23'!$N$9:$N$746,0)),"")</f>
        <v/>
      </c>
      <c r="S2524" s="15" t="s">
        <v>1654</v>
      </c>
      <c r="T2524" s="8" t="s">
        <v>3067</v>
      </c>
      <c r="U2524" t="e">
        <f>INDEX('Hàng tra'!$E$3:$E$519,MATCH('Bảng kê Q1'!$F2524,'Hàng tra'!$E$3:$E$519,0))</f>
        <v>#N/A</v>
      </c>
    </row>
    <row r="2525" spans="1:21" hidden="1" outlineLevel="1" x14ac:dyDescent="0.25">
      <c r="A2525" s="4">
        <v>45014</v>
      </c>
      <c r="B2525" s="8" t="s">
        <v>2777</v>
      </c>
      <c r="C2525" s="8" t="s">
        <v>3013</v>
      </c>
      <c r="D2525" s="22" t="s">
        <v>2035</v>
      </c>
      <c r="E2525" s="22" t="s">
        <v>2035</v>
      </c>
      <c r="F2525" s="22">
        <v>17731</v>
      </c>
      <c r="G2525" s="22"/>
      <c r="H2525" s="22" t="str">
        <f>+IFERROR(INDEX('18.02.23'!$N$9:$N$746,MATCH('Bảng kê Q1'!$F2525,'18.02.23'!$N$9:$N$746,0)),"")</f>
        <v/>
      </c>
      <c r="I2525" s="22"/>
      <c r="J2525" s="22"/>
      <c r="K2525" s="22"/>
      <c r="L2525" s="5">
        <v>1265771</v>
      </c>
      <c r="M2525" s="9" t="s">
        <v>3015</v>
      </c>
      <c r="N2525" s="5">
        <v>126577</v>
      </c>
      <c r="O2525" s="5">
        <v>1392348</v>
      </c>
      <c r="P2525" s="5">
        <f t="shared" si="78"/>
        <v>146196.54</v>
      </c>
      <c r="Q2525" s="5">
        <f t="shared" si="79"/>
        <v>1246151.46</v>
      </c>
      <c r="R2525" s="5" t="str">
        <f>+IFERROR(INDEX('18.02.23'!$F$9:$F$748,MATCH('Bảng kê Q1'!$F2525,'18.02.23'!$N$9:$N$746,0)),"")</f>
        <v/>
      </c>
      <c r="S2525" s="15" t="s">
        <v>1882</v>
      </c>
      <c r="T2525" s="8" t="s">
        <v>3014</v>
      </c>
      <c r="U2525" t="e">
        <f>INDEX('Hàng tra'!$E$3:$E$519,MATCH('Bảng kê Q1'!$F2525,'Hàng tra'!$E$3:$E$519,0))</f>
        <v>#N/A</v>
      </c>
    </row>
    <row r="2526" spans="1:21" hidden="1" outlineLevel="1" x14ac:dyDescent="0.25">
      <c r="A2526" s="4">
        <v>45014</v>
      </c>
      <c r="B2526" s="8" t="s">
        <v>33</v>
      </c>
      <c r="C2526" s="8" t="s">
        <v>3013</v>
      </c>
      <c r="D2526" s="22" t="s">
        <v>922</v>
      </c>
      <c r="E2526" s="22" t="s">
        <v>922</v>
      </c>
      <c r="F2526" s="22">
        <v>17732</v>
      </c>
      <c r="G2526" s="22"/>
      <c r="H2526" s="22" t="str">
        <f>+IFERROR(INDEX('18.02.23'!$N$9:$N$746,MATCH('Bảng kê Q1'!$F2526,'18.02.23'!$N$9:$N$746,0)),"")</f>
        <v/>
      </c>
      <c r="I2526" s="22"/>
      <c r="J2526" s="22"/>
      <c r="K2526" s="22"/>
      <c r="L2526" s="5">
        <v>3706160</v>
      </c>
      <c r="M2526" s="9" t="s">
        <v>3015</v>
      </c>
      <c r="N2526" s="5">
        <v>370616</v>
      </c>
      <c r="O2526" s="5">
        <v>4076776</v>
      </c>
      <c r="P2526" s="5">
        <f t="shared" si="78"/>
        <v>428061.48</v>
      </c>
      <c r="Q2526" s="5">
        <f t="shared" si="79"/>
        <v>3648714.52</v>
      </c>
      <c r="R2526" s="5" t="str">
        <f>+IFERROR(INDEX('18.02.23'!$F$9:$F$748,MATCH('Bảng kê Q1'!$F2526,'18.02.23'!$N$9:$N$746,0)),"")</f>
        <v/>
      </c>
      <c r="S2526" s="15" t="s">
        <v>922</v>
      </c>
      <c r="T2526" s="8" t="s">
        <v>3034</v>
      </c>
      <c r="U2526" t="e">
        <f>INDEX('Hàng tra'!$E$3:$E$519,MATCH('Bảng kê Q1'!$F2526,'Hàng tra'!$E$3:$E$519,0))</f>
        <v>#N/A</v>
      </c>
    </row>
    <row r="2527" spans="1:21" hidden="1" outlineLevel="1" x14ac:dyDescent="0.25">
      <c r="A2527" s="4">
        <v>45014</v>
      </c>
      <c r="B2527" s="8" t="s">
        <v>341</v>
      </c>
      <c r="C2527" s="8" t="s">
        <v>3013</v>
      </c>
      <c r="D2527" s="22" t="s">
        <v>2622</v>
      </c>
      <c r="E2527" s="22" t="s">
        <v>2622</v>
      </c>
      <c r="F2527" s="22">
        <v>17735</v>
      </c>
      <c r="G2527" s="22"/>
      <c r="H2527" s="22" t="str">
        <f>+IFERROR(INDEX('18.02.23'!$N$9:$N$746,MATCH('Bảng kê Q1'!$F2527,'18.02.23'!$N$9:$N$746,0)),"")</f>
        <v/>
      </c>
      <c r="I2527" s="22"/>
      <c r="J2527" s="22"/>
      <c r="K2527" s="22"/>
      <c r="L2527" s="5">
        <v>1517775</v>
      </c>
      <c r="M2527" s="9" t="s">
        <v>3015</v>
      </c>
      <c r="N2527" s="5">
        <v>151778</v>
      </c>
      <c r="O2527" s="5">
        <v>1669553</v>
      </c>
      <c r="P2527" s="5">
        <f t="shared" si="78"/>
        <v>175303.065</v>
      </c>
      <c r="Q2527" s="5">
        <f t="shared" si="79"/>
        <v>1494249.9350000001</v>
      </c>
      <c r="R2527" s="5" t="str">
        <f>+IFERROR(INDEX('18.02.23'!$F$9:$F$748,MATCH('Bảng kê Q1'!$F2527,'18.02.23'!$N$9:$N$746,0)),"")</f>
        <v/>
      </c>
      <c r="S2527" s="15" t="s">
        <v>1882</v>
      </c>
      <c r="T2527" s="8" t="s">
        <v>3014</v>
      </c>
      <c r="U2527" t="e">
        <f>INDEX('Hàng tra'!$E$3:$E$519,MATCH('Bảng kê Q1'!$F2527,'Hàng tra'!$E$3:$E$519,0))</f>
        <v>#N/A</v>
      </c>
    </row>
    <row r="2528" spans="1:21" hidden="1" outlineLevel="1" x14ac:dyDescent="0.25">
      <c r="A2528" s="4">
        <v>45014</v>
      </c>
      <c r="B2528" s="8" t="s">
        <v>2677</v>
      </c>
      <c r="C2528" s="8" t="s">
        <v>3013</v>
      </c>
      <c r="D2528" s="22" t="s">
        <v>575</v>
      </c>
      <c r="E2528" s="22" t="s">
        <v>575</v>
      </c>
      <c r="F2528" s="22">
        <v>17736</v>
      </c>
      <c r="G2528" s="22"/>
      <c r="H2528" s="22" t="str">
        <f>+IFERROR(INDEX('18.02.23'!$N$9:$N$746,MATCH('Bảng kê Q1'!$F2528,'18.02.23'!$N$9:$N$746,0)),"")</f>
        <v/>
      </c>
      <c r="I2528" s="22"/>
      <c r="J2528" s="22"/>
      <c r="K2528" s="22"/>
      <c r="L2528" s="5">
        <v>700329</v>
      </c>
      <c r="M2528" s="9" t="s">
        <v>3015</v>
      </c>
      <c r="N2528" s="5">
        <v>70033</v>
      </c>
      <c r="O2528" s="5">
        <v>770362</v>
      </c>
      <c r="P2528" s="5">
        <f t="shared" si="78"/>
        <v>80888.009999999995</v>
      </c>
      <c r="Q2528" s="5">
        <f t="shared" si="79"/>
        <v>689473.99</v>
      </c>
      <c r="R2528" s="5" t="str">
        <f>+IFERROR(INDEX('18.02.23'!$F$9:$F$748,MATCH('Bảng kê Q1'!$F2528,'18.02.23'!$N$9:$N$746,0)),"")</f>
        <v/>
      </c>
      <c r="S2528" s="15" t="s">
        <v>1882</v>
      </c>
      <c r="T2528" s="8" t="s">
        <v>3014</v>
      </c>
      <c r="U2528" t="e">
        <f>INDEX('Hàng tra'!$E$3:$E$519,MATCH('Bảng kê Q1'!$F2528,'Hàng tra'!$E$3:$E$519,0))</f>
        <v>#N/A</v>
      </c>
    </row>
    <row r="2529" spans="1:21" hidden="1" outlineLevel="1" x14ac:dyDescent="0.25">
      <c r="A2529" s="4">
        <v>45014</v>
      </c>
      <c r="B2529" s="8" t="s">
        <v>233</v>
      </c>
      <c r="C2529" s="8" t="s">
        <v>3013</v>
      </c>
      <c r="D2529" s="22" t="s">
        <v>1639</v>
      </c>
      <c r="E2529" s="22" t="s">
        <v>1639</v>
      </c>
      <c r="F2529" s="22">
        <v>17737</v>
      </c>
      <c r="G2529" s="22"/>
      <c r="H2529" s="22" t="str">
        <f>+IFERROR(INDEX('18.02.23'!$N$9:$N$746,MATCH('Bảng kê Q1'!$F2529,'18.02.23'!$N$9:$N$746,0)),"")</f>
        <v/>
      </c>
      <c r="I2529" s="22"/>
      <c r="J2529" s="22"/>
      <c r="K2529" s="22"/>
      <c r="L2529" s="5">
        <v>946478</v>
      </c>
      <c r="M2529" s="9" t="s">
        <v>3015</v>
      </c>
      <c r="N2529" s="5">
        <v>94648</v>
      </c>
      <c r="O2529" s="5">
        <v>1041126</v>
      </c>
      <c r="P2529" s="5">
        <f t="shared" si="78"/>
        <v>109318.23</v>
      </c>
      <c r="Q2529" s="5">
        <f t="shared" si="79"/>
        <v>931807.77</v>
      </c>
      <c r="R2529" s="5" t="str">
        <f>+IFERROR(INDEX('18.02.23'!$F$9:$F$748,MATCH('Bảng kê Q1'!$F2529,'18.02.23'!$N$9:$N$746,0)),"")</f>
        <v/>
      </c>
      <c r="S2529" s="15" t="s">
        <v>1882</v>
      </c>
      <c r="T2529" s="8" t="s">
        <v>3014</v>
      </c>
      <c r="U2529" t="e">
        <f>INDEX('Hàng tra'!$E$3:$E$519,MATCH('Bảng kê Q1'!$F2529,'Hàng tra'!$E$3:$E$519,0))</f>
        <v>#N/A</v>
      </c>
    </row>
    <row r="2530" spans="1:21" hidden="1" outlineLevel="1" x14ac:dyDescent="0.25">
      <c r="A2530" s="4">
        <v>45014</v>
      </c>
      <c r="B2530" s="8" t="s">
        <v>535</v>
      </c>
      <c r="C2530" s="8" t="s">
        <v>3013</v>
      </c>
      <c r="D2530" s="22" t="s">
        <v>1871</v>
      </c>
      <c r="E2530" s="22" t="s">
        <v>1871</v>
      </c>
      <c r="F2530" s="22">
        <v>17739</v>
      </c>
      <c r="G2530" s="22"/>
      <c r="H2530" s="22" t="str">
        <f>+IFERROR(INDEX('18.02.23'!$N$9:$N$746,MATCH('Bảng kê Q1'!$F2530,'18.02.23'!$N$9:$N$746,0)),"")</f>
        <v/>
      </c>
      <c r="I2530" s="22"/>
      <c r="J2530" s="22"/>
      <c r="K2530" s="22"/>
      <c r="L2530" s="5">
        <v>1526267</v>
      </c>
      <c r="M2530" s="9" t="s">
        <v>3015</v>
      </c>
      <c r="N2530" s="5">
        <v>152627</v>
      </c>
      <c r="O2530" s="5">
        <v>1678894</v>
      </c>
      <c r="P2530" s="5">
        <f t="shared" si="78"/>
        <v>176283.87</v>
      </c>
      <c r="Q2530" s="5">
        <f t="shared" si="79"/>
        <v>1502610.13</v>
      </c>
      <c r="R2530" s="5" t="str">
        <f>+IFERROR(INDEX('18.02.23'!$F$9:$F$748,MATCH('Bảng kê Q1'!$F2530,'18.02.23'!$N$9:$N$746,0)),"")</f>
        <v/>
      </c>
      <c r="S2530" s="15" t="s">
        <v>1882</v>
      </c>
      <c r="T2530" s="8" t="s">
        <v>3014</v>
      </c>
      <c r="U2530" t="e">
        <f>INDEX('Hàng tra'!$E$3:$E$519,MATCH('Bảng kê Q1'!$F2530,'Hàng tra'!$E$3:$E$519,0))</f>
        <v>#N/A</v>
      </c>
    </row>
    <row r="2531" spans="1:21" hidden="1" outlineLevel="1" x14ac:dyDescent="0.25">
      <c r="A2531" s="4">
        <v>45014</v>
      </c>
      <c r="B2531" s="8" t="s">
        <v>167</v>
      </c>
      <c r="C2531" s="8" t="s">
        <v>3013</v>
      </c>
      <c r="D2531" s="22" t="s">
        <v>1533</v>
      </c>
      <c r="E2531" s="22" t="s">
        <v>1533</v>
      </c>
      <c r="F2531" s="22">
        <v>17740</v>
      </c>
      <c r="G2531" s="22"/>
      <c r="H2531" s="22" t="str">
        <f>+IFERROR(INDEX('18.02.23'!$N$9:$N$746,MATCH('Bảng kê Q1'!$F2531,'18.02.23'!$N$9:$N$746,0)),"")</f>
        <v/>
      </c>
      <c r="I2531" s="22"/>
      <c r="J2531" s="22"/>
      <c r="K2531" s="22"/>
      <c r="L2531" s="5">
        <v>922445</v>
      </c>
      <c r="M2531" s="9" t="s">
        <v>3015</v>
      </c>
      <c r="N2531" s="5">
        <v>92245</v>
      </c>
      <c r="O2531" s="5">
        <v>1014690</v>
      </c>
      <c r="P2531" s="5">
        <f t="shared" si="78"/>
        <v>106542.45</v>
      </c>
      <c r="Q2531" s="5">
        <f t="shared" si="79"/>
        <v>908147.55</v>
      </c>
      <c r="R2531" s="5" t="str">
        <f>+IFERROR(INDEX('18.02.23'!$F$9:$F$748,MATCH('Bảng kê Q1'!$F2531,'18.02.23'!$N$9:$N$746,0)),"")</f>
        <v/>
      </c>
      <c r="S2531" s="15" t="s">
        <v>1882</v>
      </c>
      <c r="T2531" s="8" t="s">
        <v>3014</v>
      </c>
      <c r="U2531" t="e">
        <f>INDEX('Hàng tra'!$E$3:$E$519,MATCH('Bảng kê Q1'!$F2531,'Hàng tra'!$E$3:$E$519,0))</f>
        <v>#N/A</v>
      </c>
    </row>
    <row r="2532" spans="1:21" hidden="1" outlineLevel="1" x14ac:dyDescent="0.25">
      <c r="A2532" s="4">
        <v>45014</v>
      </c>
      <c r="B2532" s="8" t="s">
        <v>1408</v>
      </c>
      <c r="C2532" s="8" t="s">
        <v>3013</v>
      </c>
      <c r="D2532" s="22" t="s">
        <v>692</v>
      </c>
      <c r="E2532" s="22" t="s">
        <v>692</v>
      </c>
      <c r="F2532" s="22">
        <v>17741</v>
      </c>
      <c r="G2532" s="22"/>
      <c r="H2532" s="22" t="str">
        <f>+IFERROR(INDEX('18.02.23'!$N$9:$N$746,MATCH('Bảng kê Q1'!$F2532,'18.02.23'!$N$9:$N$746,0)),"")</f>
        <v/>
      </c>
      <c r="I2532" s="22"/>
      <c r="J2532" s="22"/>
      <c r="K2532" s="22"/>
      <c r="L2532" s="5">
        <v>555290</v>
      </c>
      <c r="M2532" s="9" t="s">
        <v>3015</v>
      </c>
      <c r="N2532" s="5">
        <v>55529</v>
      </c>
      <c r="O2532" s="5">
        <v>610819</v>
      </c>
      <c r="P2532" s="5">
        <f t="shared" si="78"/>
        <v>64135.994999999995</v>
      </c>
      <c r="Q2532" s="5">
        <f t="shared" si="79"/>
        <v>546683.005</v>
      </c>
      <c r="R2532" s="5" t="str">
        <f>+IFERROR(INDEX('18.02.23'!$F$9:$F$748,MATCH('Bảng kê Q1'!$F2532,'18.02.23'!$N$9:$N$746,0)),"")</f>
        <v/>
      </c>
      <c r="S2532" s="15" t="s">
        <v>1882</v>
      </c>
      <c r="T2532" s="8" t="s">
        <v>3014</v>
      </c>
      <c r="U2532" t="e">
        <f>INDEX('Hàng tra'!$E$3:$E$519,MATCH('Bảng kê Q1'!$F2532,'Hàng tra'!$E$3:$E$519,0))</f>
        <v>#N/A</v>
      </c>
    </row>
    <row r="2533" spans="1:21" hidden="1" outlineLevel="1" x14ac:dyDescent="0.25">
      <c r="A2533" s="4">
        <v>45014</v>
      </c>
      <c r="B2533" s="8" t="s">
        <v>689</v>
      </c>
      <c r="C2533" s="8" t="s">
        <v>3013</v>
      </c>
      <c r="D2533" s="22" t="s">
        <v>2244</v>
      </c>
      <c r="E2533" s="22" t="s">
        <v>2244</v>
      </c>
      <c r="F2533" s="22">
        <v>17742</v>
      </c>
      <c r="G2533" s="22"/>
      <c r="H2533" s="22" t="str">
        <f>+IFERROR(INDEX('18.02.23'!$N$9:$N$746,MATCH('Bảng kê Q1'!$F2533,'18.02.23'!$N$9:$N$746,0)),"")</f>
        <v/>
      </c>
      <c r="I2533" s="22"/>
      <c r="J2533" s="22"/>
      <c r="K2533" s="22"/>
      <c r="L2533" s="5">
        <v>848400</v>
      </c>
      <c r="M2533" s="9" t="s">
        <v>3015</v>
      </c>
      <c r="N2533" s="5">
        <v>84840</v>
      </c>
      <c r="O2533" s="5">
        <v>933240</v>
      </c>
      <c r="P2533" s="5">
        <f t="shared" si="78"/>
        <v>97990.2</v>
      </c>
      <c r="Q2533" s="5">
        <f t="shared" si="79"/>
        <v>835249.8</v>
      </c>
      <c r="R2533" s="5" t="str">
        <f>+IFERROR(INDEX('18.02.23'!$F$9:$F$748,MATCH('Bảng kê Q1'!$F2533,'18.02.23'!$N$9:$N$746,0)),"")</f>
        <v/>
      </c>
      <c r="S2533" s="15" t="s">
        <v>2244</v>
      </c>
      <c r="T2533" s="8" t="s">
        <v>3088</v>
      </c>
      <c r="U2533" t="e">
        <f>INDEX('Hàng tra'!$E$3:$E$519,MATCH('Bảng kê Q1'!$F2533,'Hàng tra'!$E$3:$E$519,0))</f>
        <v>#N/A</v>
      </c>
    </row>
    <row r="2534" spans="1:21" hidden="1" outlineLevel="1" x14ac:dyDescent="0.25">
      <c r="A2534" s="4">
        <v>45014</v>
      </c>
      <c r="B2534" s="8" t="s">
        <v>2028</v>
      </c>
      <c r="C2534" s="8" t="s">
        <v>3013</v>
      </c>
      <c r="D2534" s="22" t="s">
        <v>862</v>
      </c>
      <c r="E2534" s="22" t="s">
        <v>862</v>
      </c>
      <c r="F2534" s="22">
        <v>17743</v>
      </c>
      <c r="G2534" s="22"/>
      <c r="H2534" s="22" t="str">
        <f>+IFERROR(INDEX('18.02.23'!$N$9:$N$746,MATCH('Bảng kê Q1'!$F2534,'18.02.23'!$N$9:$N$746,0)),"")</f>
        <v/>
      </c>
      <c r="I2534" s="22"/>
      <c r="J2534" s="22"/>
      <c r="K2534" s="22"/>
      <c r="L2534" s="5">
        <v>922445</v>
      </c>
      <c r="M2534" s="9" t="s">
        <v>3015</v>
      </c>
      <c r="N2534" s="5">
        <v>92245</v>
      </c>
      <c r="O2534" s="5">
        <v>1014690</v>
      </c>
      <c r="P2534" s="5">
        <f t="shared" si="78"/>
        <v>106542.45</v>
      </c>
      <c r="Q2534" s="5">
        <f t="shared" si="79"/>
        <v>908147.55</v>
      </c>
      <c r="R2534" s="5" t="str">
        <f>+IFERROR(INDEX('18.02.23'!$F$9:$F$748,MATCH('Bảng kê Q1'!$F2534,'18.02.23'!$N$9:$N$746,0)),"")</f>
        <v/>
      </c>
      <c r="S2534" s="15" t="s">
        <v>1882</v>
      </c>
      <c r="T2534" s="8" t="s">
        <v>3014</v>
      </c>
      <c r="U2534" t="e">
        <f>INDEX('Hàng tra'!$E$3:$E$519,MATCH('Bảng kê Q1'!$F2534,'Hàng tra'!$E$3:$E$519,0))</f>
        <v>#N/A</v>
      </c>
    </row>
    <row r="2535" spans="1:21" hidden="1" outlineLevel="1" x14ac:dyDescent="0.25">
      <c r="A2535" s="4">
        <v>45014</v>
      </c>
      <c r="B2535" s="8" t="s">
        <v>315</v>
      </c>
      <c r="C2535" s="8" t="s">
        <v>3013</v>
      </c>
      <c r="D2535" s="22" t="s">
        <v>1656</v>
      </c>
      <c r="E2535" s="22" t="s">
        <v>1656</v>
      </c>
      <c r="F2535" s="22">
        <v>17744</v>
      </c>
      <c r="G2535" s="22"/>
      <c r="H2535" s="22" t="str">
        <f>+IFERROR(INDEX('18.02.23'!$N$9:$N$746,MATCH('Bảng kê Q1'!$F2535,'18.02.23'!$N$9:$N$746,0)),"")</f>
        <v/>
      </c>
      <c r="I2535" s="22"/>
      <c r="J2535" s="22"/>
      <c r="K2535" s="22"/>
      <c r="L2535" s="5">
        <v>2982080</v>
      </c>
      <c r="M2535" s="9" t="s">
        <v>3015</v>
      </c>
      <c r="N2535" s="5">
        <v>298208</v>
      </c>
      <c r="O2535" s="5">
        <v>3280288</v>
      </c>
      <c r="P2535" s="5">
        <f t="shared" si="78"/>
        <v>344430.24</v>
      </c>
      <c r="Q2535" s="5">
        <f t="shared" si="79"/>
        <v>2935857.76</v>
      </c>
      <c r="R2535" s="5" t="str">
        <f>+IFERROR(INDEX('18.02.23'!$F$9:$F$748,MATCH('Bảng kê Q1'!$F2535,'18.02.23'!$N$9:$N$746,0)),"")</f>
        <v/>
      </c>
      <c r="S2535" s="15" t="s">
        <v>1656</v>
      </c>
      <c r="T2535" s="8" t="s">
        <v>3100</v>
      </c>
      <c r="U2535" t="e">
        <f>INDEX('Hàng tra'!$E$3:$E$519,MATCH('Bảng kê Q1'!$F2535,'Hàng tra'!$E$3:$E$519,0))</f>
        <v>#N/A</v>
      </c>
    </row>
    <row r="2536" spans="1:21" hidden="1" outlineLevel="1" x14ac:dyDescent="0.25">
      <c r="A2536" s="4">
        <v>45014</v>
      </c>
      <c r="B2536" s="8" t="s">
        <v>2883</v>
      </c>
      <c r="C2536" s="8" t="s">
        <v>3013</v>
      </c>
      <c r="D2536" s="22" t="s">
        <v>1916</v>
      </c>
      <c r="E2536" s="22" t="s">
        <v>1916</v>
      </c>
      <c r="F2536" s="22">
        <v>17746</v>
      </c>
      <c r="G2536" s="22"/>
      <c r="H2536" s="22" t="str">
        <f>+IFERROR(INDEX('18.02.23'!$N$9:$N$746,MATCH('Bảng kê Q1'!$F2536,'18.02.23'!$N$9:$N$746,0)),"")</f>
        <v/>
      </c>
      <c r="I2536" s="22"/>
      <c r="J2536" s="22"/>
      <c r="K2536" s="22"/>
      <c r="L2536" s="5">
        <v>250910</v>
      </c>
      <c r="M2536" s="9" t="s">
        <v>3015</v>
      </c>
      <c r="N2536" s="5">
        <v>25091</v>
      </c>
      <c r="O2536" s="5">
        <v>276001</v>
      </c>
      <c r="P2536" s="5">
        <f t="shared" si="78"/>
        <v>28980.105</v>
      </c>
      <c r="Q2536" s="5">
        <f t="shared" si="79"/>
        <v>247020.89499999999</v>
      </c>
      <c r="R2536" s="5" t="str">
        <f>+IFERROR(INDEX('18.02.23'!$F$9:$F$748,MATCH('Bảng kê Q1'!$F2536,'18.02.23'!$N$9:$N$746,0)),"")</f>
        <v/>
      </c>
      <c r="S2536" s="15" t="s">
        <v>1882</v>
      </c>
      <c r="T2536" s="8" t="s">
        <v>3014</v>
      </c>
      <c r="U2536" t="e">
        <f>INDEX('Hàng tra'!$E$3:$E$519,MATCH('Bảng kê Q1'!$F2536,'Hàng tra'!$E$3:$E$519,0))</f>
        <v>#N/A</v>
      </c>
    </row>
    <row r="2537" spans="1:21" hidden="1" outlineLevel="1" x14ac:dyDescent="0.25">
      <c r="A2537" s="4">
        <v>45014</v>
      </c>
      <c r="B2537" s="8" t="s">
        <v>2750</v>
      </c>
      <c r="C2537" s="8" t="s">
        <v>3013</v>
      </c>
      <c r="D2537" s="22" t="s">
        <v>2247</v>
      </c>
      <c r="E2537" s="22" t="s">
        <v>2247</v>
      </c>
      <c r="F2537" s="22">
        <v>17747</v>
      </c>
      <c r="G2537" s="22"/>
      <c r="H2537" s="22" t="str">
        <f>+IFERROR(INDEX('18.02.23'!$N$9:$N$746,MATCH('Bảng kê Q1'!$F2537,'18.02.23'!$N$9:$N$746,0)),"")</f>
        <v/>
      </c>
      <c r="I2537" s="22"/>
      <c r="J2537" s="22"/>
      <c r="K2537" s="22"/>
      <c r="L2537" s="5">
        <v>1452000</v>
      </c>
      <c r="M2537" s="9" t="s">
        <v>3015</v>
      </c>
      <c r="N2537" s="5">
        <v>145200</v>
      </c>
      <c r="O2537" s="5">
        <v>1597200</v>
      </c>
      <c r="P2537" s="5">
        <f t="shared" si="78"/>
        <v>167706</v>
      </c>
      <c r="Q2537" s="5">
        <f t="shared" si="79"/>
        <v>1429494</v>
      </c>
      <c r="R2537" s="5" t="str">
        <f>+IFERROR(INDEX('18.02.23'!$F$9:$F$748,MATCH('Bảng kê Q1'!$F2537,'18.02.23'!$N$9:$N$746,0)),"")</f>
        <v/>
      </c>
      <c r="S2537" s="15" t="s">
        <v>2247</v>
      </c>
      <c r="T2537" s="8" t="s">
        <v>3058</v>
      </c>
      <c r="U2537" t="e">
        <f>INDEX('Hàng tra'!$E$3:$E$519,MATCH('Bảng kê Q1'!$F2537,'Hàng tra'!$E$3:$E$519,0))</f>
        <v>#N/A</v>
      </c>
    </row>
    <row r="2538" spans="1:21" hidden="1" outlineLevel="1" x14ac:dyDescent="0.25">
      <c r="A2538" s="4">
        <v>45014</v>
      </c>
      <c r="B2538" s="8" t="s">
        <v>1803</v>
      </c>
      <c r="C2538" s="8" t="s">
        <v>3013</v>
      </c>
      <c r="D2538" s="22" t="s">
        <v>2247</v>
      </c>
      <c r="E2538" s="22" t="s">
        <v>2247</v>
      </c>
      <c r="F2538" s="22">
        <v>17748</v>
      </c>
      <c r="G2538" s="22"/>
      <c r="H2538" s="22" t="str">
        <f>+IFERROR(INDEX('18.02.23'!$N$9:$N$746,MATCH('Bảng kê Q1'!$F2538,'18.02.23'!$N$9:$N$746,0)),"")</f>
        <v/>
      </c>
      <c r="I2538" s="22"/>
      <c r="J2538" s="22"/>
      <c r="K2538" s="22"/>
      <c r="L2538" s="5">
        <v>1289400</v>
      </c>
      <c r="M2538" s="9" t="s">
        <v>3015</v>
      </c>
      <c r="N2538" s="5">
        <v>128940</v>
      </c>
      <c r="O2538" s="5">
        <v>1418340</v>
      </c>
      <c r="P2538" s="5">
        <f t="shared" si="78"/>
        <v>148925.69999999998</v>
      </c>
      <c r="Q2538" s="5">
        <f t="shared" si="79"/>
        <v>1269414.3</v>
      </c>
      <c r="R2538" s="5" t="str">
        <f>+IFERROR(INDEX('18.02.23'!$F$9:$F$748,MATCH('Bảng kê Q1'!$F2538,'18.02.23'!$N$9:$N$746,0)),"")</f>
        <v/>
      </c>
      <c r="S2538" s="15" t="s">
        <v>2247</v>
      </c>
      <c r="T2538" s="8" t="s">
        <v>3058</v>
      </c>
      <c r="U2538" t="e">
        <f>INDEX('Hàng tra'!$E$3:$E$519,MATCH('Bảng kê Q1'!$F2538,'Hàng tra'!$E$3:$E$519,0))</f>
        <v>#N/A</v>
      </c>
    </row>
    <row r="2539" spans="1:21" hidden="1" outlineLevel="1" x14ac:dyDescent="0.25">
      <c r="A2539" s="4">
        <v>45014</v>
      </c>
      <c r="B2539" s="8" t="s">
        <v>2730</v>
      </c>
      <c r="C2539" s="8" t="s">
        <v>3013</v>
      </c>
      <c r="D2539" s="22" t="s">
        <v>594</v>
      </c>
      <c r="E2539" s="22" t="s">
        <v>594</v>
      </c>
      <c r="F2539" s="22">
        <v>17749</v>
      </c>
      <c r="G2539" s="22"/>
      <c r="H2539" s="22" t="str">
        <f>+IFERROR(INDEX('18.02.23'!$N$9:$N$746,MATCH('Bảng kê Q1'!$F2539,'18.02.23'!$N$9:$N$746,0)),"")</f>
        <v/>
      </c>
      <c r="I2539" s="22"/>
      <c r="J2539" s="22"/>
      <c r="K2539" s="22"/>
      <c r="L2539" s="5">
        <v>1730400</v>
      </c>
      <c r="M2539" s="9" t="s">
        <v>3015</v>
      </c>
      <c r="N2539" s="5">
        <v>173040</v>
      </c>
      <c r="O2539" s="5">
        <v>1903440</v>
      </c>
      <c r="P2539" s="5">
        <f t="shared" si="78"/>
        <v>199861.19999999998</v>
      </c>
      <c r="Q2539" s="5">
        <f t="shared" si="79"/>
        <v>1703578.8</v>
      </c>
      <c r="R2539" s="5" t="str">
        <f>+IFERROR(INDEX('18.02.23'!$F$9:$F$748,MATCH('Bảng kê Q1'!$F2539,'18.02.23'!$N$9:$N$746,0)),"")</f>
        <v/>
      </c>
      <c r="S2539" s="15" t="s">
        <v>594</v>
      </c>
      <c r="T2539" s="8" t="s">
        <v>3040</v>
      </c>
      <c r="U2539" t="e">
        <f>INDEX('Hàng tra'!$E$3:$E$519,MATCH('Bảng kê Q1'!$F2539,'Hàng tra'!$E$3:$E$519,0))</f>
        <v>#N/A</v>
      </c>
    </row>
    <row r="2540" spans="1:21" hidden="1" outlineLevel="1" x14ac:dyDescent="0.25">
      <c r="A2540" s="4">
        <v>45014</v>
      </c>
      <c r="B2540" s="8" t="s">
        <v>297</v>
      </c>
      <c r="C2540" s="8" t="s">
        <v>3013</v>
      </c>
      <c r="D2540" s="22" t="s">
        <v>1500</v>
      </c>
      <c r="E2540" s="22" t="s">
        <v>1500</v>
      </c>
      <c r="F2540" s="22">
        <v>17750</v>
      </c>
      <c r="G2540" s="22"/>
      <c r="H2540" s="22" t="str">
        <f>+IFERROR(INDEX('18.02.23'!$N$9:$N$746,MATCH('Bảng kê Q1'!$F2540,'18.02.23'!$N$9:$N$746,0)),"")</f>
        <v/>
      </c>
      <c r="I2540" s="22"/>
      <c r="J2540" s="22"/>
      <c r="K2540" s="22"/>
      <c r="L2540" s="5">
        <v>471203</v>
      </c>
      <c r="M2540" s="9" t="s">
        <v>3015</v>
      </c>
      <c r="N2540" s="5">
        <v>47120</v>
      </c>
      <c r="O2540" s="5">
        <v>518323</v>
      </c>
      <c r="P2540" s="5">
        <f t="shared" si="78"/>
        <v>54423.915000000001</v>
      </c>
      <c r="Q2540" s="5">
        <f t="shared" si="79"/>
        <v>463899.08500000002</v>
      </c>
      <c r="R2540" s="5" t="str">
        <f>+IFERROR(INDEX('18.02.23'!$F$9:$F$748,MATCH('Bảng kê Q1'!$F2540,'18.02.23'!$N$9:$N$746,0)),"")</f>
        <v/>
      </c>
      <c r="S2540" s="15" t="s">
        <v>1882</v>
      </c>
      <c r="T2540" s="8" t="s">
        <v>3014</v>
      </c>
      <c r="U2540" t="e">
        <f>INDEX('Hàng tra'!$E$3:$E$519,MATCH('Bảng kê Q1'!$F2540,'Hàng tra'!$E$3:$E$519,0))</f>
        <v>#N/A</v>
      </c>
    </row>
    <row r="2541" spans="1:21" hidden="1" outlineLevel="1" x14ac:dyDescent="0.25">
      <c r="A2541" s="4">
        <v>45014</v>
      </c>
      <c r="B2541" s="8" t="s">
        <v>2910</v>
      </c>
      <c r="C2541" s="8" t="s">
        <v>3013</v>
      </c>
      <c r="D2541" s="22" t="s">
        <v>4192</v>
      </c>
      <c r="E2541" s="22" t="s">
        <v>4192</v>
      </c>
      <c r="F2541" s="22">
        <v>17754</v>
      </c>
      <c r="G2541" s="22"/>
      <c r="H2541" s="22" t="str">
        <f>+IFERROR(INDEX('18.02.23'!$N$9:$N$746,MATCH('Bảng kê Q1'!$F2541,'18.02.23'!$N$9:$N$746,0)),"")</f>
        <v/>
      </c>
      <c r="I2541" s="22"/>
      <c r="J2541" s="22"/>
      <c r="K2541" s="22"/>
      <c r="L2541" s="5">
        <v>1306200</v>
      </c>
      <c r="M2541" s="9" t="s">
        <v>3015</v>
      </c>
      <c r="N2541" s="5">
        <v>130620</v>
      </c>
      <c r="O2541" s="5">
        <v>1436820</v>
      </c>
      <c r="P2541" s="5">
        <f t="shared" si="78"/>
        <v>150866.1</v>
      </c>
      <c r="Q2541" s="5">
        <f t="shared" si="79"/>
        <v>1285953.8999999999</v>
      </c>
      <c r="R2541" s="5" t="str">
        <f>+IFERROR(INDEX('18.02.23'!$F$9:$F$748,MATCH('Bảng kê Q1'!$F2541,'18.02.23'!$N$9:$N$746,0)),"")</f>
        <v/>
      </c>
      <c r="S2541" s="15" t="s">
        <v>2803</v>
      </c>
      <c r="T2541" s="8" t="s">
        <v>3035</v>
      </c>
      <c r="U2541" t="e">
        <f>INDEX('Hàng tra'!$E$3:$E$519,MATCH('Bảng kê Q1'!$F2541,'Hàng tra'!$E$3:$E$519,0))</f>
        <v>#N/A</v>
      </c>
    </row>
    <row r="2542" spans="1:21" hidden="1" outlineLevel="1" x14ac:dyDescent="0.25">
      <c r="A2542" s="4">
        <v>45014</v>
      </c>
      <c r="B2542" s="8" t="s">
        <v>2445</v>
      </c>
      <c r="C2542" s="8" t="s">
        <v>3013</v>
      </c>
      <c r="D2542" s="22" t="s">
        <v>4222</v>
      </c>
      <c r="E2542" s="22" t="s">
        <v>4222</v>
      </c>
      <c r="F2542" s="22">
        <v>17756</v>
      </c>
      <c r="G2542" s="22"/>
      <c r="H2542" s="22" t="str">
        <f>+IFERROR(INDEX('18.02.23'!$N$9:$N$746,MATCH('Bảng kê Q1'!$F2542,'18.02.23'!$N$9:$N$746,0)),"")</f>
        <v/>
      </c>
      <c r="I2542" s="22"/>
      <c r="J2542" s="22"/>
      <c r="K2542" s="22"/>
      <c r="L2542" s="5">
        <v>1730400</v>
      </c>
      <c r="M2542" s="9" t="s">
        <v>3015</v>
      </c>
      <c r="N2542" s="5">
        <v>173040</v>
      </c>
      <c r="O2542" s="5">
        <v>1903440</v>
      </c>
      <c r="P2542" s="5">
        <f t="shared" si="78"/>
        <v>199861.19999999998</v>
      </c>
      <c r="Q2542" s="5">
        <f t="shared" si="79"/>
        <v>1703578.8</v>
      </c>
      <c r="R2542" s="5" t="str">
        <f>+IFERROR(INDEX('18.02.23'!$F$9:$F$748,MATCH('Bảng kê Q1'!$F2542,'18.02.23'!$N$9:$N$746,0)),"")</f>
        <v/>
      </c>
      <c r="S2542" s="15" t="s">
        <v>2803</v>
      </c>
      <c r="T2542" s="8" t="s">
        <v>3035</v>
      </c>
      <c r="U2542" t="e">
        <f>INDEX('Hàng tra'!$E$3:$E$519,MATCH('Bảng kê Q1'!$F2542,'Hàng tra'!$E$3:$E$519,0))</f>
        <v>#N/A</v>
      </c>
    </row>
    <row r="2543" spans="1:21" hidden="1" outlineLevel="1" x14ac:dyDescent="0.25">
      <c r="A2543" s="4">
        <v>45014</v>
      </c>
      <c r="B2543" s="8" t="s">
        <v>443</v>
      </c>
      <c r="C2543" s="8" t="s">
        <v>3013</v>
      </c>
      <c r="D2543" s="22" t="s">
        <v>892</v>
      </c>
      <c r="E2543" s="22" t="s">
        <v>892</v>
      </c>
      <c r="F2543" s="22">
        <v>17757</v>
      </c>
      <c r="G2543" s="22"/>
      <c r="H2543" s="22" t="str">
        <f>+IFERROR(INDEX('18.02.23'!$N$9:$N$746,MATCH('Bảng kê Q1'!$F2543,'18.02.23'!$N$9:$N$746,0)),"")</f>
        <v/>
      </c>
      <c r="I2543" s="22"/>
      <c r="J2543" s="22"/>
      <c r="K2543" s="22"/>
      <c r="L2543" s="5">
        <v>1159127</v>
      </c>
      <c r="M2543" s="9" t="s">
        <v>3015</v>
      </c>
      <c r="N2543" s="5">
        <v>115913</v>
      </c>
      <c r="O2543" s="5">
        <v>1275040</v>
      </c>
      <c r="P2543" s="5">
        <f t="shared" si="78"/>
        <v>133879.19999999998</v>
      </c>
      <c r="Q2543" s="5">
        <f t="shared" si="79"/>
        <v>1141160.8</v>
      </c>
      <c r="R2543" s="5" t="str">
        <f>+IFERROR(INDEX('18.02.23'!$F$9:$F$748,MATCH('Bảng kê Q1'!$F2543,'18.02.23'!$N$9:$N$746,0)),"")</f>
        <v/>
      </c>
      <c r="S2543" s="15" t="s">
        <v>1882</v>
      </c>
      <c r="T2543" s="8" t="s">
        <v>3014</v>
      </c>
      <c r="U2543" t="e">
        <f>INDEX('Hàng tra'!$E$3:$E$519,MATCH('Bảng kê Q1'!$F2543,'Hàng tra'!$E$3:$E$519,0))</f>
        <v>#N/A</v>
      </c>
    </row>
    <row r="2544" spans="1:21" hidden="1" outlineLevel="1" x14ac:dyDescent="0.25">
      <c r="A2544" s="4">
        <v>45014</v>
      </c>
      <c r="B2544" s="8" t="s">
        <v>1645</v>
      </c>
      <c r="C2544" s="8" t="s">
        <v>3013</v>
      </c>
      <c r="D2544" s="22" t="s">
        <v>964</v>
      </c>
      <c r="E2544" s="22" t="s">
        <v>964</v>
      </c>
      <c r="F2544" s="22">
        <v>17758</v>
      </c>
      <c r="G2544" s="22"/>
      <c r="H2544" s="22" t="str">
        <f>+IFERROR(INDEX('18.02.23'!$N$9:$N$746,MATCH('Bảng kê Q1'!$F2544,'18.02.23'!$N$9:$N$746,0)),"")</f>
        <v/>
      </c>
      <c r="I2544" s="22"/>
      <c r="J2544" s="22"/>
      <c r="K2544" s="22"/>
      <c r="L2544" s="5">
        <v>736617</v>
      </c>
      <c r="M2544" s="9" t="s">
        <v>3015</v>
      </c>
      <c r="N2544" s="5">
        <v>73662</v>
      </c>
      <c r="O2544" s="5">
        <v>810279</v>
      </c>
      <c r="P2544" s="5">
        <f t="shared" si="78"/>
        <v>85079.294999999998</v>
      </c>
      <c r="Q2544" s="5">
        <f t="shared" si="79"/>
        <v>725199.70499999996</v>
      </c>
      <c r="R2544" s="5" t="str">
        <f>+IFERROR(INDEX('18.02.23'!$F$9:$F$748,MATCH('Bảng kê Q1'!$F2544,'18.02.23'!$N$9:$N$746,0)),"")</f>
        <v/>
      </c>
      <c r="S2544" s="15" t="s">
        <v>1882</v>
      </c>
      <c r="T2544" s="8" t="s">
        <v>3014</v>
      </c>
      <c r="U2544" t="e">
        <f>INDEX('Hàng tra'!$E$3:$E$519,MATCH('Bảng kê Q1'!$F2544,'Hàng tra'!$E$3:$E$519,0))</f>
        <v>#N/A</v>
      </c>
    </row>
    <row r="2545" spans="1:21" hidden="1" outlineLevel="1" x14ac:dyDescent="0.25">
      <c r="A2545" s="4">
        <v>45014</v>
      </c>
      <c r="B2545" s="8" t="s">
        <v>2169</v>
      </c>
      <c r="C2545" s="8" t="s">
        <v>3013</v>
      </c>
      <c r="D2545" s="22" t="s">
        <v>2438</v>
      </c>
      <c r="E2545" s="22" t="s">
        <v>2438</v>
      </c>
      <c r="F2545" s="22">
        <v>17759</v>
      </c>
      <c r="G2545" s="22"/>
      <c r="H2545" s="22" t="str">
        <f>+IFERROR(INDEX('18.02.23'!$N$9:$N$746,MATCH('Bảng kê Q1'!$F2545,'18.02.23'!$N$9:$N$746,0)),"")</f>
        <v/>
      </c>
      <c r="I2545" s="22"/>
      <c r="J2545" s="22"/>
      <c r="K2545" s="22"/>
      <c r="L2545" s="5">
        <v>738405</v>
      </c>
      <c r="M2545" s="9" t="s">
        <v>3015</v>
      </c>
      <c r="N2545" s="5">
        <v>73841</v>
      </c>
      <c r="O2545" s="5">
        <v>812246</v>
      </c>
      <c r="P2545" s="5">
        <f t="shared" si="78"/>
        <v>85285.83</v>
      </c>
      <c r="Q2545" s="5">
        <f t="shared" si="79"/>
        <v>726960.17</v>
      </c>
      <c r="R2545" s="5" t="str">
        <f>+IFERROR(INDEX('18.02.23'!$F$9:$F$748,MATCH('Bảng kê Q1'!$F2545,'18.02.23'!$N$9:$N$746,0)),"")</f>
        <v/>
      </c>
      <c r="S2545" s="15" t="s">
        <v>1882</v>
      </c>
      <c r="T2545" s="8" t="s">
        <v>3014</v>
      </c>
      <c r="U2545" t="e">
        <f>INDEX('Hàng tra'!$E$3:$E$519,MATCH('Bảng kê Q1'!$F2545,'Hàng tra'!$E$3:$E$519,0))</f>
        <v>#N/A</v>
      </c>
    </row>
    <row r="2546" spans="1:21" hidden="1" outlineLevel="1" x14ac:dyDescent="0.25">
      <c r="A2546" s="4">
        <v>45014</v>
      </c>
      <c r="B2546" s="8" t="s">
        <v>2838</v>
      </c>
      <c r="C2546" s="8" t="s">
        <v>3013</v>
      </c>
      <c r="D2546" s="22" t="s">
        <v>54</v>
      </c>
      <c r="E2546" s="22" t="s">
        <v>54</v>
      </c>
      <c r="F2546" s="22">
        <v>17760</v>
      </c>
      <c r="G2546" s="22"/>
      <c r="H2546" s="22" t="str">
        <f>+IFERROR(INDEX('18.02.23'!$N$9:$N$746,MATCH('Bảng kê Q1'!$F2546,'18.02.23'!$N$9:$N$746,0)),"")</f>
        <v/>
      </c>
      <c r="I2546" s="22"/>
      <c r="J2546" s="22"/>
      <c r="K2546" s="22"/>
      <c r="L2546" s="5">
        <v>222750</v>
      </c>
      <c r="M2546" s="9" t="s">
        <v>3015</v>
      </c>
      <c r="N2546" s="5">
        <v>22275</v>
      </c>
      <c r="O2546" s="5">
        <v>245025</v>
      </c>
      <c r="P2546" s="5">
        <f t="shared" si="78"/>
        <v>25727.625</v>
      </c>
      <c r="Q2546" s="5">
        <f t="shared" si="79"/>
        <v>219297.375</v>
      </c>
      <c r="R2546" s="5" t="str">
        <f>+IFERROR(INDEX('18.02.23'!$F$9:$F$748,MATCH('Bảng kê Q1'!$F2546,'18.02.23'!$N$9:$N$746,0)),"")</f>
        <v/>
      </c>
      <c r="S2546" s="15" t="s">
        <v>1882</v>
      </c>
      <c r="T2546" s="8" t="s">
        <v>3014</v>
      </c>
      <c r="U2546" t="e">
        <f>INDEX('Hàng tra'!$E$3:$E$519,MATCH('Bảng kê Q1'!$F2546,'Hàng tra'!$E$3:$E$519,0))</f>
        <v>#N/A</v>
      </c>
    </row>
    <row r="2547" spans="1:21" hidden="1" outlineLevel="1" x14ac:dyDescent="0.25">
      <c r="A2547" s="4">
        <v>45014</v>
      </c>
      <c r="B2547" s="8" t="s">
        <v>2443</v>
      </c>
      <c r="C2547" s="8" t="s">
        <v>3013</v>
      </c>
      <c r="D2547" s="22" t="s">
        <v>474</v>
      </c>
      <c r="E2547" s="22" t="s">
        <v>474</v>
      </c>
      <c r="F2547" s="22">
        <v>17761</v>
      </c>
      <c r="G2547" s="22"/>
      <c r="H2547" s="22" t="str">
        <f>+IFERROR(INDEX('18.02.23'!$N$9:$N$746,MATCH('Bảng kê Q1'!$F2547,'18.02.23'!$N$9:$N$746,0)),"")</f>
        <v/>
      </c>
      <c r="I2547" s="22"/>
      <c r="J2547" s="22"/>
      <c r="K2547" s="22"/>
      <c r="L2547" s="5">
        <v>1309122</v>
      </c>
      <c r="M2547" s="9" t="s">
        <v>3015</v>
      </c>
      <c r="N2547" s="5">
        <v>130912</v>
      </c>
      <c r="O2547" s="5">
        <v>1440034</v>
      </c>
      <c r="P2547" s="5">
        <f t="shared" si="78"/>
        <v>151203.57</v>
      </c>
      <c r="Q2547" s="5">
        <f t="shared" si="79"/>
        <v>1288830.43</v>
      </c>
      <c r="R2547" s="5" t="str">
        <f>+IFERROR(INDEX('18.02.23'!$F$9:$F$748,MATCH('Bảng kê Q1'!$F2547,'18.02.23'!$N$9:$N$746,0)),"")</f>
        <v/>
      </c>
      <c r="S2547" s="15" t="s">
        <v>1882</v>
      </c>
      <c r="T2547" s="8" t="s">
        <v>3014</v>
      </c>
      <c r="U2547" t="e">
        <f>INDEX('Hàng tra'!$E$3:$E$519,MATCH('Bảng kê Q1'!$F2547,'Hàng tra'!$E$3:$E$519,0))</f>
        <v>#N/A</v>
      </c>
    </row>
    <row r="2548" spans="1:21" hidden="1" outlineLevel="1" x14ac:dyDescent="0.25">
      <c r="A2548" s="4">
        <v>45014</v>
      </c>
      <c r="B2548" s="8" t="s">
        <v>1572</v>
      </c>
      <c r="C2548" s="8" t="s">
        <v>3013</v>
      </c>
      <c r="D2548" s="22" t="s">
        <v>2321</v>
      </c>
      <c r="E2548" s="22" t="s">
        <v>2321</v>
      </c>
      <c r="F2548" s="22">
        <v>17762</v>
      </c>
      <c r="G2548" s="22"/>
      <c r="H2548" s="22" t="str">
        <f>+IFERROR(INDEX('18.02.23'!$N$9:$N$746,MATCH('Bảng kê Q1'!$F2548,'18.02.23'!$N$9:$N$746,0)),"")</f>
        <v/>
      </c>
      <c r="I2548" s="22"/>
      <c r="J2548" s="22"/>
      <c r="K2548" s="22"/>
      <c r="L2548" s="5">
        <v>705836</v>
      </c>
      <c r="M2548" s="9" t="s">
        <v>3015</v>
      </c>
      <c r="N2548" s="5">
        <v>70584</v>
      </c>
      <c r="O2548" s="5">
        <v>776420</v>
      </c>
      <c r="P2548" s="5">
        <f t="shared" si="78"/>
        <v>81524.099999999991</v>
      </c>
      <c r="Q2548" s="5">
        <f t="shared" si="79"/>
        <v>694895.9</v>
      </c>
      <c r="R2548" s="5" t="str">
        <f>+IFERROR(INDEX('18.02.23'!$F$9:$F$748,MATCH('Bảng kê Q1'!$F2548,'18.02.23'!$N$9:$N$746,0)),"")</f>
        <v/>
      </c>
      <c r="S2548" s="15" t="s">
        <v>1882</v>
      </c>
      <c r="T2548" s="8" t="s">
        <v>3014</v>
      </c>
      <c r="U2548" t="e">
        <f>INDEX('Hàng tra'!$E$3:$E$519,MATCH('Bảng kê Q1'!$F2548,'Hàng tra'!$E$3:$E$519,0))</f>
        <v>#N/A</v>
      </c>
    </row>
    <row r="2549" spans="1:21" ht="21" hidden="1" outlineLevel="1" x14ac:dyDescent="0.25">
      <c r="A2549" s="4">
        <v>45014</v>
      </c>
      <c r="B2549" s="8" t="s">
        <v>1603</v>
      </c>
      <c r="C2549" s="8" t="s">
        <v>3013</v>
      </c>
      <c r="D2549" s="22" t="s">
        <v>4309</v>
      </c>
      <c r="E2549" s="22" t="s">
        <v>4309</v>
      </c>
      <c r="F2549" s="22">
        <v>17766</v>
      </c>
      <c r="G2549" s="22"/>
      <c r="H2549" s="22" t="str">
        <f>+IFERROR(INDEX('18.02.23'!$N$9:$N$746,MATCH('Bảng kê Q1'!$F2549,'18.02.23'!$N$9:$N$746,0)),"")</f>
        <v/>
      </c>
      <c r="I2549" s="22"/>
      <c r="J2549" s="22"/>
      <c r="K2549" s="22"/>
      <c r="L2549" s="5">
        <v>2662970</v>
      </c>
      <c r="M2549" s="9" t="s">
        <v>3015</v>
      </c>
      <c r="N2549" s="5">
        <v>266297</v>
      </c>
      <c r="O2549" s="5">
        <v>2929267</v>
      </c>
      <c r="P2549" s="5">
        <f t="shared" si="78"/>
        <v>307573.03499999997</v>
      </c>
      <c r="Q2549" s="5">
        <f t="shared" si="79"/>
        <v>2621693.9649999999</v>
      </c>
      <c r="R2549" s="5" t="str">
        <f>+IFERROR(INDEX('18.02.23'!$F$9:$F$748,MATCH('Bảng kê Q1'!$F2549,'18.02.23'!$N$9:$N$746,0)),"")</f>
        <v/>
      </c>
      <c r="S2549" s="15" t="s">
        <v>349</v>
      </c>
      <c r="T2549" s="8" t="s">
        <v>3030</v>
      </c>
      <c r="U2549" t="e">
        <f>INDEX('Hàng tra'!$E$3:$E$519,MATCH('Bảng kê Q1'!$F2549,'Hàng tra'!$E$3:$E$519,0))</f>
        <v>#N/A</v>
      </c>
    </row>
    <row r="2550" spans="1:21" ht="21" hidden="1" outlineLevel="1" x14ac:dyDescent="0.25">
      <c r="A2550" s="4">
        <v>45014</v>
      </c>
      <c r="B2550" s="8" t="s">
        <v>329</v>
      </c>
      <c r="C2550" s="8" t="s">
        <v>3013</v>
      </c>
      <c r="D2550" s="22" t="s">
        <v>4310</v>
      </c>
      <c r="E2550" s="22" t="s">
        <v>4310</v>
      </c>
      <c r="F2550" s="22">
        <v>17767</v>
      </c>
      <c r="G2550" s="22"/>
      <c r="H2550" s="22" t="str">
        <f>+IFERROR(INDEX('18.02.23'!$N$9:$N$746,MATCH('Bảng kê Q1'!$F2550,'18.02.23'!$N$9:$N$746,0)),"")</f>
        <v/>
      </c>
      <c r="I2550" s="22"/>
      <c r="J2550" s="22"/>
      <c r="K2550" s="22"/>
      <c r="L2550" s="5">
        <v>1289600</v>
      </c>
      <c r="M2550" s="9" t="s">
        <v>3015</v>
      </c>
      <c r="N2550" s="5">
        <v>128960</v>
      </c>
      <c r="O2550" s="5">
        <v>1418560</v>
      </c>
      <c r="P2550" s="5">
        <f t="shared" si="78"/>
        <v>148948.79999999999</v>
      </c>
      <c r="Q2550" s="5">
        <f t="shared" si="79"/>
        <v>1269611.2</v>
      </c>
      <c r="R2550" s="5" t="str">
        <f>+IFERROR(INDEX('18.02.23'!$F$9:$F$748,MATCH('Bảng kê Q1'!$F2550,'18.02.23'!$N$9:$N$746,0)),"")</f>
        <v/>
      </c>
      <c r="S2550" s="15" t="s">
        <v>349</v>
      </c>
      <c r="T2550" s="8" t="s">
        <v>3030</v>
      </c>
      <c r="U2550" t="e">
        <f>INDEX('Hàng tra'!$E$3:$E$519,MATCH('Bảng kê Q1'!$F2550,'Hàng tra'!$E$3:$E$519,0))</f>
        <v>#N/A</v>
      </c>
    </row>
    <row r="2551" spans="1:21" ht="21" hidden="1" outlineLevel="1" x14ac:dyDescent="0.25">
      <c r="A2551" s="4">
        <v>45014</v>
      </c>
      <c r="B2551" s="8" t="s">
        <v>1249</v>
      </c>
      <c r="C2551" s="8" t="s">
        <v>3013</v>
      </c>
      <c r="D2551" s="22" t="s">
        <v>2670</v>
      </c>
      <c r="E2551" s="22" t="s">
        <v>2670</v>
      </c>
      <c r="F2551" s="22">
        <v>17773</v>
      </c>
      <c r="G2551" s="22"/>
      <c r="H2551" s="22" t="str">
        <f>+IFERROR(INDEX('18.02.23'!$N$9:$N$746,MATCH('Bảng kê Q1'!$F2551,'18.02.23'!$N$9:$N$746,0)),"")</f>
        <v/>
      </c>
      <c r="I2551" s="22"/>
      <c r="J2551" s="22"/>
      <c r="K2551" s="22"/>
      <c r="L2551" s="5">
        <v>3460800</v>
      </c>
      <c r="M2551" s="9" t="s">
        <v>3015</v>
      </c>
      <c r="N2551" s="5">
        <v>346080</v>
      </c>
      <c r="O2551" s="5">
        <v>3806880</v>
      </c>
      <c r="P2551" s="5">
        <f t="shared" si="78"/>
        <v>399722.39999999997</v>
      </c>
      <c r="Q2551" s="5">
        <f t="shared" si="79"/>
        <v>3407157.6</v>
      </c>
      <c r="R2551" s="5" t="str">
        <f>+IFERROR(INDEX('18.02.23'!$F$9:$F$748,MATCH('Bảng kê Q1'!$F2551,'18.02.23'!$N$9:$N$746,0)),"")</f>
        <v/>
      </c>
      <c r="S2551" s="15" t="s">
        <v>2670</v>
      </c>
      <c r="T2551" s="8" t="s">
        <v>3072</v>
      </c>
      <c r="U2551" t="e">
        <f>INDEX('Hàng tra'!$E$3:$E$519,MATCH('Bảng kê Q1'!$F2551,'Hàng tra'!$E$3:$E$519,0))</f>
        <v>#N/A</v>
      </c>
    </row>
    <row r="2552" spans="1:21" ht="21" hidden="1" outlineLevel="1" x14ac:dyDescent="0.25">
      <c r="A2552" s="4">
        <v>45014</v>
      </c>
      <c r="B2552" s="8" t="s">
        <v>792</v>
      </c>
      <c r="C2552" s="8" t="s">
        <v>3013</v>
      </c>
      <c r="D2552" s="22" t="s">
        <v>415</v>
      </c>
      <c r="E2552" s="22" t="s">
        <v>415</v>
      </c>
      <c r="F2552" s="22">
        <v>17774</v>
      </c>
      <c r="G2552" s="22"/>
      <c r="H2552" s="22" t="str">
        <f>+IFERROR(INDEX('18.02.23'!$N$9:$N$746,MATCH('Bảng kê Q1'!$F2552,'18.02.23'!$N$9:$N$746,0)),"")</f>
        <v/>
      </c>
      <c r="I2552" s="22"/>
      <c r="J2552" s="22"/>
      <c r="K2552" s="22"/>
      <c r="L2552" s="5">
        <v>865200</v>
      </c>
      <c r="M2552" s="9" t="s">
        <v>3015</v>
      </c>
      <c r="N2552" s="5">
        <v>86520</v>
      </c>
      <c r="O2552" s="5">
        <v>951720</v>
      </c>
      <c r="P2552" s="5">
        <f t="shared" si="78"/>
        <v>99930.599999999991</v>
      </c>
      <c r="Q2552" s="5">
        <f t="shared" si="79"/>
        <v>851789.4</v>
      </c>
      <c r="R2552" s="5" t="str">
        <f>+IFERROR(INDEX('18.02.23'!$F$9:$F$748,MATCH('Bảng kê Q1'!$F2552,'18.02.23'!$N$9:$N$746,0)),"")</f>
        <v/>
      </c>
      <c r="S2552" s="15" t="s">
        <v>415</v>
      </c>
      <c r="T2552" s="8" t="s">
        <v>3076</v>
      </c>
      <c r="U2552" t="e">
        <f>INDEX('Hàng tra'!$E$3:$E$519,MATCH('Bảng kê Q1'!$F2552,'Hàng tra'!$E$3:$E$519,0))</f>
        <v>#N/A</v>
      </c>
    </row>
    <row r="2553" spans="1:21" ht="21" hidden="1" outlineLevel="1" x14ac:dyDescent="0.25">
      <c r="A2553" s="4">
        <v>45014</v>
      </c>
      <c r="B2553" s="8" t="s">
        <v>2465</v>
      </c>
      <c r="C2553" s="8" t="s">
        <v>3013</v>
      </c>
      <c r="D2553" s="22" t="s">
        <v>415</v>
      </c>
      <c r="E2553" s="22" t="s">
        <v>415</v>
      </c>
      <c r="F2553" s="22">
        <v>17775</v>
      </c>
      <c r="G2553" s="22"/>
      <c r="H2553" s="22" t="str">
        <f>+IFERROR(INDEX('18.02.23'!$N$9:$N$746,MATCH('Bảng kê Q1'!$F2553,'18.02.23'!$N$9:$N$746,0)),"")</f>
        <v/>
      </c>
      <c r="I2553" s="22"/>
      <c r="J2553" s="22"/>
      <c r="K2553" s="22"/>
      <c r="L2553" s="5">
        <v>865200</v>
      </c>
      <c r="M2553" s="9" t="s">
        <v>3015</v>
      </c>
      <c r="N2553" s="5">
        <v>86520</v>
      </c>
      <c r="O2553" s="5">
        <v>951720</v>
      </c>
      <c r="P2553" s="5">
        <f t="shared" si="78"/>
        <v>99930.599999999991</v>
      </c>
      <c r="Q2553" s="5">
        <f t="shared" si="79"/>
        <v>851789.4</v>
      </c>
      <c r="R2553" s="5" t="str">
        <f>+IFERROR(INDEX('18.02.23'!$F$9:$F$748,MATCH('Bảng kê Q1'!$F2553,'18.02.23'!$N$9:$N$746,0)),"")</f>
        <v/>
      </c>
      <c r="S2553" s="15" t="s">
        <v>415</v>
      </c>
      <c r="T2553" s="8" t="s">
        <v>3076</v>
      </c>
      <c r="U2553" t="e">
        <f>INDEX('Hàng tra'!$E$3:$E$519,MATCH('Bảng kê Q1'!$F2553,'Hàng tra'!$E$3:$E$519,0))</f>
        <v>#N/A</v>
      </c>
    </row>
    <row r="2554" spans="1:21" ht="21" hidden="1" outlineLevel="1" x14ac:dyDescent="0.25">
      <c r="A2554" s="4">
        <v>45014</v>
      </c>
      <c r="B2554" s="8" t="s">
        <v>2496</v>
      </c>
      <c r="C2554" s="8" t="s">
        <v>3013</v>
      </c>
      <c r="D2554" s="22" t="s">
        <v>1947</v>
      </c>
      <c r="E2554" s="22" t="s">
        <v>1947</v>
      </c>
      <c r="F2554" s="22">
        <v>17776</v>
      </c>
      <c r="G2554" s="22"/>
      <c r="H2554" s="22" t="str">
        <f>+IFERROR(INDEX('18.02.23'!$N$9:$N$746,MATCH('Bảng kê Q1'!$F2554,'18.02.23'!$N$9:$N$746,0)),"")</f>
        <v/>
      </c>
      <c r="I2554" s="22"/>
      <c r="J2554" s="22"/>
      <c r="K2554" s="22"/>
      <c r="L2554" s="5">
        <v>1730400</v>
      </c>
      <c r="M2554" s="9" t="s">
        <v>3015</v>
      </c>
      <c r="N2554" s="5">
        <v>173040</v>
      </c>
      <c r="O2554" s="5">
        <v>1903440</v>
      </c>
      <c r="P2554" s="5">
        <f t="shared" si="78"/>
        <v>199861.19999999998</v>
      </c>
      <c r="Q2554" s="5">
        <f t="shared" si="79"/>
        <v>1703578.8</v>
      </c>
      <c r="R2554" s="5" t="str">
        <f>+IFERROR(INDEX('18.02.23'!$F$9:$F$748,MATCH('Bảng kê Q1'!$F2554,'18.02.23'!$N$9:$N$746,0)),"")</f>
        <v/>
      </c>
      <c r="S2554" s="15" t="s">
        <v>1947</v>
      </c>
      <c r="T2554" s="8" t="s">
        <v>3069</v>
      </c>
      <c r="U2554" t="e">
        <f>INDEX('Hàng tra'!$E$3:$E$519,MATCH('Bảng kê Q1'!$F2554,'Hàng tra'!$E$3:$E$519,0))</f>
        <v>#N/A</v>
      </c>
    </row>
    <row r="2555" spans="1:21" ht="21" hidden="1" outlineLevel="1" x14ac:dyDescent="0.25">
      <c r="A2555" s="4">
        <v>45014</v>
      </c>
      <c r="B2555" s="8" t="s">
        <v>509</v>
      </c>
      <c r="C2555" s="8" t="s">
        <v>3013</v>
      </c>
      <c r="D2555" s="22" t="s">
        <v>2781</v>
      </c>
      <c r="E2555" s="22" t="s">
        <v>2781</v>
      </c>
      <c r="F2555" s="22">
        <v>17777</v>
      </c>
      <c r="G2555" s="22"/>
      <c r="H2555" s="22" t="str">
        <f>+IFERROR(INDEX('18.02.23'!$N$9:$N$746,MATCH('Bảng kê Q1'!$F2555,'18.02.23'!$N$9:$N$746,0)),"")</f>
        <v/>
      </c>
      <c r="I2555" s="22"/>
      <c r="J2555" s="22"/>
      <c r="K2555" s="22"/>
      <c r="L2555" s="5">
        <v>882000</v>
      </c>
      <c r="M2555" s="9" t="s">
        <v>3015</v>
      </c>
      <c r="N2555" s="5">
        <v>88200</v>
      </c>
      <c r="O2555" s="5">
        <v>970200</v>
      </c>
      <c r="P2555" s="5">
        <f t="shared" si="78"/>
        <v>101871</v>
      </c>
      <c r="Q2555" s="5">
        <f t="shared" si="79"/>
        <v>868329</v>
      </c>
      <c r="R2555" s="5" t="str">
        <f>+IFERROR(INDEX('18.02.23'!$F$9:$F$748,MATCH('Bảng kê Q1'!$F2555,'18.02.23'!$N$9:$N$746,0)),"")</f>
        <v/>
      </c>
      <c r="S2555" s="15" t="s">
        <v>2781</v>
      </c>
      <c r="T2555" s="8" t="s">
        <v>3075</v>
      </c>
      <c r="U2555" t="e">
        <f>INDEX('Hàng tra'!$E$3:$E$519,MATCH('Bảng kê Q1'!$F2555,'Hàng tra'!$E$3:$E$519,0))</f>
        <v>#N/A</v>
      </c>
    </row>
    <row r="2556" spans="1:21" ht="21" hidden="1" outlineLevel="1" x14ac:dyDescent="0.25">
      <c r="A2556" s="4">
        <v>45014</v>
      </c>
      <c r="B2556" s="8" t="s">
        <v>2155</v>
      </c>
      <c r="C2556" s="8" t="s">
        <v>3013</v>
      </c>
      <c r="D2556" s="22" t="s">
        <v>1887</v>
      </c>
      <c r="E2556" s="22" t="s">
        <v>1887</v>
      </c>
      <c r="F2556" s="22">
        <v>17778</v>
      </c>
      <c r="G2556" s="22"/>
      <c r="H2556" s="22" t="str">
        <f>+IFERROR(INDEX('18.02.23'!$N$9:$N$746,MATCH('Bảng kê Q1'!$F2556,'18.02.23'!$N$9:$N$746,0)),"")</f>
        <v/>
      </c>
      <c r="I2556" s="22"/>
      <c r="J2556" s="22"/>
      <c r="K2556" s="22"/>
      <c r="L2556" s="5">
        <v>1306200</v>
      </c>
      <c r="M2556" s="9" t="s">
        <v>3015</v>
      </c>
      <c r="N2556" s="5">
        <v>130620</v>
      </c>
      <c r="O2556" s="5">
        <v>1436820</v>
      </c>
      <c r="P2556" s="5">
        <f t="shared" si="78"/>
        <v>150866.1</v>
      </c>
      <c r="Q2556" s="5">
        <f t="shared" si="79"/>
        <v>1285953.8999999999</v>
      </c>
      <c r="R2556" s="5" t="str">
        <f>+IFERROR(INDEX('18.02.23'!$F$9:$F$748,MATCH('Bảng kê Q1'!$F2556,'18.02.23'!$N$9:$N$746,0)),"")</f>
        <v/>
      </c>
      <c r="S2556" s="15" t="s">
        <v>1887</v>
      </c>
      <c r="T2556" s="8" t="s">
        <v>3062</v>
      </c>
      <c r="U2556" t="e">
        <f>INDEX('Hàng tra'!$E$3:$E$519,MATCH('Bảng kê Q1'!$F2556,'Hàng tra'!$E$3:$E$519,0))</f>
        <v>#N/A</v>
      </c>
    </row>
    <row r="2557" spans="1:21" ht="21" hidden="1" outlineLevel="1" x14ac:dyDescent="0.25">
      <c r="A2557" s="4">
        <v>45014</v>
      </c>
      <c r="B2557" s="8" t="s">
        <v>1981</v>
      </c>
      <c r="C2557" s="8" t="s">
        <v>3013</v>
      </c>
      <c r="D2557" s="22" t="s">
        <v>1531</v>
      </c>
      <c r="E2557" s="22" t="s">
        <v>1531</v>
      </c>
      <c r="F2557" s="22">
        <v>17779</v>
      </c>
      <c r="G2557" s="22"/>
      <c r="H2557" s="22" t="str">
        <f>+IFERROR(INDEX('18.02.23'!$N$9:$N$746,MATCH('Bảng kê Q1'!$F2557,'18.02.23'!$N$9:$N$746,0)),"")</f>
        <v/>
      </c>
      <c r="I2557" s="22"/>
      <c r="J2557" s="22"/>
      <c r="K2557" s="22"/>
      <c r="L2557" s="5">
        <v>1289400</v>
      </c>
      <c r="M2557" s="9" t="s">
        <v>3015</v>
      </c>
      <c r="N2557" s="5">
        <v>128940</v>
      </c>
      <c r="O2557" s="5">
        <v>1418340</v>
      </c>
      <c r="P2557" s="5">
        <f t="shared" si="78"/>
        <v>148925.69999999998</v>
      </c>
      <c r="Q2557" s="5">
        <f t="shared" si="79"/>
        <v>1269414.3</v>
      </c>
      <c r="R2557" s="5" t="str">
        <f>+IFERROR(INDEX('18.02.23'!$F$9:$F$748,MATCH('Bảng kê Q1'!$F2557,'18.02.23'!$N$9:$N$746,0)),"")</f>
        <v/>
      </c>
      <c r="S2557" s="15" t="s">
        <v>1531</v>
      </c>
      <c r="T2557" s="8" t="s">
        <v>3078</v>
      </c>
      <c r="U2557" t="e">
        <f>INDEX('Hàng tra'!$E$3:$E$519,MATCH('Bảng kê Q1'!$F2557,'Hàng tra'!$E$3:$E$519,0))</f>
        <v>#N/A</v>
      </c>
    </row>
    <row r="2558" spans="1:21" hidden="1" outlineLevel="1" x14ac:dyDescent="0.25">
      <c r="A2558" s="4">
        <v>45014</v>
      </c>
      <c r="B2558" s="8" t="s">
        <v>334</v>
      </c>
      <c r="C2558" s="8" t="s">
        <v>3013</v>
      </c>
      <c r="D2558" s="22" t="s">
        <v>672</v>
      </c>
      <c r="E2558" s="22" t="s">
        <v>672</v>
      </c>
      <c r="F2558" s="22">
        <v>17780</v>
      </c>
      <c r="G2558" s="22"/>
      <c r="H2558" s="22" t="str">
        <f>+IFERROR(INDEX('18.02.23'!$N$9:$N$746,MATCH('Bảng kê Q1'!$F2558,'18.02.23'!$N$9:$N$746,0)),"")</f>
        <v/>
      </c>
      <c r="I2558" s="22"/>
      <c r="J2558" s="22"/>
      <c r="K2558" s="22"/>
      <c r="L2558" s="5">
        <v>1730400</v>
      </c>
      <c r="M2558" s="9" t="s">
        <v>3015</v>
      </c>
      <c r="N2558" s="5">
        <v>173040</v>
      </c>
      <c r="O2558" s="5">
        <v>1903440</v>
      </c>
      <c r="P2558" s="5">
        <f t="shared" si="78"/>
        <v>199861.19999999998</v>
      </c>
      <c r="Q2558" s="5">
        <f t="shared" si="79"/>
        <v>1703578.8</v>
      </c>
      <c r="R2558" s="5" t="str">
        <f>+IFERROR(INDEX('18.02.23'!$F$9:$F$748,MATCH('Bảng kê Q1'!$F2558,'18.02.23'!$N$9:$N$746,0)),"")</f>
        <v/>
      </c>
      <c r="S2558" s="15" t="s">
        <v>672</v>
      </c>
      <c r="T2558" s="8" t="s">
        <v>3081</v>
      </c>
      <c r="U2558" t="e">
        <f>INDEX('Hàng tra'!$E$3:$E$519,MATCH('Bảng kê Q1'!$F2558,'Hàng tra'!$E$3:$E$519,0))</f>
        <v>#N/A</v>
      </c>
    </row>
    <row r="2559" spans="1:21" ht="21" hidden="1" outlineLevel="1" x14ac:dyDescent="0.25">
      <c r="A2559" s="4">
        <v>45014</v>
      </c>
      <c r="B2559" s="8" t="s">
        <v>2167</v>
      </c>
      <c r="C2559" s="8" t="s">
        <v>3013</v>
      </c>
      <c r="D2559" s="22" t="s">
        <v>1472</v>
      </c>
      <c r="E2559" s="22" t="s">
        <v>1472</v>
      </c>
      <c r="F2559" s="22">
        <v>17781</v>
      </c>
      <c r="G2559" s="22"/>
      <c r="H2559" s="22" t="str">
        <f>+IFERROR(INDEX('18.02.23'!$N$9:$N$746,MATCH('Bảng kê Q1'!$F2559,'18.02.23'!$N$9:$N$746,0)),"")</f>
        <v/>
      </c>
      <c r="I2559" s="22"/>
      <c r="J2559" s="22"/>
      <c r="K2559" s="22"/>
      <c r="L2559" s="5">
        <v>1730400</v>
      </c>
      <c r="M2559" s="9" t="s">
        <v>3015</v>
      </c>
      <c r="N2559" s="5">
        <v>173040</v>
      </c>
      <c r="O2559" s="5">
        <v>1903440</v>
      </c>
      <c r="P2559" s="5">
        <f t="shared" si="78"/>
        <v>199861.19999999998</v>
      </c>
      <c r="Q2559" s="5">
        <f t="shared" si="79"/>
        <v>1703578.8</v>
      </c>
      <c r="R2559" s="5" t="str">
        <f>+IFERROR(INDEX('18.02.23'!$F$9:$F$748,MATCH('Bảng kê Q1'!$F2559,'18.02.23'!$N$9:$N$746,0)),"")</f>
        <v/>
      </c>
      <c r="S2559" s="15" t="s">
        <v>1472</v>
      </c>
      <c r="T2559" s="8" t="s">
        <v>3122</v>
      </c>
      <c r="U2559" t="e">
        <f>INDEX('Hàng tra'!$E$3:$E$519,MATCH('Bảng kê Q1'!$F2559,'Hàng tra'!$E$3:$E$519,0))</f>
        <v>#N/A</v>
      </c>
    </row>
    <row r="2560" spans="1:21" ht="21" hidden="1" outlineLevel="1" x14ac:dyDescent="0.25">
      <c r="A2560" s="4">
        <v>45014</v>
      </c>
      <c r="B2560" s="8" t="s">
        <v>2760</v>
      </c>
      <c r="C2560" s="8" t="s">
        <v>3013</v>
      </c>
      <c r="D2560" s="22" t="s">
        <v>2953</v>
      </c>
      <c r="E2560" s="22" t="s">
        <v>2953</v>
      </c>
      <c r="F2560" s="22">
        <v>17782</v>
      </c>
      <c r="G2560" s="22"/>
      <c r="H2560" s="22" t="str">
        <f>+IFERROR(INDEX('18.02.23'!$N$9:$N$746,MATCH('Bảng kê Q1'!$F2560,'18.02.23'!$N$9:$N$746,0)),"")</f>
        <v/>
      </c>
      <c r="I2560" s="22"/>
      <c r="J2560" s="22"/>
      <c r="K2560" s="22"/>
      <c r="L2560" s="5">
        <v>3035550</v>
      </c>
      <c r="M2560" s="9" t="s">
        <v>3015</v>
      </c>
      <c r="N2560" s="5">
        <v>303555</v>
      </c>
      <c r="O2560" s="5">
        <v>3339105</v>
      </c>
      <c r="P2560" s="5">
        <f t="shared" si="78"/>
        <v>350606.02499999997</v>
      </c>
      <c r="Q2560" s="5">
        <f t="shared" si="79"/>
        <v>2988498.9750000001</v>
      </c>
      <c r="R2560" s="5" t="str">
        <f>+IFERROR(INDEX('18.02.23'!$F$9:$F$748,MATCH('Bảng kê Q1'!$F2560,'18.02.23'!$N$9:$N$746,0)),"")</f>
        <v/>
      </c>
      <c r="S2560" s="15" t="s">
        <v>2953</v>
      </c>
      <c r="T2560" s="8" t="s">
        <v>3074</v>
      </c>
      <c r="U2560" t="e">
        <f>INDEX('Hàng tra'!$E$3:$E$519,MATCH('Bảng kê Q1'!$F2560,'Hàng tra'!$E$3:$E$519,0))</f>
        <v>#N/A</v>
      </c>
    </row>
    <row r="2561" spans="1:21" ht="21" hidden="1" outlineLevel="1" x14ac:dyDescent="0.25">
      <c r="A2561" s="4">
        <v>45014</v>
      </c>
      <c r="B2561" s="8" t="s">
        <v>1209</v>
      </c>
      <c r="C2561" s="8" t="s">
        <v>3013</v>
      </c>
      <c r="D2561" s="22" t="s">
        <v>1405</v>
      </c>
      <c r="E2561" s="22" t="s">
        <v>1405</v>
      </c>
      <c r="F2561" s="22">
        <v>17783</v>
      </c>
      <c r="G2561" s="22"/>
      <c r="H2561" s="22" t="str">
        <f>+IFERROR(INDEX('18.02.23'!$N$9:$N$746,MATCH('Bảng kê Q1'!$F2561,'18.02.23'!$N$9:$N$746,0)),"")</f>
        <v/>
      </c>
      <c r="I2561" s="22"/>
      <c r="J2561" s="22"/>
      <c r="K2561" s="22"/>
      <c r="L2561" s="5">
        <v>5461355</v>
      </c>
      <c r="M2561" s="9" t="s">
        <v>3015</v>
      </c>
      <c r="N2561" s="5">
        <v>546136</v>
      </c>
      <c r="O2561" s="5">
        <v>6007491</v>
      </c>
      <c r="P2561" s="5">
        <f t="shared" si="78"/>
        <v>630786.55499999993</v>
      </c>
      <c r="Q2561" s="5">
        <f t="shared" si="79"/>
        <v>5376704.4450000003</v>
      </c>
      <c r="R2561" s="5" t="str">
        <f>+IFERROR(INDEX('18.02.23'!$F$9:$F$748,MATCH('Bảng kê Q1'!$F2561,'18.02.23'!$N$9:$N$746,0)),"")</f>
        <v/>
      </c>
      <c r="S2561" s="15" t="s">
        <v>1405</v>
      </c>
      <c r="T2561" s="8" t="s">
        <v>3097</v>
      </c>
      <c r="U2561" t="e">
        <f>INDEX('Hàng tra'!$E$3:$E$519,MATCH('Bảng kê Q1'!$F2561,'Hàng tra'!$E$3:$E$519,0))</f>
        <v>#N/A</v>
      </c>
    </row>
    <row r="2562" spans="1:21" ht="21" hidden="1" outlineLevel="1" x14ac:dyDescent="0.25">
      <c r="A2562" s="4">
        <v>45014</v>
      </c>
      <c r="B2562" s="8" t="s">
        <v>1805</v>
      </c>
      <c r="C2562" s="8" t="s">
        <v>3013</v>
      </c>
      <c r="D2562" s="22" t="s">
        <v>2233</v>
      </c>
      <c r="E2562" s="22" t="s">
        <v>2233</v>
      </c>
      <c r="F2562" s="22">
        <v>17784</v>
      </c>
      <c r="G2562" s="22"/>
      <c r="H2562" s="22" t="str">
        <f>+IFERROR(INDEX('18.02.23'!$N$9:$N$746,MATCH('Bảng kê Q1'!$F2562,'18.02.23'!$N$9:$N$746,0)),"")</f>
        <v/>
      </c>
      <c r="I2562" s="22"/>
      <c r="J2562" s="22"/>
      <c r="K2562" s="22"/>
      <c r="L2562" s="5">
        <v>349800</v>
      </c>
      <c r="M2562" s="9" t="s">
        <v>3015</v>
      </c>
      <c r="N2562" s="5">
        <v>34980</v>
      </c>
      <c r="O2562" s="5">
        <v>384780</v>
      </c>
      <c r="P2562" s="5">
        <f t="shared" si="78"/>
        <v>40401.9</v>
      </c>
      <c r="Q2562" s="5">
        <f t="shared" si="79"/>
        <v>344378.1</v>
      </c>
      <c r="R2562" s="5" t="str">
        <f>+IFERROR(INDEX('18.02.23'!$F$9:$F$748,MATCH('Bảng kê Q1'!$F2562,'18.02.23'!$N$9:$N$746,0)),"")</f>
        <v/>
      </c>
      <c r="S2562" s="15" t="s">
        <v>2233</v>
      </c>
      <c r="T2562" s="8" t="s">
        <v>3113</v>
      </c>
      <c r="U2562" t="e">
        <f>INDEX('Hàng tra'!$E$3:$E$519,MATCH('Bảng kê Q1'!$F2562,'Hàng tra'!$E$3:$E$519,0))</f>
        <v>#N/A</v>
      </c>
    </row>
    <row r="2563" spans="1:21" ht="21" hidden="1" outlineLevel="1" x14ac:dyDescent="0.25">
      <c r="A2563" s="4">
        <v>45014</v>
      </c>
      <c r="B2563" s="8" t="s">
        <v>1763</v>
      </c>
      <c r="C2563" s="8" t="s">
        <v>3013</v>
      </c>
      <c r="D2563" s="22" t="s">
        <v>2670</v>
      </c>
      <c r="E2563" s="22" t="s">
        <v>2670</v>
      </c>
      <c r="F2563" s="22">
        <v>17786</v>
      </c>
      <c r="G2563" s="22"/>
      <c r="H2563" s="22" t="str">
        <f>+IFERROR(INDEX('18.02.23'!$N$9:$N$746,MATCH('Bảng kê Q1'!$F2563,'18.02.23'!$N$9:$N$746,0)),"")</f>
        <v/>
      </c>
      <c r="I2563" s="22"/>
      <c r="J2563" s="22"/>
      <c r="K2563" s="22"/>
      <c r="L2563" s="5">
        <v>8188490</v>
      </c>
      <c r="M2563" s="9" t="s">
        <v>3015</v>
      </c>
      <c r="N2563" s="5">
        <v>818849</v>
      </c>
      <c r="O2563" s="5">
        <v>9007339</v>
      </c>
      <c r="P2563" s="5">
        <f t="shared" si="78"/>
        <v>945770.59499999997</v>
      </c>
      <c r="Q2563" s="5">
        <f t="shared" si="79"/>
        <v>8061568.4050000003</v>
      </c>
      <c r="R2563" s="5" t="str">
        <f>+IFERROR(INDEX('18.02.23'!$F$9:$F$748,MATCH('Bảng kê Q1'!$F2563,'18.02.23'!$N$9:$N$746,0)),"")</f>
        <v/>
      </c>
      <c r="S2563" s="15" t="s">
        <v>2670</v>
      </c>
      <c r="T2563" s="8" t="s">
        <v>3072</v>
      </c>
      <c r="U2563" t="e">
        <f>INDEX('Hàng tra'!$E$3:$E$519,MATCH('Bảng kê Q1'!$F2563,'Hàng tra'!$E$3:$E$519,0))</f>
        <v>#N/A</v>
      </c>
    </row>
    <row r="2564" spans="1:21" ht="21" hidden="1" outlineLevel="1" x14ac:dyDescent="0.25">
      <c r="A2564" s="4">
        <v>45014</v>
      </c>
      <c r="B2564" s="8" t="s">
        <v>2388</v>
      </c>
      <c r="C2564" s="8" t="s">
        <v>3013</v>
      </c>
      <c r="D2564" s="22" t="s">
        <v>894</v>
      </c>
      <c r="E2564" s="22" t="s">
        <v>894</v>
      </c>
      <c r="F2564" s="22">
        <v>17787</v>
      </c>
      <c r="G2564" s="22"/>
      <c r="H2564" s="22" t="str">
        <f>+IFERROR(INDEX('18.02.23'!$N$9:$N$746,MATCH('Bảng kê Q1'!$F2564,'18.02.23'!$N$9:$N$746,0)),"")</f>
        <v/>
      </c>
      <c r="I2564" s="22"/>
      <c r="J2564" s="22"/>
      <c r="K2564" s="22"/>
      <c r="L2564" s="5">
        <v>1110580</v>
      </c>
      <c r="M2564" s="9" t="s">
        <v>3015</v>
      </c>
      <c r="N2564" s="5">
        <v>111058</v>
      </c>
      <c r="O2564" s="5">
        <v>1221638</v>
      </c>
      <c r="P2564" s="5">
        <f t="shared" si="78"/>
        <v>128271.98999999999</v>
      </c>
      <c r="Q2564" s="5">
        <f t="shared" si="79"/>
        <v>1093366.01</v>
      </c>
      <c r="R2564" s="5" t="str">
        <f>+IFERROR(INDEX('18.02.23'!$F$9:$F$748,MATCH('Bảng kê Q1'!$F2564,'18.02.23'!$N$9:$N$746,0)),"")</f>
        <v/>
      </c>
      <c r="S2564" s="15" t="s">
        <v>894</v>
      </c>
      <c r="T2564" s="8" t="s">
        <v>3071</v>
      </c>
      <c r="U2564" t="e">
        <f>INDEX('Hàng tra'!$E$3:$E$519,MATCH('Bảng kê Q1'!$F2564,'Hàng tra'!$E$3:$E$519,0))</f>
        <v>#N/A</v>
      </c>
    </row>
    <row r="2565" spans="1:21" hidden="1" outlineLevel="1" x14ac:dyDescent="0.25">
      <c r="A2565" s="4">
        <v>45014</v>
      </c>
      <c r="B2565" s="8" t="s">
        <v>2961</v>
      </c>
      <c r="C2565" s="8" t="s">
        <v>3013</v>
      </c>
      <c r="D2565" s="22" t="s">
        <v>672</v>
      </c>
      <c r="E2565" s="22" t="s">
        <v>672</v>
      </c>
      <c r="F2565" s="22">
        <v>17788</v>
      </c>
      <c r="G2565" s="22"/>
      <c r="H2565" s="22" t="str">
        <f>+IFERROR(INDEX('18.02.23'!$N$9:$N$746,MATCH('Bảng kê Q1'!$F2565,'18.02.23'!$N$9:$N$746,0)),"")</f>
        <v/>
      </c>
      <c r="I2565" s="22"/>
      <c r="J2565" s="22"/>
      <c r="K2565" s="22"/>
      <c r="L2565" s="5">
        <v>3783260</v>
      </c>
      <c r="M2565" s="9" t="s">
        <v>3015</v>
      </c>
      <c r="N2565" s="5">
        <v>378326</v>
      </c>
      <c r="O2565" s="5">
        <v>4161586</v>
      </c>
      <c r="P2565" s="5">
        <f t="shared" ref="P2565:P2605" si="80">O2565*10.5%</f>
        <v>436966.52999999997</v>
      </c>
      <c r="Q2565" s="5">
        <f t="shared" ref="Q2565:Q2605" si="81">+O2565-P2565</f>
        <v>3724619.47</v>
      </c>
      <c r="R2565" s="5" t="str">
        <f>+IFERROR(INDEX('18.02.23'!$F$9:$F$748,MATCH('Bảng kê Q1'!$F2565,'18.02.23'!$N$9:$N$746,0)),"")</f>
        <v/>
      </c>
      <c r="S2565" s="15" t="s">
        <v>672</v>
      </c>
      <c r="T2565" s="8" t="s">
        <v>3081</v>
      </c>
      <c r="U2565" t="e">
        <f>INDEX('Hàng tra'!$E$3:$E$519,MATCH('Bảng kê Q1'!$F2565,'Hàng tra'!$E$3:$E$519,0))</f>
        <v>#N/A</v>
      </c>
    </row>
    <row r="2566" spans="1:21" ht="21" hidden="1" outlineLevel="1" x14ac:dyDescent="0.25">
      <c r="A2566" s="4">
        <v>45014</v>
      </c>
      <c r="B2566" s="8" t="s">
        <v>724</v>
      </c>
      <c r="C2566" s="8" t="s">
        <v>3013</v>
      </c>
      <c r="D2566" s="22" t="s">
        <v>2262</v>
      </c>
      <c r="E2566" s="22" t="s">
        <v>2262</v>
      </c>
      <c r="F2566" s="22">
        <v>17789</v>
      </c>
      <c r="G2566" s="22"/>
      <c r="H2566" s="22" t="str">
        <f>+IFERROR(INDEX('18.02.23'!$N$9:$N$746,MATCH('Bảng kê Q1'!$F2566,'18.02.23'!$N$9:$N$746,0)),"")</f>
        <v/>
      </c>
      <c r="I2566" s="22"/>
      <c r="J2566" s="22"/>
      <c r="K2566" s="22"/>
      <c r="L2566" s="5">
        <v>3922050</v>
      </c>
      <c r="M2566" s="9" t="s">
        <v>3015</v>
      </c>
      <c r="N2566" s="5">
        <v>392205</v>
      </c>
      <c r="O2566" s="5">
        <v>4314255</v>
      </c>
      <c r="P2566" s="5">
        <f t="shared" si="80"/>
        <v>452996.77499999997</v>
      </c>
      <c r="Q2566" s="5">
        <f t="shared" si="81"/>
        <v>3861258.2250000001</v>
      </c>
      <c r="R2566" s="5" t="str">
        <f>+IFERROR(INDEX('18.02.23'!$F$9:$F$748,MATCH('Bảng kê Q1'!$F2566,'18.02.23'!$N$9:$N$746,0)),"")</f>
        <v/>
      </c>
      <c r="S2566" s="15" t="s">
        <v>2262</v>
      </c>
      <c r="T2566" s="8" t="s">
        <v>3084</v>
      </c>
      <c r="U2566" t="e">
        <f>INDEX('Hàng tra'!$E$3:$E$519,MATCH('Bảng kê Q1'!$F2566,'Hàng tra'!$E$3:$E$519,0))</f>
        <v>#N/A</v>
      </c>
    </row>
    <row r="2567" spans="1:21" ht="21" hidden="1" outlineLevel="1" x14ac:dyDescent="0.25">
      <c r="A2567" s="4">
        <v>45014</v>
      </c>
      <c r="B2567" s="8" t="s">
        <v>2697</v>
      </c>
      <c r="C2567" s="8" t="s">
        <v>3013</v>
      </c>
      <c r="D2567" s="22" t="s">
        <v>439</v>
      </c>
      <c r="E2567" s="22" t="s">
        <v>439</v>
      </c>
      <c r="F2567" s="22">
        <v>17790</v>
      </c>
      <c r="G2567" s="22"/>
      <c r="H2567" s="22" t="str">
        <f>+IFERROR(INDEX('18.02.23'!$N$9:$N$746,MATCH('Bảng kê Q1'!$F2567,'18.02.23'!$N$9:$N$746,0)),"")</f>
        <v/>
      </c>
      <c r="I2567" s="22"/>
      <c r="J2567" s="22"/>
      <c r="K2567" s="22"/>
      <c r="L2567" s="5">
        <v>926540</v>
      </c>
      <c r="M2567" s="9" t="s">
        <v>3015</v>
      </c>
      <c r="N2567" s="5">
        <v>92654</v>
      </c>
      <c r="O2567" s="5">
        <v>1019194</v>
      </c>
      <c r="P2567" s="5">
        <f t="shared" si="80"/>
        <v>107015.37</v>
      </c>
      <c r="Q2567" s="5">
        <f t="shared" si="81"/>
        <v>912178.63</v>
      </c>
      <c r="R2567" s="5" t="str">
        <f>+IFERROR(INDEX('18.02.23'!$F$9:$F$748,MATCH('Bảng kê Q1'!$F2567,'18.02.23'!$N$9:$N$746,0)),"")</f>
        <v/>
      </c>
      <c r="S2567" s="15" t="s">
        <v>439</v>
      </c>
      <c r="T2567" s="8" t="s">
        <v>3077</v>
      </c>
      <c r="U2567" t="e">
        <f>INDEX('Hàng tra'!$E$3:$E$519,MATCH('Bảng kê Q1'!$F2567,'Hàng tra'!$E$3:$E$519,0))</f>
        <v>#N/A</v>
      </c>
    </row>
    <row r="2568" spans="1:21" ht="21" hidden="1" outlineLevel="1" x14ac:dyDescent="0.25">
      <c r="A2568" s="4">
        <v>45014</v>
      </c>
      <c r="B2568" s="8" t="s">
        <v>2859</v>
      </c>
      <c r="C2568" s="8" t="s">
        <v>3013</v>
      </c>
      <c r="D2568" s="22" t="s">
        <v>1531</v>
      </c>
      <c r="E2568" s="22" t="s">
        <v>1531</v>
      </c>
      <c r="F2568" s="22">
        <v>17791</v>
      </c>
      <c r="G2568" s="22"/>
      <c r="H2568" s="22" t="str">
        <f>+IFERROR(INDEX('18.02.23'!$N$9:$N$746,MATCH('Bảng kê Q1'!$F2568,'18.02.23'!$N$9:$N$746,0)),"")</f>
        <v/>
      </c>
      <c r="I2568" s="22"/>
      <c r="J2568" s="22"/>
      <c r="K2568" s="22"/>
      <c r="L2568" s="5">
        <v>1190660</v>
      </c>
      <c r="M2568" s="9" t="s">
        <v>3015</v>
      </c>
      <c r="N2568" s="5">
        <v>119066</v>
      </c>
      <c r="O2568" s="5">
        <v>1309726</v>
      </c>
      <c r="P2568" s="5">
        <f t="shared" si="80"/>
        <v>137521.22999999998</v>
      </c>
      <c r="Q2568" s="5">
        <f t="shared" si="81"/>
        <v>1172204.77</v>
      </c>
      <c r="R2568" s="5" t="str">
        <f>+IFERROR(INDEX('18.02.23'!$F$9:$F$748,MATCH('Bảng kê Q1'!$F2568,'18.02.23'!$N$9:$N$746,0)),"")</f>
        <v/>
      </c>
      <c r="S2568" s="15" t="s">
        <v>1531</v>
      </c>
      <c r="T2568" s="8" t="s">
        <v>3078</v>
      </c>
      <c r="U2568" t="e">
        <f>INDEX('Hàng tra'!$E$3:$E$519,MATCH('Bảng kê Q1'!$F2568,'Hàng tra'!$E$3:$E$519,0))</f>
        <v>#N/A</v>
      </c>
    </row>
    <row r="2569" spans="1:21" ht="21" hidden="1" outlineLevel="1" x14ac:dyDescent="0.25">
      <c r="A2569" s="4">
        <v>45014</v>
      </c>
      <c r="B2569" s="8" t="s">
        <v>1036</v>
      </c>
      <c r="C2569" s="8" t="s">
        <v>3013</v>
      </c>
      <c r="D2569" s="22" t="s">
        <v>415</v>
      </c>
      <c r="E2569" s="22" t="s">
        <v>415</v>
      </c>
      <c r="F2569" s="22">
        <v>17792</v>
      </c>
      <c r="G2569" s="22"/>
      <c r="H2569" s="22" t="str">
        <f>+IFERROR(INDEX('18.02.23'!$N$9:$N$746,MATCH('Bảng kê Q1'!$F2569,'18.02.23'!$N$9:$N$746,0)),"")</f>
        <v/>
      </c>
      <c r="I2569" s="22"/>
      <c r="J2569" s="22"/>
      <c r="K2569" s="22"/>
      <c r="L2569" s="5">
        <v>1983650</v>
      </c>
      <c r="M2569" s="9" t="s">
        <v>3015</v>
      </c>
      <c r="N2569" s="5">
        <v>198365</v>
      </c>
      <c r="O2569" s="5">
        <v>2182015</v>
      </c>
      <c r="P2569" s="5">
        <f t="shared" si="80"/>
        <v>229111.57499999998</v>
      </c>
      <c r="Q2569" s="5">
        <f t="shared" si="81"/>
        <v>1952903.425</v>
      </c>
      <c r="R2569" s="5" t="str">
        <f>+IFERROR(INDEX('18.02.23'!$F$9:$F$748,MATCH('Bảng kê Q1'!$F2569,'18.02.23'!$N$9:$N$746,0)),"")</f>
        <v/>
      </c>
      <c r="S2569" s="15" t="s">
        <v>415</v>
      </c>
      <c r="T2569" s="8" t="s">
        <v>3076</v>
      </c>
      <c r="U2569" t="e">
        <f>INDEX('Hàng tra'!$E$3:$E$519,MATCH('Bảng kê Q1'!$F2569,'Hàng tra'!$E$3:$E$519,0))</f>
        <v>#N/A</v>
      </c>
    </row>
    <row r="2570" spans="1:21" ht="21" hidden="1" outlineLevel="1" x14ac:dyDescent="0.25">
      <c r="A2570" s="4">
        <v>45014</v>
      </c>
      <c r="B2570" s="8" t="s">
        <v>2144</v>
      </c>
      <c r="C2570" s="8" t="s">
        <v>3013</v>
      </c>
      <c r="D2570" s="22" t="s">
        <v>2781</v>
      </c>
      <c r="E2570" s="22" t="s">
        <v>2781</v>
      </c>
      <c r="F2570" s="22">
        <v>17793</v>
      </c>
      <c r="G2570" s="22"/>
      <c r="H2570" s="22" t="str">
        <f>+IFERROR(INDEX('18.02.23'!$N$9:$N$746,MATCH('Bảng kê Q1'!$F2570,'18.02.23'!$N$9:$N$746,0)),"")</f>
        <v/>
      </c>
      <c r="I2570" s="22"/>
      <c r="J2570" s="22"/>
      <c r="K2570" s="22"/>
      <c r="L2570" s="5">
        <v>1110580</v>
      </c>
      <c r="M2570" s="9" t="s">
        <v>3015</v>
      </c>
      <c r="N2570" s="5">
        <v>111058</v>
      </c>
      <c r="O2570" s="5">
        <v>1221638</v>
      </c>
      <c r="P2570" s="5">
        <f t="shared" si="80"/>
        <v>128271.98999999999</v>
      </c>
      <c r="Q2570" s="5">
        <f t="shared" si="81"/>
        <v>1093366.01</v>
      </c>
      <c r="R2570" s="5" t="str">
        <f>+IFERROR(INDEX('18.02.23'!$F$9:$F$748,MATCH('Bảng kê Q1'!$F2570,'18.02.23'!$N$9:$N$746,0)),"")</f>
        <v/>
      </c>
      <c r="S2570" s="15" t="s">
        <v>2781</v>
      </c>
      <c r="T2570" s="8" t="s">
        <v>3075</v>
      </c>
      <c r="U2570" t="e">
        <f>INDEX('Hàng tra'!$E$3:$E$519,MATCH('Bảng kê Q1'!$F2570,'Hàng tra'!$E$3:$E$519,0))</f>
        <v>#N/A</v>
      </c>
    </row>
    <row r="2571" spans="1:21" hidden="1" outlineLevel="1" x14ac:dyDescent="0.25">
      <c r="A2571" s="4">
        <v>45015</v>
      </c>
      <c r="B2571" s="8" t="s">
        <v>2037</v>
      </c>
      <c r="C2571" s="8" t="s">
        <v>3013</v>
      </c>
      <c r="D2571" s="22" t="s">
        <v>1160</v>
      </c>
      <c r="E2571" s="22" t="s">
        <v>1160</v>
      </c>
      <c r="F2571" s="22">
        <v>17794</v>
      </c>
      <c r="G2571" s="22"/>
      <c r="H2571" s="22" t="str">
        <f>+IFERROR(INDEX('18.02.23'!$N$9:$N$746,MATCH('Bảng kê Q1'!$F2571,'18.02.23'!$N$9:$N$746,0)),"")</f>
        <v/>
      </c>
      <c r="I2571" s="22"/>
      <c r="J2571" s="22"/>
      <c r="K2571" s="22"/>
      <c r="L2571" s="5">
        <v>865200</v>
      </c>
      <c r="M2571" s="9" t="s">
        <v>3015</v>
      </c>
      <c r="N2571" s="5">
        <v>86520</v>
      </c>
      <c r="O2571" s="5">
        <v>951720</v>
      </c>
      <c r="P2571" s="5">
        <f t="shared" si="80"/>
        <v>99930.599999999991</v>
      </c>
      <c r="Q2571" s="5">
        <f t="shared" si="81"/>
        <v>851789.4</v>
      </c>
      <c r="R2571" s="5" t="str">
        <f>+IFERROR(INDEX('18.02.23'!$F$9:$F$748,MATCH('Bảng kê Q1'!$F2571,'18.02.23'!$N$9:$N$746,0)),"")</f>
        <v/>
      </c>
      <c r="S2571" s="15" t="s">
        <v>1160</v>
      </c>
      <c r="T2571" s="8" t="s">
        <v>3087</v>
      </c>
      <c r="U2571" t="e">
        <f>INDEX('Hàng tra'!$E$3:$E$519,MATCH('Bảng kê Q1'!$F2571,'Hàng tra'!$E$3:$E$519,0))</f>
        <v>#N/A</v>
      </c>
    </row>
    <row r="2572" spans="1:21" hidden="1" outlineLevel="1" x14ac:dyDescent="0.25">
      <c r="A2572" s="4">
        <v>45015</v>
      </c>
      <c r="B2572" s="8" t="s">
        <v>2974</v>
      </c>
      <c r="C2572" s="8" t="s">
        <v>3013</v>
      </c>
      <c r="D2572" s="22" t="s">
        <v>1160</v>
      </c>
      <c r="E2572" s="22" t="s">
        <v>1160</v>
      </c>
      <c r="F2572" s="22">
        <v>17795</v>
      </c>
      <c r="G2572" s="22"/>
      <c r="H2572" s="22" t="str">
        <f>+IFERROR(INDEX('18.02.23'!$N$9:$N$746,MATCH('Bảng kê Q1'!$F2572,'18.02.23'!$N$9:$N$746,0)),"")</f>
        <v/>
      </c>
      <c r="I2572" s="22"/>
      <c r="J2572" s="22"/>
      <c r="K2572" s="22"/>
      <c r="L2572" s="5">
        <v>3550800</v>
      </c>
      <c r="M2572" s="9" t="s">
        <v>3015</v>
      </c>
      <c r="N2572" s="5">
        <v>355080</v>
      </c>
      <c r="O2572" s="5">
        <v>3905880</v>
      </c>
      <c r="P2572" s="5">
        <f t="shared" si="80"/>
        <v>410117.39999999997</v>
      </c>
      <c r="Q2572" s="5">
        <f t="shared" si="81"/>
        <v>3495762.6</v>
      </c>
      <c r="R2572" s="5" t="str">
        <f>+IFERROR(INDEX('18.02.23'!$F$9:$F$748,MATCH('Bảng kê Q1'!$F2572,'18.02.23'!$N$9:$N$746,0)),"")</f>
        <v/>
      </c>
      <c r="S2572" s="15" t="s">
        <v>1160</v>
      </c>
      <c r="T2572" s="8" t="s">
        <v>3087</v>
      </c>
      <c r="U2572" t="e">
        <f>INDEX('Hàng tra'!$E$3:$E$519,MATCH('Bảng kê Q1'!$F2572,'Hàng tra'!$E$3:$E$519,0))</f>
        <v>#N/A</v>
      </c>
    </row>
    <row r="2573" spans="1:21" hidden="1" outlineLevel="1" x14ac:dyDescent="0.25">
      <c r="A2573" s="4">
        <v>45015</v>
      </c>
      <c r="B2573" s="8" t="s">
        <v>884</v>
      </c>
      <c r="C2573" s="8" t="s">
        <v>3013</v>
      </c>
      <c r="D2573" s="22" t="s">
        <v>181</v>
      </c>
      <c r="E2573" s="22" t="s">
        <v>181</v>
      </c>
      <c r="F2573" s="22">
        <v>17796</v>
      </c>
      <c r="G2573" s="22"/>
      <c r="H2573" s="22" t="str">
        <f>+IFERROR(INDEX('18.02.23'!$N$9:$N$746,MATCH('Bảng kê Q1'!$F2573,'18.02.23'!$N$9:$N$746,0)),"")</f>
        <v/>
      </c>
      <c r="I2573" s="22"/>
      <c r="J2573" s="22"/>
      <c r="K2573" s="22"/>
      <c r="L2573" s="5">
        <v>882000</v>
      </c>
      <c r="M2573" s="9" t="s">
        <v>3015</v>
      </c>
      <c r="N2573" s="5">
        <v>88200</v>
      </c>
      <c r="O2573" s="5">
        <v>970200</v>
      </c>
      <c r="P2573" s="5">
        <f t="shared" si="80"/>
        <v>101871</v>
      </c>
      <c r="Q2573" s="5">
        <f t="shared" si="81"/>
        <v>868329</v>
      </c>
      <c r="R2573" s="5" t="str">
        <f>+IFERROR(INDEX('18.02.23'!$F$9:$F$748,MATCH('Bảng kê Q1'!$F2573,'18.02.23'!$N$9:$N$746,0)),"")</f>
        <v/>
      </c>
      <c r="S2573" s="15" t="s">
        <v>181</v>
      </c>
      <c r="T2573" s="8" t="s">
        <v>3068</v>
      </c>
      <c r="U2573" t="e">
        <f>INDEX('Hàng tra'!$E$3:$E$519,MATCH('Bảng kê Q1'!$F2573,'Hàng tra'!$E$3:$E$519,0))</f>
        <v>#N/A</v>
      </c>
    </row>
    <row r="2574" spans="1:21" hidden="1" outlineLevel="1" x14ac:dyDescent="0.25">
      <c r="A2574" s="4">
        <v>45015</v>
      </c>
      <c r="B2574" s="8" t="s">
        <v>1312</v>
      </c>
      <c r="C2574" s="8" t="s">
        <v>3013</v>
      </c>
      <c r="D2574" s="22" t="s">
        <v>4170</v>
      </c>
      <c r="E2574" s="22" t="s">
        <v>4170</v>
      </c>
      <c r="F2574" s="22">
        <v>17797</v>
      </c>
      <c r="G2574" s="22"/>
      <c r="H2574" s="22" t="str">
        <f>+IFERROR(INDEX('18.02.23'!$N$9:$N$746,MATCH('Bảng kê Q1'!$F2574,'18.02.23'!$N$9:$N$746,0)),"")</f>
        <v/>
      </c>
      <c r="I2574" s="22"/>
      <c r="J2574" s="22"/>
      <c r="K2574" s="22"/>
      <c r="L2574" s="5">
        <v>1730400</v>
      </c>
      <c r="M2574" s="9" t="s">
        <v>3015</v>
      </c>
      <c r="N2574" s="5">
        <v>173040</v>
      </c>
      <c r="O2574" s="5">
        <v>1903440</v>
      </c>
      <c r="P2574" s="5">
        <f t="shared" si="80"/>
        <v>199861.19999999998</v>
      </c>
      <c r="Q2574" s="5">
        <f t="shared" si="81"/>
        <v>1703578.8</v>
      </c>
      <c r="R2574" s="5" t="str">
        <f>+IFERROR(INDEX('18.02.23'!$F$9:$F$748,MATCH('Bảng kê Q1'!$F2574,'18.02.23'!$N$9:$N$746,0)),"")</f>
        <v/>
      </c>
      <c r="S2574" s="15" t="s">
        <v>181</v>
      </c>
      <c r="T2574" s="8" t="s">
        <v>3068</v>
      </c>
      <c r="U2574" t="e">
        <f>INDEX('Hàng tra'!$E$3:$E$519,MATCH('Bảng kê Q1'!$F2574,'Hàng tra'!$E$3:$E$519,0))</f>
        <v>#N/A</v>
      </c>
    </row>
    <row r="2575" spans="1:21" hidden="1" outlineLevel="1" x14ac:dyDescent="0.25">
      <c r="A2575" s="4">
        <v>45015</v>
      </c>
      <c r="B2575" s="8" t="s">
        <v>1948</v>
      </c>
      <c r="C2575" s="8" t="s">
        <v>3013</v>
      </c>
      <c r="D2575" s="22" t="s">
        <v>1482</v>
      </c>
      <c r="E2575" s="22" t="s">
        <v>1482</v>
      </c>
      <c r="F2575" s="22">
        <v>17806</v>
      </c>
      <c r="G2575" s="22"/>
      <c r="H2575" s="22" t="str">
        <f>+IFERROR(INDEX('18.02.23'!$N$9:$N$746,MATCH('Bảng kê Q1'!$F2575,'18.02.23'!$N$9:$N$746,0)),"")</f>
        <v/>
      </c>
      <c r="I2575" s="22"/>
      <c r="J2575" s="22"/>
      <c r="K2575" s="22"/>
      <c r="L2575" s="5">
        <v>1764000</v>
      </c>
      <c r="M2575" s="9" t="s">
        <v>3015</v>
      </c>
      <c r="N2575" s="5">
        <v>176400</v>
      </c>
      <c r="O2575" s="5">
        <v>1940400</v>
      </c>
      <c r="P2575" s="5">
        <f t="shared" si="80"/>
        <v>203742</v>
      </c>
      <c r="Q2575" s="5">
        <f t="shared" si="81"/>
        <v>1736658</v>
      </c>
      <c r="R2575" s="5" t="str">
        <f>+IFERROR(INDEX('18.02.23'!$F$9:$F$748,MATCH('Bảng kê Q1'!$F2575,'18.02.23'!$N$9:$N$746,0)),"")</f>
        <v/>
      </c>
      <c r="S2575" s="15" t="s">
        <v>1482</v>
      </c>
      <c r="T2575" s="8" t="s">
        <v>3065</v>
      </c>
      <c r="U2575" t="e">
        <f>INDEX('Hàng tra'!$E$3:$E$519,MATCH('Bảng kê Q1'!$F2575,'Hàng tra'!$E$3:$E$519,0))</f>
        <v>#N/A</v>
      </c>
    </row>
    <row r="2576" spans="1:21" hidden="1" outlineLevel="1" x14ac:dyDescent="0.25">
      <c r="A2576" s="4">
        <v>45015</v>
      </c>
      <c r="B2576" s="8" t="s">
        <v>2380</v>
      </c>
      <c r="C2576" s="8" t="s">
        <v>3013</v>
      </c>
      <c r="D2576" s="22" t="s">
        <v>784</v>
      </c>
      <c r="E2576" s="22" t="s">
        <v>784</v>
      </c>
      <c r="F2576" s="22">
        <v>17807</v>
      </c>
      <c r="G2576" s="22"/>
      <c r="H2576" s="22" t="str">
        <f>+IFERROR(INDEX('18.02.23'!$N$9:$N$746,MATCH('Bảng kê Q1'!$F2576,'18.02.23'!$N$9:$N$746,0)),"")</f>
        <v/>
      </c>
      <c r="I2576" s="22"/>
      <c r="J2576" s="22"/>
      <c r="K2576" s="22"/>
      <c r="L2576" s="5">
        <v>1730400</v>
      </c>
      <c r="M2576" s="9" t="s">
        <v>3015</v>
      </c>
      <c r="N2576" s="5">
        <v>173040</v>
      </c>
      <c r="O2576" s="5">
        <v>1903440</v>
      </c>
      <c r="P2576" s="5">
        <f t="shared" si="80"/>
        <v>199861.19999999998</v>
      </c>
      <c r="Q2576" s="5">
        <f t="shared" si="81"/>
        <v>1703578.8</v>
      </c>
      <c r="R2576" s="5" t="str">
        <f>+IFERROR(INDEX('18.02.23'!$F$9:$F$748,MATCH('Bảng kê Q1'!$F2576,'18.02.23'!$N$9:$N$746,0)),"")</f>
        <v/>
      </c>
      <c r="S2576" s="15" t="s">
        <v>1882</v>
      </c>
      <c r="T2576" s="8" t="s">
        <v>3014</v>
      </c>
      <c r="U2576" t="e">
        <f>INDEX('Hàng tra'!$E$3:$E$519,MATCH('Bảng kê Q1'!$F2576,'Hàng tra'!$E$3:$E$519,0))</f>
        <v>#N/A</v>
      </c>
    </row>
    <row r="2577" spans="1:21" hidden="1" outlineLevel="1" x14ac:dyDescent="0.25">
      <c r="A2577" s="4">
        <v>45015</v>
      </c>
      <c r="B2577" s="8" t="s">
        <v>1696</v>
      </c>
      <c r="C2577" s="8" t="s">
        <v>3013</v>
      </c>
      <c r="D2577" s="22" t="s">
        <v>541</v>
      </c>
      <c r="E2577" s="22" t="s">
        <v>541</v>
      </c>
      <c r="F2577" s="22">
        <v>17808</v>
      </c>
      <c r="G2577" s="22"/>
      <c r="H2577" s="22" t="str">
        <f>+IFERROR(INDEX('18.02.23'!$N$9:$N$746,MATCH('Bảng kê Q1'!$F2577,'18.02.23'!$N$9:$N$746,0)),"")</f>
        <v/>
      </c>
      <c r="I2577" s="22"/>
      <c r="J2577" s="22"/>
      <c r="K2577" s="22"/>
      <c r="L2577" s="5">
        <v>912488</v>
      </c>
      <c r="M2577" s="9" t="s">
        <v>3015</v>
      </c>
      <c r="N2577" s="5">
        <v>91249</v>
      </c>
      <c r="O2577" s="5">
        <v>1003737</v>
      </c>
      <c r="P2577" s="5">
        <f t="shared" si="80"/>
        <v>105392.38499999999</v>
      </c>
      <c r="Q2577" s="5">
        <f t="shared" si="81"/>
        <v>898344.61499999999</v>
      </c>
      <c r="R2577" s="5" t="str">
        <f>+IFERROR(INDEX('18.02.23'!$F$9:$F$748,MATCH('Bảng kê Q1'!$F2577,'18.02.23'!$N$9:$N$746,0)),"")</f>
        <v/>
      </c>
      <c r="S2577" s="15" t="s">
        <v>1882</v>
      </c>
      <c r="T2577" s="8" t="s">
        <v>3014</v>
      </c>
      <c r="U2577" t="e">
        <f>INDEX('Hàng tra'!$E$3:$E$519,MATCH('Bảng kê Q1'!$F2577,'Hàng tra'!$E$3:$E$519,0))</f>
        <v>#N/A</v>
      </c>
    </row>
    <row r="2578" spans="1:21" hidden="1" outlineLevel="1" x14ac:dyDescent="0.25">
      <c r="A2578" s="4">
        <v>45015</v>
      </c>
      <c r="B2578" s="8" t="s">
        <v>2656</v>
      </c>
      <c r="C2578" s="8" t="s">
        <v>3013</v>
      </c>
      <c r="D2578" s="22" t="s">
        <v>476</v>
      </c>
      <c r="E2578" s="22" t="s">
        <v>476</v>
      </c>
      <c r="F2578" s="22">
        <v>17809</v>
      </c>
      <c r="G2578" s="22"/>
      <c r="H2578" s="22" t="str">
        <f>+IFERROR(INDEX('18.02.23'!$N$9:$N$746,MATCH('Bảng kê Q1'!$F2578,'18.02.23'!$N$9:$N$746,0)),"")</f>
        <v/>
      </c>
      <c r="I2578" s="22"/>
      <c r="J2578" s="22"/>
      <c r="K2578" s="22"/>
      <c r="L2578" s="5">
        <v>435600</v>
      </c>
      <c r="M2578" s="9" t="s">
        <v>3015</v>
      </c>
      <c r="N2578" s="5">
        <v>43560</v>
      </c>
      <c r="O2578" s="5">
        <v>479160</v>
      </c>
      <c r="P2578" s="5">
        <f t="shared" si="80"/>
        <v>50311.799999999996</v>
      </c>
      <c r="Q2578" s="5">
        <f t="shared" si="81"/>
        <v>428848.2</v>
      </c>
      <c r="R2578" s="5" t="str">
        <f>+IFERROR(INDEX('18.02.23'!$F$9:$F$748,MATCH('Bảng kê Q1'!$F2578,'18.02.23'!$N$9:$N$746,0)),"")</f>
        <v/>
      </c>
      <c r="S2578" s="15" t="s">
        <v>1882</v>
      </c>
      <c r="T2578" s="8" t="s">
        <v>3014</v>
      </c>
      <c r="U2578" t="e">
        <f>INDEX('Hàng tra'!$E$3:$E$519,MATCH('Bảng kê Q1'!$F2578,'Hàng tra'!$E$3:$E$519,0))</f>
        <v>#N/A</v>
      </c>
    </row>
    <row r="2579" spans="1:21" hidden="1" outlineLevel="1" x14ac:dyDescent="0.25">
      <c r="A2579" s="4">
        <v>45015</v>
      </c>
      <c r="B2579" s="8" t="s">
        <v>1637</v>
      </c>
      <c r="C2579" s="8" t="s">
        <v>3013</v>
      </c>
      <c r="D2579" s="22" t="s">
        <v>89</v>
      </c>
      <c r="E2579" s="22" t="s">
        <v>89</v>
      </c>
      <c r="F2579" s="22">
        <v>17810</v>
      </c>
      <c r="G2579" s="22"/>
      <c r="H2579" s="22" t="str">
        <f>+IFERROR(INDEX('18.02.23'!$N$9:$N$746,MATCH('Bảng kê Q1'!$F2579,'18.02.23'!$N$9:$N$746,0)),"")</f>
        <v/>
      </c>
      <c r="I2579" s="22"/>
      <c r="J2579" s="22"/>
      <c r="K2579" s="22"/>
      <c r="L2579" s="5">
        <v>776217</v>
      </c>
      <c r="M2579" s="9" t="s">
        <v>3015</v>
      </c>
      <c r="N2579" s="5">
        <v>77622</v>
      </c>
      <c r="O2579" s="5">
        <v>853839</v>
      </c>
      <c r="P2579" s="5">
        <f t="shared" si="80"/>
        <v>89653.095000000001</v>
      </c>
      <c r="Q2579" s="5">
        <f t="shared" si="81"/>
        <v>764185.90500000003</v>
      </c>
      <c r="R2579" s="5" t="str">
        <f>+IFERROR(INDEX('18.02.23'!$F$9:$F$748,MATCH('Bảng kê Q1'!$F2579,'18.02.23'!$N$9:$N$746,0)),"")</f>
        <v/>
      </c>
      <c r="S2579" s="15" t="s">
        <v>1882</v>
      </c>
      <c r="T2579" s="8" t="s">
        <v>3014</v>
      </c>
      <c r="U2579" t="e">
        <f>INDEX('Hàng tra'!$E$3:$E$519,MATCH('Bảng kê Q1'!$F2579,'Hàng tra'!$E$3:$E$519,0))</f>
        <v>#N/A</v>
      </c>
    </row>
    <row r="2580" spans="1:21" hidden="1" outlineLevel="1" x14ac:dyDescent="0.25">
      <c r="A2580" s="4">
        <v>45015</v>
      </c>
      <c r="B2580" s="8" t="s">
        <v>1310</v>
      </c>
      <c r="C2580" s="8" t="s">
        <v>3013</v>
      </c>
      <c r="D2580" s="22" t="s">
        <v>784</v>
      </c>
      <c r="E2580" s="22" t="s">
        <v>784</v>
      </c>
      <c r="F2580" s="22">
        <v>17827</v>
      </c>
      <c r="G2580" s="22"/>
      <c r="H2580" s="22" t="str">
        <f>+IFERROR(INDEX('18.02.23'!$N$9:$N$746,MATCH('Bảng kê Q1'!$F2580,'18.02.23'!$N$9:$N$746,0)),"")</f>
        <v/>
      </c>
      <c r="I2580" s="22"/>
      <c r="J2580" s="22"/>
      <c r="K2580" s="22"/>
      <c r="L2580" s="5">
        <v>666348</v>
      </c>
      <c r="M2580" s="9" t="s">
        <v>3015</v>
      </c>
      <c r="N2580" s="5">
        <v>66635</v>
      </c>
      <c r="O2580" s="5">
        <v>732983</v>
      </c>
      <c r="P2580" s="5">
        <f t="shared" si="80"/>
        <v>76963.214999999997</v>
      </c>
      <c r="Q2580" s="5">
        <f t="shared" si="81"/>
        <v>656019.78500000003</v>
      </c>
      <c r="R2580" s="5" t="str">
        <f>+IFERROR(INDEX('18.02.23'!$F$9:$F$748,MATCH('Bảng kê Q1'!$F2580,'18.02.23'!$N$9:$N$746,0)),"")</f>
        <v/>
      </c>
      <c r="S2580" s="15" t="s">
        <v>1882</v>
      </c>
      <c r="T2580" s="8" t="s">
        <v>3014</v>
      </c>
      <c r="U2580" t="e">
        <f>INDEX('Hàng tra'!$E$3:$E$519,MATCH('Bảng kê Q1'!$F2580,'Hàng tra'!$E$3:$E$519,0))</f>
        <v>#N/A</v>
      </c>
    </row>
    <row r="2581" spans="1:21" ht="21" hidden="1" outlineLevel="1" x14ac:dyDescent="0.25">
      <c r="A2581" s="4">
        <v>45015</v>
      </c>
      <c r="B2581" s="8" t="s">
        <v>1772</v>
      </c>
      <c r="C2581" s="8" t="s">
        <v>3013</v>
      </c>
      <c r="D2581" s="22" t="s">
        <v>4211</v>
      </c>
      <c r="E2581" s="22" t="s">
        <v>4211</v>
      </c>
      <c r="F2581" s="22">
        <v>18092</v>
      </c>
      <c r="G2581" s="22"/>
      <c r="H2581" s="22" t="str">
        <f>+IFERROR(INDEX('18.02.23'!$N$9:$N$746,MATCH('Bảng kê Q1'!$F2581,'18.02.23'!$N$9:$N$746,0)),"")</f>
        <v/>
      </c>
      <c r="I2581" s="22"/>
      <c r="J2581" s="22"/>
      <c r="K2581" s="22"/>
      <c r="L2581" s="5">
        <v>910040</v>
      </c>
      <c r="M2581" s="9" t="s">
        <v>3015</v>
      </c>
      <c r="N2581" s="5">
        <v>91004</v>
      </c>
      <c r="O2581" s="5">
        <v>1001044</v>
      </c>
      <c r="P2581" s="5">
        <f t="shared" si="80"/>
        <v>105109.62</v>
      </c>
      <c r="Q2581" s="5">
        <f t="shared" si="81"/>
        <v>895934.38</v>
      </c>
      <c r="R2581" s="5" t="str">
        <f>+IFERROR(INDEX('18.02.23'!$F$9:$F$748,MATCH('Bảng kê Q1'!$F2581,'18.02.23'!$N$9:$N$746,0)),"")</f>
        <v/>
      </c>
      <c r="S2581" s="15" t="s">
        <v>1711</v>
      </c>
      <c r="T2581" s="8" t="s">
        <v>3083</v>
      </c>
      <c r="U2581" t="e">
        <f>INDEX('Hàng tra'!$E$3:$E$519,MATCH('Bảng kê Q1'!$F2581,'Hàng tra'!$E$3:$E$519,0))</f>
        <v>#N/A</v>
      </c>
    </row>
    <row r="2582" spans="1:21" ht="21" hidden="1" outlineLevel="1" x14ac:dyDescent="0.25">
      <c r="A2582" s="4">
        <v>45015</v>
      </c>
      <c r="B2582" s="8" t="s">
        <v>675</v>
      </c>
      <c r="C2582" s="8" t="s">
        <v>3013</v>
      </c>
      <c r="D2582" s="22" t="s">
        <v>4208</v>
      </c>
      <c r="E2582" s="22" t="s">
        <v>4208</v>
      </c>
      <c r="F2582" s="22">
        <v>18093</v>
      </c>
      <c r="G2582" s="22"/>
      <c r="H2582" s="22" t="str">
        <f>+IFERROR(INDEX('18.02.23'!$N$9:$N$746,MATCH('Bảng kê Q1'!$F2582,'18.02.23'!$N$9:$N$746,0)),"")</f>
        <v/>
      </c>
      <c r="I2582" s="22"/>
      <c r="J2582" s="22"/>
      <c r="K2582" s="22"/>
      <c r="L2582" s="5">
        <v>553467</v>
      </c>
      <c r="M2582" s="9" t="s">
        <v>3015</v>
      </c>
      <c r="N2582" s="5">
        <v>55347</v>
      </c>
      <c r="O2582" s="5">
        <v>608814</v>
      </c>
      <c r="P2582" s="5">
        <f t="shared" si="80"/>
        <v>63925.47</v>
      </c>
      <c r="Q2582" s="5">
        <f t="shared" si="81"/>
        <v>544888.53</v>
      </c>
      <c r="R2582" s="5" t="str">
        <f>+IFERROR(INDEX('18.02.23'!$F$9:$F$748,MATCH('Bảng kê Q1'!$F2582,'18.02.23'!$N$9:$N$746,0)),"")</f>
        <v/>
      </c>
      <c r="S2582" s="15" t="s">
        <v>1711</v>
      </c>
      <c r="T2582" s="8" t="s">
        <v>3083</v>
      </c>
      <c r="U2582" t="e">
        <f>INDEX('Hàng tra'!$E$3:$E$519,MATCH('Bảng kê Q1'!$F2582,'Hàng tra'!$E$3:$E$519,0))</f>
        <v>#N/A</v>
      </c>
    </row>
    <row r="2583" spans="1:21" ht="21" hidden="1" outlineLevel="1" x14ac:dyDescent="0.25">
      <c r="A2583" s="4">
        <v>45015</v>
      </c>
      <c r="B2583" s="8" t="s">
        <v>2893</v>
      </c>
      <c r="C2583" s="8" t="s">
        <v>3013</v>
      </c>
      <c r="D2583" s="22" t="s">
        <v>4210</v>
      </c>
      <c r="E2583" s="22" t="s">
        <v>4210</v>
      </c>
      <c r="F2583" s="22">
        <v>18094</v>
      </c>
      <c r="G2583" s="22"/>
      <c r="H2583" s="22" t="str">
        <f>+IFERROR(INDEX('18.02.23'!$N$9:$N$746,MATCH('Bảng kê Q1'!$F2583,'18.02.23'!$N$9:$N$746,0)),"")</f>
        <v/>
      </c>
      <c r="I2583" s="22"/>
      <c r="J2583" s="22"/>
      <c r="K2583" s="22"/>
      <c r="L2583" s="5">
        <v>1281290</v>
      </c>
      <c r="M2583" s="9" t="s">
        <v>3015</v>
      </c>
      <c r="N2583" s="5">
        <v>128129</v>
      </c>
      <c r="O2583" s="5">
        <v>1409419</v>
      </c>
      <c r="P2583" s="5">
        <f t="shared" si="80"/>
        <v>147988.995</v>
      </c>
      <c r="Q2583" s="5">
        <f t="shared" si="81"/>
        <v>1261430.0049999999</v>
      </c>
      <c r="R2583" s="5" t="str">
        <f>+IFERROR(INDEX('18.02.23'!$F$9:$F$748,MATCH('Bảng kê Q1'!$F2583,'18.02.23'!$N$9:$N$746,0)),"")</f>
        <v/>
      </c>
      <c r="S2583" s="15" t="s">
        <v>1711</v>
      </c>
      <c r="T2583" s="8" t="s">
        <v>3083</v>
      </c>
      <c r="U2583" t="e">
        <f>INDEX('Hàng tra'!$E$3:$E$519,MATCH('Bảng kê Q1'!$F2583,'Hàng tra'!$E$3:$E$519,0))</f>
        <v>#N/A</v>
      </c>
    </row>
    <row r="2584" spans="1:21" hidden="1" outlineLevel="1" x14ac:dyDescent="0.25">
      <c r="A2584" s="4">
        <v>45015</v>
      </c>
      <c r="B2584" s="8" t="s">
        <v>2979</v>
      </c>
      <c r="C2584" s="8" t="s">
        <v>3013</v>
      </c>
      <c r="D2584" s="22" t="s">
        <v>2784</v>
      </c>
      <c r="E2584" s="22" t="s">
        <v>2784</v>
      </c>
      <c r="F2584" s="22">
        <v>18096</v>
      </c>
      <c r="G2584" s="22"/>
      <c r="H2584" s="22" t="str">
        <f>+IFERROR(INDEX('18.02.23'!$N$9:$N$746,MATCH('Bảng kê Q1'!$F2584,'18.02.23'!$N$9:$N$746,0)),"")</f>
        <v/>
      </c>
      <c r="I2584" s="22"/>
      <c r="J2584" s="22"/>
      <c r="K2584" s="22"/>
      <c r="L2584" s="5">
        <v>339360</v>
      </c>
      <c r="M2584" s="9" t="s">
        <v>3015</v>
      </c>
      <c r="N2584" s="5">
        <v>33936</v>
      </c>
      <c r="O2584" s="5">
        <v>373296</v>
      </c>
      <c r="P2584" s="5">
        <f t="shared" si="80"/>
        <v>39196.080000000002</v>
      </c>
      <c r="Q2584" s="5">
        <f t="shared" si="81"/>
        <v>334099.92</v>
      </c>
      <c r="R2584" s="5" t="str">
        <f>+IFERROR(INDEX('18.02.23'!$F$9:$F$748,MATCH('Bảng kê Q1'!$F2584,'18.02.23'!$N$9:$N$746,0)),"")</f>
        <v/>
      </c>
      <c r="S2584" s="15" t="s">
        <v>1882</v>
      </c>
      <c r="T2584" s="8" t="s">
        <v>3014</v>
      </c>
      <c r="U2584" t="e">
        <f>INDEX('Hàng tra'!$E$3:$E$519,MATCH('Bảng kê Q1'!$F2584,'Hàng tra'!$E$3:$E$519,0))</f>
        <v>#N/A</v>
      </c>
    </row>
    <row r="2585" spans="1:21" hidden="1" outlineLevel="1" x14ac:dyDescent="0.25">
      <c r="A2585" s="4">
        <v>45015</v>
      </c>
      <c r="B2585" s="8" t="s">
        <v>855</v>
      </c>
      <c r="C2585" s="8" t="s">
        <v>3013</v>
      </c>
      <c r="D2585" s="22" t="s">
        <v>54</v>
      </c>
      <c r="E2585" s="22" t="s">
        <v>54</v>
      </c>
      <c r="F2585" s="22">
        <v>18097</v>
      </c>
      <c r="G2585" s="22"/>
      <c r="H2585" s="22" t="str">
        <f>+IFERROR(INDEX('18.02.23'!$N$9:$N$746,MATCH('Bảng kê Q1'!$F2585,'18.02.23'!$N$9:$N$746,0)),"")</f>
        <v/>
      </c>
      <c r="I2585" s="22"/>
      <c r="J2585" s="22"/>
      <c r="K2585" s="22"/>
      <c r="L2585" s="5">
        <v>339360</v>
      </c>
      <c r="M2585" s="9" t="s">
        <v>3015</v>
      </c>
      <c r="N2585" s="5">
        <v>33936</v>
      </c>
      <c r="O2585" s="5">
        <v>373296</v>
      </c>
      <c r="P2585" s="5">
        <f t="shared" si="80"/>
        <v>39196.080000000002</v>
      </c>
      <c r="Q2585" s="5">
        <f t="shared" si="81"/>
        <v>334099.92</v>
      </c>
      <c r="R2585" s="5" t="str">
        <f>+IFERROR(INDEX('18.02.23'!$F$9:$F$748,MATCH('Bảng kê Q1'!$F2585,'18.02.23'!$N$9:$N$746,0)),"")</f>
        <v/>
      </c>
      <c r="S2585" s="15" t="s">
        <v>1882</v>
      </c>
      <c r="T2585" s="8" t="s">
        <v>3014</v>
      </c>
      <c r="U2585" t="e">
        <f>INDEX('Hàng tra'!$E$3:$E$519,MATCH('Bảng kê Q1'!$F2585,'Hàng tra'!$E$3:$E$519,0))</f>
        <v>#N/A</v>
      </c>
    </row>
    <row r="2586" spans="1:21" hidden="1" outlineLevel="1" x14ac:dyDescent="0.25">
      <c r="A2586" s="4">
        <v>45015</v>
      </c>
      <c r="B2586" s="8" t="s">
        <v>2357</v>
      </c>
      <c r="C2586" s="8" t="s">
        <v>3013</v>
      </c>
      <c r="D2586" s="22" t="s">
        <v>2721</v>
      </c>
      <c r="E2586" s="22" t="s">
        <v>2721</v>
      </c>
      <c r="F2586" s="22">
        <v>18098</v>
      </c>
      <c r="G2586" s="22"/>
      <c r="H2586" s="22" t="str">
        <f>+IFERROR(INDEX('18.02.23'!$N$9:$N$746,MATCH('Bảng kê Q1'!$F2586,'18.02.23'!$N$9:$N$746,0)),"")</f>
        <v/>
      </c>
      <c r="I2586" s="22"/>
      <c r="J2586" s="22"/>
      <c r="K2586" s="22"/>
      <c r="L2586" s="5">
        <v>1361490</v>
      </c>
      <c r="M2586" s="9" t="s">
        <v>3015</v>
      </c>
      <c r="N2586" s="5">
        <v>136149</v>
      </c>
      <c r="O2586" s="5">
        <v>1497639</v>
      </c>
      <c r="P2586" s="5">
        <f t="shared" si="80"/>
        <v>157252.095</v>
      </c>
      <c r="Q2586" s="5">
        <f t="shared" si="81"/>
        <v>1340386.905</v>
      </c>
      <c r="R2586" s="5" t="str">
        <f>+IFERROR(INDEX('18.02.23'!$F$9:$F$748,MATCH('Bảng kê Q1'!$F2586,'18.02.23'!$N$9:$N$746,0)),"")</f>
        <v/>
      </c>
      <c r="S2586" s="15" t="s">
        <v>2721</v>
      </c>
      <c r="T2586" s="8" t="s">
        <v>3036</v>
      </c>
      <c r="U2586" t="e">
        <f>INDEX('Hàng tra'!$E$3:$E$519,MATCH('Bảng kê Q1'!$F2586,'Hàng tra'!$E$3:$E$519,0))</f>
        <v>#N/A</v>
      </c>
    </row>
    <row r="2587" spans="1:21" hidden="1" outlineLevel="1" x14ac:dyDescent="0.25">
      <c r="A2587" s="4">
        <v>45015</v>
      </c>
      <c r="B2587" s="8" t="s">
        <v>1421</v>
      </c>
      <c r="C2587" s="8" t="s">
        <v>3013</v>
      </c>
      <c r="D2587" s="22" t="s">
        <v>837</v>
      </c>
      <c r="E2587" s="22" t="s">
        <v>837</v>
      </c>
      <c r="F2587" s="22">
        <v>18099</v>
      </c>
      <c r="G2587" s="22"/>
      <c r="H2587" s="22" t="str">
        <f>+IFERROR(INDEX('18.02.23'!$N$9:$N$746,MATCH('Bảng kê Q1'!$F2587,'18.02.23'!$N$9:$N$746,0)),"")</f>
        <v/>
      </c>
      <c r="I2587" s="22"/>
      <c r="J2587" s="22"/>
      <c r="K2587" s="22"/>
      <c r="L2587" s="5">
        <v>1400658</v>
      </c>
      <c r="M2587" s="9" t="s">
        <v>3015</v>
      </c>
      <c r="N2587" s="5">
        <v>140066</v>
      </c>
      <c r="O2587" s="5">
        <v>1540724</v>
      </c>
      <c r="P2587" s="5">
        <f t="shared" si="80"/>
        <v>161776.01999999999</v>
      </c>
      <c r="Q2587" s="5">
        <f t="shared" si="81"/>
        <v>1378947.98</v>
      </c>
      <c r="R2587" s="5" t="str">
        <f>+IFERROR(INDEX('18.02.23'!$F$9:$F$748,MATCH('Bảng kê Q1'!$F2587,'18.02.23'!$N$9:$N$746,0)),"")</f>
        <v/>
      </c>
      <c r="S2587" s="15" t="s">
        <v>1260</v>
      </c>
      <c r="T2587" s="8" t="s">
        <v>3061</v>
      </c>
      <c r="U2587" t="e">
        <f>INDEX('Hàng tra'!$E$3:$E$519,MATCH('Bảng kê Q1'!$F2587,'Hàng tra'!$E$3:$E$519,0))</f>
        <v>#N/A</v>
      </c>
    </row>
    <row r="2588" spans="1:21" hidden="1" outlineLevel="1" x14ac:dyDescent="0.25">
      <c r="A2588" s="4">
        <v>45015</v>
      </c>
      <c r="B2588" s="8" t="s">
        <v>1648</v>
      </c>
      <c r="C2588" s="8" t="s">
        <v>3013</v>
      </c>
      <c r="D2588" s="22" t="s">
        <v>207</v>
      </c>
      <c r="E2588" s="22" t="s">
        <v>207</v>
      </c>
      <c r="F2588" s="22">
        <v>18100</v>
      </c>
      <c r="G2588" s="22"/>
      <c r="H2588" s="22" t="str">
        <f>+IFERROR(INDEX('18.02.23'!$N$9:$N$746,MATCH('Bảng kê Q1'!$F2588,'18.02.23'!$N$9:$N$746,0)),"")</f>
        <v/>
      </c>
      <c r="I2588" s="22"/>
      <c r="J2588" s="22"/>
      <c r="K2588" s="22"/>
      <c r="L2588" s="5">
        <v>1657627</v>
      </c>
      <c r="M2588" s="9" t="s">
        <v>3015</v>
      </c>
      <c r="N2588" s="5">
        <v>165763</v>
      </c>
      <c r="O2588" s="5">
        <v>1823390</v>
      </c>
      <c r="P2588" s="5">
        <f t="shared" si="80"/>
        <v>191455.94999999998</v>
      </c>
      <c r="Q2588" s="5">
        <f t="shared" si="81"/>
        <v>1631934.05</v>
      </c>
      <c r="R2588" s="5" t="str">
        <f>+IFERROR(INDEX('18.02.23'!$F$9:$F$748,MATCH('Bảng kê Q1'!$F2588,'18.02.23'!$N$9:$N$746,0)),"")</f>
        <v/>
      </c>
      <c r="S2588" s="15" t="s">
        <v>1882</v>
      </c>
      <c r="T2588" s="8" t="s">
        <v>3014</v>
      </c>
      <c r="U2588" t="e">
        <f>INDEX('Hàng tra'!$E$3:$E$519,MATCH('Bảng kê Q1'!$F2588,'Hàng tra'!$E$3:$E$519,0))</f>
        <v>#N/A</v>
      </c>
    </row>
    <row r="2589" spans="1:21" hidden="1" outlineLevel="1" x14ac:dyDescent="0.25">
      <c r="A2589" s="4">
        <v>45015</v>
      </c>
      <c r="B2589" s="8" t="s">
        <v>980</v>
      </c>
      <c r="C2589" s="8" t="s">
        <v>3013</v>
      </c>
      <c r="D2589" s="22" t="s">
        <v>204</v>
      </c>
      <c r="E2589" s="22" t="s">
        <v>204</v>
      </c>
      <c r="F2589" s="22">
        <v>18102</v>
      </c>
      <c r="G2589" s="22"/>
      <c r="H2589" s="22" t="str">
        <f>+IFERROR(INDEX('18.02.23'!$N$9:$N$746,MATCH('Bảng kê Q1'!$F2589,'18.02.23'!$N$9:$N$746,0)),"")</f>
        <v/>
      </c>
      <c r="I2589" s="22"/>
      <c r="J2589" s="22"/>
      <c r="K2589" s="22"/>
      <c r="L2589" s="5">
        <v>706470</v>
      </c>
      <c r="M2589" s="9" t="s">
        <v>3015</v>
      </c>
      <c r="N2589" s="5">
        <v>70647</v>
      </c>
      <c r="O2589" s="5">
        <v>777117</v>
      </c>
      <c r="P2589" s="5">
        <f t="shared" si="80"/>
        <v>81597.285000000003</v>
      </c>
      <c r="Q2589" s="5">
        <f t="shared" si="81"/>
        <v>695519.71499999997</v>
      </c>
      <c r="R2589" s="5" t="str">
        <f>+IFERROR(INDEX('18.02.23'!$F$9:$F$748,MATCH('Bảng kê Q1'!$F2589,'18.02.23'!$N$9:$N$746,0)),"")</f>
        <v/>
      </c>
      <c r="S2589" s="15" t="s">
        <v>1882</v>
      </c>
      <c r="T2589" s="8" t="s">
        <v>3014</v>
      </c>
      <c r="U2589" t="e">
        <f>INDEX('Hàng tra'!$E$3:$E$519,MATCH('Bảng kê Q1'!$F2589,'Hàng tra'!$E$3:$E$519,0))</f>
        <v>#N/A</v>
      </c>
    </row>
    <row r="2590" spans="1:21" hidden="1" outlineLevel="1" x14ac:dyDescent="0.25">
      <c r="A2590" s="4">
        <v>45015</v>
      </c>
      <c r="B2590" s="8" t="s">
        <v>2693</v>
      </c>
      <c r="C2590" s="8" t="s">
        <v>3013</v>
      </c>
      <c r="D2590" s="22" t="s">
        <v>96</v>
      </c>
      <c r="E2590" s="22" t="s">
        <v>96</v>
      </c>
      <c r="F2590" s="22">
        <v>18103</v>
      </c>
      <c r="G2590" s="22"/>
      <c r="H2590" s="22" t="str">
        <f>+IFERROR(INDEX('18.02.23'!$N$9:$N$746,MATCH('Bảng kê Q1'!$F2590,'18.02.23'!$N$9:$N$746,0)),"")</f>
        <v/>
      </c>
      <c r="I2590" s="22"/>
      <c r="J2590" s="22"/>
      <c r="K2590" s="22"/>
      <c r="L2590" s="5">
        <v>1222125</v>
      </c>
      <c r="M2590" s="9" t="s">
        <v>3015</v>
      </c>
      <c r="N2590" s="5">
        <v>122213</v>
      </c>
      <c r="O2590" s="5">
        <v>1344338</v>
      </c>
      <c r="P2590" s="5">
        <f t="shared" si="80"/>
        <v>141155.49</v>
      </c>
      <c r="Q2590" s="5">
        <f t="shared" si="81"/>
        <v>1203182.51</v>
      </c>
      <c r="R2590" s="5" t="str">
        <f>+IFERROR(INDEX('18.02.23'!$F$9:$F$748,MATCH('Bảng kê Q1'!$F2590,'18.02.23'!$N$9:$N$746,0)),"")</f>
        <v/>
      </c>
      <c r="S2590" s="15" t="s">
        <v>1882</v>
      </c>
      <c r="T2590" s="8" t="s">
        <v>3014</v>
      </c>
      <c r="U2590" t="e">
        <f>INDEX('Hàng tra'!$E$3:$E$519,MATCH('Bảng kê Q1'!$F2590,'Hàng tra'!$E$3:$E$519,0))</f>
        <v>#N/A</v>
      </c>
    </row>
    <row r="2591" spans="1:21" hidden="1" outlineLevel="1" x14ac:dyDescent="0.25">
      <c r="A2591" s="4">
        <v>45015</v>
      </c>
      <c r="B2591" s="8" t="s">
        <v>2346</v>
      </c>
      <c r="C2591" s="8" t="s">
        <v>3013</v>
      </c>
      <c r="D2591" s="22" t="s">
        <v>942</v>
      </c>
      <c r="E2591" s="22" t="s">
        <v>942</v>
      </c>
      <c r="F2591" s="22">
        <v>18104</v>
      </c>
      <c r="G2591" s="22"/>
      <c r="H2591" s="22" t="str">
        <f>+IFERROR(INDEX('18.02.23'!$N$9:$N$746,MATCH('Bảng kê Q1'!$F2591,'18.02.23'!$N$9:$N$746,0)),"")</f>
        <v/>
      </c>
      <c r="I2591" s="22"/>
      <c r="J2591" s="22"/>
      <c r="K2591" s="22"/>
      <c r="L2591" s="5">
        <v>1206244</v>
      </c>
      <c r="M2591" s="9" t="s">
        <v>3015</v>
      </c>
      <c r="N2591" s="5">
        <v>120624</v>
      </c>
      <c r="O2591" s="5">
        <v>1326868</v>
      </c>
      <c r="P2591" s="5">
        <f t="shared" si="80"/>
        <v>139321.13999999998</v>
      </c>
      <c r="Q2591" s="5">
        <f t="shared" si="81"/>
        <v>1187546.8600000001</v>
      </c>
      <c r="R2591" s="5" t="str">
        <f>+IFERROR(INDEX('18.02.23'!$F$9:$F$748,MATCH('Bảng kê Q1'!$F2591,'18.02.23'!$N$9:$N$746,0)),"")</f>
        <v/>
      </c>
      <c r="S2591" s="15" t="s">
        <v>1882</v>
      </c>
      <c r="T2591" s="8" t="s">
        <v>3014</v>
      </c>
      <c r="U2591" t="e">
        <f>INDEX('Hàng tra'!$E$3:$E$519,MATCH('Bảng kê Q1'!$F2591,'Hàng tra'!$E$3:$E$519,0))</f>
        <v>#N/A</v>
      </c>
    </row>
    <row r="2592" spans="1:21" hidden="1" outlineLevel="1" x14ac:dyDescent="0.25">
      <c r="A2592" s="4">
        <v>45015</v>
      </c>
      <c r="B2592" s="8" t="s">
        <v>622</v>
      </c>
      <c r="C2592" s="8" t="s">
        <v>3013</v>
      </c>
      <c r="D2592" s="22" t="s">
        <v>246</v>
      </c>
      <c r="E2592" s="22" t="s">
        <v>246</v>
      </c>
      <c r="F2592" s="22">
        <v>18682</v>
      </c>
      <c r="G2592" s="22"/>
      <c r="H2592" s="22" t="str">
        <f>+IFERROR(INDEX('18.02.23'!$N$9:$N$746,MATCH('Bảng kê Q1'!$F2592,'18.02.23'!$N$9:$N$746,0)),"")</f>
        <v/>
      </c>
      <c r="I2592" s="22"/>
      <c r="J2592" s="22"/>
      <c r="K2592" s="22"/>
      <c r="L2592" s="5">
        <v>555290</v>
      </c>
      <c r="M2592" s="9" t="s">
        <v>3015</v>
      </c>
      <c r="N2592" s="5">
        <v>55529</v>
      </c>
      <c r="O2592" s="5">
        <v>610819</v>
      </c>
      <c r="P2592" s="5">
        <f t="shared" si="80"/>
        <v>64135.994999999995</v>
      </c>
      <c r="Q2592" s="5">
        <f t="shared" si="81"/>
        <v>546683.005</v>
      </c>
      <c r="R2592" s="5" t="str">
        <f>+IFERROR(INDEX('18.02.23'!$F$9:$F$748,MATCH('Bảng kê Q1'!$F2592,'18.02.23'!$N$9:$N$746,0)),"")</f>
        <v/>
      </c>
      <c r="S2592" s="15" t="s">
        <v>1882</v>
      </c>
      <c r="T2592" s="8" t="s">
        <v>3014</v>
      </c>
      <c r="U2592" t="e">
        <f>INDEX('Hàng tra'!$E$3:$E$519,MATCH('Bảng kê Q1'!$F2592,'Hàng tra'!$E$3:$E$519,0))</f>
        <v>#N/A</v>
      </c>
    </row>
    <row r="2593" spans="1:21" hidden="1" outlineLevel="1" x14ac:dyDescent="0.25">
      <c r="A2593" s="4">
        <v>45015</v>
      </c>
      <c r="B2593" s="8" t="s">
        <v>1657</v>
      </c>
      <c r="C2593" s="8" t="s">
        <v>3013</v>
      </c>
      <c r="D2593" s="22" t="s">
        <v>2671</v>
      </c>
      <c r="E2593" s="22" t="s">
        <v>2671</v>
      </c>
      <c r="F2593" s="22">
        <v>18686</v>
      </c>
      <c r="G2593" s="22"/>
      <c r="H2593" s="22" t="str">
        <f>+IFERROR(INDEX('18.02.23'!$N$9:$N$746,MATCH('Bảng kê Q1'!$F2593,'18.02.23'!$N$9:$N$746,0)),"")</f>
        <v/>
      </c>
      <c r="I2593" s="22"/>
      <c r="J2593" s="22"/>
      <c r="K2593" s="22"/>
      <c r="L2593" s="5">
        <v>1134604</v>
      </c>
      <c r="M2593" s="9" t="s">
        <v>3015</v>
      </c>
      <c r="N2593" s="5">
        <v>113460</v>
      </c>
      <c r="O2593" s="5">
        <v>1248064</v>
      </c>
      <c r="P2593" s="5">
        <f t="shared" si="80"/>
        <v>131046.72</v>
      </c>
      <c r="Q2593" s="5">
        <f t="shared" si="81"/>
        <v>1117017.28</v>
      </c>
      <c r="R2593" s="5" t="str">
        <f>+IFERROR(INDEX('18.02.23'!$F$9:$F$748,MATCH('Bảng kê Q1'!$F2593,'18.02.23'!$N$9:$N$746,0)),"")</f>
        <v/>
      </c>
      <c r="S2593" s="15" t="s">
        <v>1882</v>
      </c>
      <c r="T2593" s="8" t="s">
        <v>3014</v>
      </c>
      <c r="U2593" t="e">
        <f>INDEX('Hàng tra'!$E$3:$E$519,MATCH('Bảng kê Q1'!$F2593,'Hàng tra'!$E$3:$E$519,0))</f>
        <v>#N/A</v>
      </c>
    </row>
    <row r="2594" spans="1:21" hidden="1" outlineLevel="1" x14ac:dyDescent="0.25">
      <c r="A2594" s="4">
        <v>45015</v>
      </c>
      <c r="B2594" s="8" t="s">
        <v>525</v>
      </c>
      <c r="C2594" s="8" t="s">
        <v>3013</v>
      </c>
      <c r="D2594" s="22" t="s">
        <v>2936</v>
      </c>
      <c r="E2594" s="22" t="s">
        <v>2936</v>
      </c>
      <c r="F2594" s="22">
        <v>18688</v>
      </c>
      <c r="G2594" s="22"/>
      <c r="H2594" s="22" t="str">
        <f>+IFERROR(INDEX('18.02.23'!$N$9:$N$746,MATCH('Bảng kê Q1'!$F2594,'18.02.23'!$N$9:$N$746,0)),"")</f>
        <v/>
      </c>
      <c r="I2594" s="22"/>
      <c r="J2594" s="22"/>
      <c r="K2594" s="22"/>
      <c r="L2594" s="5">
        <v>2902835</v>
      </c>
      <c r="M2594" s="9" t="s">
        <v>3015</v>
      </c>
      <c r="N2594" s="5">
        <v>290284</v>
      </c>
      <c r="O2594" s="5">
        <v>3193119</v>
      </c>
      <c r="P2594" s="5">
        <f t="shared" si="80"/>
        <v>335277.495</v>
      </c>
      <c r="Q2594" s="5">
        <f t="shared" si="81"/>
        <v>2857841.5049999999</v>
      </c>
      <c r="R2594" s="5" t="str">
        <f>+IFERROR(INDEX('18.02.23'!$F$9:$F$748,MATCH('Bảng kê Q1'!$F2594,'18.02.23'!$N$9:$N$746,0)),"")</f>
        <v/>
      </c>
      <c r="S2594" s="15" t="s">
        <v>1882</v>
      </c>
      <c r="T2594" s="8" t="s">
        <v>3014</v>
      </c>
      <c r="U2594" t="e">
        <f>INDEX('Hàng tra'!$E$3:$E$519,MATCH('Bảng kê Q1'!$F2594,'Hàng tra'!$E$3:$E$519,0))</f>
        <v>#N/A</v>
      </c>
    </row>
    <row r="2595" spans="1:21" hidden="1" outlineLevel="1" x14ac:dyDescent="0.25">
      <c r="A2595" s="4">
        <v>45015</v>
      </c>
      <c r="B2595" s="8" t="s">
        <v>1906</v>
      </c>
      <c r="C2595" s="8" t="s">
        <v>3013</v>
      </c>
      <c r="D2595" s="22" t="s">
        <v>280</v>
      </c>
      <c r="E2595" s="22" t="s">
        <v>280</v>
      </c>
      <c r="F2595" s="22">
        <v>18689</v>
      </c>
      <c r="G2595" s="22"/>
      <c r="H2595" s="22" t="str">
        <f>+IFERROR(INDEX('18.02.23'!$N$9:$N$746,MATCH('Bảng kê Q1'!$F2595,'18.02.23'!$N$9:$N$746,0)),"")</f>
        <v/>
      </c>
      <c r="I2595" s="22"/>
      <c r="J2595" s="22"/>
      <c r="K2595" s="22"/>
      <c r="L2595" s="5">
        <v>2073065</v>
      </c>
      <c r="M2595" s="9" t="s">
        <v>3015</v>
      </c>
      <c r="N2595" s="5">
        <v>207307</v>
      </c>
      <c r="O2595" s="5">
        <v>2280372</v>
      </c>
      <c r="P2595" s="5">
        <f t="shared" si="80"/>
        <v>239439.06</v>
      </c>
      <c r="Q2595" s="5">
        <f t="shared" si="81"/>
        <v>2040932.94</v>
      </c>
      <c r="R2595" s="5" t="str">
        <f>+IFERROR(INDEX('18.02.23'!$F$9:$F$748,MATCH('Bảng kê Q1'!$F2595,'18.02.23'!$N$9:$N$746,0)),"")</f>
        <v/>
      </c>
      <c r="S2595" s="15" t="s">
        <v>280</v>
      </c>
      <c r="T2595" s="8" t="s">
        <v>3037</v>
      </c>
      <c r="U2595" t="e">
        <f>INDEX('Hàng tra'!$E$3:$E$519,MATCH('Bảng kê Q1'!$F2595,'Hàng tra'!$E$3:$E$519,0))</f>
        <v>#N/A</v>
      </c>
    </row>
    <row r="2596" spans="1:21" hidden="1" outlineLevel="1" x14ac:dyDescent="0.25">
      <c r="A2596" s="4">
        <v>45015</v>
      </c>
      <c r="B2596" s="8" t="s">
        <v>376</v>
      </c>
      <c r="C2596" s="8" t="s">
        <v>3013</v>
      </c>
      <c r="D2596" s="22" t="s">
        <v>470</v>
      </c>
      <c r="E2596" s="22" t="s">
        <v>470</v>
      </c>
      <c r="F2596" s="22">
        <v>18696</v>
      </c>
      <c r="G2596" s="22"/>
      <c r="H2596" s="22" t="str">
        <f>+IFERROR(INDEX('18.02.23'!$N$9:$N$746,MATCH('Bảng kê Q1'!$F2596,'18.02.23'!$N$9:$N$746,0)),"")</f>
        <v/>
      </c>
      <c r="I2596" s="22"/>
      <c r="J2596" s="22"/>
      <c r="K2596" s="22"/>
      <c r="L2596" s="5">
        <v>828401</v>
      </c>
      <c r="M2596" s="9" t="s">
        <v>3015</v>
      </c>
      <c r="N2596" s="5">
        <v>82840</v>
      </c>
      <c r="O2596" s="5">
        <v>911241</v>
      </c>
      <c r="P2596" s="5">
        <f t="shared" si="80"/>
        <v>95680.304999999993</v>
      </c>
      <c r="Q2596" s="5">
        <f t="shared" si="81"/>
        <v>815560.69500000007</v>
      </c>
      <c r="R2596" s="5" t="str">
        <f>+IFERROR(INDEX('18.02.23'!$F$9:$F$748,MATCH('Bảng kê Q1'!$F2596,'18.02.23'!$N$9:$N$746,0)),"")</f>
        <v/>
      </c>
      <c r="S2596" s="15" t="s">
        <v>1882</v>
      </c>
      <c r="T2596" s="8" t="s">
        <v>3014</v>
      </c>
      <c r="U2596" t="e">
        <f>INDEX('Hàng tra'!$E$3:$E$519,MATCH('Bảng kê Q1'!$F2596,'Hàng tra'!$E$3:$E$519,0))</f>
        <v>#N/A</v>
      </c>
    </row>
    <row r="2597" spans="1:21" hidden="1" outlineLevel="1" x14ac:dyDescent="0.25">
      <c r="A2597" s="4">
        <v>45015</v>
      </c>
      <c r="B2597" s="8" t="s">
        <v>2471</v>
      </c>
      <c r="C2597" s="8" t="s">
        <v>3013</v>
      </c>
      <c r="D2597" s="22" t="s">
        <v>2508</v>
      </c>
      <c r="E2597" s="22" t="s">
        <v>2508</v>
      </c>
      <c r="F2597" s="22">
        <v>18719</v>
      </c>
      <c r="G2597" s="22"/>
      <c r="H2597" s="22" t="str">
        <f>+IFERROR(INDEX('18.02.23'!$N$9:$N$746,MATCH('Bảng kê Q1'!$F2597,'18.02.23'!$N$9:$N$746,0)),"")</f>
        <v/>
      </c>
      <c r="I2597" s="22"/>
      <c r="J2597" s="22"/>
      <c r="K2597" s="22"/>
      <c r="L2597" s="5">
        <v>3313510</v>
      </c>
      <c r="M2597" s="9" t="s">
        <v>3015</v>
      </c>
      <c r="N2597" s="5">
        <v>331351</v>
      </c>
      <c r="O2597" s="5">
        <v>3644861</v>
      </c>
      <c r="P2597" s="5">
        <f t="shared" si="80"/>
        <v>382710.40499999997</v>
      </c>
      <c r="Q2597" s="5">
        <f t="shared" si="81"/>
        <v>3262150.5950000002</v>
      </c>
      <c r="R2597" s="5" t="str">
        <f>+IFERROR(INDEX('18.02.23'!$F$9:$F$748,MATCH('Bảng kê Q1'!$F2597,'18.02.23'!$N$9:$N$746,0)),"")</f>
        <v/>
      </c>
      <c r="S2597" s="15" t="s">
        <v>2508</v>
      </c>
      <c r="T2597" s="8" t="s">
        <v>3090</v>
      </c>
      <c r="U2597" t="e">
        <f>INDEX('Hàng tra'!$E$3:$E$519,MATCH('Bảng kê Q1'!$F2597,'Hàng tra'!$E$3:$E$519,0))</f>
        <v>#N/A</v>
      </c>
    </row>
    <row r="2598" spans="1:21" hidden="1" outlineLevel="1" x14ac:dyDescent="0.25">
      <c r="A2598" s="4">
        <v>45015</v>
      </c>
      <c r="B2598" s="8" t="s">
        <v>1514</v>
      </c>
      <c r="C2598" s="8" t="s">
        <v>3013</v>
      </c>
      <c r="D2598" s="22" t="s">
        <v>2508</v>
      </c>
      <c r="E2598" s="22" t="s">
        <v>2508</v>
      </c>
      <c r="F2598" s="22">
        <v>18720</v>
      </c>
      <c r="G2598" s="22"/>
      <c r="H2598" s="22" t="str">
        <f>+IFERROR(INDEX('18.02.23'!$N$9:$N$746,MATCH('Bảng kê Q1'!$F2598,'18.02.23'!$N$9:$N$746,0)),"")</f>
        <v/>
      </c>
      <c r="I2598" s="22"/>
      <c r="J2598" s="22"/>
      <c r="K2598" s="22"/>
      <c r="L2598" s="5">
        <v>424200</v>
      </c>
      <c r="M2598" s="9" t="s">
        <v>3015</v>
      </c>
      <c r="N2598" s="5">
        <v>42420</v>
      </c>
      <c r="O2598" s="5">
        <v>466620</v>
      </c>
      <c r="P2598" s="5">
        <f t="shared" si="80"/>
        <v>48995.1</v>
      </c>
      <c r="Q2598" s="5">
        <f t="shared" si="81"/>
        <v>417624.9</v>
      </c>
      <c r="R2598" s="5" t="str">
        <f>+IFERROR(INDEX('18.02.23'!$F$9:$F$748,MATCH('Bảng kê Q1'!$F2598,'18.02.23'!$N$9:$N$746,0)),"")</f>
        <v/>
      </c>
      <c r="S2598" s="15" t="s">
        <v>2508</v>
      </c>
      <c r="T2598" s="8" t="s">
        <v>3090</v>
      </c>
      <c r="U2598" t="e">
        <f>INDEX('Hàng tra'!$E$3:$E$519,MATCH('Bảng kê Q1'!$F2598,'Hàng tra'!$E$3:$E$519,0))</f>
        <v>#N/A</v>
      </c>
    </row>
    <row r="2599" spans="1:21" hidden="1" outlineLevel="1" x14ac:dyDescent="0.25">
      <c r="A2599" s="4">
        <v>45016</v>
      </c>
      <c r="B2599" s="8" t="s">
        <v>502</v>
      </c>
      <c r="C2599" s="8" t="s">
        <v>3013</v>
      </c>
      <c r="D2599" s="22" t="s">
        <v>365</v>
      </c>
      <c r="E2599" s="22" t="s">
        <v>365</v>
      </c>
      <c r="F2599" s="22">
        <v>18747</v>
      </c>
      <c r="G2599" s="22"/>
      <c r="H2599" s="22" t="str">
        <f>+IFERROR(INDEX('18.02.23'!$N$9:$N$746,MATCH('Bảng kê Q1'!$F2599,'18.02.23'!$N$9:$N$746,0)),"")</f>
        <v/>
      </c>
      <c r="I2599" s="22"/>
      <c r="J2599" s="22"/>
      <c r="K2599" s="22"/>
      <c r="L2599" s="5">
        <v>555290</v>
      </c>
      <c r="M2599" s="9" t="s">
        <v>3015</v>
      </c>
      <c r="N2599" s="5">
        <v>55529</v>
      </c>
      <c r="O2599" s="5">
        <v>610819</v>
      </c>
      <c r="P2599" s="5">
        <f t="shared" si="80"/>
        <v>64135.994999999995</v>
      </c>
      <c r="Q2599" s="5">
        <f t="shared" si="81"/>
        <v>546683.005</v>
      </c>
      <c r="R2599" s="5" t="str">
        <f>+IFERROR(INDEX('18.02.23'!$F$9:$F$748,MATCH('Bảng kê Q1'!$F2599,'18.02.23'!$N$9:$N$746,0)),"")</f>
        <v/>
      </c>
      <c r="S2599" s="15" t="s">
        <v>1882</v>
      </c>
      <c r="T2599" s="8" t="s">
        <v>3014</v>
      </c>
      <c r="U2599" t="e">
        <f>INDEX('Hàng tra'!$E$3:$E$519,MATCH('Bảng kê Q1'!$F2599,'Hàng tra'!$E$3:$E$519,0))</f>
        <v>#N/A</v>
      </c>
    </row>
    <row r="2600" spans="1:21" ht="21" hidden="1" outlineLevel="1" x14ac:dyDescent="0.25">
      <c r="A2600" s="4">
        <v>45016</v>
      </c>
      <c r="B2600" s="8" t="s">
        <v>2230</v>
      </c>
      <c r="C2600" s="8" t="s">
        <v>3013</v>
      </c>
      <c r="D2600" s="22" t="s">
        <v>4240</v>
      </c>
      <c r="E2600" s="22" t="s">
        <v>4240</v>
      </c>
      <c r="F2600" s="22">
        <v>18748</v>
      </c>
      <c r="G2600" s="22"/>
      <c r="H2600" s="22" t="str">
        <f>+IFERROR(INDEX('18.02.23'!$N$9:$N$746,MATCH('Bảng kê Q1'!$F2600,'18.02.23'!$N$9:$N$746,0)),"")</f>
        <v/>
      </c>
      <c r="I2600" s="22"/>
      <c r="J2600" s="22"/>
      <c r="K2600" s="22"/>
      <c r="L2600" s="5">
        <v>352800</v>
      </c>
      <c r="M2600" s="9" t="s">
        <v>3015</v>
      </c>
      <c r="N2600" s="5">
        <v>35280</v>
      </c>
      <c r="O2600" s="5">
        <v>388080</v>
      </c>
      <c r="P2600" s="5">
        <f t="shared" si="80"/>
        <v>40748.400000000001</v>
      </c>
      <c r="Q2600" s="5">
        <f t="shared" si="81"/>
        <v>347331.6</v>
      </c>
      <c r="R2600" s="5" t="str">
        <f>+IFERROR(INDEX('18.02.23'!$F$9:$F$748,MATCH('Bảng kê Q1'!$F2600,'18.02.23'!$N$9:$N$746,0)),"")</f>
        <v/>
      </c>
      <c r="S2600" s="15" t="s">
        <v>349</v>
      </c>
      <c r="T2600" s="8" t="s">
        <v>3030</v>
      </c>
      <c r="U2600" t="e">
        <f>INDEX('Hàng tra'!$E$3:$E$519,MATCH('Bảng kê Q1'!$F2600,'Hàng tra'!$E$3:$E$519,0))</f>
        <v>#N/A</v>
      </c>
    </row>
    <row r="2601" spans="1:21" hidden="1" outlineLevel="1" x14ac:dyDescent="0.25">
      <c r="A2601" s="4">
        <v>45016</v>
      </c>
      <c r="B2601" s="8" t="s">
        <v>2166</v>
      </c>
      <c r="C2601" s="8" t="s">
        <v>3013</v>
      </c>
      <c r="D2601" s="22" t="s">
        <v>2617</v>
      </c>
      <c r="E2601" s="22" t="s">
        <v>2617</v>
      </c>
      <c r="F2601" s="22">
        <v>18750</v>
      </c>
      <c r="G2601" s="22"/>
      <c r="H2601" s="22" t="str">
        <f>+IFERROR(INDEX('18.02.23'!$N$9:$N$746,MATCH('Bảng kê Q1'!$F2601,'18.02.23'!$N$9:$N$746,0)),"")</f>
        <v/>
      </c>
      <c r="I2601" s="22"/>
      <c r="J2601" s="22"/>
      <c r="K2601" s="22"/>
      <c r="L2601" s="5">
        <v>1065363</v>
      </c>
      <c r="M2601" s="9" t="s">
        <v>3015</v>
      </c>
      <c r="N2601" s="5">
        <v>106536</v>
      </c>
      <c r="O2601" s="5">
        <v>1171899</v>
      </c>
      <c r="P2601" s="5">
        <f t="shared" si="80"/>
        <v>123049.39499999999</v>
      </c>
      <c r="Q2601" s="5">
        <f t="shared" si="81"/>
        <v>1048849.605</v>
      </c>
      <c r="R2601" s="5" t="str">
        <f>+IFERROR(INDEX('18.02.23'!$F$9:$F$748,MATCH('Bảng kê Q1'!$F2601,'18.02.23'!$N$9:$N$746,0)),"")</f>
        <v/>
      </c>
      <c r="S2601" s="15" t="s">
        <v>1882</v>
      </c>
      <c r="T2601" s="8" t="s">
        <v>3014</v>
      </c>
      <c r="U2601" t="e">
        <f>INDEX('Hàng tra'!$E$3:$E$519,MATCH('Bảng kê Q1'!$F2601,'Hàng tra'!$E$3:$E$519,0))</f>
        <v>#N/A</v>
      </c>
    </row>
    <row r="2602" spans="1:21" ht="21" hidden="1" outlineLevel="1" x14ac:dyDescent="0.25">
      <c r="A2602" s="4">
        <v>45016</v>
      </c>
      <c r="B2602" s="8" t="s">
        <v>2259</v>
      </c>
      <c r="C2602" s="8" t="s">
        <v>3013</v>
      </c>
      <c r="D2602" s="22" t="s">
        <v>1621</v>
      </c>
      <c r="E2602" s="22" t="s">
        <v>1621</v>
      </c>
      <c r="F2602" s="22">
        <v>18753</v>
      </c>
      <c r="G2602" s="22"/>
      <c r="H2602" s="22" t="str">
        <f>+IFERROR(INDEX('18.02.23'!$N$9:$N$746,MATCH('Bảng kê Q1'!$F2602,'18.02.23'!$N$9:$N$746,0)),"")</f>
        <v/>
      </c>
      <c r="I2602" s="22"/>
      <c r="J2602" s="22"/>
      <c r="K2602" s="22"/>
      <c r="L2602" s="5">
        <v>2610930</v>
      </c>
      <c r="M2602" s="9" t="s">
        <v>3015</v>
      </c>
      <c r="N2602" s="5">
        <v>261093</v>
      </c>
      <c r="O2602" s="5">
        <v>2872023</v>
      </c>
      <c r="P2602" s="5">
        <f t="shared" si="80"/>
        <v>301562.41499999998</v>
      </c>
      <c r="Q2602" s="5">
        <f t="shared" si="81"/>
        <v>2570460.585</v>
      </c>
      <c r="R2602" s="5" t="str">
        <f>+IFERROR(INDEX('18.02.23'!$F$9:$F$748,MATCH('Bảng kê Q1'!$F2602,'18.02.23'!$N$9:$N$746,0)),"")</f>
        <v/>
      </c>
      <c r="S2602" s="15" t="s">
        <v>1621</v>
      </c>
      <c r="T2602" s="8" t="s">
        <v>3108</v>
      </c>
      <c r="U2602" t="e">
        <f>INDEX('Hàng tra'!$E$3:$E$519,MATCH('Bảng kê Q1'!$F2602,'Hàng tra'!$E$3:$E$519,0))</f>
        <v>#N/A</v>
      </c>
    </row>
    <row r="2603" spans="1:21" hidden="1" outlineLevel="1" x14ac:dyDescent="0.25">
      <c r="A2603" s="4">
        <v>45016</v>
      </c>
      <c r="B2603" s="8" t="s">
        <v>2425</v>
      </c>
      <c r="C2603" s="8" t="s">
        <v>3013</v>
      </c>
      <c r="D2603" s="22" t="s">
        <v>2097</v>
      </c>
      <c r="E2603" s="22" t="s">
        <v>2097</v>
      </c>
      <c r="F2603" s="22">
        <v>18754</v>
      </c>
      <c r="G2603" s="22"/>
      <c r="H2603" s="22" t="str">
        <f>+IFERROR(INDEX('18.02.23'!$N$9:$N$746,MATCH('Bảng kê Q1'!$F2603,'18.02.23'!$N$9:$N$746,0)),"")</f>
        <v/>
      </c>
      <c r="I2603" s="22"/>
      <c r="J2603" s="22"/>
      <c r="K2603" s="22"/>
      <c r="L2603" s="5">
        <v>678162</v>
      </c>
      <c r="M2603" s="9" t="s">
        <v>3015</v>
      </c>
      <c r="N2603" s="5">
        <v>67816</v>
      </c>
      <c r="O2603" s="5">
        <v>745978</v>
      </c>
      <c r="P2603" s="5">
        <f t="shared" si="80"/>
        <v>78327.69</v>
      </c>
      <c r="Q2603" s="5">
        <f t="shared" si="81"/>
        <v>667650.31000000006</v>
      </c>
      <c r="R2603" s="5" t="str">
        <f>+IFERROR(INDEX('18.02.23'!$F$9:$F$748,MATCH('Bảng kê Q1'!$F2603,'18.02.23'!$N$9:$N$746,0)),"")</f>
        <v/>
      </c>
      <c r="S2603" s="15" t="s">
        <v>1882</v>
      </c>
      <c r="T2603" s="8" t="s">
        <v>3014</v>
      </c>
      <c r="U2603" t="e">
        <f>INDEX('Hàng tra'!$E$3:$E$519,MATCH('Bảng kê Q1'!$F2603,'Hàng tra'!$E$3:$E$519,0))</f>
        <v>#N/A</v>
      </c>
    </row>
    <row r="2604" spans="1:21" hidden="1" outlineLevel="1" x14ac:dyDescent="0.25">
      <c r="A2604" s="4">
        <v>45016</v>
      </c>
      <c r="B2604" s="8" t="s">
        <v>1206</v>
      </c>
      <c r="C2604" s="8" t="s">
        <v>3013</v>
      </c>
      <c r="D2604" s="22" t="s">
        <v>1759</v>
      </c>
      <c r="E2604" s="22" t="s">
        <v>1759</v>
      </c>
      <c r="F2604" s="22">
        <v>18755</v>
      </c>
      <c r="G2604" s="22"/>
      <c r="H2604" s="22" t="str">
        <f>+IFERROR(INDEX('18.02.23'!$N$9:$N$746,MATCH('Bảng kê Q1'!$F2604,'18.02.23'!$N$9:$N$746,0)),"")</f>
        <v/>
      </c>
      <c r="I2604" s="22"/>
      <c r="J2604" s="22"/>
      <c r="K2604" s="22"/>
      <c r="L2604" s="5">
        <v>496650</v>
      </c>
      <c r="M2604" s="9" t="s">
        <v>3015</v>
      </c>
      <c r="N2604" s="5">
        <v>49665</v>
      </c>
      <c r="O2604" s="5">
        <v>546315</v>
      </c>
      <c r="P2604" s="5">
        <f t="shared" si="80"/>
        <v>57363.074999999997</v>
      </c>
      <c r="Q2604" s="5">
        <f t="shared" si="81"/>
        <v>488951.92499999999</v>
      </c>
      <c r="R2604" s="5" t="str">
        <f>+IFERROR(INDEX('18.02.23'!$F$9:$F$748,MATCH('Bảng kê Q1'!$F2604,'18.02.23'!$N$9:$N$746,0)),"")</f>
        <v/>
      </c>
      <c r="S2604" s="15" t="s">
        <v>1882</v>
      </c>
      <c r="T2604" s="8" t="s">
        <v>3014</v>
      </c>
      <c r="U2604" t="e">
        <f>INDEX('Hàng tra'!$E$3:$E$519,MATCH('Bảng kê Q1'!$F2604,'Hàng tra'!$E$3:$E$519,0))</f>
        <v>#N/A</v>
      </c>
    </row>
    <row r="2605" spans="1:21" hidden="1" outlineLevel="1" x14ac:dyDescent="0.25">
      <c r="A2605" s="4">
        <v>45016</v>
      </c>
      <c r="B2605" s="8" t="s">
        <v>2772</v>
      </c>
      <c r="C2605" s="8" t="s">
        <v>3013</v>
      </c>
      <c r="D2605" s="22" t="s">
        <v>2314</v>
      </c>
      <c r="E2605" s="22" t="s">
        <v>2314</v>
      </c>
      <c r="F2605" s="22">
        <v>18785</v>
      </c>
      <c r="G2605" s="22"/>
      <c r="H2605" s="22" t="str">
        <f>+IFERROR(INDEX('18.02.23'!$N$9:$N$746,MATCH('Bảng kê Q1'!$F2605,'18.02.23'!$N$9:$N$746,0)),"")</f>
        <v/>
      </c>
      <c r="I2605" s="22"/>
      <c r="J2605" s="22"/>
      <c r="K2605" s="22"/>
      <c r="L2605" s="5">
        <v>704013</v>
      </c>
      <c r="M2605" s="9" t="s">
        <v>3015</v>
      </c>
      <c r="N2605" s="5">
        <v>70401</v>
      </c>
      <c r="O2605" s="5">
        <v>774414</v>
      </c>
      <c r="P2605" s="5">
        <f t="shared" si="80"/>
        <v>81313.47</v>
      </c>
      <c r="Q2605" s="5">
        <f t="shared" si="81"/>
        <v>693100.53</v>
      </c>
      <c r="R2605" s="5" t="str">
        <f>+IFERROR(INDEX('18.02.23'!$F$9:$F$748,MATCH('Bảng kê Q1'!$F2605,'18.02.23'!$N$9:$N$746,0)),"")</f>
        <v/>
      </c>
      <c r="S2605" s="15" t="s">
        <v>1882</v>
      </c>
      <c r="T2605" s="8" t="s">
        <v>3014</v>
      </c>
      <c r="U2605" t="e">
        <f>INDEX('Hàng tra'!$E$3:$E$519,MATCH('Bảng kê Q1'!$F2605,'Hàng tra'!$E$3:$E$519,0))</f>
        <v>#N/A</v>
      </c>
    </row>
    <row r="2606" spans="1:21" x14ac:dyDescent="0.25">
      <c r="B2606" s="8"/>
    </row>
  </sheetData>
  <autoFilter ref="A3:V2605" xr:uid="{A070C4D3-3D18-420D-A2F4-8C26D56FBA09}">
    <filterColumn colId="7">
      <customFilters>
        <customFilter operator="notEqual" val=" "/>
      </customFilters>
    </filterColumn>
  </autoFilter>
  <conditionalFormatting sqref="B1:B1048576">
    <cfRule type="duplicateValues" dxfId="1" priority="1"/>
    <cfRule type="duplicateValues" dxfId="0" priority="3"/>
  </conditionalFormatting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93B83-5CD0-4739-B8BE-CF8F46DD0E16}">
  <sheetPr filterMode="1"/>
  <dimension ref="A1:N524"/>
  <sheetViews>
    <sheetView tabSelected="1" topLeftCell="B8" workbookViewId="0">
      <selection activeCell="O512" sqref="O512"/>
    </sheetView>
  </sheetViews>
  <sheetFormatPr defaultColWidth="9.140625" defaultRowHeight="15" x14ac:dyDescent="0.25"/>
  <cols>
    <col min="1" max="1" width="14.28515625" style="6" customWidth="1"/>
    <col min="2" max="2" width="13.5703125" style="6" customWidth="1"/>
    <col min="3" max="5" width="15.7109375" customWidth="1"/>
    <col min="6" max="6" width="13.5703125" customWidth="1"/>
    <col min="7" max="7" width="87.28515625" bestFit="1" customWidth="1"/>
    <col min="8" max="10" width="17.140625" style="2" customWidth="1"/>
    <col min="13" max="13" width="15.42578125" customWidth="1"/>
  </cols>
  <sheetData>
    <row r="1" spans="1:13" ht="18.75" x14ac:dyDescent="0.3">
      <c r="A1" s="58" t="s">
        <v>5398</v>
      </c>
      <c r="B1" s="58"/>
      <c r="C1" s="58"/>
      <c r="D1" s="58"/>
      <c r="E1" s="58"/>
      <c r="F1" s="58"/>
      <c r="G1" s="58"/>
      <c r="H1" s="58"/>
      <c r="I1" s="58"/>
      <c r="J1" s="58"/>
    </row>
    <row r="2" spans="1:13" ht="15" customHeight="1" x14ac:dyDescent="0.25">
      <c r="A2" s="49" t="s">
        <v>5399</v>
      </c>
      <c r="B2" s="49" t="s">
        <v>5400</v>
      </c>
      <c r="C2" s="18" t="s">
        <v>5401</v>
      </c>
      <c r="D2" s="18" t="s">
        <v>1168</v>
      </c>
      <c r="E2" s="18"/>
      <c r="F2" s="18" t="s">
        <v>3137</v>
      </c>
      <c r="G2" s="18" t="s">
        <v>5402</v>
      </c>
      <c r="H2" s="7" t="s">
        <v>5403</v>
      </c>
      <c r="I2" s="7" t="s">
        <v>5404</v>
      </c>
      <c r="J2" s="7" t="s">
        <v>5405</v>
      </c>
    </row>
    <row r="3" spans="1:13" hidden="1" x14ac:dyDescent="0.25">
      <c r="A3" s="50">
        <v>44965</v>
      </c>
      <c r="B3" s="50">
        <v>44965</v>
      </c>
      <c r="C3" s="19" t="s">
        <v>5406</v>
      </c>
      <c r="D3" s="19" t="s">
        <v>5407</v>
      </c>
      <c r="E3" s="19">
        <v>357</v>
      </c>
      <c r="F3" s="19" t="s">
        <v>3971</v>
      </c>
      <c r="G3" s="19" t="s">
        <v>349</v>
      </c>
      <c r="H3" s="51">
        <v>351382</v>
      </c>
      <c r="I3" s="51">
        <v>28111</v>
      </c>
      <c r="J3" s="51">
        <v>379493</v>
      </c>
      <c r="K3" t="e">
        <f>+INDEX('18.02.23'!$N$9:$N$746,MATCH('Hàng tra'!$E3,'18.02.23'!$N$9:$N$746,0))</f>
        <v>#N/A</v>
      </c>
      <c r="L3" t="e">
        <f>+INDEX('18.02.23'!$F$9:$F$746,MATCH('Hàng tra'!$E3,'18.02.23'!$N$9:$N$746,0))</f>
        <v>#N/A</v>
      </c>
      <c r="M3" s="2" t="e">
        <f>+J3+L3</f>
        <v>#N/A</v>
      </c>
    </row>
    <row r="4" spans="1:13" hidden="1" x14ac:dyDescent="0.25">
      <c r="A4" s="50">
        <v>45000</v>
      </c>
      <c r="B4" s="50">
        <v>45000</v>
      </c>
      <c r="C4" s="19" t="s">
        <v>5408</v>
      </c>
      <c r="D4" s="19" t="s">
        <v>2920</v>
      </c>
      <c r="E4" s="19">
        <v>184</v>
      </c>
      <c r="F4" s="19" t="s">
        <v>3444</v>
      </c>
      <c r="G4" s="19" t="s">
        <v>2912</v>
      </c>
      <c r="H4" s="51">
        <v>442409</v>
      </c>
      <c r="I4" s="51">
        <v>44241</v>
      </c>
      <c r="J4" s="51">
        <v>486650</v>
      </c>
      <c r="K4" t="e">
        <f>+INDEX('18.02.23'!$N$9:$N$746,MATCH('Hàng tra'!$E4,'18.02.23'!$N$9:$N$746,0))</f>
        <v>#N/A</v>
      </c>
      <c r="L4" t="e">
        <f>+INDEX('18.02.23'!$F$9:$F$746,MATCH('Hàng tra'!$E4,'18.02.23'!$N$9:$N$746,0))</f>
        <v>#N/A</v>
      </c>
      <c r="M4" s="2" t="e">
        <f t="shared" ref="M4:M67" si="0">+J4+L4</f>
        <v>#N/A</v>
      </c>
    </row>
    <row r="5" spans="1:13" hidden="1" x14ac:dyDescent="0.25">
      <c r="A5" s="50">
        <v>44968</v>
      </c>
      <c r="B5" s="50">
        <v>44968</v>
      </c>
      <c r="C5" s="19" t="s">
        <v>5409</v>
      </c>
      <c r="D5" s="19" t="s">
        <v>587</v>
      </c>
      <c r="E5" s="19">
        <v>62</v>
      </c>
      <c r="F5" s="19" t="s">
        <v>3975</v>
      </c>
      <c r="G5" s="19" t="s">
        <v>1332</v>
      </c>
      <c r="H5" s="51">
        <v>656967</v>
      </c>
      <c r="I5" s="51">
        <v>52558</v>
      </c>
      <c r="J5" s="51">
        <v>709525</v>
      </c>
      <c r="K5" t="e">
        <f>+INDEX('18.02.23'!$N$9:$N$746,MATCH('Hàng tra'!$E5,'18.02.23'!$N$9:$N$746,0))</f>
        <v>#N/A</v>
      </c>
      <c r="L5" t="e">
        <f>+INDEX('18.02.23'!$F$9:$F$746,MATCH('Hàng tra'!$E5,'18.02.23'!$N$9:$N$746,0))</f>
        <v>#N/A</v>
      </c>
      <c r="M5" s="2" t="e">
        <f t="shared" si="0"/>
        <v>#N/A</v>
      </c>
    </row>
    <row r="6" spans="1:13" x14ac:dyDescent="0.25">
      <c r="A6" s="50">
        <v>44943</v>
      </c>
      <c r="B6" s="50">
        <v>44943</v>
      </c>
      <c r="C6" s="19" t="s">
        <v>5410</v>
      </c>
      <c r="D6" s="19" t="s">
        <v>5411</v>
      </c>
      <c r="E6" s="19">
        <v>1333</v>
      </c>
      <c r="F6" s="19" t="s">
        <v>3140</v>
      </c>
      <c r="G6" s="19" t="s">
        <v>1882</v>
      </c>
      <c r="H6" s="51">
        <v>111058</v>
      </c>
      <c r="I6" s="51">
        <v>8885</v>
      </c>
      <c r="J6" s="51">
        <v>119943</v>
      </c>
      <c r="K6">
        <f>+INDEX('18.02.23'!$N$9:$N$746,MATCH('Hàng tra'!$E6,'18.02.23'!$N$9:$N$746,0))</f>
        <v>1333</v>
      </c>
      <c r="L6">
        <f>+INDEX('18.02.23'!$F$9:$F$746,MATCH('Hàng tra'!$E6,'18.02.23'!$N$9:$N$746,0))</f>
        <v>-119943</v>
      </c>
      <c r="M6" s="2">
        <f t="shared" si="0"/>
        <v>0</v>
      </c>
    </row>
    <row r="7" spans="1:13" x14ac:dyDescent="0.25">
      <c r="A7" s="50">
        <v>44956</v>
      </c>
      <c r="B7" s="50">
        <v>44956</v>
      </c>
      <c r="C7" s="19" t="s">
        <v>5412</v>
      </c>
      <c r="D7" s="19" t="s">
        <v>2254</v>
      </c>
      <c r="E7" s="19">
        <v>1742</v>
      </c>
      <c r="F7" s="19" t="s">
        <v>3140</v>
      </c>
      <c r="G7" s="19" t="s">
        <v>1882</v>
      </c>
      <c r="H7" s="51">
        <v>333174</v>
      </c>
      <c r="I7" s="51">
        <v>26654</v>
      </c>
      <c r="J7" s="51">
        <v>359828</v>
      </c>
      <c r="K7">
        <f>+INDEX('18.02.23'!$N$9:$N$746,MATCH('Hàng tra'!$E7,'18.02.23'!$N$9:$N$746,0))</f>
        <v>1742</v>
      </c>
      <c r="L7">
        <f>+INDEX('18.02.23'!$F$9:$F$746,MATCH('Hàng tra'!$E7,'18.02.23'!$N$9:$N$746,0))</f>
        <v>-359828</v>
      </c>
      <c r="M7" s="2">
        <f t="shared" si="0"/>
        <v>0</v>
      </c>
    </row>
    <row r="8" spans="1:13" x14ac:dyDescent="0.25">
      <c r="A8" s="50">
        <v>44944</v>
      </c>
      <c r="B8" s="50">
        <v>44944</v>
      </c>
      <c r="C8" s="19" t="s">
        <v>5413</v>
      </c>
      <c r="D8" s="19" t="s">
        <v>1949</v>
      </c>
      <c r="E8" s="19">
        <v>80</v>
      </c>
      <c r="F8" s="19" t="s">
        <v>4026</v>
      </c>
      <c r="G8" s="19" t="s">
        <v>701</v>
      </c>
      <c r="H8" s="51">
        <v>655733</v>
      </c>
      <c r="I8" s="51">
        <v>65573</v>
      </c>
      <c r="J8" s="51">
        <v>721306</v>
      </c>
      <c r="K8">
        <f>+INDEX('18.02.23'!$N$9:$N$746,MATCH('Hàng tra'!$E8,'18.02.23'!$N$9:$N$746,0))</f>
        <v>80</v>
      </c>
      <c r="L8">
        <f>+INDEX('18.02.23'!$F$9:$F$746,MATCH('Hàng tra'!$E8,'18.02.23'!$N$9:$N$746,0))</f>
        <v>-721305</v>
      </c>
      <c r="M8" s="2">
        <f t="shared" si="0"/>
        <v>1</v>
      </c>
    </row>
    <row r="9" spans="1:13" hidden="1" x14ac:dyDescent="0.25">
      <c r="A9" s="50">
        <v>45007</v>
      </c>
      <c r="B9" s="50">
        <v>45007</v>
      </c>
      <c r="C9" s="19" t="s">
        <v>5414</v>
      </c>
      <c r="D9" s="19" t="s">
        <v>2709</v>
      </c>
      <c r="E9" s="19">
        <v>512</v>
      </c>
      <c r="F9" s="19" t="s">
        <v>3977</v>
      </c>
      <c r="G9" s="19" t="s">
        <v>1976</v>
      </c>
      <c r="H9" s="51">
        <v>193364</v>
      </c>
      <c r="I9" s="51">
        <v>19336</v>
      </c>
      <c r="J9" s="51">
        <v>212700</v>
      </c>
      <c r="K9">
        <f>+INDEX('18.02.23'!$N$9:$N$746,MATCH('Hàng tra'!$E9,'18.02.23'!$N$9:$N$746,0))</f>
        <v>512</v>
      </c>
      <c r="L9">
        <v>0</v>
      </c>
      <c r="M9" s="2">
        <v>0</v>
      </c>
    </row>
    <row r="10" spans="1:13" hidden="1" x14ac:dyDescent="0.25">
      <c r="A10" s="50">
        <v>44993</v>
      </c>
      <c r="B10" s="50">
        <v>44993</v>
      </c>
      <c r="C10" s="19" t="s">
        <v>5415</v>
      </c>
      <c r="D10" s="19" t="s">
        <v>1018</v>
      </c>
      <c r="E10" s="19">
        <v>408</v>
      </c>
      <c r="F10" s="19" t="s">
        <v>3977</v>
      </c>
      <c r="G10" s="19" t="s">
        <v>1976</v>
      </c>
      <c r="H10" s="51">
        <v>106050</v>
      </c>
      <c r="I10" s="51">
        <v>10605</v>
      </c>
      <c r="J10" s="51">
        <v>116655</v>
      </c>
      <c r="K10" t="e">
        <f>+INDEX('18.02.23'!$N$9:$N$746,MATCH('Hàng tra'!$E10,'18.02.23'!$N$9:$N$746,0))</f>
        <v>#N/A</v>
      </c>
      <c r="L10" t="e">
        <f>+INDEX('18.02.23'!$F$9:$F$746,MATCH('Hàng tra'!$E10,'18.02.23'!$N$9:$N$746,0))</f>
        <v>#N/A</v>
      </c>
      <c r="M10" s="2" t="e">
        <f t="shared" si="0"/>
        <v>#N/A</v>
      </c>
    </row>
    <row r="11" spans="1:13" x14ac:dyDescent="0.25">
      <c r="A11" s="50">
        <v>44939</v>
      </c>
      <c r="B11" s="50">
        <v>44939</v>
      </c>
      <c r="C11" s="19" t="s">
        <v>5416</v>
      </c>
      <c r="D11" s="19" t="s">
        <v>2065</v>
      </c>
      <c r="E11" s="19">
        <v>1043</v>
      </c>
      <c r="F11" s="19" t="s">
        <v>3140</v>
      </c>
      <c r="G11" s="19" t="s">
        <v>1882</v>
      </c>
      <c r="H11" s="51">
        <v>200728</v>
      </c>
      <c r="I11" s="51">
        <v>16058</v>
      </c>
      <c r="J11" s="51">
        <v>216786</v>
      </c>
      <c r="K11">
        <f>+INDEX('18.02.23'!$N$9:$N$746,MATCH('Hàng tra'!$E11,'18.02.23'!$N$9:$N$746,0))</f>
        <v>1043</v>
      </c>
      <c r="L11">
        <f>+INDEX('18.02.23'!$F$9:$F$746,MATCH('Hàng tra'!$E11,'18.02.23'!$N$9:$N$746,0))</f>
        <v>-216786</v>
      </c>
      <c r="M11" s="2">
        <f t="shared" si="0"/>
        <v>0</v>
      </c>
    </row>
    <row r="12" spans="1:13" x14ac:dyDescent="0.25">
      <c r="A12" s="50">
        <v>44931</v>
      </c>
      <c r="B12" s="50">
        <v>44931</v>
      </c>
      <c r="C12" s="19" t="s">
        <v>5417</v>
      </c>
      <c r="D12" s="19" t="s">
        <v>2305</v>
      </c>
      <c r="E12" s="19">
        <v>204</v>
      </c>
      <c r="F12" s="19" t="s">
        <v>3140</v>
      </c>
      <c r="G12" s="19" t="s">
        <v>1882</v>
      </c>
      <c r="H12" s="51">
        <v>285040</v>
      </c>
      <c r="I12" s="51">
        <v>22803</v>
      </c>
      <c r="J12" s="51">
        <v>307843</v>
      </c>
      <c r="K12">
        <f>+INDEX('18.02.23'!$N$9:$N$746,MATCH('Hàng tra'!$E12,'18.02.23'!$N$9:$N$746,0))</f>
        <v>204</v>
      </c>
      <c r="L12">
        <f>+INDEX('18.02.23'!$F$9:$F$746,MATCH('Hàng tra'!$E12,'18.02.23'!$N$9:$N$746,0))</f>
        <v>-307843</v>
      </c>
      <c r="M12" s="2">
        <f t="shared" si="0"/>
        <v>0</v>
      </c>
    </row>
    <row r="13" spans="1:13" x14ac:dyDescent="0.25">
      <c r="A13" s="50">
        <v>44945</v>
      </c>
      <c r="B13" s="50">
        <v>44945</v>
      </c>
      <c r="C13" s="19" t="s">
        <v>5418</v>
      </c>
      <c r="D13" s="19" t="s">
        <v>5419</v>
      </c>
      <c r="E13" s="19">
        <v>36</v>
      </c>
      <c r="F13" s="19" t="s">
        <v>3491</v>
      </c>
      <c r="G13" s="19" t="s">
        <v>1405</v>
      </c>
      <c r="H13" s="51">
        <v>297000</v>
      </c>
      <c r="I13" s="51">
        <v>23760</v>
      </c>
      <c r="J13" s="51">
        <v>320760</v>
      </c>
      <c r="K13">
        <f>+INDEX('18.02.23'!$N$9:$N$746,MATCH('Hàng tra'!$E13,'18.02.23'!$N$9:$N$746,0))</f>
        <v>36</v>
      </c>
      <c r="L13">
        <f>+INDEX('18.02.23'!$F$9:$F$746,MATCH('Hàng tra'!$E13,'18.02.23'!$N$9:$N$746,0))</f>
        <v>-320760</v>
      </c>
      <c r="M13" s="2">
        <f t="shared" si="0"/>
        <v>0</v>
      </c>
    </row>
    <row r="14" spans="1:13" x14ac:dyDescent="0.25">
      <c r="A14" s="50">
        <v>44936</v>
      </c>
      <c r="B14" s="50">
        <v>44936</v>
      </c>
      <c r="C14" s="19" t="s">
        <v>5420</v>
      </c>
      <c r="D14" s="19" t="s">
        <v>757</v>
      </c>
      <c r="E14" s="19">
        <v>496</v>
      </c>
      <c r="F14" s="19" t="s">
        <v>3140</v>
      </c>
      <c r="G14" s="19" t="s">
        <v>1882</v>
      </c>
      <c r="H14" s="51">
        <v>329199</v>
      </c>
      <c r="I14" s="51">
        <v>26336</v>
      </c>
      <c r="J14" s="51">
        <v>355535</v>
      </c>
      <c r="K14">
        <f>+INDEX('18.02.23'!$N$9:$N$746,MATCH('Hàng tra'!$E14,'18.02.23'!$N$9:$N$746,0))</f>
        <v>496</v>
      </c>
      <c r="L14">
        <f>+INDEX('18.02.23'!$F$9:$F$746,MATCH('Hàng tra'!$E14,'18.02.23'!$N$9:$N$746,0))</f>
        <v>-355535</v>
      </c>
      <c r="M14" s="2">
        <f t="shared" si="0"/>
        <v>0</v>
      </c>
    </row>
    <row r="15" spans="1:13" hidden="1" x14ac:dyDescent="0.25">
      <c r="A15" s="50">
        <v>44938</v>
      </c>
      <c r="B15" s="50">
        <v>44938</v>
      </c>
      <c r="C15" s="19" t="s">
        <v>5421</v>
      </c>
      <c r="D15" s="19" t="s">
        <v>1993</v>
      </c>
      <c r="E15" s="19">
        <v>53</v>
      </c>
      <c r="F15" s="19" t="s">
        <v>3977</v>
      </c>
      <c r="G15" s="19" t="s">
        <v>1976</v>
      </c>
      <c r="H15" s="51">
        <v>50182</v>
      </c>
      <c r="I15" s="51">
        <v>4015</v>
      </c>
      <c r="J15" s="51">
        <v>54197</v>
      </c>
      <c r="M15" s="2"/>
    </row>
    <row r="16" spans="1:13" hidden="1" x14ac:dyDescent="0.25">
      <c r="A16" s="50">
        <v>44930</v>
      </c>
      <c r="B16" s="50">
        <v>44930</v>
      </c>
      <c r="C16" s="19" t="s">
        <v>5422</v>
      </c>
      <c r="D16" s="19" t="s">
        <v>1650</v>
      </c>
      <c r="E16" s="19">
        <v>20</v>
      </c>
      <c r="F16" s="19" t="s">
        <v>3969</v>
      </c>
      <c r="G16" s="19" t="s">
        <v>1260</v>
      </c>
      <c r="H16" s="51">
        <v>183150</v>
      </c>
      <c r="I16" s="51">
        <v>14652</v>
      </c>
      <c r="J16" s="51">
        <v>197802</v>
      </c>
      <c r="K16">
        <f>+INDEX('18.02.23'!$N$9:$N$746,MATCH('Hàng tra'!$E16,'18.02.23'!$N$9:$N$746,0))</f>
        <v>20</v>
      </c>
      <c r="L16">
        <v>0</v>
      </c>
      <c r="M16" s="2">
        <v>0</v>
      </c>
    </row>
    <row r="17" spans="1:13" hidden="1" x14ac:dyDescent="0.25">
      <c r="A17" s="50">
        <v>44994</v>
      </c>
      <c r="B17" s="50">
        <v>44994</v>
      </c>
      <c r="C17" s="19" t="s">
        <v>5423</v>
      </c>
      <c r="D17" s="19" t="s">
        <v>1502</v>
      </c>
      <c r="E17" s="19">
        <v>246</v>
      </c>
      <c r="F17" s="19" t="s">
        <v>3922</v>
      </c>
      <c r="G17" s="19" t="s">
        <v>672</v>
      </c>
      <c r="H17" s="51">
        <v>579059</v>
      </c>
      <c r="I17" s="51">
        <v>57906</v>
      </c>
      <c r="J17" s="51">
        <v>636965</v>
      </c>
      <c r="K17" t="e">
        <f>+INDEX('18.02.23'!$N$9:$N$746,MATCH('Hàng tra'!$E17,'18.02.23'!$N$9:$N$746,0))</f>
        <v>#N/A</v>
      </c>
      <c r="L17" t="e">
        <f>+INDEX('18.02.23'!$F$9:$F$746,MATCH('Hàng tra'!$E17,'18.02.23'!$N$9:$N$746,0))</f>
        <v>#N/A</v>
      </c>
      <c r="M17" s="2" t="e">
        <f t="shared" si="0"/>
        <v>#N/A</v>
      </c>
    </row>
    <row r="18" spans="1:13" hidden="1" x14ac:dyDescent="0.25">
      <c r="A18" s="50">
        <v>44974</v>
      </c>
      <c r="B18" s="50">
        <v>44974</v>
      </c>
      <c r="C18" s="19" t="s">
        <v>5424</v>
      </c>
      <c r="D18" s="19" t="s">
        <v>873</v>
      </c>
      <c r="E18" s="19">
        <v>181</v>
      </c>
      <c r="F18" s="19" t="s">
        <v>4102</v>
      </c>
      <c r="G18" s="19" t="s">
        <v>2998</v>
      </c>
      <c r="H18" s="51">
        <v>332531</v>
      </c>
      <c r="I18" s="51">
        <v>33253</v>
      </c>
      <c r="J18" s="51">
        <v>365784</v>
      </c>
      <c r="K18" t="e">
        <f>+INDEX('18.02.23'!$N$9:$N$746,MATCH('Hàng tra'!$E18,'18.02.23'!$N$9:$N$746,0))</f>
        <v>#N/A</v>
      </c>
      <c r="L18" t="e">
        <f>+INDEX('18.02.23'!$F$9:$F$746,MATCH('Hàng tra'!$E18,'18.02.23'!$N$9:$N$746,0))</f>
        <v>#N/A</v>
      </c>
      <c r="M18" s="2" t="e">
        <f t="shared" si="0"/>
        <v>#N/A</v>
      </c>
    </row>
    <row r="19" spans="1:13" x14ac:dyDescent="0.25">
      <c r="A19" s="50">
        <v>44931</v>
      </c>
      <c r="B19" s="50">
        <v>44931</v>
      </c>
      <c r="C19" s="19" t="s">
        <v>5425</v>
      </c>
      <c r="D19" s="19" t="s">
        <v>1200</v>
      </c>
      <c r="E19" s="19">
        <v>6</v>
      </c>
      <c r="F19" s="19" t="s">
        <v>3499</v>
      </c>
      <c r="G19" s="19" t="s">
        <v>2262</v>
      </c>
      <c r="H19" s="51">
        <v>297000</v>
      </c>
      <c r="I19" s="51">
        <v>23760</v>
      </c>
      <c r="J19" s="51">
        <v>320760</v>
      </c>
      <c r="K19">
        <f>+INDEX('18.02.23'!$N$9:$N$746,MATCH('Hàng tra'!$E19,'18.02.23'!$N$9:$N$746,0))</f>
        <v>6</v>
      </c>
      <c r="L19">
        <f>+INDEX('18.02.23'!$F$9:$F$746,MATCH('Hàng tra'!$E19,'18.02.23'!$N$9:$N$746,0))</f>
        <v>-320760</v>
      </c>
      <c r="M19" s="2">
        <f t="shared" si="0"/>
        <v>0</v>
      </c>
    </row>
    <row r="20" spans="1:13" hidden="1" x14ac:dyDescent="0.25">
      <c r="A20" s="50">
        <v>44931</v>
      </c>
      <c r="B20" s="50">
        <v>44931</v>
      </c>
      <c r="C20" s="19" t="s">
        <v>5426</v>
      </c>
      <c r="D20" s="19" t="s">
        <v>2976</v>
      </c>
      <c r="E20" s="19">
        <v>7</v>
      </c>
      <c r="F20" s="19" t="s">
        <v>4108</v>
      </c>
      <c r="G20" s="19" t="s">
        <v>1092</v>
      </c>
      <c r="H20" s="51">
        <v>460248</v>
      </c>
      <c r="I20" s="51">
        <v>36820</v>
      </c>
      <c r="J20" s="51">
        <v>497068</v>
      </c>
      <c r="K20" t="e">
        <f>+INDEX('18.02.23'!$N$9:$N$746,MATCH('Hàng tra'!$E20,'18.02.23'!$N$9:$N$746,0))</f>
        <v>#N/A</v>
      </c>
      <c r="L20" t="e">
        <f>+INDEX('18.02.23'!$F$9:$F$746,MATCH('Hàng tra'!$E20,'18.02.23'!$N$9:$N$746,0))</f>
        <v>#N/A</v>
      </c>
      <c r="M20" s="2" t="e">
        <f t="shared" si="0"/>
        <v>#N/A</v>
      </c>
    </row>
    <row r="21" spans="1:13" x14ac:dyDescent="0.25">
      <c r="A21" s="50">
        <v>44939</v>
      </c>
      <c r="B21" s="50">
        <v>44939</v>
      </c>
      <c r="C21" s="19" t="s">
        <v>5427</v>
      </c>
      <c r="D21" s="19" t="s">
        <v>1650</v>
      </c>
      <c r="E21" s="19">
        <v>20</v>
      </c>
      <c r="F21" s="19" t="s">
        <v>3487</v>
      </c>
      <c r="G21" s="19" t="s">
        <v>1471</v>
      </c>
      <c r="H21" s="51">
        <v>282296</v>
      </c>
      <c r="I21" s="51">
        <v>28230</v>
      </c>
      <c r="J21" s="51">
        <v>310526</v>
      </c>
      <c r="K21">
        <f>+INDEX('18.02.23'!$N$9:$N$746,MATCH('Hàng tra'!$E21,'18.02.23'!$N$9:$N$746,0))</f>
        <v>20</v>
      </c>
      <c r="L21">
        <f>+INDEX('18.02.23'!$F$9:$F$746,MATCH('Hàng tra'!$E21,'18.02.23'!$N$9:$N$746,0))</f>
        <v>-310526</v>
      </c>
      <c r="M21" s="2">
        <f t="shared" si="0"/>
        <v>0</v>
      </c>
    </row>
    <row r="22" spans="1:13" hidden="1" x14ac:dyDescent="0.25">
      <c r="A22" s="50">
        <v>44974</v>
      </c>
      <c r="B22" s="50">
        <v>44974</v>
      </c>
      <c r="C22" s="19" t="s">
        <v>5428</v>
      </c>
      <c r="D22" s="19" t="s">
        <v>2560</v>
      </c>
      <c r="E22" s="19">
        <v>163</v>
      </c>
      <c r="F22" s="19" t="s">
        <v>3922</v>
      </c>
      <c r="G22" s="19" t="s">
        <v>672</v>
      </c>
      <c r="H22" s="51">
        <v>382294</v>
      </c>
      <c r="I22" s="51">
        <v>38230</v>
      </c>
      <c r="J22" s="51">
        <v>420524</v>
      </c>
      <c r="K22" t="e">
        <f>+INDEX('18.02.23'!$N$9:$N$746,MATCH('Hàng tra'!$E22,'18.02.23'!$N$9:$N$746,0))</f>
        <v>#N/A</v>
      </c>
      <c r="L22" t="e">
        <f>+INDEX('18.02.23'!$F$9:$F$746,MATCH('Hàng tra'!$E22,'18.02.23'!$N$9:$N$746,0))</f>
        <v>#N/A</v>
      </c>
      <c r="M22" s="2" t="e">
        <f t="shared" si="0"/>
        <v>#N/A</v>
      </c>
    </row>
    <row r="23" spans="1:13" x14ac:dyDescent="0.25">
      <c r="A23" s="50">
        <v>44937</v>
      </c>
      <c r="B23" s="50">
        <v>44937</v>
      </c>
      <c r="C23" s="19" t="s">
        <v>5429</v>
      </c>
      <c r="D23" s="19" t="s">
        <v>5430</v>
      </c>
      <c r="E23" s="19">
        <v>728</v>
      </c>
      <c r="F23" s="19" t="s">
        <v>3140</v>
      </c>
      <c r="G23" s="19" t="s">
        <v>1882</v>
      </c>
      <c r="H23" s="51">
        <v>220293</v>
      </c>
      <c r="I23" s="51">
        <v>17623</v>
      </c>
      <c r="J23" s="51">
        <v>237916</v>
      </c>
      <c r="K23">
        <f>+INDEX('18.02.23'!$N$9:$N$746,MATCH('Hàng tra'!$E23,'18.02.23'!$N$9:$N$746,0))</f>
        <v>728</v>
      </c>
      <c r="L23">
        <f>+INDEX('18.02.23'!$F$9:$F$746,MATCH('Hàng tra'!$E23,'18.02.23'!$N$9:$N$746,0))</f>
        <v>-237916</v>
      </c>
      <c r="M23" s="2">
        <f t="shared" si="0"/>
        <v>0</v>
      </c>
    </row>
    <row r="24" spans="1:13" hidden="1" x14ac:dyDescent="0.25">
      <c r="A24" s="50">
        <v>44995</v>
      </c>
      <c r="B24" s="50">
        <v>44995</v>
      </c>
      <c r="C24" s="19" t="s">
        <v>5431</v>
      </c>
      <c r="D24" s="19" t="s">
        <v>729</v>
      </c>
      <c r="E24" s="19">
        <v>437</v>
      </c>
      <c r="F24" s="19" t="s">
        <v>3977</v>
      </c>
      <c r="G24" s="19" t="s">
        <v>1976</v>
      </c>
      <c r="H24" s="51">
        <v>264781</v>
      </c>
      <c r="I24" s="51">
        <v>26478</v>
      </c>
      <c r="J24" s="51">
        <v>291259</v>
      </c>
      <c r="K24">
        <f>+INDEX('18.02.23'!$N$9:$N$746,MATCH('Hàng tra'!$E24,'18.02.23'!$N$9:$N$746,0))</f>
        <v>437</v>
      </c>
      <c r="L24">
        <v>0</v>
      </c>
      <c r="M24" s="2">
        <v>0</v>
      </c>
    </row>
    <row r="25" spans="1:13" hidden="1" x14ac:dyDescent="0.25">
      <c r="A25" s="50">
        <v>44974</v>
      </c>
      <c r="B25" s="50">
        <v>44974</v>
      </c>
      <c r="C25" s="19" t="s">
        <v>5432</v>
      </c>
      <c r="D25" s="19" t="s">
        <v>2159</v>
      </c>
      <c r="E25" s="19">
        <v>182</v>
      </c>
      <c r="F25" s="19" t="s">
        <v>4102</v>
      </c>
      <c r="G25" s="19" t="s">
        <v>2998</v>
      </c>
      <c r="H25" s="51">
        <v>94399</v>
      </c>
      <c r="I25" s="51">
        <v>9440</v>
      </c>
      <c r="J25" s="51">
        <v>103839</v>
      </c>
      <c r="K25" t="e">
        <f>+INDEX('18.02.23'!$N$9:$N$746,MATCH('Hàng tra'!$E25,'18.02.23'!$N$9:$N$746,0))</f>
        <v>#N/A</v>
      </c>
      <c r="L25" t="e">
        <f>+INDEX('18.02.23'!$F$9:$F$746,MATCH('Hàng tra'!$E25,'18.02.23'!$N$9:$N$746,0))</f>
        <v>#N/A</v>
      </c>
      <c r="M25" s="2" t="e">
        <f t="shared" si="0"/>
        <v>#N/A</v>
      </c>
    </row>
    <row r="26" spans="1:13" hidden="1" x14ac:dyDescent="0.25">
      <c r="A26" s="50">
        <v>44943</v>
      </c>
      <c r="B26" s="50">
        <v>44943</v>
      </c>
      <c r="C26" s="19" t="s">
        <v>5433</v>
      </c>
      <c r="D26" s="19" t="s">
        <v>5434</v>
      </c>
      <c r="E26" s="19">
        <v>1334</v>
      </c>
      <c r="F26" s="19" t="s">
        <v>3140</v>
      </c>
      <c r="G26" s="19" t="s">
        <v>1882</v>
      </c>
      <c r="H26" s="51">
        <v>330750</v>
      </c>
      <c r="I26" s="51">
        <v>26460</v>
      </c>
      <c r="J26" s="51">
        <v>357210</v>
      </c>
      <c r="K26" t="e">
        <f>+INDEX('18.02.23'!$N$9:$N$746,MATCH('Hàng tra'!$E26,'18.02.23'!$N$9:$N$746,0))</f>
        <v>#N/A</v>
      </c>
      <c r="L26" t="e">
        <f>+INDEX('18.02.23'!$F$9:$F$746,MATCH('Hàng tra'!$E26,'18.02.23'!$N$9:$N$746,0))</f>
        <v>#N/A</v>
      </c>
      <c r="M26" s="2" t="e">
        <f t="shared" si="0"/>
        <v>#N/A</v>
      </c>
    </row>
    <row r="27" spans="1:13" x14ac:dyDescent="0.25">
      <c r="A27" s="50">
        <v>44935</v>
      </c>
      <c r="B27" s="50">
        <v>44935</v>
      </c>
      <c r="C27" s="19" t="s">
        <v>5435</v>
      </c>
      <c r="D27" s="19" t="s">
        <v>5436</v>
      </c>
      <c r="E27" s="19">
        <v>321</v>
      </c>
      <c r="F27" s="19" t="s">
        <v>3140</v>
      </c>
      <c r="G27" s="19" t="s">
        <v>1882</v>
      </c>
      <c r="H27" s="51">
        <v>231414</v>
      </c>
      <c r="I27" s="51">
        <v>18513</v>
      </c>
      <c r="J27" s="51">
        <v>249927</v>
      </c>
      <c r="K27">
        <f>+INDEX('18.02.23'!$N$9:$N$746,MATCH('Hàng tra'!$E27,'18.02.23'!$N$9:$N$746,0))</f>
        <v>321</v>
      </c>
      <c r="L27">
        <f>+INDEX('18.02.23'!$F$9:$F$746,MATCH('Hàng tra'!$E27,'18.02.23'!$N$9:$N$746,0))</f>
        <v>-249927</v>
      </c>
      <c r="M27" s="2">
        <f t="shared" si="0"/>
        <v>0</v>
      </c>
    </row>
    <row r="28" spans="1:13" x14ac:dyDescent="0.25">
      <c r="A28" s="50">
        <v>44935</v>
      </c>
      <c r="B28" s="50">
        <v>44935</v>
      </c>
      <c r="C28" s="19" t="s">
        <v>5437</v>
      </c>
      <c r="D28" s="19" t="s">
        <v>5438</v>
      </c>
      <c r="E28" s="19">
        <v>333</v>
      </c>
      <c r="F28" s="19" t="s">
        <v>3140</v>
      </c>
      <c r="G28" s="19" t="s">
        <v>1882</v>
      </c>
      <c r="H28" s="51">
        <v>220293</v>
      </c>
      <c r="I28" s="51">
        <v>17623</v>
      </c>
      <c r="J28" s="51">
        <v>237916</v>
      </c>
      <c r="K28">
        <f>+INDEX('18.02.23'!$N$9:$N$746,MATCH('Hàng tra'!$E28,'18.02.23'!$N$9:$N$746,0))</f>
        <v>333</v>
      </c>
      <c r="L28">
        <f>+INDEX('18.02.23'!$F$9:$F$746,MATCH('Hàng tra'!$E28,'18.02.23'!$N$9:$N$746,0))</f>
        <v>-237916</v>
      </c>
      <c r="M28" s="2">
        <f t="shared" si="0"/>
        <v>0</v>
      </c>
    </row>
    <row r="29" spans="1:13" x14ac:dyDescent="0.25">
      <c r="A29" s="50">
        <v>44961</v>
      </c>
      <c r="B29" s="50">
        <v>44961</v>
      </c>
      <c r="C29" s="19" t="s">
        <v>5439</v>
      </c>
      <c r="D29" s="19" t="s">
        <v>2826</v>
      </c>
      <c r="E29" s="19">
        <v>143</v>
      </c>
      <c r="F29" s="19" t="s">
        <v>3333</v>
      </c>
      <c r="G29" s="19" t="s">
        <v>439</v>
      </c>
      <c r="H29" s="51">
        <v>242080</v>
      </c>
      <c r="I29" s="51">
        <v>19366</v>
      </c>
      <c r="J29" s="51">
        <v>261446</v>
      </c>
      <c r="K29">
        <f>+INDEX('18.02.23'!$N$9:$N$746,MATCH('Hàng tra'!$E29,'18.02.23'!$N$9:$N$746,0))</f>
        <v>143</v>
      </c>
      <c r="L29">
        <f>+INDEX('18.02.23'!$F$9:$F$746,MATCH('Hàng tra'!$E29,'18.02.23'!$N$9:$N$746,0))</f>
        <v>-261446</v>
      </c>
      <c r="M29" s="2">
        <f t="shared" si="0"/>
        <v>0</v>
      </c>
    </row>
    <row r="30" spans="1:13" x14ac:dyDescent="0.25">
      <c r="A30" s="50">
        <v>44933</v>
      </c>
      <c r="B30" s="50">
        <v>44933</v>
      </c>
      <c r="C30" s="19" t="s">
        <v>5440</v>
      </c>
      <c r="D30" s="19" t="s">
        <v>5441</v>
      </c>
      <c r="E30" s="19">
        <v>30</v>
      </c>
      <c r="F30" s="19" t="s">
        <v>3922</v>
      </c>
      <c r="G30" s="19" t="s">
        <v>672</v>
      </c>
      <c r="H30" s="51">
        <v>575884</v>
      </c>
      <c r="I30" s="51">
        <v>46071</v>
      </c>
      <c r="J30" s="51">
        <v>621955</v>
      </c>
      <c r="K30">
        <f>+INDEX('18.02.23'!$N$9:$N$746,MATCH('Hàng tra'!$E30,'18.02.23'!$N$9:$N$746,0))</f>
        <v>30</v>
      </c>
      <c r="L30">
        <f>+INDEX('18.02.23'!$F$9:$F$746,MATCH('Hàng tra'!$E30,'18.02.23'!$N$9:$N$746,0))</f>
        <v>-621955</v>
      </c>
      <c r="M30" s="2">
        <f t="shared" si="0"/>
        <v>0</v>
      </c>
    </row>
    <row r="31" spans="1:13" x14ac:dyDescent="0.25">
      <c r="A31" s="50">
        <v>44936</v>
      </c>
      <c r="B31" s="50">
        <v>44936</v>
      </c>
      <c r="C31" s="19" t="s">
        <v>5442</v>
      </c>
      <c r="D31" s="19" t="s">
        <v>5443</v>
      </c>
      <c r="E31" s="19">
        <v>1</v>
      </c>
      <c r="F31" s="19" t="s">
        <v>3975</v>
      </c>
      <c r="G31" s="19" t="s">
        <v>1332</v>
      </c>
      <c r="H31" s="51">
        <v>394831</v>
      </c>
      <c r="I31" s="51">
        <v>31587</v>
      </c>
      <c r="J31" s="51">
        <v>426418</v>
      </c>
      <c r="K31">
        <f>+INDEX('18.02.23'!$N$9:$N$746,MATCH('Hàng tra'!$E31,'18.02.23'!$N$9:$N$746,0))</f>
        <v>1</v>
      </c>
      <c r="L31" s="54">
        <v>-426417</v>
      </c>
      <c r="M31" s="2">
        <f t="shared" si="0"/>
        <v>1</v>
      </c>
    </row>
    <row r="32" spans="1:13" hidden="1" x14ac:dyDescent="0.25">
      <c r="A32" s="50">
        <v>44958</v>
      </c>
      <c r="B32" s="50">
        <v>44958</v>
      </c>
      <c r="C32" s="19" t="s">
        <v>5444</v>
      </c>
      <c r="D32" s="19" t="s">
        <v>2886</v>
      </c>
      <c r="E32" s="19">
        <v>66</v>
      </c>
      <c r="F32" s="19" t="s">
        <v>4114</v>
      </c>
      <c r="G32" s="19" t="s">
        <v>877</v>
      </c>
      <c r="H32" s="51">
        <v>188798</v>
      </c>
      <c r="I32" s="51">
        <v>18880</v>
      </c>
      <c r="J32" s="51">
        <v>207678</v>
      </c>
      <c r="K32" t="e">
        <f>+INDEX('18.02.23'!$N$9:$N$746,MATCH('Hàng tra'!$E32,'18.02.23'!$N$9:$N$746,0))</f>
        <v>#N/A</v>
      </c>
      <c r="L32" t="e">
        <f>+INDEX('18.02.23'!$F$9:$F$746,MATCH('Hàng tra'!$E32,'18.02.23'!$N$9:$N$746,0))</f>
        <v>#N/A</v>
      </c>
      <c r="M32" s="2" t="e">
        <f t="shared" si="0"/>
        <v>#N/A</v>
      </c>
    </row>
    <row r="33" spans="1:13" x14ac:dyDescent="0.25">
      <c r="A33" s="50">
        <v>44940</v>
      </c>
      <c r="B33" s="50">
        <v>44940</v>
      </c>
      <c r="C33" s="19" t="s">
        <v>5445</v>
      </c>
      <c r="D33" s="19" t="s">
        <v>2630</v>
      </c>
      <c r="E33" s="19">
        <v>24</v>
      </c>
      <c r="F33" s="19" t="s">
        <v>3341</v>
      </c>
      <c r="G33" s="19" t="s">
        <v>2611</v>
      </c>
      <c r="H33" s="51">
        <v>269036</v>
      </c>
      <c r="I33" s="51">
        <v>26904</v>
      </c>
      <c r="J33" s="51">
        <v>295940</v>
      </c>
      <c r="K33">
        <f>+INDEX('18.02.23'!$N$9:$N$746,MATCH('Hàng tra'!$E33,'18.02.23'!$N$9:$N$746,0))</f>
        <v>24</v>
      </c>
      <c r="L33">
        <f>+INDEX('18.02.23'!$F$9:$F$746,MATCH('Hàng tra'!$E33,'18.02.23'!$N$9:$N$746,0))</f>
        <v>-295940</v>
      </c>
      <c r="M33" s="2">
        <f t="shared" si="0"/>
        <v>0</v>
      </c>
    </row>
    <row r="34" spans="1:13" x14ac:dyDescent="0.25">
      <c r="A34" s="50">
        <v>44937</v>
      </c>
      <c r="B34" s="50">
        <v>44937</v>
      </c>
      <c r="C34" s="19" t="s">
        <v>5446</v>
      </c>
      <c r="D34" s="19" t="s">
        <v>5447</v>
      </c>
      <c r="E34" s="19">
        <v>33</v>
      </c>
      <c r="F34" s="19" t="s">
        <v>3971</v>
      </c>
      <c r="G34" s="19" t="s">
        <v>349</v>
      </c>
      <c r="H34" s="51">
        <v>111058</v>
      </c>
      <c r="I34" s="51">
        <v>8885</v>
      </c>
      <c r="J34" s="51">
        <v>119943</v>
      </c>
      <c r="K34">
        <f>+INDEX('18.02.23'!$N$9:$N$746,MATCH('Hàng tra'!$E34,'18.02.23'!$N$9:$N$746,0))</f>
        <v>33</v>
      </c>
      <c r="L34">
        <f>+INDEX('18.02.23'!$F$9:$F$746,MATCH('Hàng tra'!$E34,'18.02.23'!$N$9:$N$746,0))</f>
        <v>-119943</v>
      </c>
      <c r="M34" s="2">
        <f t="shared" si="0"/>
        <v>0</v>
      </c>
    </row>
    <row r="35" spans="1:13" x14ac:dyDescent="0.25">
      <c r="A35" s="50">
        <v>44938</v>
      </c>
      <c r="B35" s="50">
        <v>44938</v>
      </c>
      <c r="C35" s="19" t="s">
        <v>5448</v>
      </c>
      <c r="D35" s="19" t="s">
        <v>5449</v>
      </c>
      <c r="E35" s="19">
        <v>836</v>
      </c>
      <c r="F35" s="19" t="s">
        <v>3140</v>
      </c>
      <c r="G35" s="19" t="s">
        <v>1882</v>
      </c>
      <c r="H35" s="51">
        <v>333174</v>
      </c>
      <c r="I35" s="51">
        <v>26654</v>
      </c>
      <c r="J35" s="51">
        <v>359828</v>
      </c>
      <c r="K35">
        <f>+INDEX('18.02.23'!$N$9:$N$746,MATCH('Hàng tra'!$E35,'18.02.23'!$N$9:$N$746,0))</f>
        <v>836</v>
      </c>
      <c r="L35">
        <f>+INDEX('18.02.23'!$F$9:$F$746,MATCH('Hàng tra'!$E35,'18.02.23'!$N$9:$N$746,0))</f>
        <v>-359828</v>
      </c>
      <c r="M35" s="2">
        <f t="shared" si="0"/>
        <v>0</v>
      </c>
    </row>
    <row r="36" spans="1:13" x14ac:dyDescent="0.25">
      <c r="A36" s="50">
        <v>44940</v>
      </c>
      <c r="B36" s="50">
        <v>44940</v>
      </c>
      <c r="C36" s="19" t="s">
        <v>5450</v>
      </c>
      <c r="D36" s="19" t="s">
        <v>2386</v>
      </c>
      <c r="E36" s="19">
        <v>59</v>
      </c>
      <c r="F36" s="19" t="s">
        <v>3977</v>
      </c>
      <c r="G36" s="19" t="s">
        <v>1976</v>
      </c>
      <c r="H36" s="51">
        <v>61050</v>
      </c>
      <c r="I36" s="51">
        <v>4884</v>
      </c>
      <c r="J36" s="51">
        <v>65934</v>
      </c>
      <c r="K36">
        <f>+INDEX('18.02.23'!$N$9:$N$746,MATCH('Hàng tra'!$E36,'18.02.23'!$N$9:$N$746,0))</f>
        <v>59</v>
      </c>
      <c r="L36">
        <f>+INDEX('18.02.23'!$F$9:$F$746,MATCH('Hàng tra'!$E36,'18.02.23'!$N$9:$N$746,0))</f>
        <v>-65934</v>
      </c>
      <c r="M36" s="2">
        <f t="shared" si="0"/>
        <v>0</v>
      </c>
    </row>
    <row r="37" spans="1:13" x14ac:dyDescent="0.25">
      <c r="A37" s="50">
        <v>44936</v>
      </c>
      <c r="B37" s="50">
        <v>44936</v>
      </c>
      <c r="C37" s="19" t="s">
        <v>5451</v>
      </c>
      <c r="D37" s="19" t="s">
        <v>2937</v>
      </c>
      <c r="E37" s="19">
        <v>600</v>
      </c>
      <c r="F37" s="19" t="s">
        <v>3140</v>
      </c>
      <c r="G37" s="19" t="s">
        <v>1882</v>
      </c>
      <c r="H37" s="51">
        <v>542773</v>
      </c>
      <c r="I37" s="51">
        <v>43421</v>
      </c>
      <c r="J37" s="51">
        <v>586194</v>
      </c>
      <c r="K37">
        <f>+INDEX('18.02.23'!$N$9:$N$746,MATCH('Hàng tra'!$E37,'18.02.23'!$N$9:$N$746,0))</f>
        <v>600</v>
      </c>
      <c r="L37" s="54">
        <v>-586195</v>
      </c>
      <c r="M37" s="2">
        <f t="shared" si="0"/>
        <v>-1</v>
      </c>
    </row>
    <row r="38" spans="1:13" x14ac:dyDescent="0.25">
      <c r="A38" s="50">
        <v>44940</v>
      </c>
      <c r="B38" s="50">
        <v>44940</v>
      </c>
      <c r="C38" s="19" t="s">
        <v>5452</v>
      </c>
      <c r="D38" s="19" t="s">
        <v>3001</v>
      </c>
      <c r="E38" s="19">
        <v>63</v>
      </c>
      <c r="F38" s="19" t="s">
        <v>3977</v>
      </c>
      <c r="G38" s="19" t="s">
        <v>1976</v>
      </c>
      <c r="H38" s="51">
        <v>456155</v>
      </c>
      <c r="I38" s="51">
        <v>36492</v>
      </c>
      <c r="J38" s="51">
        <v>492647</v>
      </c>
      <c r="K38">
        <f>+INDEX('18.02.23'!$N$9:$N$746,MATCH('Hàng tra'!$E38,'18.02.23'!$N$9:$N$746,0))</f>
        <v>63</v>
      </c>
      <c r="L38">
        <f>+INDEX('18.02.23'!$F$9:$F$746,MATCH('Hàng tra'!$E38,'18.02.23'!$N$9:$N$746,0))</f>
        <v>-492647</v>
      </c>
      <c r="M38" s="2">
        <f t="shared" si="0"/>
        <v>0</v>
      </c>
    </row>
    <row r="39" spans="1:13" x14ac:dyDescent="0.25">
      <c r="A39" s="50">
        <v>44943</v>
      </c>
      <c r="B39" s="50">
        <v>44943</v>
      </c>
      <c r="C39" s="19" t="s">
        <v>5453</v>
      </c>
      <c r="D39" s="19" t="s">
        <v>5454</v>
      </c>
      <c r="E39" s="19">
        <v>50</v>
      </c>
      <c r="F39" s="19" t="s">
        <v>3922</v>
      </c>
      <c r="G39" s="19" t="s">
        <v>672</v>
      </c>
      <c r="H39" s="51">
        <v>433772</v>
      </c>
      <c r="I39" s="51">
        <v>34702</v>
      </c>
      <c r="J39" s="51">
        <v>468474</v>
      </c>
      <c r="K39">
        <f>+INDEX('18.02.23'!$N$9:$N$746,MATCH('Hàng tra'!$E39,'18.02.23'!$N$9:$N$746,0))</f>
        <v>50</v>
      </c>
      <c r="L39">
        <f>+INDEX('18.02.23'!$F$9:$F$746,MATCH('Hàng tra'!$E39,'18.02.23'!$N$9:$N$746,0))</f>
        <v>-468474</v>
      </c>
      <c r="M39" s="2">
        <f t="shared" si="0"/>
        <v>0</v>
      </c>
    </row>
    <row r="40" spans="1:13" x14ac:dyDescent="0.25">
      <c r="A40" s="50">
        <v>44936</v>
      </c>
      <c r="B40" s="50">
        <v>44936</v>
      </c>
      <c r="C40" s="19" t="s">
        <v>5455</v>
      </c>
      <c r="D40" s="19" t="s">
        <v>5456</v>
      </c>
      <c r="E40" s="19">
        <v>639</v>
      </c>
      <c r="F40" s="19" t="s">
        <v>3140</v>
      </c>
      <c r="G40" s="19" t="s">
        <v>1882</v>
      </c>
      <c r="H40" s="51">
        <v>74250</v>
      </c>
      <c r="I40" s="51">
        <v>5940</v>
      </c>
      <c r="J40" s="51">
        <v>80190</v>
      </c>
      <c r="K40">
        <f>+INDEX('18.02.23'!$N$9:$N$746,MATCH('Hàng tra'!$E40,'18.02.23'!$N$9:$N$746,0))</f>
        <v>639</v>
      </c>
      <c r="L40">
        <f>+INDEX('18.02.23'!$F$9:$F$746,MATCH('Hàng tra'!$E40,'18.02.23'!$N$9:$N$746,0))</f>
        <v>-80190</v>
      </c>
      <c r="M40" s="2">
        <f t="shared" si="0"/>
        <v>0</v>
      </c>
    </row>
    <row r="41" spans="1:13" x14ac:dyDescent="0.25">
      <c r="A41" s="50">
        <v>44943</v>
      </c>
      <c r="B41" s="50">
        <v>44943</v>
      </c>
      <c r="C41" s="19" t="s">
        <v>5457</v>
      </c>
      <c r="D41" s="19" t="s">
        <v>5458</v>
      </c>
      <c r="E41" s="19">
        <v>1401</v>
      </c>
      <c r="F41" s="19" t="s">
        <v>3140</v>
      </c>
      <c r="G41" s="19" t="s">
        <v>1882</v>
      </c>
      <c r="H41" s="51">
        <v>1255930</v>
      </c>
      <c r="I41" s="51">
        <v>100474</v>
      </c>
      <c r="J41" s="51">
        <v>1356404</v>
      </c>
      <c r="K41">
        <f>+INDEX('18.02.23'!$N$9:$N$746,MATCH('Hàng tra'!$E41,'18.02.23'!$N$9:$N$746,0))</f>
        <v>1401</v>
      </c>
      <c r="L41">
        <f>+INDEX('18.02.23'!$F$9:$F$746,MATCH('Hàng tra'!$E41,'18.02.23'!$N$9:$N$746,0))</f>
        <v>-1356404</v>
      </c>
      <c r="M41" s="2">
        <f t="shared" si="0"/>
        <v>0</v>
      </c>
    </row>
    <row r="42" spans="1:13" x14ac:dyDescent="0.25">
      <c r="A42" s="50">
        <v>44937</v>
      </c>
      <c r="B42" s="50">
        <v>44937</v>
      </c>
      <c r="C42" s="19" t="s">
        <v>5459</v>
      </c>
      <c r="D42" s="19" t="s">
        <v>5460</v>
      </c>
      <c r="E42" s="19">
        <v>34</v>
      </c>
      <c r="F42" s="19" t="s">
        <v>3971</v>
      </c>
      <c r="G42" s="19" t="s">
        <v>349</v>
      </c>
      <c r="H42" s="51">
        <v>371250</v>
      </c>
      <c r="I42" s="51">
        <v>29700</v>
      </c>
      <c r="J42" s="51">
        <v>400950</v>
      </c>
      <c r="K42">
        <f>+INDEX('18.02.23'!$N$9:$N$746,MATCH('Hàng tra'!$E42,'18.02.23'!$N$9:$N$746,0))</f>
        <v>34</v>
      </c>
      <c r="L42">
        <f>+INDEX('18.02.23'!$F$9:$F$746,MATCH('Hàng tra'!$E42,'18.02.23'!$N$9:$N$746,0))</f>
        <v>-400950</v>
      </c>
      <c r="M42" s="2">
        <f t="shared" si="0"/>
        <v>0</v>
      </c>
    </row>
    <row r="43" spans="1:13" hidden="1" x14ac:dyDescent="0.25">
      <c r="A43" s="50">
        <v>45005</v>
      </c>
      <c r="B43" s="50">
        <v>45005</v>
      </c>
      <c r="C43" s="19" t="s">
        <v>5461</v>
      </c>
      <c r="D43" s="19" t="s">
        <v>5462</v>
      </c>
      <c r="E43" s="19">
        <v>197</v>
      </c>
      <c r="F43" s="19" t="s">
        <v>3237</v>
      </c>
      <c r="G43" s="19" t="s">
        <v>415</v>
      </c>
      <c r="H43" s="51">
        <v>46000</v>
      </c>
      <c r="I43" s="51">
        <v>3680</v>
      </c>
      <c r="J43" s="51">
        <v>49680</v>
      </c>
      <c r="K43" t="e">
        <f>+INDEX('18.02.23'!$N$9:$N$746,MATCH('Hàng tra'!$E43,'18.02.23'!$N$9:$N$746,0))</f>
        <v>#N/A</v>
      </c>
      <c r="L43" t="e">
        <f>+INDEX('18.02.23'!$F$9:$F$746,MATCH('Hàng tra'!$E43,'18.02.23'!$N$9:$N$746,0))</f>
        <v>#N/A</v>
      </c>
      <c r="M43" s="2" t="e">
        <f t="shared" si="0"/>
        <v>#N/A</v>
      </c>
    </row>
    <row r="44" spans="1:13" hidden="1" x14ac:dyDescent="0.25">
      <c r="A44" s="50">
        <v>45012</v>
      </c>
      <c r="B44" s="50">
        <v>45012</v>
      </c>
      <c r="C44" s="19" t="s">
        <v>5463</v>
      </c>
      <c r="D44" s="19" t="s">
        <v>5464</v>
      </c>
      <c r="E44" s="19">
        <v>343</v>
      </c>
      <c r="F44" s="19" t="s">
        <v>3333</v>
      </c>
      <c r="G44" s="19" t="s">
        <v>439</v>
      </c>
      <c r="H44" s="51">
        <v>119066</v>
      </c>
      <c r="I44" s="51">
        <v>11907</v>
      </c>
      <c r="J44" s="51">
        <v>130973</v>
      </c>
      <c r="K44" t="e">
        <f>+INDEX('18.02.23'!$N$9:$N$746,MATCH('Hàng tra'!$E44,'18.02.23'!$N$9:$N$746,0))</f>
        <v>#N/A</v>
      </c>
      <c r="L44" t="e">
        <f>+INDEX('18.02.23'!$F$9:$F$746,MATCH('Hàng tra'!$E44,'18.02.23'!$N$9:$N$746,0))</f>
        <v>#N/A</v>
      </c>
      <c r="M44" s="2" t="e">
        <f t="shared" si="0"/>
        <v>#N/A</v>
      </c>
    </row>
    <row r="45" spans="1:13" hidden="1" x14ac:dyDescent="0.25">
      <c r="A45" s="50">
        <v>45005</v>
      </c>
      <c r="B45" s="50">
        <v>45005</v>
      </c>
      <c r="C45" s="19" t="s">
        <v>5465</v>
      </c>
      <c r="D45" s="19" t="s">
        <v>5466</v>
      </c>
      <c r="E45" s="19">
        <v>198</v>
      </c>
      <c r="F45" s="19" t="s">
        <v>3237</v>
      </c>
      <c r="G45" s="19" t="s">
        <v>415</v>
      </c>
      <c r="H45" s="51">
        <v>534498</v>
      </c>
      <c r="I45" s="51">
        <v>53450</v>
      </c>
      <c r="J45" s="51">
        <v>587948</v>
      </c>
      <c r="K45" t="e">
        <f>+INDEX('18.02.23'!$N$9:$N$746,MATCH('Hàng tra'!$E45,'18.02.23'!$N$9:$N$746,0))</f>
        <v>#N/A</v>
      </c>
      <c r="L45" t="e">
        <f>+INDEX('18.02.23'!$F$9:$F$746,MATCH('Hàng tra'!$E45,'18.02.23'!$N$9:$N$746,0))</f>
        <v>#N/A</v>
      </c>
      <c r="M45" s="2" t="e">
        <f t="shared" si="0"/>
        <v>#N/A</v>
      </c>
    </row>
    <row r="46" spans="1:13" x14ac:dyDescent="0.25">
      <c r="A46" s="50">
        <v>44930</v>
      </c>
      <c r="B46" s="50">
        <v>44930</v>
      </c>
      <c r="C46" s="19" t="s">
        <v>5467</v>
      </c>
      <c r="D46" s="19" t="s">
        <v>273</v>
      </c>
      <c r="E46" s="19">
        <v>160</v>
      </c>
      <c r="F46" s="19" t="s">
        <v>3140</v>
      </c>
      <c r="G46" s="19" t="s">
        <v>1882</v>
      </c>
      <c r="H46" s="51">
        <v>211422</v>
      </c>
      <c r="I46" s="51">
        <v>16914</v>
      </c>
      <c r="J46" s="51">
        <v>228336</v>
      </c>
      <c r="K46">
        <f>+INDEX('18.02.23'!$N$9:$N$746,MATCH('Hàng tra'!$E46,'18.02.23'!$N$9:$N$746,0))</f>
        <v>160</v>
      </c>
      <c r="L46">
        <f>+INDEX('18.02.23'!$F$9:$F$746,MATCH('Hàng tra'!$E46,'18.02.23'!$N$9:$N$746,0))</f>
        <v>-228336</v>
      </c>
      <c r="M46" s="2">
        <f t="shared" si="0"/>
        <v>0</v>
      </c>
    </row>
    <row r="47" spans="1:13" hidden="1" x14ac:dyDescent="0.25">
      <c r="A47" s="50">
        <v>44987</v>
      </c>
      <c r="B47" s="50">
        <v>44987</v>
      </c>
      <c r="C47" s="19" t="s">
        <v>5468</v>
      </c>
      <c r="D47" s="19" t="s">
        <v>1782</v>
      </c>
      <c r="E47" s="19">
        <v>253</v>
      </c>
      <c r="F47" s="19" t="s">
        <v>4102</v>
      </c>
      <c r="G47" s="19" t="s">
        <v>2998</v>
      </c>
      <c r="H47" s="51">
        <v>176400</v>
      </c>
      <c r="I47" s="51">
        <v>17640</v>
      </c>
      <c r="J47" s="51">
        <v>194040</v>
      </c>
      <c r="K47" t="e">
        <f>+INDEX('18.02.23'!$N$9:$N$746,MATCH('Hàng tra'!$E47,'18.02.23'!$N$9:$N$746,0))</f>
        <v>#N/A</v>
      </c>
      <c r="L47" t="e">
        <f>+INDEX('18.02.23'!$F$9:$F$746,MATCH('Hàng tra'!$E47,'18.02.23'!$N$9:$N$746,0))</f>
        <v>#N/A</v>
      </c>
      <c r="M47" s="2" t="e">
        <f t="shared" si="0"/>
        <v>#N/A</v>
      </c>
    </row>
    <row r="48" spans="1:13" hidden="1" x14ac:dyDescent="0.25">
      <c r="A48" s="50">
        <v>44943</v>
      </c>
      <c r="B48" s="50">
        <v>44943</v>
      </c>
      <c r="C48" s="19" t="s">
        <v>5469</v>
      </c>
      <c r="D48" s="19" t="s">
        <v>2479</v>
      </c>
      <c r="E48" s="19">
        <v>1424</v>
      </c>
      <c r="F48" s="19" t="s">
        <v>3140</v>
      </c>
      <c r="G48" s="19" t="s">
        <v>1882</v>
      </c>
      <c r="H48" s="51">
        <v>88200</v>
      </c>
      <c r="I48" s="51">
        <v>7056</v>
      </c>
      <c r="J48" s="51">
        <v>95256</v>
      </c>
      <c r="K48">
        <f>+INDEX('18.02.23'!$N$9:$N$746,MATCH('Hàng tra'!$E48,'18.02.23'!$N$9:$N$746,0))</f>
        <v>1424</v>
      </c>
      <c r="L48">
        <v>0</v>
      </c>
      <c r="M48" s="2">
        <v>0</v>
      </c>
    </row>
    <row r="49" spans="1:14" hidden="1" x14ac:dyDescent="0.25">
      <c r="A49" s="50">
        <v>44993</v>
      </c>
      <c r="B49" s="50">
        <v>44993</v>
      </c>
      <c r="C49" s="19" t="s">
        <v>5470</v>
      </c>
      <c r="D49" s="19" t="s">
        <v>5471</v>
      </c>
      <c r="E49" s="19">
        <v>414</v>
      </c>
      <c r="F49" s="19" t="s">
        <v>3977</v>
      </c>
      <c r="G49" s="19" t="s">
        <v>1976</v>
      </c>
      <c r="H49" s="51">
        <v>664970</v>
      </c>
      <c r="I49" s="51">
        <v>66497</v>
      </c>
      <c r="J49" s="51">
        <v>731467</v>
      </c>
      <c r="K49" t="e">
        <f>+INDEX('18.02.23'!$N$9:$N$746,MATCH('Hàng tra'!$E49,'18.02.23'!$N$9:$N$746,0))</f>
        <v>#N/A</v>
      </c>
      <c r="L49" t="e">
        <f>+INDEX('18.02.23'!$F$9:$F$746,MATCH('Hàng tra'!$E49,'18.02.23'!$N$9:$N$746,0))</f>
        <v>#N/A</v>
      </c>
      <c r="M49" s="2" t="e">
        <f t="shared" si="0"/>
        <v>#N/A</v>
      </c>
    </row>
    <row r="50" spans="1:14" hidden="1" x14ac:dyDescent="0.25">
      <c r="A50" s="50">
        <v>45001</v>
      </c>
      <c r="B50" s="50">
        <v>45001</v>
      </c>
      <c r="C50" s="19" t="s">
        <v>5472</v>
      </c>
      <c r="D50" s="19" t="s">
        <v>5473</v>
      </c>
      <c r="E50" s="19">
        <v>344</v>
      </c>
      <c r="F50" s="19" t="s">
        <v>3491</v>
      </c>
      <c r="G50" s="19" t="s">
        <v>1405</v>
      </c>
      <c r="H50" s="51">
        <v>333174</v>
      </c>
      <c r="I50" s="51">
        <v>33317</v>
      </c>
      <c r="J50" s="51">
        <v>366491</v>
      </c>
      <c r="K50" t="e">
        <f>+INDEX('18.02.23'!$N$9:$N$746,MATCH('Hàng tra'!$E50,'18.02.23'!$N$9:$N$746,0))</f>
        <v>#N/A</v>
      </c>
      <c r="L50" t="e">
        <f>+INDEX('18.02.23'!$F$9:$F$746,MATCH('Hàng tra'!$E50,'18.02.23'!$N$9:$N$746,0))</f>
        <v>#N/A</v>
      </c>
      <c r="M50" s="2" t="e">
        <f t="shared" si="0"/>
        <v>#N/A</v>
      </c>
    </row>
    <row r="51" spans="1:14" hidden="1" x14ac:dyDescent="0.25">
      <c r="A51" s="50">
        <v>44935</v>
      </c>
      <c r="B51" s="50">
        <v>44935</v>
      </c>
      <c r="C51" s="19" t="s">
        <v>5474</v>
      </c>
      <c r="D51" s="19" t="s">
        <v>5438</v>
      </c>
      <c r="E51" s="19">
        <v>333</v>
      </c>
      <c r="F51" s="19" t="s">
        <v>3140</v>
      </c>
      <c r="G51" s="19" t="s">
        <v>1882</v>
      </c>
      <c r="H51" s="51">
        <v>220293</v>
      </c>
      <c r="I51" s="51">
        <v>17623</v>
      </c>
      <c r="J51" s="51">
        <v>237916</v>
      </c>
      <c r="K51">
        <f>+INDEX('18.02.23'!$N$9:$N$746,MATCH('Hàng tra'!$E51,'18.02.23'!$N$9:$N$746,0))</f>
        <v>333</v>
      </c>
      <c r="L51">
        <v>0</v>
      </c>
      <c r="M51" s="2">
        <v>0</v>
      </c>
      <c r="N51" t="s">
        <v>6222</v>
      </c>
    </row>
    <row r="52" spans="1:14" hidden="1" x14ac:dyDescent="0.25">
      <c r="A52" s="50">
        <v>44936</v>
      </c>
      <c r="B52" s="50">
        <v>44936</v>
      </c>
      <c r="C52" s="19" t="s">
        <v>5475</v>
      </c>
      <c r="D52" s="19" t="s">
        <v>757</v>
      </c>
      <c r="E52" s="19">
        <v>496</v>
      </c>
      <c r="F52" s="19" t="s">
        <v>3140</v>
      </c>
      <c r="G52" s="19" t="s">
        <v>1882</v>
      </c>
      <c r="H52" s="51">
        <v>329199</v>
      </c>
      <c r="I52" s="51">
        <v>26336</v>
      </c>
      <c r="J52" s="51">
        <v>355535</v>
      </c>
      <c r="K52">
        <f>+INDEX('18.02.23'!$N$9:$N$746,MATCH('Hàng tra'!$E52,'18.02.23'!$N$9:$N$746,0))</f>
        <v>496</v>
      </c>
      <c r="L52">
        <v>0</v>
      </c>
      <c r="M52" s="2">
        <v>0</v>
      </c>
      <c r="N52" t="s">
        <v>6221</v>
      </c>
    </row>
    <row r="53" spans="1:14" hidden="1" x14ac:dyDescent="0.25">
      <c r="A53" s="50">
        <v>44930</v>
      </c>
      <c r="B53" s="50">
        <v>44930</v>
      </c>
      <c r="C53" s="19" t="s">
        <v>5476</v>
      </c>
      <c r="D53" s="19" t="s">
        <v>2078</v>
      </c>
      <c r="E53" s="19">
        <v>3</v>
      </c>
      <c r="F53" s="19" t="s">
        <v>3453</v>
      </c>
      <c r="G53" s="19" t="s">
        <v>1887</v>
      </c>
      <c r="H53" s="51">
        <v>188798</v>
      </c>
      <c r="I53" s="51">
        <v>15104</v>
      </c>
      <c r="J53" s="51">
        <v>203902</v>
      </c>
      <c r="K53">
        <f>+INDEX('18.02.23'!$N$9:$N$746,MATCH('Hàng tra'!$E53,'18.02.23'!$N$9:$N$746,0))</f>
        <v>3</v>
      </c>
      <c r="L53">
        <v>0</v>
      </c>
      <c r="M53" s="2">
        <v>0</v>
      </c>
    </row>
    <row r="54" spans="1:14" hidden="1" x14ac:dyDescent="0.25">
      <c r="A54" s="50">
        <v>44936</v>
      </c>
      <c r="B54" s="50">
        <v>44936</v>
      </c>
      <c r="C54" s="19" t="s">
        <v>5477</v>
      </c>
      <c r="D54" s="19" t="s">
        <v>5478</v>
      </c>
      <c r="E54" s="19">
        <v>642</v>
      </c>
      <c r="F54" s="19" t="s">
        <v>3140</v>
      </c>
      <c r="G54" s="19" t="s">
        <v>1882</v>
      </c>
      <c r="H54" s="51">
        <v>330750</v>
      </c>
      <c r="I54" s="51">
        <v>26460</v>
      </c>
      <c r="J54" s="51">
        <v>357210</v>
      </c>
      <c r="K54" t="e">
        <f>+INDEX('18.02.23'!$N$9:$N$746,MATCH('Hàng tra'!$E54,'18.02.23'!$N$9:$N$746,0))</f>
        <v>#N/A</v>
      </c>
      <c r="L54" t="e">
        <f>+INDEX('18.02.23'!$F$9:$F$746,MATCH('Hàng tra'!$E54,'18.02.23'!$N$9:$N$746,0))</f>
        <v>#N/A</v>
      </c>
      <c r="M54" s="2" t="e">
        <f t="shared" si="0"/>
        <v>#N/A</v>
      </c>
    </row>
    <row r="55" spans="1:14" x14ac:dyDescent="0.25">
      <c r="A55" s="50">
        <v>44939</v>
      </c>
      <c r="B55" s="50">
        <v>44939</v>
      </c>
      <c r="C55" s="19" t="s">
        <v>5479</v>
      </c>
      <c r="D55" s="19" t="s">
        <v>2326</v>
      </c>
      <c r="E55" s="19">
        <v>22</v>
      </c>
      <c r="F55" s="19" t="s">
        <v>3487</v>
      </c>
      <c r="G55" s="19" t="s">
        <v>1471</v>
      </c>
      <c r="H55" s="51">
        <v>260073</v>
      </c>
      <c r="I55" s="51">
        <v>26007</v>
      </c>
      <c r="J55" s="51">
        <v>286080</v>
      </c>
      <c r="K55">
        <f>+INDEX('18.02.23'!$N$9:$N$746,MATCH('Hàng tra'!$E55,'18.02.23'!$N$9:$N$746,0))</f>
        <v>22</v>
      </c>
      <c r="L55">
        <f>+INDEX('18.02.23'!$F$9:$F$746,MATCH('Hàng tra'!$E55,'18.02.23'!$N$9:$N$746,0))</f>
        <v>-286080</v>
      </c>
      <c r="M55" s="2">
        <f t="shared" si="0"/>
        <v>0</v>
      </c>
    </row>
    <row r="56" spans="1:14" hidden="1" x14ac:dyDescent="0.25">
      <c r="A56" s="50">
        <v>44998</v>
      </c>
      <c r="B56" s="50">
        <v>44998</v>
      </c>
      <c r="C56" s="19" t="s">
        <v>5480</v>
      </c>
      <c r="D56" s="19" t="s">
        <v>5471</v>
      </c>
      <c r="E56" s="19">
        <v>414</v>
      </c>
      <c r="F56" s="19" t="s">
        <v>3999</v>
      </c>
      <c r="G56" s="19" t="s">
        <v>530</v>
      </c>
      <c r="H56" s="51">
        <v>297000</v>
      </c>
      <c r="I56" s="51">
        <v>29700</v>
      </c>
      <c r="J56" s="51">
        <v>326700</v>
      </c>
      <c r="K56" t="e">
        <f>+INDEX('18.02.23'!$N$9:$N$746,MATCH('Hàng tra'!$E56,'18.02.23'!$N$9:$N$746,0))</f>
        <v>#N/A</v>
      </c>
      <c r="L56" t="e">
        <f>+INDEX('18.02.23'!$F$9:$F$746,MATCH('Hàng tra'!$E56,'18.02.23'!$N$9:$N$746,0))</f>
        <v>#N/A</v>
      </c>
      <c r="M56" s="2" t="e">
        <f t="shared" si="0"/>
        <v>#N/A</v>
      </c>
    </row>
    <row r="57" spans="1:14" hidden="1" x14ac:dyDescent="0.25">
      <c r="A57" s="50">
        <v>44933</v>
      </c>
      <c r="B57" s="50">
        <v>44933</v>
      </c>
      <c r="C57" s="19" t="s">
        <v>5481</v>
      </c>
      <c r="D57" s="19" t="s">
        <v>5482</v>
      </c>
      <c r="E57" s="19">
        <v>29</v>
      </c>
      <c r="F57" s="19" t="s">
        <v>3922</v>
      </c>
      <c r="G57" s="19" t="s">
        <v>672</v>
      </c>
      <c r="H57" s="51">
        <v>653100</v>
      </c>
      <c r="I57" s="51">
        <v>52248</v>
      </c>
      <c r="J57" s="51">
        <v>705348</v>
      </c>
      <c r="K57" t="e">
        <f>+INDEX('18.02.23'!$N$9:$N$746,MATCH('Hàng tra'!$E57,'18.02.23'!$N$9:$N$746,0))</f>
        <v>#N/A</v>
      </c>
      <c r="L57" t="e">
        <f>+INDEX('18.02.23'!$F$9:$F$746,MATCH('Hàng tra'!$E57,'18.02.23'!$N$9:$N$746,0))</f>
        <v>#N/A</v>
      </c>
      <c r="M57" s="2" t="e">
        <f t="shared" si="0"/>
        <v>#N/A</v>
      </c>
    </row>
    <row r="58" spans="1:14" hidden="1" x14ac:dyDescent="0.25">
      <c r="A58" s="50">
        <v>44940</v>
      </c>
      <c r="B58" s="50">
        <v>44940</v>
      </c>
      <c r="C58" s="19" t="s">
        <v>5483</v>
      </c>
      <c r="D58" s="19" t="s">
        <v>5484</v>
      </c>
      <c r="E58" s="19">
        <v>56</v>
      </c>
      <c r="F58" s="19" t="s">
        <v>3977</v>
      </c>
      <c r="G58" s="19" t="s">
        <v>1976</v>
      </c>
      <c r="H58" s="51">
        <v>441000</v>
      </c>
      <c r="I58" s="51">
        <v>35280</v>
      </c>
      <c r="J58" s="51">
        <v>476280</v>
      </c>
      <c r="K58">
        <f>+INDEX('18.02.23'!$N$9:$N$746,MATCH('Hàng tra'!$E58,'18.02.23'!$N$9:$N$746,0))</f>
        <v>56</v>
      </c>
      <c r="L58">
        <v>0</v>
      </c>
      <c r="M58" s="2">
        <v>0</v>
      </c>
    </row>
    <row r="59" spans="1:14" hidden="1" x14ac:dyDescent="0.25">
      <c r="A59" s="50">
        <v>44939</v>
      </c>
      <c r="B59" s="50">
        <v>44939</v>
      </c>
      <c r="C59" s="19" t="s">
        <v>5485</v>
      </c>
      <c r="D59" s="19" t="s">
        <v>1335</v>
      </c>
      <c r="E59" s="19">
        <v>858</v>
      </c>
      <c r="F59" s="19" t="s">
        <v>3140</v>
      </c>
      <c r="G59" s="19" t="s">
        <v>1882</v>
      </c>
      <c r="H59" s="51">
        <v>110250</v>
      </c>
      <c r="I59" s="51">
        <v>8820</v>
      </c>
      <c r="J59" s="51">
        <v>119070</v>
      </c>
      <c r="K59" t="e">
        <f>+INDEX('18.02.23'!$N$9:$N$746,MATCH('Hàng tra'!$E59,'18.02.23'!$N$9:$N$746,0))</f>
        <v>#N/A</v>
      </c>
      <c r="L59" t="e">
        <f>+INDEX('18.02.23'!$F$9:$F$746,MATCH('Hàng tra'!$E59,'18.02.23'!$N$9:$N$746,0))</f>
        <v>#N/A</v>
      </c>
      <c r="M59" s="2" t="e">
        <f t="shared" si="0"/>
        <v>#N/A</v>
      </c>
    </row>
    <row r="60" spans="1:14" x14ac:dyDescent="0.25">
      <c r="A60" s="50">
        <v>44943</v>
      </c>
      <c r="B60" s="50">
        <v>44943</v>
      </c>
      <c r="C60" s="19" t="s">
        <v>5486</v>
      </c>
      <c r="D60" s="19" t="s">
        <v>195</v>
      </c>
      <c r="E60" s="19">
        <v>1487</v>
      </c>
      <c r="F60" s="19" t="s">
        <v>3140</v>
      </c>
      <c r="G60" s="19" t="s">
        <v>1882</v>
      </c>
      <c r="H60" s="51">
        <v>494414</v>
      </c>
      <c r="I60" s="51">
        <v>39554</v>
      </c>
      <c r="J60" s="51">
        <v>533968</v>
      </c>
      <c r="K60">
        <f>+INDEX('18.02.23'!$N$9:$N$746,MATCH('Hàng tra'!$E60,'18.02.23'!$N$9:$N$746,0))</f>
        <v>1487</v>
      </c>
      <c r="L60">
        <f>+INDEX('18.02.23'!$F$9:$F$746,MATCH('Hàng tra'!$E60,'18.02.23'!$N$9:$N$746,0))</f>
        <v>-533967</v>
      </c>
      <c r="M60" s="2">
        <f t="shared" si="0"/>
        <v>1</v>
      </c>
    </row>
    <row r="61" spans="1:14" hidden="1" x14ac:dyDescent="0.25">
      <c r="A61" s="50">
        <v>44960</v>
      </c>
      <c r="B61" s="50">
        <v>44960</v>
      </c>
      <c r="C61" s="19" t="s">
        <v>5487</v>
      </c>
      <c r="D61" s="19" t="s">
        <v>5488</v>
      </c>
      <c r="E61" s="19">
        <v>35</v>
      </c>
      <c r="F61" s="19" t="s">
        <v>3975</v>
      </c>
      <c r="G61" s="19" t="s">
        <v>1332</v>
      </c>
      <c r="H61" s="51">
        <v>283166</v>
      </c>
      <c r="I61" s="51">
        <v>22653</v>
      </c>
      <c r="J61" s="51">
        <v>305819</v>
      </c>
      <c r="K61" t="e">
        <f>+INDEX('18.02.23'!$N$9:$N$746,MATCH('Hàng tra'!$E61,'18.02.23'!$N$9:$N$746,0))</f>
        <v>#N/A</v>
      </c>
      <c r="L61" t="e">
        <f>+INDEX('18.02.23'!$F$9:$F$746,MATCH('Hàng tra'!$E61,'18.02.23'!$N$9:$N$746,0))</f>
        <v>#N/A</v>
      </c>
      <c r="M61" s="2" t="e">
        <f t="shared" si="0"/>
        <v>#N/A</v>
      </c>
    </row>
    <row r="62" spans="1:14" hidden="1" x14ac:dyDescent="0.25">
      <c r="A62" s="50">
        <v>44972</v>
      </c>
      <c r="B62" s="50">
        <v>44972</v>
      </c>
      <c r="C62" s="19" t="s">
        <v>5489</v>
      </c>
      <c r="D62" s="19" t="s">
        <v>1320</v>
      </c>
      <c r="E62" s="19">
        <v>147</v>
      </c>
      <c r="F62" s="19" t="s">
        <v>4108</v>
      </c>
      <c r="G62" s="19" t="s">
        <v>1092</v>
      </c>
      <c r="H62" s="51">
        <v>650922</v>
      </c>
      <c r="I62" s="51">
        <v>65092</v>
      </c>
      <c r="J62" s="51">
        <v>716014</v>
      </c>
      <c r="K62">
        <f>+INDEX('18.02.23'!$N$9:$N$746,MATCH('Hàng tra'!$E62,'18.02.23'!$N$9:$N$746,0))</f>
        <v>147</v>
      </c>
      <c r="L62">
        <v>0</v>
      </c>
      <c r="M62" s="2">
        <v>0</v>
      </c>
    </row>
    <row r="63" spans="1:14" hidden="1" x14ac:dyDescent="0.25">
      <c r="A63" s="50">
        <v>44986</v>
      </c>
      <c r="B63" s="50">
        <v>44986</v>
      </c>
      <c r="C63" s="19" t="s">
        <v>5490</v>
      </c>
      <c r="D63" s="19" t="s">
        <v>2541</v>
      </c>
      <c r="E63" s="19">
        <v>748</v>
      </c>
      <c r="F63" s="19" t="s">
        <v>3971</v>
      </c>
      <c r="G63" s="19" t="s">
        <v>349</v>
      </c>
      <c r="H63" s="51">
        <v>217580</v>
      </c>
      <c r="I63" s="51">
        <v>17406</v>
      </c>
      <c r="J63" s="51">
        <v>234986</v>
      </c>
      <c r="K63">
        <f>+INDEX('18.02.23'!$N$9:$N$746,MATCH('Hàng tra'!$E63,'18.02.23'!$N$9:$N$746,0))</f>
        <v>748</v>
      </c>
      <c r="L63">
        <v>0</v>
      </c>
      <c r="M63" s="2">
        <v>0</v>
      </c>
    </row>
    <row r="64" spans="1:14" x14ac:dyDescent="0.25">
      <c r="A64" s="50">
        <v>44930</v>
      </c>
      <c r="B64" s="50">
        <v>44930</v>
      </c>
      <c r="C64" s="19" t="s">
        <v>5491</v>
      </c>
      <c r="D64" s="19" t="s">
        <v>1536</v>
      </c>
      <c r="E64" s="19">
        <v>108</v>
      </c>
      <c r="F64" s="19" t="s">
        <v>3140</v>
      </c>
      <c r="G64" s="19" t="s">
        <v>1882</v>
      </c>
      <c r="H64" s="51">
        <v>582859</v>
      </c>
      <c r="I64" s="51">
        <v>46629</v>
      </c>
      <c r="J64" s="51">
        <v>629488</v>
      </c>
      <c r="K64">
        <f>+INDEX('18.02.23'!$N$9:$N$746,MATCH('Hàng tra'!$E64,'18.02.23'!$N$9:$N$746,0))</f>
        <v>108</v>
      </c>
      <c r="L64">
        <f>+INDEX('18.02.23'!$F$9:$F$746,MATCH('Hàng tra'!$E64,'18.02.23'!$N$9:$N$746,0))</f>
        <v>-629488</v>
      </c>
      <c r="M64" s="2">
        <f t="shared" si="0"/>
        <v>0</v>
      </c>
    </row>
    <row r="65" spans="1:13" x14ac:dyDescent="0.25">
      <c r="A65" s="50">
        <v>44936</v>
      </c>
      <c r="B65" s="50">
        <v>44936</v>
      </c>
      <c r="C65" s="19" t="s">
        <v>5492</v>
      </c>
      <c r="D65" s="19" t="s">
        <v>5493</v>
      </c>
      <c r="E65" s="19">
        <v>644</v>
      </c>
      <c r="F65" s="19" t="s">
        <v>3140</v>
      </c>
      <c r="G65" s="19" t="s">
        <v>1882</v>
      </c>
      <c r="H65" s="51">
        <v>846526</v>
      </c>
      <c r="I65" s="51">
        <v>67723</v>
      </c>
      <c r="J65" s="51">
        <v>914249</v>
      </c>
      <c r="K65">
        <f>+INDEX('18.02.23'!$N$9:$N$746,MATCH('Hàng tra'!$E65,'18.02.23'!$N$9:$N$746,0))</f>
        <v>644</v>
      </c>
      <c r="L65">
        <f>+INDEX('18.02.23'!$F$9:$F$746,MATCH('Hàng tra'!$E65,'18.02.23'!$N$9:$N$746,0))</f>
        <v>-914248</v>
      </c>
      <c r="M65" s="2">
        <f t="shared" si="0"/>
        <v>1</v>
      </c>
    </row>
    <row r="66" spans="1:13" x14ac:dyDescent="0.25">
      <c r="A66" s="50">
        <v>44931</v>
      </c>
      <c r="B66" s="50">
        <v>44931</v>
      </c>
      <c r="C66" s="19" t="s">
        <v>5494</v>
      </c>
      <c r="D66" s="19" t="s">
        <v>5443</v>
      </c>
      <c r="E66" s="19">
        <v>1</v>
      </c>
      <c r="F66" s="19" t="s">
        <v>3973</v>
      </c>
      <c r="G66" s="19" t="s">
        <v>1711</v>
      </c>
      <c r="H66" s="51">
        <v>612219</v>
      </c>
      <c r="I66" s="51">
        <v>48977</v>
      </c>
      <c r="J66" s="51">
        <v>661196</v>
      </c>
      <c r="K66">
        <f>+INDEX('18.02.23'!$N$9:$N$746,MATCH('Hàng tra'!$E66,'18.02.23'!$N$9:$N$746,0))</f>
        <v>1</v>
      </c>
      <c r="L66">
        <f>+INDEX('18.02.23'!$F$9:$F$746,MATCH('Hàng tra'!$E66,'18.02.23'!$N$9:$N$746,0))</f>
        <v>-661197</v>
      </c>
      <c r="M66" s="2">
        <f t="shared" si="0"/>
        <v>-1</v>
      </c>
    </row>
    <row r="67" spans="1:13" x14ac:dyDescent="0.25">
      <c r="A67" s="50">
        <v>44937</v>
      </c>
      <c r="B67" s="50">
        <v>44937</v>
      </c>
      <c r="C67" s="19" t="s">
        <v>5495</v>
      </c>
      <c r="D67" s="19" t="s">
        <v>924</v>
      </c>
      <c r="E67" s="19">
        <v>674</v>
      </c>
      <c r="F67" s="19" t="s">
        <v>3140</v>
      </c>
      <c r="G67" s="19" t="s">
        <v>1882</v>
      </c>
      <c r="H67" s="51">
        <v>795635</v>
      </c>
      <c r="I67" s="51">
        <v>63651</v>
      </c>
      <c r="J67" s="51">
        <v>859286</v>
      </c>
      <c r="K67">
        <f>+INDEX('18.02.23'!$N$9:$N$746,MATCH('Hàng tra'!$E67,'18.02.23'!$N$9:$N$746,0))</f>
        <v>674</v>
      </c>
      <c r="L67">
        <v>-859286</v>
      </c>
      <c r="M67" s="2">
        <f t="shared" si="0"/>
        <v>0</v>
      </c>
    </row>
    <row r="68" spans="1:13" hidden="1" x14ac:dyDescent="0.25">
      <c r="A68" s="50">
        <v>44971</v>
      </c>
      <c r="B68" s="50">
        <v>44971</v>
      </c>
      <c r="C68" s="19" t="s">
        <v>5496</v>
      </c>
      <c r="D68" s="19" t="s">
        <v>1120</v>
      </c>
      <c r="E68" s="19">
        <v>77</v>
      </c>
      <c r="F68" s="19" t="s">
        <v>3975</v>
      </c>
      <c r="G68" s="19" t="s">
        <v>1332</v>
      </c>
      <c r="H68" s="51">
        <v>1297721</v>
      </c>
      <c r="I68" s="51">
        <v>103817</v>
      </c>
      <c r="J68" s="51">
        <v>1401538</v>
      </c>
      <c r="K68" t="e">
        <f>+INDEX('18.02.23'!$N$9:$N$746,MATCH('Hàng tra'!$E68,'18.02.23'!$N$9:$N$746,0))</f>
        <v>#N/A</v>
      </c>
      <c r="L68" t="e">
        <f>+INDEX('18.02.23'!$F$9:$F$746,MATCH('Hàng tra'!$E68,'18.02.23'!$N$9:$N$746,0))</f>
        <v>#N/A</v>
      </c>
      <c r="M68" s="2" t="e">
        <f t="shared" ref="M68:M131" si="1">+J68+L68</f>
        <v>#N/A</v>
      </c>
    </row>
    <row r="69" spans="1:13" hidden="1" x14ac:dyDescent="0.25">
      <c r="A69" s="50">
        <v>44935</v>
      </c>
      <c r="B69" s="50">
        <v>44935</v>
      </c>
      <c r="C69" s="19" t="s">
        <v>5497</v>
      </c>
      <c r="D69" s="19" t="s">
        <v>5460</v>
      </c>
      <c r="E69" s="19">
        <v>34</v>
      </c>
      <c r="F69" s="19" t="s">
        <v>4004</v>
      </c>
      <c r="G69" s="19" t="s">
        <v>922</v>
      </c>
      <c r="H69" s="51">
        <v>283045</v>
      </c>
      <c r="I69" s="51">
        <v>28305</v>
      </c>
      <c r="J69" s="51">
        <v>311350</v>
      </c>
      <c r="K69">
        <f>+INDEX('18.02.23'!$N$9:$N$746,MATCH('Hàng tra'!$E69,'18.02.23'!$N$9:$N$746,0))</f>
        <v>34</v>
      </c>
      <c r="L69">
        <v>0</v>
      </c>
      <c r="M69" s="2">
        <v>0</v>
      </c>
    </row>
    <row r="70" spans="1:13" hidden="1" x14ac:dyDescent="0.25">
      <c r="A70" s="50">
        <v>44973</v>
      </c>
      <c r="B70" s="50">
        <v>44973</v>
      </c>
      <c r="C70" s="19" t="s">
        <v>5498</v>
      </c>
      <c r="D70" s="19" t="s">
        <v>1320</v>
      </c>
      <c r="E70" s="19">
        <v>147</v>
      </c>
      <c r="F70" s="19" t="s">
        <v>3487</v>
      </c>
      <c r="G70" s="19" t="s">
        <v>1471</v>
      </c>
      <c r="H70" s="51">
        <v>628976</v>
      </c>
      <c r="I70" s="51">
        <v>62898</v>
      </c>
      <c r="J70" s="51">
        <v>691874</v>
      </c>
      <c r="K70">
        <f>+INDEX('18.02.23'!$N$9:$N$746,MATCH('Hàng tra'!$E70,'18.02.23'!$N$9:$N$746,0))</f>
        <v>147</v>
      </c>
      <c r="L70">
        <v>0</v>
      </c>
      <c r="M70" s="2">
        <v>0</v>
      </c>
    </row>
    <row r="71" spans="1:13" hidden="1" x14ac:dyDescent="0.25">
      <c r="A71" s="50">
        <v>45007</v>
      </c>
      <c r="B71" s="50">
        <v>45007</v>
      </c>
      <c r="C71" s="19" t="s">
        <v>5499</v>
      </c>
      <c r="D71" s="19" t="s">
        <v>5500</v>
      </c>
      <c r="E71" s="19">
        <v>450</v>
      </c>
      <c r="F71" s="19" t="s">
        <v>3947</v>
      </c>
      <c r="G71" s="19" t="s">
        <v>1246</v>
      </c>
      <c r="H71" s="51">
        <v>131857</v>
      </c>
      <c r="I71" s="51">
        <v>13186</v>
      </c>
      <c r="J71" s="51">
        <v>145043</v>
      </c>
      <c r="K71" t="e">
        <f>+INDEX('18.02.23'!$N$9:$N$746,MATCH('Hàng tra'!$E71,'18.02.23'!$N$9:$N$746,0))</f>
        <v>#N/A</v>
      </c>
      <c r="L71" t="e">
        <f>+INDEX('18.02.23'!$F$9:$F$746,MATCH('Hàng tra'!$E71,'18.02.23'!$N$9:$N$746,0))</f>
        <v>#N/A</v>
      </c>
      <c r="M71" s="2" t="e">
        <f t="shared" si="1"/>
        <v>#N/A</v>
      </c>
    </row>
    <row r="72" spans="1:13" hidden="1" x14ac:dyDescent="0.25">
      <c r="A72" s="50"/>
      <c r="B72" s="50">
        <v>45006</v>
      </c>
      <c r="C72" s="19" t="s">
        <v>5501</v>
      </c>
      <c r="D72" s="19" t="s">
        <v>2241</v>
      </c>
      <c r="E72" s="19">
        <v>235</v>
      </c>
      <c r="F72" s="19" t="s">
        <v>4122</v>
      </c>
      <c r="G72" s="19" t="s">
        <v>2767</v>
      </c>
      <c r="H72" s="51">
        <v>924268</v>
      </c>
      <c r="I72" s="51">
        <v>92427</v>
      </c>
      <c r="J72" s="51">
        <v>1016695</v>
      </c>
      <c r="K72">
        <f>+INDEX('18.02.23'!$N$9:$N$746,MATCH('Hàng tra'!$E72,'18.02.23'!$N$9:$N$746,0))</f>
        <v>235</v>
      </c>
      <c r="L72">
        <v>0</v>
      </c>
      <c r="M72" s="2">
        <v>0.3</v>
      </c>
    </row>
    <row r="73" spans="1:13" x14ac:dyDescent="0.25">
      <c r="A73" s="50">
        <v>44960</v>
      </c>
      <c r="B73" s="50">
        <v>44960</v>
      </c>
      <c r="C73" s="19" t="s">
        <v>5502</v>
      </c>
      <c r="D73" s="19" t="s">
        <v>5503</v>
      </c>
      <c r="E73" s="19">
        <v>52</v>
      </c>
      <c r="F73" s="19" t="s">
        <v>3499</v>
      </c>
      <c r="G73" s="19" t="s">
        <v>2262</v>
      </c>
      <c r="H73" s="51">
        <v>445500</v>
      </c>
      <c r="I73" s="51">
        <v>44550</v>
      </c>
      <c r="J73" s="51">
        <v>490050</v>
      </c>
      <c r="K73">
        <f>+INDEX('18.02.23'!$N$9:$N$746,MATCH('Hàng tra'!$E73,'18.02.23'!$N$9:$N$746,0))</f>
        <v>52</v>
      </c>
      <c r="L73">
        <f>+INDEX('18.02.23'!$F$9:$F$746,MATCH('Hàng tra'!$E73,'18.02.23'!$N$9:$N$746,0))</f>
        <v>-490050</v>
      </c>
      <c r="M73" s="2">
        <f t="shared" si="1"/>
        <v>0</v>
      </c>
    </row>
    <row r="74" spans="1:13" hidden="1" x14ac:dyDescent="0.25">
      <c r="A74" s="50">
        <v>44986</v>
      </c>
      <c r="B74" s="50">
        <v>44986</v>
      </c>
      <c r="C74" s="19" t="s">
        <v>5504</v>
      </c>
      <c r="D74" s="19" t="s">
        <v>2911</v>
      </c>
      <c r="E74" s="19">
        <v>191</v>
      </c>
      <c r="F74" s="19" t="s">
        <v>3497</v>
      </c>
      <c r="G74" s="19" t="s">
        <v>1158</v>
      </c>
      <c r="H74" s="51">
        <v>1903916</v>
      </c>
      <c r="I74" s="51">
        <v>152313</v>
      </c>
      <c r="J74" s="51">
        <v>2056229</v>
      </c>
      <c r="K74" t="e">
        <f>+INDEX('18.02.23'!$N$9:$N$746,MATCH('Hàng tra'!$E74,'18.02.23'!$N$9:$N$746,0))</f>
        <v>#N/A</v>
      </c>
      <c r="L74" t="e">
        <f>+INDEX('18.02.23'!$F$9:$F$746,MATCH('Hàng tra'!$E74,'18.02.23'!$N$9:$N$746,0))</f>
        <v>#N/A</v>
      </c>
      <c r="M74" s="2" t="e">
        <f t="shared" si="1"/>
        <v>#N/A</v>
      </c>
    </row>
    <row r="75" spans="1:13" x14ac:dyDescent="0.25">
      <c r="A75" s="50">
        <v>44958</v>
      </c>
      <c r="B75" s="50">
        <v>44958</v>
      </c>
      <c r="C75" s="19" t="s">
        <v>5505</v>
      </c>
      <c r="D75" s="19" t="s">
        <v>5484</v>
      </c>
      <c r="E75" s="19">
        <v>56</v>
      </c>
      <c r="F75" s="19" t="s">
        <v>4034</v>
      </c>
      <c r="G75" s="19" t="s">
        <v>2114</v>
      </c>
      <c r="H75" s="51">
        <v>978087</v>
      </c>
      <c r="I75" s="51">
        <v>78247</v>
      </c>
      <c r="J75" s="51">
        <v>1056334</v>
      </c>
      <c r="K75">
        <f>+INDEX('18.02.23'!$N$9:$N$746,MATCH('Hàng tra'!$E75,'18.02.23'!$N$9:$N$746,0))</f>
        <v>56</v>
      </c>
      <c r="L75">
        <f>+INDEX('18.02.23'!$F$9:$F$746,MATCH('Hàng tra'!$E75,'18.02.23'!$N$9:$N$746,0))</f>
        <v>-1056334</v>
      </c>
      <c r="M75" s="2">
        <f t="shared" si="1"/>
        <v>0</v>
      </c>
    </row>
    <row r="76" spans="1:13" hidden="1" x14ac:dyDescent="0.25">
      <c r="A76" s="50">
        <v>44971</v>
      </c>
      <c r="B76" s="50">
        <v>44971</v>
      </c>
      <c r="C76" s="19" t="s">
        <v>5506</v>
      </c>
      <c r="D76" s="19" t="s">
        <v>940</v>
      </c>
      <c r="E76" s="19">
        <v>78</v>
      </c>
      <c r="F76" s="19" t="s">
        <v>3975</v>
      </c>
      <c r="G76" s="19" t="s">
        <v>1332</v>
      </c>
      <c r="H76" s="51">
        <v>524420</v>
      </c>
      <c r="I76" s="51">
        <v>41954</v>
      </c>
      <c r="J76" s="51">
        <v>566374</v>
      </c>
      <c r="K76" t="e">
        <f>+INDEX('18.02.23'!$N$9:$N$746,MATCH('Hàng tra'!$E76,'18.02.23'!$N$9:$N$746,0))</f>
        <v>#N/A</v>
      </c>
      <c r="L76" t="e">
        <f>+INDEX('18.02.23'!$F$9:$F$746,MATCH('Hàng tra'!$E76,'18.02.23'!$N$9:$N$746,0))</f>
        <v>#N/A</v>
      </c>
      <c r="M76" s="2" t="e">
        <f t="shared" si="1"/>
        <v>#N/A</v>
      </c>
    </row>
    <row r="77" spans="1:13" hidden="1" x14ac:dyDescent="0.25">
      <c r="A77" s="50">
        <v>45012</v>
      </c>
      <c r="B77" s="50">
        <v>45012</v>
      </c>
      <c r="C77" s="19" t="s">
        <v>5507</v>
      </c>
      <c r="D77" s="19" t="s">
        <v>5508</v>
      </c>
      <c r="E77" s="19">
        <v>230</v>
      </c>
      <c r="F77" s="19" t="s">
        <v>3975</v>
      </c>
      <c r="G77" s="19" t="s">
        <v>1332</v>
      </c>
      <c r="H77" s="51">
        <v>883780</v>
      </c>
      <c r="I77" s="51">
        <v>88378</v>
      </c>
      <c r="J77" s="51">
        <v>972158</v>
      </c>
      <c r="K77" t="e">
        <f>+INDEX('18.02.23'!$N$9:$N$746,MATCH('Hàng tra'!$E77,'18.02.23'!$N$9:$N$746,0))</f>
        <v>#N/A</v>
      </c>
      <c r="L77" t="e">
        <f>+INDEX('18.02.23'!$F$9:$F$746,MATCH('Hàng tra'!$E77,'18.02.23'!$N$9:$N$746,0))</f>
        <v>#N/A</v>
      </c>
      <c r="M77" s="2" t="e">
        <f t="shared" si="1"/>
        <v>#N/A</v>
      </c>
    </row>
    <row r="78" spans="1:13" hidden="1" x14ac:dyDescent="0.25">
      <c r="A78" s="50">
        <v>44964</v>
      </c>
      <c r="B78" s="50">
        <v>44964</v>
      </c>
      <c r="C78" s="19" t="s">
        <v>5509</v>
      </c>
      <c r="D78" s="19" t="s">
        <v>2745</v>
      </c>
      <c r="E78" s="19">
        <v>71</v>
      </c>
      <c r="F78" s="19" t="s">
        <v>3489</v>
      </c>
      <c r="G78" s="19" t="s">
        <v>2233</v>
      </c>
      <c r="H78" s="51">
        <v>94399</v>
      </c>
      <c r="I78" s="51">
        <v>7552</v>
      </c>
      <c r="J78" s="51">
        <v>101951</v>
      </c>
      <c r="K78" t="e">
        <f>+INDEX('18.02.23'!$N$9:$N$746,MATCH('Hàng tra'!$E78,'18.02.23'!$N$9:$N$746,0))</f>
        <v>#N/A</v>
      </c>
      <c r="L78" t="e">
        <f>+INDEX('18.02.23'!$F$9:$F$746,MATCH('Hàng tra'!$E78,'18.02.23'!$N$9:$N$746,0))</f>
        <v>#N/A</v>
      </c>
      <c r="M78" s="2" t="e">
        <f t="shared" si="1"/>
        <v>#N/A</v>
      </c>
    </row>
    <row r="79" spans="1:13" hidden="1" x14ac:dyDescent="0.25">
      <c r="A79" s="50">
        <v>44972</v>
      </c>
      <c r="B79" s="50">
        <v>44972</v>
      </c>
      <c r="C79" s="19" t="s">
        <v>5510</v>
      </c>
      <c r="D79" s="19" t="s">
        <v>422</v>
      </c>
      <c r="E79" s="19">
        <v>49</v>
      </c>
      <c r="F79" s="19" t="s">
        <v>3922</v>
      </c>
      <c r="G79" s="19" t="s">
        <v>672</v>
      </c>
      <c r="H79" s="51">
        <v>436800</v>
      </c>
      <c r="I79" s="51">
        <v>34944</v>
      </c>
      <c r="J79" s="51">
        <v>471744</v>
      </c>
      <c r="K79" t="e">
        <f>+INDEX('18.02.23'!$N$9:$N$746,MATCH('Hàng tra'!$E79,'18.02.23'!$N$9:$N$746,0))</f>
        <v>#N/A</v>
      </c>
      <c r="L79" t="e">
        <f>+INDEX('18.02.23'!$F$9:$F$746,MATCH('Hàng tra'!$E79,'18.02.23'!$N$9:$N$746,0))</f>
        <v>#N/A</v>
      </c>
      <c r="M79" s="2" t="e">
        <f t="shared" si="1"/>
        <v>#N/A</v>
      </c>
    </row>
    <row r="80" spans="1:13" x14ac:dyDescent="0.25">
      <c r="A80" s="50">
        <v>44930</v>
      </c>
      <c r="B80" s="50">
        <v>44930</v>
      </c>
      <c r="C80" s="19" t="s">
        <v>5511</v>
      </c>
      <c r="D80" s="19" t="s">
        <v>5512</v>
      </c>
      <c r="E80" s="19">
        <v>121</v>
      </c>
      <c r="F80" s="19" t="s">
        <v>3140</v>
      </c>
      <c r="G80" s="19" t="s">
        <v>1882</v>
      </c>
      <c r="H80" s="51">
        <v>151204</v>
      </c>
      <c r="I80" s="51">
        <v>12097</v>
      </c>
      <c r="J80" s="51">
        <v>163301</v>
      </c>
      <c r="K80">
        <f>+INDEX('18.02.23'!$N$9:$N$746,MATCH('Hàng tra'!$E80,'18.02.23'!$N$9:$N$746,0))</f>
        <v>121</v>
      </c>
      <c r="L80">
        <f>+INDEX('18.02.23'!$F$9:$F$746,MATCH('Hàng tra'!$E80,'18.02.23'!$N$9:$N$746,0))</f>
        <v>-163300</v>
      </c>
      <c r="M80" s="2">
        <f t="shared" si="1"/>
        <v>1</v>
      </c>
    </row>
    <row r="81" spans="1:14" hidden="1" x14ac:dyDescent="0.25">
      <c r="A81" s="50">
        <v>45012</v>
      </c>
      <c r="B81" s="50">
        <v>45012</v>
      </c>
      <c r="C81" s="19" t="s">
        <v>5513</v>
      </c>
      <c r="D81" s="19" t="s">
        <v>5514</v>
      </c>
      <c r="E81" s="19">
        <v>315</v>
      </c>
      <c r="F81" s="19" t="s">
        <v>3922</v>
      </c>
      <c r="G81" s="19" t="s">
        <v>672</v>
      </c>
      <c r="H81" s="51">
        <v>406599</v>
      </c>
      <c r="I81" s="51">
        <v>40660</v>
      </c>
      <c r="J81" s="51">
        <v>447259</v>
      </c>
      <c r="K81" t="e">
        <f>+INDEX('18.02.23'!$N$9:$N$746,MATCH('Hàng tra'!$E81,'18.02.23'!$N$9:$N$746,0))</f>
        <v>#N/A</v>
      </c>
      <c r="L81" t="e">
        <f>+INDEX('18.02.23'!$F$9:$F$746,MATCH('Hàng tra'!$E81,'18.02.23'!$N$9:$N$746,0))</f>
        <v>#N/A</v>
      </c>
      <c r="M81" s="2" t="e">
        <f t="shared" si="1"/>
        <v>#N/A</v>
      </c>
    </row>
    <row r="82" spans="1:14" hidden="1" x14ac:dyDescent="0.25">
      <c r="A82" s="50">
        <v>44965</v>
      </c>
      <c r="B82" s="50">
        <v>44965</v>
      </c>
      <c r="C82" s="19" t="s">
        <v>5515</v>
      </c>
      <c r="D82" s="19" t="s">
        <v>5516</v>
      </c>
      <c r="E82" s="19">
        <v>2281</v>
      </c>
      <c r="F82" s="19" t="s">
        <v>3140</v>
      </c>
      <c r="G82" s="19" t="s">
        <v>1882</v>
      </c>
      <c r="H82" s="51">
        <v>877525</v>
      </c>
      <c r="I82" s="51">
        <v>70202</v>
      </c>
      <c r="J82" s="51">
        <v>947727</v>
      </c>
      <c r="K82" t="e">
        <f>+INDEX('18.02.23'!$N$9:$N$746,MATCH('Hàng tra'!$E82,'18.02.23'!$N$9:$N$746,0))</f>
        <v>#N/A</v>
      </c>
      <c r="L82" t="e">
        <f>+INDEX('18.02.23'!$F$9:$F$746,MATCH('Hàng tra'!$E82,'18.02.23'!$N$9:$N$746,0))</f>
        <v>#N/A</v>
      </c>
      <c r="M82" s="2" t="e">
        <f t="shared" si="1"/>
        <v>#N/A</v>
      </c>
    </row>
    <row r="83" spans="1:14" hidden="1" x14ac:dyDescent="0.25">
      <c r="A83" s="50">
        <v>44935</v>
      </c>
      <c r="B83" s="50">
        <v>44935</v>
      </c>
      <c r="C83" s="19" t="s">
        <v>5517</v>
      </c>
      <c r="D83" s="19" t="s">
        <v>1730</v>
      </c>
      <c r="E83" s="19">
        <v>16</v>
      </c>
      <c r="F83" s="19" t="s">
        <v>3977</v>
      </c>
      <c r="G83" s="19" t="s">
        <v>1976</v>
      </c>
      <c r="H83" s="51">
        <v>1083764</v>
      </c>
      <c r="I83" s="51">
        <v>86701</v>
      </c>
      <c r="J83" s="51">
        <v>1170465</v>
      </c>
      <c r="K83">
        <f>+INDEX('18.02.23'!$N$9:$N$746,MATCH('Hàng tra'!$E83,'18.02.23'!$N$9:$N$746,0))</f>
        <v>16</v>
      </c>
      <c r="L83">
        <v>0</v>
      </c>
      <c r="M83" s="2">
        <v>0</v>
      </c>
    </row>
    <row r="84" spans="1:14" hidden="1" x14ac:dyDescent="0.25">
      <c r="A84" s="50">
        <v>45002</v>
      </c>
      <c r="B84" s="50">
        <v>45002</v>
      </c>
      <c r="C84" s="19" t="s">
        <v>5518</v>
      </c>
      <c r="D84" s="19" t="s">
        <v>1955</v>
      </c>
      <c r="E84" s="19">
        <v>146</v>
      </c>
      <c r="F84" s="19" t="s">
        <v>3973</v>
      </c>
      <c r="G84" s="19" t="s">
        <v>1711</v>
      </c>
      <c r="H84" s="51">
        <v>355803</v>
      </c>
      <c r="I84" s="51">
        <v>35580</v>
      </c>
      <c r="J84" s="51">
        <v>391383</v>
      </c>
      <c r="K84" t="e">
        <f>+INDEX('18.02.23'!$N$9:$N$746,MATCH('Hàng tra'!$E84,'18.02.23'!$N$9:$N$746,0))</f>
        <v>#N/A</v>
      </c>
      <c r="L84" t="e">
        <f>+INDEX('18.02.23'!$F$9:$F$746,MATCH('Hàng tra'!$E84,'18.02.23'!$N$9:$N$746,0))</f>
        <v>#N/A</v>
      </c>
      <c r="M84" s="2" t="e">
        <f t="shared" si="1"/>
        <v>#N/A</v>
      </c>
    </row>
    <row r="85" spans="1:14" hidden="1" x14ac:dyDescent="0.25">
      <c r="A85" s="50">
        <v>44931</v>
      </c>
      <c r="B85" s="50">
        <v>44931</v>
      </c>
      <c r="C85" s="19" t="s">
        <v>5519</v>
      </c>
      <c r="D85" s="19" t="s">
        <v>2305</v>
      </c>
      <c r="E85" s="19">
        <v>204</v>
      </c>
      <c r="F85" s="19" t="s">
        <v>3140</v>
      </c>
      <c r="G85" s="19" t="s">
        <v>1882</v>
      </c>
      <c r="H85" s="51">
        <v>285040</v>
      </c>
      <c r="I85" s="51">
        <v>22803</v>
      </c>
      <c r="J85" s="51">
        <v>307843</v>
      </c>
      <c r="K85">
        <v>0</v>
      </c>
      <c r="L85">
        <v>0</v>
      </c>
      <c r="M85" s="2">
        <v>0</v>
      </c>
      <c r="N85" t="s">
        <v>6221</v>
      </c>
    </row>
    <row r="86" spans="1:14" x14ac:dyDescent="0.25">
      <c r="A86" s="50">
        <v>44929</v>
      </c>
      <c r="B86" s="50">
        <v>44929</v>
      </c>
      <c r="C86" s="19" t="s">
        <v>5520</v>
      </c>
      <c r="D86" s="19" t="s">
        <v>2078</v>
      </c>
      <c r="E86" s="19">
        <v>3</v>
      </c>
      <c r="F86" s="19" t="s">
        <v>3487</v>
      </c>
      <c r="G86" s="19" t="s">
        <v>1471</v>
      </c>
      <c r="H86" s="51">
        <v>181090</v>
      </c>
      <c r="I86" s="51">
        <v>14487</v>
      </c>
      <c r="J86" s="51">
        <v>195577</v>
      </c>
      <c r="K86">
        <f>+INDEX('18.02.23'!$N$9:$N$746,MATCH('Hàng tra'!$E86,'18.02.23'!$N$9:$N$746,0))</f>
        <v>3</v>
      </c>
      <c r="L86">
        <f>+INDEX('18.02.23'!$F$9:$F$746,MATCH('Hàng tra'!$E86,'18.02.23'!$N$9:$N$746,0))</f>
        <v>-195577</v>
      </c>
      <c r="M86" s="2">
        <f t="shared" si="1"/>
        <v>0</v>
      </c>
    </row>
    <row r="87" spans="1:14" hidden="1" x14ac:dyDescent="0.25">
      <c r="A87" s="50">
        <v>44943</v>
      </c>
      <c r="B87" s="50">
        <v>44943</v>
      </c>
      <c r="C87" s="19" t="s">
        <v>5521</v>
      </c>
      <c r="D87" s="19" t="s">
        <v>422</v>
      </c>
      <c r="E87" s="19">
        <v>49</v>
      </c>
      <c r="F87" s="19" t="s">
        <v>3922</v>
      </c>
      <c r="G87" s="19" t="s">
        <v>672</v>
      </c>
      <c r="H87" s="51">
        <v>436800</v>
      </c>
      <c r="I87" s="51">
        <v>34944</v>
      </c>
      <c r="J87" s="51">
        <v>471744</v>
      </c>
      <c r="K87" t="e">
        <f>+INDEX('18.02.23'!$N$9:$N$746,MATCH('Hàng tra'!$E87,'18.02.23'!$N$9:$N$746,0))</f>
        <v>#N/A</v>
      </c>
      <c r="L87" t="e">
        <f>+INDEX('18.02.23'!$F$9:$F$746,MATCH('Hàng tra'!$E87,'18.02.23'!$N$9:$N$746,0))</f>
        <v>#N/A</v>
      </c>
      <c r="M87" s="2" t="e">
        <f t="shared" si="1"/>
        <v>#N/A</v>
      </c>
    </row>
    <row r="88" spans="1:14" hidden="1" x14ac:dyDescent="0.25">
      <c r="A88" s="50">
        <v>44999</v>
      </c>
      <c r="B88" s="50">
        <v>44999</v>
      </c>
      <c r="C88" s="19" t="s">
        <v>5522</v>
      </c>
      <c r="D88" s="19" t="s">
        <v>52</v>
      </c>
      <c r="E88" s="19">
        <v>311</v>
      </c>
      <c r="F88" s="19" t="s">
        <v>3333</v>
      </c>
      <c r="G88" s="19" t="s">
        <v>439</v>
      </c>
      <c r="H88" s="51">
        <v>94399</v>
      </c>
      <c r="I88" s="51">
        <v>9440</v>
      </c>
      <c r="J88" s="51">
        <v>103839</v>
      </c>
      <c r="K88" t="e">
        <f>+INDEX('18.02.23'!$N$9:$N$746,MATCH('Hàng tra'!$E88,'18.02.23'!$N$9:$N$746,0))</f>
        <v>#N/A</v>
      </c>
      <c r="L88" t="e">
        <f>+INDEX('18.02.23'!$F$9:$F$746,MATCH('Hàng tra'!$E88,'18.02.23'!$N$9:$N$746,0))</f>
        <v>#N/A</v>
      </c>
      <c r="M88" s="2" t="e">
        <f t="shared" si="1"/>
        <v>#N/A</v>
      </c>
    </row>
    <row r="89" spans="1:14" hidden="1" x14ac:dyDescent="0.25">
      <c r="A89" s="50">
        <v>44999</v>
      </c>
      <c r="B89" s="50">
        <v>44999</v>
      </c>
      <c r="C89" s="19" t="s">
        <v>5523</v>
      </c>
      <c r="D89" s="19" t="s">
        <v>856</v>
      </c>
      <c r="E89" s="19">
        <v>185</v>
      </c>
      <c r="F89" s="19" t="s">
        <v>3975</v>
      </c>
      <c r="G89" s="19" t="s">
        <v>1332</v>
      </c>
      <c r="H89" s="51">
        <v>751422</v>
      </c>
      <c r="I89" s="51">
        <v>60114</v>
      </c>
      <c r="J89" s="51">
        <v>811536</v>
      </c>
      <c r="K89" t="e">
        <f>+INDEX('18.02.23'!$N$9:$N$746,MATCH('Hàng tra'!$E89,'18.02.23'!$N$9:$N$746,0))</f>
        <v>#N/A</v>
      </c>
      <c r="L89" t="e">
        <f>+INDEX('18.02.23'!$F$9:$F$746,MATCH('Hàng tra'!$E89,'18.02.23'!$N$9:$N$746,0))</f>
        <v>#N/A</v>
      </c>
      <c r="M89" s="2" t="e">
        <f t="shared" si="1"/>
        <v>#N/A</v>
      </c>
    </row>
    <row r="90" spans="1:14" hidden="1" x14ac:dyDescent="0.25">
      <c r="A90" s="50">
        <v>44939</v>
      </c>
      <c r="B90" s="50">
        <v>44939</v>
      </c>
      <c r="C90" s="19" t="s">
        <v>5524</v>
      </c>
      <c r="D90" s="19" t="s">
        <v>671</v>
      </c>
      <c r="E90" s="19">
        <v>18</v>
      </c>
      <c r="F90" s="19" t="s">
        <v>3487</v>
      </c>
      <c r="G90" s="19" t="s">
        <v>1471</v>
      </c>
      <c r="H90" s="51">
        <v>282296</v>
      </c>
      <c r="I90" s="51">
        <v>22583</v>
      </c>
      <c r="J90" s="51">
        <v>304879</v>
      </c>
      <c r="K90">
        <f>+INDEX('18.02.23'!$N$9:$N$746,MATCH('Hàng tra'!$E90,'18.02.23'!$N$9:$N$746,0))</f>
        <v>18</v>
      </c>
      <c r="L90">
        <v>0</v>
      </c>
      <c r="M90" s="2">
        <v>0</v>
      </c>
    </row>
    <row r="91" spans="1:14" hidden="1" x14ac:dyDescent="0.25">
      <c r="A91" s="50">
        <v>45012</v>
      </c>
      <c r="B91" s="50">
        <v>45012</v>
      </c>
      <c r="C91" s="19" t="s">
        <v>5525</v>
      </c>
      <c r="D91" s="19" t="s">
        <v>5526</v>
      </c>
      <c r="E91" s="19">
        <v>231</v>
      </c>
      <c r="F91" s="19" t="s">
        <v>3975</v>
      </c>
      <c r="G91" s="19" t="s">
        <v>1332</v>
      </c>
      <c r="H91" s="51">
        <v>475862</v>
      </c>
      <c r="I91" s="51">
        <v>47586</v>
      </c>
      <c r="J91" s="51">
        <v>523448</v>
      </c>
      <c r="K91" t="e">
        <f>+INDEX('18.02.23'!$N$9:$N$746,MATCH('Hàng tra'!$E91,'18.02.23'!$N$9:$N$746,0))</f>
        <v>#N/A</v>
      </c>
      <c r="L91" t="e">
        <f>+INDEX('18.02.23'!$F$9:$F$746,MATCH('Hàng tra'!$E91,'18.02.23'!$N$9:$N$746,0))</f>
        <v>#N/A</v>
      </c>
      <c r="M91" s="2" t="e">
        <f t="shared" si="1"/>
        <v>#N/A</v>
      </c>
    </row>
    <row r="92" spans="1:14" x14ac:dyDescent="0.25">
      <c r="A92" s="50">
        <v>44940</v>
      </c>
      <c r="B92" s="50">
        <v>44940</v>
      </c>
      <c r="C92" s="19" t="s">
        <v>5527</v>
      </c>
      <c r="D92" s="19" t="s">
        <v>2049</v>
      </c>
      <c r="E92" s="19">
        <v>17</v>
      </c>
      <c r="F92" s="19" t="s">
        <v>3309</v>
      </c>
      <c r="G92" s="19" t="s">
        <v>2781</v>
      </c>
      <c r="H92" s="51">
        <v>111058</v>
      </c>
      <c r="I92" s="51">
        <v>8885</v>
      </c>
      <c r="J92" s="51">
        <v>119943</v>
      </c>
      <c r="K92">
        <f>+INDEX('18.02.23'!$N$9:$N$746,MATCH('Hàng tra'!$E92,'18.02.23'!$N$9:$N$746,0))</f>
        <v>17</v>
      </c>
      <c r="L92">
        <f>+INDEX('18.02.23'!$F$9:$F$746,MATCH('Hàng tra'!$E92,'18.02.23'!$N$9:$N$746,0))</f>
        <v>-119943</v>
      </c>
      <c r="M92" s="2">
        <f t="shared" si="1"/>
        <v>0</v>
      </c>
    </row>
    <row r="93" spans="1:14" hidden="1" x14ac:dyDescent="0.25">
      <c r="A93" s="50">
        <v>44967</v>
      </c>
      <c r="B93" s="50">
        <v>44967</v>
      </c>
      <c r="C93" s="19" t="s">
        <v>5528</v>
      </c>
      <c r="D93" s="19" t="s">
        <v>651</v>
      </c>
      <c r="E93" s="19">
        <v>145</v>
      </c>
      <c r="F93" s="19" t="s">
        <v>3333</v>
      </c>
      <c r="G93" s="19" t="s">
        <v>439</v>
      </c>
      <c r="H93" s="51">
        <v>110250</v>
      </c>
      <c r="I93" s="51">
        <v>8820</v>
      </c>
      <c r="J93" s="51">
        <v>119070</v>
      </c>
      <c r="K93" t="e">
        <f>+INDEX('18.02.23'!$N$9:$N$746,MATCH('Hàng tra'!$E93,'18.02.23'!$N$9:$N$746,0))</f>
        <v>#N/A</v>
      </c>
      <c r="L93" t="e">
        <f>+INDEX('18.02.23'!$F$9:$F$746,MATCH('Hàng tra'!$E93,'18.02.23'!$N$9:$N$746,0))</f>
        <v>#N/A</v>
      </c>
      <c r="M93" s="2" t="e">
        <f t="shared" si="1"/>
        <v>#N/A</v>
      </c>
    </row>
    <row r="94" spans="1:14" x14ac:dyDescent="0.25">
      <c r="A94" s="50">
        <v>44935</v>
      </c>
      <c r="B94" s="50">
        <v>44935</v>
      </c>
      <c r="C94" s="19" t="s">
        <v>5529</v>
      </c>
      <c r="D94" s="19" t="s">
        <v>201</v>
      </c>
      <c r="E94" s="19">
        <v>371</v>
      </c>
      <c r="F94" s="19" t="s">
        <v>3140</v>
      </c>
      <c r="G94" s="19" t="s">
        <v>1882</v>
      </c>
      <c r="H94" s="51">
        <v>784331</v>
      </c>
      <c r="I94" s="51">
        <v>62747</v>
      </c>
      <c r="J94" s="51">
        <v>847078</v>
      </c>
      <c r="K94">
        <f>+INDEX('18.02.23'!$N$9:$N$746,MATCH('Hàng tra'!$E94,'18.02.23'!$N$9:$N$746,0))</f>
        <v>371</v>
      </c>
      <c r="L94">
        <f>+INDEX('18.02.23'!$F$9:$F$746,MATCH('Hàng tra'!$E94,'18.02.23'!$N$9:$N$746,0))</f>
        <v>-847077</v>
      </c>
      <c r="M94" s="2">
        <f t="shared" si="1"/>
        <v>1</v>
      </c>
    </row>
    <row r="95" spans="1:14" hidden="1" x14ac:dyDescent="0.25">
      <c r="A95" s="50">
        <v>44999</v>
      </c>
      <c r="B95" s="50">
        <v>44999</v>
      </c>
      <c r="C95" s="19" t="s">
        <v>5530</v>
      </c>
      <c r="D95" s="19" t="s">
        <v>1098</v>
      </c>
      <c r="E95" s="19">
        <v>377</v>
      </c>
      <c r="F95" s="19" t="s">
        <v>3233</v>
      </c>
      <c r="G95" s="19" t="s">
        <v>2508</v>
      </c>
      <c r="H95" s="51">
        <v>50182</v>
      </c>
      <c r="I95" s="51">
        <v>5018</v>
      </c>
      <c r="J95" s="51">
        <v>55200</v>
      </c>
      <c r="K95">
        <f>+INDEX('18.02.23'!$N$9:$N$746,MATCH('Hàng tra'!$E95,'18.02.23'!$N$9:$N$746,0))</f>
        <v>377</v>
      </c>
      <c r="L95">
        <v>0</v>
      </c>
      <c r="M95" s="2">
        <v>0</v>
      </c>
    </row>
    <row r="96" spans="1:14" hidden="1" x14ac:dyDescent="0.25">
      <c r="A96" s="50">
        <v>44930</v>
      </c>
      <c r="B96" s="50">
        <v>44930</v>
      </c>
      <c r="C96" s="19" t="s">
        <v>5531</v>
      </c>
      <c r="D96" s="19" t="s">
        <v>1067</v>
      </c>
      <c r="E96" s="19">
        <v>14</v>
      </c>
      <c r="F96" s="19" t="s">
        <v>3977</v>
      </c>
      <c r="G96" s="19" t="s">
        <v>1976</v>
      </c>
      <c r="H96" s="51">
        <v>111058</v>
      </c>
      <c r="I96" s="51">
        <v>8885</v>
      </c>
      <c r="J96" s="51">
        <v>119943</v>
      </c>
      <c r="K96">
        <f>+INDEX('18.02.23'!$N$9:$N$746,MATCH('Hàng tra'!$E96,'18.02.23'!$N$9:$N$746,0))</f>
        <v>14</v>
      </c>
      <c r="L96">
        <v>0</v>
      </c>
      <c r="M96" s="2">
        <v>0</v>
      </c>
    </row>
    <row r="97" spans="1:13" hidden="1" x14ac:dyDescent="0.25">
      <c r="A97" s="50">
        <v>44959</v>
      </c>
      <c r="B97" s="50">
        <v>44959</v>
      </c>
      <c r="C97" s="19" t="s">
        <v>5532</v>
      </c>
      <c r="D97" s="19" t="s">
        <v>5533</v>
      </c>
      <c r="E97" s="19">
        <v>2143</v>
      </c>
      <c r="F97" s="19" t="s">
        <v>3140</v>
      </c>
      <c r="G97" s="19" t="s">
        <v>1882</v>
      </c>
      <c r="H97" s="51">
        <v>987600</v>
      </c>
      <c r="I97" s="51">
        <v>79008</v>
      </c>
      <c r="J97" s="51">
        <v>1066608</v>
      </c>
      <c r="K97" t="e">
        <f>+INDEX('18.02.23'!$N$9:$N$746,MATCH('Hàng tra'!$E97,'18.02.23'!$N$9:$N$746,0))</f>
        <v>#N/A</v>
      </c>
      <c r="L97" t="e">
        <f>+INDEX('18.02.23'!$F$9:$F$746,MATCH('Hàng tra'!$E97,'18.02.23'!$N$9:$N$746,0))</f>
        <v>#N/A</v>
      </c>
      <c r="M97" s="2" t="e">
        <f t="shared" si="1"/>
        <v>#N/A</v>
      </c>
    </row>
    <row r="98" spans="1:13" hidden="1" x14ac:dyDescent="0.25">
      <c r="A98" s="50">
        <v>44998</v>
      </c>
      <c r="B98" s="50">
        <v>44998</v>
      </c>
      <c r="C98" s="19" t="s">
        <v>5534</v>
      </c>
      <c r="D98" s="19" t="s">
        <v>1911</v>
      </c>
      <c r="E98" s="19">
        <v>288</v>
      </c>
      <c r="F98" s="19" t="s">
        <v>4128</v>
      </c>
      <c r="G98" s="19" t="s">
        <v>685</v>
      </c>
      <c r="H98" s="51">
        <v>811387</v>
      </c>
      <c r="I98" s="51">
        <v>81139</v>
      </c>
      <c r="J98" s="51">
        <v>892526</v>
      </c>
      <c r="K98" t="e">
        <f>+INDEX('18.02.23'!$N$9:$N$746,MATCH('Hàng tra'!$E98,'18.02.23'!$N$9:$N$746,0))</f>
        <v>#N/A</v>
      </c>
      <c r="L98" t="e">
        <f>+INDEX('18.02.23'!$F$9:$F$746,MATCH('Hàng tra'!$E98,'18.02.23'!$N$9:$N$746,0))</f>
        <v>#N/A</v>
      </c>
      <c r="M98" s="2" t="e">
        <f t="shared" si="1"/>
        <v>#N/A</v>
      </c>
    </row>
    <row r="99" spans="1:13" hidden="1" x14ac:dyDescent="0.25">
      <c r="A99" s="50">
        <v>44972</v>
      </c>
      <c r="B99" s="50">
        <v>44972</v>
      </c>
      <c r="C99" s="19" t="s">
        <v>5535</v>
      </c>
      <c r="D99" s="19" t="s">
        <v>2430</v>
      </c>
      <c r="E99" s="19">
        <v>183</v>
      </c>
      <c r="F99" s="19" t="s">
        <v>3997</v>
      </c>
      <c r="G99" s="19" t="s">
        <v>1548</v>
      </c>
      <c r="H99" s="51">
        <v>460248</v>
      </c>
      <c r="I99" s="51">
        <v>46025</v>
      </c>
      <c r="J99" s="51">
        <v>506273</v>
      </c>
      <c r="K99" t="e">
        <f>+INDEX('18.02.23'!$N$9:$N$746,MATCH('Hàng tra'!$E99,'18.02.23'!$N$9:$N$746,0))</f>
        <v>#N/A</v>
      </c>
      <c r="L99" t="e">
        <f>+INDEX('18.02.23'!$F$9:$F$746,MATCH('Hàng tra'!$E99,'18.02.23'!$N$9:$N$746,0))</f>
        <v>#N/A</v>
      </c>
      <c r="M99" s="2" t="e">
        <f t="shared" si="1"/>
        <v>#N/A</v>
      </c>
    </row>
    <row r="100" spans="1:13" x14ac:dyDescent="0.25">
      <c r="A100" s="50">
        <v>44944</v>
      </c>
      <c r="B100" s="50">
        <v>44944</v>
      </c>
      <c r="C100" s="19" t="s">
        <v>5536</v>
      </c>
      <c r="D100" s="19" t="s">
        <v>2220</v>
      </c>
      <c r="E100" s="19">
        <v>89</v>
      </c>
      <c r="F100" s="19" t="s">
        <v>3971</v>
      </c>
      <c r="G100" s="19" t="s">
        <v>349</v>
      </c>
      <c r="H100" s="51">
        <v>569267</v>
      </c>
      <c r="I100" s="51">
        <v>45542</v>
      </c>
      <c r="J100" s="51">
        <v>614809</v>
      </c>
      <c r="K100">
        <f>+INDEX('18.02.23'!$N$9:$N$746,MATCH('Hàng tra'!$E100,'18.02.23'!$N$9:$N$746,0))</f>
        <v>89</v>
      </c>
      <c r="L100">
        <f>+INDEX('18.02.23'!$F$9:$F$746,MATCH('Hàng tra'!$E100,'18.02.23'!$N$9:$N$746,0))</f>
        <v>-614808</v>
      </c>
      <c r="M100" s="2">
        <f t="shared" si="1"/>
        <v>1</v>
      </c>
    </row>
    <row r="101" spans="1:13" hidden="1" x14ac:dyDescent="0.25">
      <c r="A101" s="50">
        <v>44999</v>
      </c>
      <c r="B101" s="50">
        <v>44999</v>
      </c>
      <c r="C101" s="19" t="s">
        <v>5537</v>
      </c>
      <c r="D101" s="19" t="s">
        <v>5538</v>
      </c>
      <c r="E101" s="19">
        <v>380</v>
      </c>
      <c r="F101" s="19" t="s">
        <v>4069</v>
      </c>
      <c r="G101" s="19" t="s">
        <v>2670</v>
      </c>
      <c r="H101" s="51">
        <v>50182</v>
      </c>
      <c r="I101" s="51">
        <v>5018</v>
      </c>
      <c r="J101" s="51">
        <v>55200</v>
      </c>
      <c r="K101" t="e">
        <f>+INDEX('18.02.23'!$N$9:$N$746,MATCH('Hàng tra'!$E101,'18.02.23'!$N$9:$N$746,0))</f>
        <v>#N/A</v>
      </c>
      <c r="L101" t="e">
        <f>+INDEX('18.02.23'!$F$9:$F$746,MATCH('Hàng tra'!$E101,'18.02.23'!$N$9:$N$746,0))</f>
        <v>#N/A</v>
      </c>
      <c r="M101" s="2" t="e">
        <f t="shared" si="1"/>
        <v>#N/A</v>
      </c>
    </row>
    <row r="102" spans="1:13" x14ac:dyDescent="0.25">
      <c r="A102" s="50">
        <v>44930</v>
      </c>
      <c r="B102" s="50">
        <v>44930</v>
      </c>
      <c r="C102" s="19" t="s">
        <v>5539</v>
      </c>
      <c r="D102" s="19" t="s">
        <v>2647</v>
      </c>
      <c r="E102" s="19">
        <v>149</v>
      </c>
      <c r="F102" s="19" t="s">
        <v>3140</v>
      </c>
      <c r="G102" s="19" t="s">
        <v>1882</v>
      </c>
      <c r="H102" s="51">
        <v>111058</v>
      </c>
      <c r="I102" s="51">
        <v>8885</v>
      </c>
      <c r="J102" s="51">
        <v>119943</v>
      </c>
      <c r="K102">
        <f>+INDEX('18.02.23'!$N$9:$N$746,MATCH('Hàng tra'!$E102,'18.02.23'!$N$9:$N$746,0))</f>
        <v>149</v>
      </c>
      <c r="L102">
        <f>+INDEX('18.02.23'!$F$9:$F$746,MATCH('Hàng tra'!$E102,'18.02.23'!$N$9:$N$746,0))</f>
        <v>-119943</v>
      </c>
      <c r="M102" s="2">
        <f t="shared" si="1"/>
        <v>0</v>
      </c>
    </row>
    <row r="103" spans="1:13" hidden="1" x14ac:dyDescent="0.25">
      <c r="A103" s="50">
        <v>44935</v>
      </c>
      <c r="B103" s="50">
        <v>44935</v>
      </c>
      <c r="C103" s="19" t="s">
        <v>5540</v>
      </c>
      <c r="D103" s="19" t="s">
        <v>5488</v>
      </c>
      <c r="E103" s="19">
        <v>35</v>
      </c>
      <c r="F103" s="19" t="s">
        <v>4004</v>
      </c>
      <c r="G103" s="19" t="s">
        <v>922</v>
      </c>
      <c r="H103" s="51">
        <v>1250541</v>
      </c>
      <c r="I103" s="51">
        <v>100043</v>
      </c>
      <c r="J103" s="51">
        <v>1350584</v>
      </c>
      <c r="K103" t="e">
        <f>+INDEX('18.02.23'!$N$9:$N$746,MATCH('Hàng tra'!$E103,'18.02.23'!$N$9:$N$746,0))</f>
        <v>#N/A</v>
      </c>
      <c r="L103" t="e">
        <f>+INDEX('18.02.23'!$F$9:$F$746,MATCH('Hàng tra'!$E103,'18.02.23'!$N$9:$N$746,0))</f>
        <v>#N/A</v>
      </c>
      <c r="M103" s="2" t="e">
        <f t="shared" si="1"/>
        <v>#N/A</v>
      </c>
    </row>
    <row r="104" spans="1:13" x14ac:dyDescent="0.25">
      <c r="A104" s="50">
        <v>44939</v>
      </c>
      <c r="B104" s="50">
        <v>44939</v>
      </c>
      <c r="C104" s="19" t="s">
        <v>5541</v>
      </c>
      <c r="D104" s="19" t="s">
        <v>1313</v>
      </c>
      <c r="E104" s="19">
        <v>975</v>
      </c>
      <c r="F104" s="19" t="s">
        <v>3140</v>
      </c>
      <c r="G104" s="19" t="s">
        <v>1882</v>
      </c>
      <c r="H104" s="51">
        <v>255565</v>
      </c>
      <c r="I104" s="51">
        <v>20445</v>
      </c>
      <c r="J104" s="51">
        <v>276010</v>
      </c>
      <c r="K104">
        <f>+INDEX('18.02.23'!$N$9:$N$746,MATCH('Hàng tra'!$E104,'18.02.23'!$N$9:$N$746,0))</f>
        <v>975</v>
      </c>
      <c r="L104">
        <f>+INDEX('18.02.23'!$F$9:$F$746,MATCH('Hàng tra'!$E104,'18.02.23'!$N$9:$N$746,0))</f>
        <v>-276010</v>
      </c>
      <c r="M104" s="2">
        <f t="shared" si="1"/>
        <v>0</v>
      </c>
    </row>
    <row r="105" spans="1:13" hidden="1" x14ac:dyDescent="0.25">
      <c r="A105" s="50">
        <v>44993</v>
      </c>
      <c r="B105" s="50">
        <v>44993</v>
      </c>
      <c r="C105" s="19" t="s">
        <v>5542</v>
      </c>
      <c r="D105" s="19" t="s">
        <v>5543</v>
      </c>
      <c r="E105" s="19">
        <v>319</v>
      </c>
      <c r="F105" s="19" t="s">
        <v>4102</v>
      </c>
      <c r="G105" s="19" t="s">
        <v>2998</v>
      </c>
      <c r="H105" s="51">
        <v>330750</v>
      </c>
      <c r="I105" s="51">
        <v>33075</v>
      </c>
      <c r="J105" s="51">
        <v>363825</v>
      </c>
      <c r="K105" t="e">
        <f>+INDEX('18.02.23'!$N$9:$N$746,MATCH('Hàng tra'!$E105,'18.02.23'!$N$9:$N$746,0))</f>
        <v>#N/A</v>
      </c>
      <c r="L105" t="e">
        <f>+INDEX('18.02.23'!$F$9:$F$746,MATCH('Hàng tra'!$E105,'18.02.23'!$N$9:$N$746,0))</f>
        <v>#N/A</v>
      </c>
      <c r="M105" s="2" t="e">
        <f t="shared" si="1"/>
        <v>#N/A</v>
      </c>
    </row>
    <row r="106" spans="1:13" hidden="1" x14ac:dyDescent="0.25">
      <c r="A106" s="50">
        <v>45022</v>
      </c>
      <c r="B106" s="50">
        <v>45022</v>
      </c>
      <c r="C106" s="19" t="s">
        <v>5544</v>
      </c>
      <c r="D106" s="19" t="s">
        <v>2318</v>
      </c>
      <c r="E106" s="19">
        <v>507</v>
      </c>
      <c r="F106" s="19" t="s">
        <v>4069</v>
      </c>
      <c r="G106" s="19" t="s">
        <v>2670</v>
      </c>
      <c r="H106" s="51">
        <v>119066</v>
      </c>
      <c r="I106" s="51">
        <v>11907</v>
      </c>
      <c r="J106" s="51">
        <v>130973</v>
      </c>
      <c r="K106">
        <f>+INDEX('18.02.23'!$N$9:$N$746,MATCH('Hàng tra'!$E106,'18.02.23'!$N$9:$N$746,0))</f>
        <v>507</v>
      </c>
      <c r="L106">
        <v>0</v>
      </c>
      <c r="M106" s="2">
        <v>0</v>
      </c>
    </row>
    <row r="107" spans="1:13" hidden="1" x14ac:dyDescent="0.25">
      <c r="A107" s="50">
        <v>44999</v>
      </c>
      <c r="B107" s="50">
        <v>44999</v>
      </c>
      <c r="C107" s="19" t="s">
        <v>5545</v>
      </c>
      <c r="D107" s="19" t="s">
        <v>2159</v>
      </c>
      <c r="E107" s="19">
        <v>182</v>
      </c>
      <c r="F107" s="19" t="s">
        <v>4065</v>
      </c>
      <c r="G107" s="19" t="s">
        <v>2098</v>
      </c>
      <c r="H107" s="51">
        <v>771750</v>
      </c>
      <c r="I107" s="51">
        <v>77175</v>
      </c>
      <c r="J107" s="51">
        <v>848925</v>
      </c>
      <c r="K107" t="e">
        <f>+INDEX('18.02.23'!$N$9:$N$746,MATCH('Hàng tra'!$E107,'18.02.23'!$N$9:$N$746,0))</f>
        <v>#N/A</v>
      </c>
      <c r="L107" t="e">
        <f>+INDEX('18.02.23'!$F$9:$F$746,MATCH('Hàng tra'!$E107,'18.02.23'!$N$9:$N$746,0))</f>
        <v>#N/A</v>
      </c>
      <c r="M107" s="2" t="e">
        <f t="shared" si="1"/>
        <v>#N/A</v>
      </c>
    </row>
    <row r="108" spans="1:13" hidden="1" x14ac:dyDescent="0.25">
      <c r="A108" s="50">
        <v>45031</v>
      </c>
      <c r="B108" s="50">
        <v>45031</v>
      </c>
      <c r="C108" s="19" t="s">
        <v>5546</v>
      </c>
      <c r="D108" s="19" t="s">
        <v>1005</v>
      </c>
      <c r="E108" s="19">
        <v>302</v>
      </c>
      <c r="F108" s="19" t="s">
        <v>4082</v>
      </c>
      <c r="G108" s="19" t="s">
        <v>1252</v>
      </c>
      <c r="H108" s="51">
        <v>119066</v>
      </c>
      <c r="I108" s="51">
        <v>11907</v>
      </c>
      <c r="J108" s="51">
        <v>130973</v>
      </c>
      <c r="K108" t="e">
        <f>+INDEX('18.02.23'!$N$9:$N$746,MATCH('Hàng tra'!$E108,'18.02.23'!$N$9:$N$746,0))</f>
        <v>#N/A</v>
      </c>
      <c r="L108" t="e">
        <f>+INDEX('18.02.23'!$F$9:$F$746,MATCH('Hàng tra'!$E108,'18.02.23'!$N$9:$N$746,0))</f>
        <v>#N/A</v>
      </c>
      <c r="M108" s="2" t="e">
        <f t="shared" si="1"/>
        <v>#N/A</v>
      </c>
    </row>
    <row r="109" spans="1:13" hidden="1" x14ac:dyDescent="0.25">
      <c r="A109" s="50">
        <v>45028</v>
      </c>
      <c r="B109" s="50">
        <v>45028</v>
      </c>
      <c r="C109" s="19" t="s">
        <v>5547</v>
      </c>
      <c r="D109" s="19" t="s">
        <v>5548</v>
      </c>
      <c r="E109" s="19">
        <v>335</v>
      </c>
      <c r="F109" s="19" t="s">
        <v>4122</v>
      </c>
      <c r="G109" s="19" t="s">
        <v>2767</v>
      </c>
      <c r="H109" s="51">
        <v>222116</v>
      </c>
      <c r="I109" s="51">
        <v>22212</v>
      </c>
      <c r="J109" s="51">
        <v>244328</v>
      </c>
      <c r="K109" t="e">
        <f>+INDEX('18.02.23'!$N$9:$N$746,MATCH('Hàng tra'!$E109,'18.02.23'!$N$9:$N$746,0))</f>
        <v>#N/A</v>
      </c>
      <c r="L109" t="e">
        <f>+INDEX('18.02.23'!$F$9:$F$746,MATCH('Hàng tra'!$E109,'18.02.23'!$N$9:$N$746,0))</f>
        <v>#N/A</v>
      </c>
      <c r="M109" s="2" t="e">
        <f t="shared" si="1"/>
        <v>#N/A</v>
      </c>
    </row>
    <row r="110" spans="1:13" hidden="1" x14ac:dyDescent="0.25">
      <c r="A110" s="50">
        <v>44993</v>
      </c>
      <c r="B110" s="50">
        <v>44993</v>
      </c>
      <c r="C110" s="19" t="s">
        <v>5549</v>
      </c>
      <c r="D110" s="19" t="s">
        <v>5550</v>
      </c>
      <c r="E110" s="19">
        <v>7832</v>
      </c>
      <c r="F110" s="19" t="s">
        <v>3140</v>
      </c>
      <c r="G110" s="19" t="s">
        <v>1882</v>
      </c>
      <c r="H110" s="51">
        <v>264600</v>
      </c>
      <c r="I110" s="51">
        <v>26460</v>
      </c>
      <c r="J110" s="51">
        <v>291060</v>
      </c>
      <c r="K110" t="e">
        <f>+INDEX('18.02.23'!$N$9:$N$746,MATCH('Hàng tra'!$E110,'18.02.23'!$N$9:$N$746,0))</f>
        <v>#N/A</v>
      </c>
      <c r="L110" t="e">
        <f>+INDEX('18.02.23'!$F$9:$F$746,MATCH('Hàng tra'!$E110,'18.02.23'!$N$9:$N$746,0))</f>
        <v>#N/A</v>
      </c>
      <c r="M110" s="2" t="e">
        <f t="shared" si="1"/>
        <v>#N/A</v>
      </c>
    </row>
    <row r="111" spans="1:13" hidden="1" x14ac:dyDescent="0.25">
      <c r="A111" s="50">
        <v>45006</v>
      </c>
      <c r="B111" s="50">
        <v>45006</v>
      </c>
      <c r="C111" s="19" t="s">
        <v>5551</v>
      </c>
      <c r="D111" s="19" t="s">
        <v>5552</v>
      </c>
      <c r="E111" s="19">
        <v>10148</v>
      </c>
      <c r="F111" s="19" t="s">
        <v>3140</v>
      </c>
      <c r="G111" s="19" t="s">
        <v>1882</v>
      </c>
      <c r="H111" s="51">
        <v>161940</v>
      </c>
      <c r="I111" s="51">
        <v>16194</v>
      </c>
      <c r="J111" s="51">
        <v>178134</v>
      </c>
      <c r="K111" t="e">
        <f>+INDEX('18.02.23'!$N$9:$N$746,MATCH('Hàng tra'!$E111,'18.02.23'!$N$9:$N$746,0))</f>
        <v>#N/A</v>
      </c>
      <c r="L111" t="e">
        <f>+INDEX('18.02.23'!$F$9:$F$746,MATCH('Hàng tra'!$E111,'18.02.23'!$N$9:$N$746,0))</f>
        <v>#N/A</v>
      </c>
      <c r="M111" s="2" t="e">
        <f t="shared" si="1"/>
        <v>#N/A</v>
      </c>
    </row>
    <row r="112" spans="1:13" hidden="1" x14ac:dyDescent="0.25">
      <c r="A112" s="50">
        <v>45001</v>
      </c>
      <c r="B112" s="50">
        <v>45001</v>
      </c>
      <c r="C112" s="19" t="s">
        <v>5553</v>
      </c>
      <c r="D112" s="19" t="s">
        <v>5554</v>
      </c>
      <c r="E112" s="19">
        <v>9464</v>
      </c>
      <c r="F112" s="19" t="s">
        <v>3140</v>
      </c>
      <c r="G112" s="19" t="s">
        <v>1882</v>
      </c>
      <c r="H112" s="51">
        <v>88200</v>
      </c>
      <c r="I112" s="51">
        <v>8820</v>
      </c>
      <c r="J112" s="51">
        <v>97020</v>
      </c>
      <c r="K112" t="e">
        <f>+INDEX('18.02.23'!$N$9:$N$746,MATCH('Hàng tra'!$E112,'18.02.23'!$N$9:$N$746,0))</f>
        <v>#N/A</v>
      </c>
      <c r="L112" t="e">
        <f>+INDEX('18.02.23'!$F$9:$F$746,MATCH('Hàng tra'!$E112,'18.02.23'!$N$9:$N$746,0))</f>
        <v>#N/A</v>
      </c>
      <c r="M112" s="2" t="e">
        <f t="shared" si="1"/>
        <v>#N/A</v>
      </c>
    </row>
    <row r="113" spans="1:13" hidden="1" x14ac:dyDescent="0.25">
      <c r="A113" s="50">
        <v>45012</v>
      </c>
      <c r="B113" s="50">
        <v>45012</v>
      </c>
      <c r="C113" s="19" t="s">
        <v>5555</v>
      </c>
      <c r="D113" s="19" t="s">
        <v>5556</v>
      </c>
      <c r="E113" s="19">
        <v>10894</v>
      </c>
      <c r="F113" s="19" t="s">
        <v>3140</v>
      </c>
      <c r="G113" s="19" t="s">
        <v>1882</v>
      </c>
      <c r="H113" s="51">
        <v>342720</v>
      </c>
      <c r="I113" s="51">
        <v>34272</v>
      </c>
      <c r="J113" s="51">
        <v>376992</v>
      </c>
      <c r="K113" t="e">
        <f>+INDEX('18.02.23'!$N$9:$N$746,MATCH('Hàng tra'!$E113,'18.02.23'!$N$9:$N$746,0))</f>
        <v>#N/A</v>
      </c>
      <c r="L113" t="e">
        <f>+INDEX('18.02.23'!$F$9:$F$746,MATCH('Hàng tra'!$E113,'18.02.23'!$N$9:$N$746,0))</f>
        <v>#N/A</v>
      </c>
      <c r="M113" s="2" t="e">
        <f t="shared" si="1"/>
        <v>#N/A</v>
      </c>
    </row>
    <row r="114" spans="1:13" hidden="1" x14ac:dyDescent="0.25">
      <c r="A114" s="50">
        <v>45001</v>
      </c>
      <c r="B114" s="50">
        <v>45001</v>
      </c>
      <c r="C114" s="19" t="s">
        <v>5557</v>
      </c>
      <c r="D114" s="19" t="s">
        <v>5558</v>
      </c>
      <c r="E114" s="19">
        <v>9419</v>
      </c>
      <c r="F114" s="19" t="s">
        <v>3140</v>
      </c>
      <c r="G114" s="19" t="s">
        <v>1882</v>
      </c>
      <c r="H114" s="51">
        <v>88200</v>
      </c>
      <c r="I114" s="51">
        <v>8820</v>
      </c>
      <c r="J114" s="51">
        <v>97020</v>
      </c>
      <c r="K114" t="e">
        <f>+INDEX('18.02.23'!$N$9:$N$746,MATCH('Hàng tra'!$E114,'18.02.23'!$N$9:$N$746,0))</f>
        <v>#N/A</v>
      </c>
      <c r="L114" t="e">
        <f>+INDEX('18.02.23'!$F$9:$F$746,MATCH('Hàng tra'!$E114,'18.02.23'!$N$9:$N$746,0))</f>
        <v>#N/A</v>
      </c>
      <c r="M114" s="2" t="e">
        <f t="shared" si="1"/>
        <v>#N/A</v>
      </c>
    </row>
    <row r="115" spans="1:13" hidden="1" x14ac:dyDescent="0.25">
      <c r="A115" s="50">
        <v>44998</v>
      </c>
      <c r="B115" s="50">
        <v>44998</v>
      </c>
      <c r="C115" s="19" t="s">
        <v>5559</v>
      </c>
      <c r="D115" s="19" t="s">
        <v>5560</v>
      </c>
      <c r="E115" s="19">
        <v>8665</v>
      </c>
      <c r="F115" s="19" t="s">
        <v>3140</v>
      </c>
      <c r="G115" s="19" t="s">
        <v>1882</v>
      </c>
      <c r="H115" s="51">
        <v>176400</v>
      </c>
      <c r="I115" s="51">
        <v>17640</v>
      </c>
      <c r="J115" s="51">
        <v>194040</v>
      </c>
      <c r="K115" t="e">
        <f>+INDEX('18.02.23'!$N$9:$N$746,MATCH('Hàng tra'!$E115,'18.02.23'!$N$9:$N$746,0))</f>
        <v>#N/A</v>
      </c>
      <c r="L115" t="e">
        <f>+INDEX('18.02.23'!$F$9:$F$746,MATCH('Hàng tra'!$E115,'18.02.23'!$N$9:$N$746,0))</f>
        <v>#N/A</v>
      </c>
      <c r="M115" s="2" t="e">
        <f t="shared" si="1"/>
        <v>#N/A</v>
      </c>
    </row>
    <row r="116" spans="1:13" hidden="1" x14ac:dyDescent="0.25">
      <c r="A116" s="50">
        <v>45006</v>
      </c>
      <c r="B116" s="50">
        <v>45006</v>
      </c>
      <c r="C116" s="19" t="s">
        <v>5561</v>
      </c>
      <c r="D116" s="19" t="s">
        <v>5562</v>
      </c>
      <c r="E116" s="19">
        <v>10006</v>
      </c>
      <c r="F116" s="19" t="s">
        <v>3140</v>
      </c>
      <c r="G116" s="19" t="s">
        <v>1882</v>
      </c>
      <c r="H116" s="51">
        <v>254520</v>
      </c>
      <c r="I116" s="51">
        <v>25452</v>
      </c>
      <c r="J116" s="51">
        <v>279972</v>
      </c>
      <c r="K116" t="e">
        <f>+INDEX('18.02.23'!$N$9:$N$746,MATCH('Hàng tra'!$E116,'18.02.23'!$N$9:$N$746,0))</f>
        <v>#N/A</v>
      </c>
      <c r="L116" t="e">
        <f>+INDEX('18.02.23'!$F$9:$F$746,MATCH('Hàng tra'!$E116,'18.02.23'!$N$9:$N$746,0))</f>
        <v>#N/A</v>
      </c>
      <c r="M116" s="2" t="e">
        <f t="shared" si="1"/>
        <v>#N/A</v>
      </c>
    </row>
    <row r="117" spans="1:13" hidden="1" x14ac:dyDescent="0.25">
      <c r="A117" s="50">
        <v>45006</v>
      </c>
      <c r="B117" s="50">
        <v>45006</v>
      </c>
      <c r="C117" s="19" t="s">
        <v>5563</v>
      </c>
      <c r="D117" s="19" t="s">
        <v>5564</v>
      </c>
      <c r="E117" s="19">
        <v>10008</v>
      </c>
      <c r="F117" s="19" t="s">
        <v>3140</v>
      </c>
      <c r="G117" s="19" t="s">
        <v>1882</v>
      </c>
      <c r="H117" s="51">
        <v>211422</v>
      </c>
      <c r="I117" s="51">
        <v>21142</v>
      </c>
      <c r="J117" s="51">
        <v>232564</v>
      </c>
      <c r="K117" t="e">
        <f>+INDEX('18.02.23'!$N$9:$N$746,MATCH('Hàng tra'!$E117,'18.02.23'!$N$9:$N$746,0))</f>
        <v>#N/A</v>
      </c>
      <c r="L117" t="e">
        <f>+INDEX('18.02.23'!$F$9:$F$746,MATCH('Hàng tra'!$E117,'18.02.23'!$N$9:$N$746,0))</f>
        <v>#N/A</v>
      </c>
      <c r="M117" s="2" t="e">
        <f t="shared" si="1"/>
        <v>#N/A</v>
      </c>
    </row>
    <row r="118" spans="1:13" hidden="1" x14ac:dyDescent="0.25">
      <c r="A118" s="50">
        <v>44999</v>
      </c>
      <c r="B118" s="50">
        <v>44999</v>
      </c>
      <c r="C118" s="19" t="s">
        <v>5565</v>
      </c>
      <c r="D118" s="19" t="s">
        <v>5566</v>
      </c>
      <c r="E118" s="19">
        <v>8860</v>
      </c>
      <c r="F118" s="19" t="s">
        <v>3140</v>
      </c>
      <c r="G118" s="19" t="s">
        <v>1882</v>
      </c>
      <c r="H118" s="51">
        <v>88200</v>
      </c>
      <c r="I118" s="51">
        <v>8820</v>
      </c>
      <c r="J118" s="51">
        <v>97020</v>
      </c>
      <c r="K118" t="e">
        <f>+INDEX('18.02.23'!$N$9:$N$746,MATCH('Hàng tra'!$E118,'18.02.23'!$N$9:$N$746,0))</f>
        <v>#N/A</v>
      </c>
      <c r="L118" t="e">
        <f>+INDEX('18.02.23'!$F$9:$F$746,MATCH('Hàng tra'!$E118,'18.02.23'!$N$9:$N$746,0))</f>
        <v>#N/A</v>
      </c>
      <c r="M118" s="2" t="e">
        <f t="shared" si="1"/>
        <v>#N/A</v>
      </c>
    </row>
    <row r="119" spans="1:13" hidden="1" x14ac:dyDescent="0.25">
      <c r="A119" s="50">
        <v>45023</v>
      </c>
      <c r="B119" s="50">
        <v>45023</v>
      </c>
      <c r="C119" s="19" t="s">
        <v>5567</v>
      </c>
      <c r="D119" s="19" t="s">
        <v>5568</v>
      </c>
      <c r="E119" s="19">
        <v>12765</v>
      </c>
      <c r="F119" s="19" t="s">
        <v>3140</v>
      </c>
      <c r="G119" s="19" t="s">
        <v>1882</v>
      </c>
      <c r="H119" s="51">
        <v>182008</v>
      </c>
      <c r="I119" s="51">
        <v>18201</v>
      </c>
      <c r="J119" s="51">
        <v>200209</v>
      </c>
      <c r="K119" t="e">
        <f>+INDEX('18.02.23'!$N$9:$N$746,MATCH('Hàng tra'!$E119,'18.02.23'!$N$9:$N$746,0))</f>
        <v>#N/A</v>
      </c>
      <c r="L119" t="e">
        <f>+INDEX('18.02.23'!$F$9:$F$746,MATCH('Hàng tra'!$E119,'18.02.23'!$N$9:$N$746,0))</f>
        <v>#N/A</v>
      </c>
      <c r="M119" s="2" t="e">
        <f t="shared" si="1"/>
        <v>#N/A</v>
      </c>
    </row>
    <row r="120" spans="1:13" hidden="1" x14ac:dyDescent="0.25">
      <c r="A120" s="50">
        <v>45001</v>
      </c>
      <c r="B120" s="50">
        <v>45001</v>
      </c>
      <c r="C120" s="19" t="s">
        <v>5569</v>
      </c>
      <c r="D120" s="19" t="s">
        <v>5570</v>
      </c>
      <c r="E120" s="19">
        <v>9448</v>
      </c>
      <c r="F120" s="19" t="s">
        <v>3140</v>
      </c>
      <c r="G120" s="19" t="s">
        <v>1882</v>
      </c>
      <c r="H120" s="51">
        <v>352800</v>
      </c>
      <c r="I120" s="51">
        <v>35280</v>
      </c>
      <c r="J120" s="51">
        <v>388080</v>
      </c>
      <c r="K120" t="e">
        <f>+INDEX('18.02.23'!$N$9:$N$746,MATCH('Hàng tra'!$E120,'18.02.23'!$N$9:$N$746,0))</f>
        <v>#N/A</v>
      </c>
      <c r="L120" t="e">
        <f>+INDEX('18.02.23'!$F$9:$F$746,MATCH('Hàng tra'!$E120,'18.02.23'!$N$9:$N$746,0))</f>
        <v>#N/A</v>
      </c>
      <c r="M120" s="2" t="e">
        <f t="shared" si="1"/>
        <v>#N/A</v>
      </c>
    </row>
    <row r="121" spans="1:13" hidden="1" x14ac:dyDescent="0.25">
      <c r="A121" s="50">
        <v>44998</v>
      </c>
      <c r="B121" s="50">
        <v>44998</v>
      </c>
      <c r="C121" s="19" t="s">
        <v>5571</v>
      </c>
      <c r="D121" s="19" t="s">
        <v>5572</v>
      </c>
      <c r="E121" s="19">
        <v>8678</v>
      </c>
      <c r="F121" s="19" t="s">
        <v>3140</v>
      </c>
      <c r="G121" s="19" t="s">
        <v>1882</v>
      </c>
      <c r="H121" s="51">
        <v>264600</v>
      </c>
      <c r="I121" s="51">
        <v>26460</v>
      </c>
      <c r="J121" s="51">
        <v>291060</v>
      </c>
      <c r="K121" t="e">
        <f>+INDEX('18.02.23'!$N$9:$N$746,MATCH('Hàng tra'!$E121,'18.02.23'!$N$9:$N$746,0))</f>
        <v>#N/A</v>
      </c>
      <c r="L121" t="e">
        <f>+INDEX('18.02.23'!$F$9:$F$746,MATCH('Hàng tra'!$E121,'18.02.23'!$N$9:$N$746,0))</f>
        <v>#N/A</v>
      </c>
      <c r="M121" s="2" t="e">
        <f t="shared" si="1"/>
        <v>#N/A</v>
      </c>
    </row>
    <row r="122" spans="1:13" hidden="1" x14ac:dyDescent="0.25">
      <c r="A122" s="50">
        <v>44998</v>
      </c>
      <c r="B122" s="50">
        <v>44998</v>
      </c>
      <c r="C122" s="19" t="s">
        <v>5573</v>
      </c>
      <c r="D122" s="19" t="s">
        <v>5574</v>
      </c>
      <c r="E122" s="19">
        <v>8689</v>
      </c>
      <c r="F122" s="19" t="s">
        <v>3140</v>
      </c>
      <c r="G122" s="19" t="s">
        <v>1882</v>
      </c>
      <c r="H122" s="51">
        <v>264600</v>
      </c>
      <c r="I122" s="51">
        <v>26460</v>
      </c>
      <c r="J122" s="51">
        <v>291060</v>
      </c>
      <c r="K122" t="e">
        <f>+INDEX('18.02.23'!$N$9:$N$746,MATCH('Hàng tra'!$E122,'18.02.23'!$N$9:$N$746,0))</f>
        <v>#N/A</v>
      </c>
      <c r="L122" t="e">
        <f>+INDEX('18.02.23'!$F$9:$F$746,MATCH('Hàng tra'!$E122,'18.02.23'!$N$9:$N$746,0))</f>
        <v>#N/A</v>
      </c>
      <c r="M122" s="2" t="e">
        <f t="shared" si="1"/>
        <v>#N/A</v>
      </c>
    </row>
    <row r="123" spans="1:13" hidden="1" x14ac:dyDescent="0.25">
      <c r="A123" s="50">
        <v>45014</v>
      </c>
      <c r="B123" s="50">
        <v>45014</v>
      </c>
      <c r="C123" s="19" t="s">
        <v>5575</v>
      </c>
      <c r="D123" s="19" t="s">
        <v>2473</v>
      </c>
      <c r="E123" s="19">
        <v>11418</v>
      </c>
      <c r="F123" s="19" t="s">
        <v>3140</v>
      </c>
      <c r="G123" s="19" t="s">
        <v>1882</v>
      </c>
      <c r="H123" s="51">
        <v>257880</v>
      </c>
      <c r="I123" s="51">
        <v>25788</v>
      </c>
      <c r="J123" s="51">
        <v>283668</v>
      </c>
      <c r="K123" t="e">
        <f>+INDEX('18.02.23'!$N$9:$N$746,MATCH('Hàng tra'!$E123,'18.02.23'!$N$9:$N$746,0))</f>
        <v>#N/A</v>
      </c>
      <c r="L123" t="e">
        <f>+INDEX('18.02.23'!$F$9:$F$746,MATCH('Hàng tra'!$E123,'18.02.23'!$N$9:$N$746,0))</f>
        <v>#N/A</v>
      </c>
      <c r="M123" s="2" t="e">
        <f t="shared" si="1"/>
        <v>#N/A</v>
      </c>
    </row>
    <row r="124" spans="1:13" hidden="1" x14ac:dyDescent="0.25">
      <c r="A124" s="50">
        <v>45010</v>
      </c>
      <c r="B124" s="50">
        <v>45010</v>
      </c>
      <c r="C124" s="19" t="s">
        <v>5576</v>
      </c>
      <c r="D124" s="19" t="s">
        <v>5577</v>
      </c>
      <c r="E124" s="19">
        <v>10736</v>
      </c>
      <c r="F124" s="19" t="s">
        <v>3140</v>
      </c>
      <c r="G124" s="19" t="s">
        <v>1882</v>
      </c>
      <c r="H124" s="51">
        <v>522480</v>
      </c>
      <c r="I124" s="51">
        <v>52248</v>
      </c>
      <c r="J124" s="51">
        <v>574728</v>
      </c>
      <c r="K124" t="e">
        <f>+INDEX('18.02.23'!$N$9:$N$746,MATCH('Hàng tra'!$E124,'18.02.23'!$N$9:$N$746,0))</f>
        <v>#N/A</v>
      </c>
      <c r="L124" t="e">
        <f>+INDEX('18.02.23'!$F$9:$F$746,MATCH('Hàng tra'!$E124,'18.02.23'!$N$9:$N$746,0))</f>
        <v>#N/A</v>
      </c>
      <c r="M124" s="2" t="e">
        <f t="shared" si="1"/>
        <v>#N/A</v>
      </c>
    </row>
    <row r="125" spans="1:13" hidden="1" x14ac:dyDescent="0.25">
      <c r="A125" s="50">
        <v>45000</v>
      </c>
      <c r="B125" s="50">
        <v>45000</v>
      </c>
      <c r="C125" s="19" t="s">
        <v>5578</v>
      </c>
      <c r="D125" s="19" t="s">
        <v>5579</v>
      </c>
      <c r="E125" s="19">
        <v>9261</v>
      </c>
      <c r="F125" s="19" t="s">
        <v>3140</v>
      </c>
      <c r="G125" s="19" t="s">
        <v>1882</v>
      </c>
      <c r="H125" s="51">
        <v>342720</v>
      </c>
      <c r="I125" s="51">
        <v>34272</v>
      </c>
      <c r="J125" s="51">
        <v>376992</v>
      </c>
      <c r="K125" t="e">
        <f>+INDEX('18.02.23'!$N$9:$N$746,MATCH('Hàng tra'!$E125,'18.02.23'!$N$9:$N$746,0))</f>
        <v>#N/A</v>
      </c>
      <c r="L125" t="e">
        <f>+INDEX('18.02.23'!$F$9:$F$746,MATCH('Hàng tra'!$E125,'18.02.23'!$N$9:$N$746,0))</f>
        <v>#N/A</v>
      </c>
      <c r="M125" s="2" t="e">
        <f t="shared" si="1"/>
        <v>#N/A</v>
      </c>
    </row>
    <row r="126" spans="1:13" hidden="1" x14ac:dyDescent="0.25">
      <c r="A126" s="50">
        <v>44998</v>
      </c>
      <c r="B126" s="50">
        <v>44998</v>
      </c>
      <c r="C126" s="19" t="s">
        <v>5580</v>
      </c>
      <c r="D126" s="19" t="s">
        <v>5581</v>
      </c>
      <c r="E126" s="19">
        <v>8603</v>
      </c>
      <c r="F126" s="19" t="s">
        <v>3140</v>
      </c>
      <c r="G126" s="19" t="s">
        <v>1882</v>
      </c>
      <c r="H126" s="51">
        <v>257880</v>
      </c>
      <c r="I126" s="51">
        <v>25788</v>
      </c>
      <c r="J126" s="51">
        <v>283668</v>
      </c>
      <c r="K126" t="e">
        <f>+INDEX('18.02.23'!$N$9:$N$746,MATCH('Hàng tra'!$E126,'18.02.23'!$N$9:$N$746,0))</f>
        <v>#N/A</v>
      </c>
      <c r="L126" t="e">
        <f>+INDEX('18.02.23'!$F$9:$F$746,MATCH('Hàng tra'!$E126,'18.02.23'!$N$9:$N$746,0))</f>
        <v>#N/A</v>
      </c>
      <c r="M126" s="2" t="e">
        <f t="shared" si="1"/>
        <v>#N/A</v>
      </c>
    </row>
    <row r="127" spans="1:13" hidden="1" x14ac:dyDescent="0.25">
      <c r="A127" s="50">
        <v>45028</v>
      </c>
      <c r="B127" s="50">
        <v>45028</v>
      </c>
      <c r="C127" s="19" t="s">
        <v>5582</v>
      </c>
      <c r="D127" s="19" t="s">
        <v>5583</v>
      </c>
      <c r="E127" s="19">
        <v>13364</v>
      </c>
      <c r="F127" s="19" t="s">
        <v>3140</v>
      </c>
      <c r="G127" s="19" t="s">
        <v>1882</v>
      </c>
      <c r="H127" s="51">
        <v>189210</v>
      </c>
      <c r="I127" s="51">
        <v>18921</v>
      </c>
      <c r="J127" s="51">
        <v>208131</v>
      </c>
      <c r="K127" t="e">
        <f>+INDEX('18.02.23'!$N$9:$N$746,MATCH('Hàng tra'!$E127,'18.02.23'!$N$9:$N$746,0))</f>
        <v>#N/A</v>
      </c>
      <c r="L127" t="e">
        <f>+INDEX('18.02.23'!$F$9:$F$746,MATCH('Hàng tra'!$E127,'18.02.23'!$N$9:$N$746,0))</f>
        <v>#N/A</v>
      </c>
      <c r="M127" s="2" t="e">
        <f t="shared" si="1"/>
        <v>#N/A</v>
      </c>
    </row>
    <row r="128" spans="1:13" hidden="1" x14ac:dyDescent="0.25">
      <c r="A128" s="50">
        <v>45028</v>
      </c>
      <c r="B128" s="50">
        <v>45028</v>
      </c>
      <c r="C128" s="19" t="s">
        <v>5584</v>
      </c>
      <c r="D128" s="19" t="s">
        <v>5585</v>
      </c>
      <c r="E128" s="19">
        <v>13366</v>
      </c>
      <c r="F128" s="19" t="s">
        <v>3140</v>
      </c>
      <c r="G128" s="19" t="s">
        <v>1882</v>
      </c>
      <c r="H128" s="51">
        <v>440586</v>
      </c>
      <c r="I128" s="51">
        <v>44059</v>
      </c>
      <c r="J128" s="51">
        <v>484645</v>
      </c>
      <c r="K128" t="e">
        <f>+INDEX('18.02.23'!$N$9:$N$746,MATCH('Hàng tra'!$E128,'18.02.23'!$N$9:$N$746,0))</f>
        <v>#N/A</v>
      </c>
      <c r="L128" t="e">
        <f>+INDEX('18.02.23'!$F$9:$F$746,MATCH('Hàng tra'!$E128,'18.02.23'!$N$9:$N$746,0))</f>
        <v>#N/A</v>
      </c>
      <c r="M128" s="2" t="e">
        <f t="shared" si="1"/>
        <v>#N/A</v>
      </c>
    </row>
    <row r="129" spans="1:13" hidden="1" x14ac:dyDescent="0.25">
      <c r="A129" s="50">
        <v>45008</v>
      </c>
      <c r="B129" s="50">
        <v>45008</v>
      </c>
      <c r="C129" s="19" t="s">
        <v>5586</v>
      </c>
      <c r="D129" s="19" t="s">
        <v>5587</v>
      </c>
      <c r="E129" s="19">
        <v>10384</v>
      </c>
      <c r="F129" s="19" t="s">
        <v>3140</v>
      </c>
      <c r="G129" s="19" t="s">
        <v>1882</v>
      </c>
      <c r="H129" s="51">
        <v>515760</v>
      </c>
      <c r="I129" s="51">
        <v>51576</v>
      </c>
      <c r="J129" s="51">
        <v>567336</v>
      </c>
      <c r="K129" t="e">
        <f>+INDEX('18.02.23'!$N$9:$N$746,MATCH('Hàng tra'!$E129,'18.02.23'!$N$9:$N$746,0))</f>
        <v>#N/A</v>
      </c>
      <c r="L129" t="e">
        <f>+INDEX('18.02.23'!$F$9:$F$746,MATCH('Hàng tra'!$E129,'18.02.23'!$N$9:$N$746,0))</f>
        <v>#N/A</v>
      </c>
      <c r="M129" s="2" t="e">
        <f t="shared" si="1"/>
        <v>#N/A</v>
      </c>
    </row>
    <row r="130" spans="1:13" hidden="1" x14ac:dyDescent="0.25">
      <c r="A130" s="50">
        <v>45026</v>
      </c>
      <c r="B130" s="50">
        <v>45026</v>
      </c>
      <c r="C130" s="19" t="s">
        <v>5588</v>
      </c>
      <c r="D130" s="19" t="s">
        <v>5589</v>
      </c>
      <c r="E130" s="19">
        <v>12828</v>
      </c>
      <c r="F130" s="19" t="s">
        <v>3140</v>
      </c>
      <c r="G130" s="19" t="s">
        <v>1882</v>
      </c>
      <c r="H130" s="51">
        <v>863436</v>
      </c>
      <c r="I130" s="51">
        <v>86344</v>
      </c>
      <c r="J130" s="51">
        <v>949780</v>
      </c>
      <c r="K130" t="e">
        <f>+INDEX('18.02.23'!$N$9:$N$746,MATCH('Hàng tra'!$E130,'18.02.23'!$N$9:$N$746,0))</f>
        <v>#N/A</v>
      </c>
      <c r="L130" t="e">
        <f>+INDEX('18.02.23'!$F$9:$F$746,MATCH('Hàng tra'!$E130,'18.02.23'!$N$9:$N$746,0))</f>
        <v>#N/A</v>
      </c>
      <c r="M130" s="2" t="e">
        <f t="shared" si="1"/>
        <v>#N/A</v>
      </c>
    </row>
    <row r="131" spans="1:13" hidden="1" x14ac:dyDescent="0.25">
      <c r="A131" s="50">
        <v>45030</v>
      </c>
      <c r="B131" s="50">
        <v>45030</v>
      </c>
      <c r="C131" s="19" t="s">
        <v>5590</v>
      </c>
      <c r="D131" s="19" t="s">
        <v>5591</v>
      </c>
      <c r="E131" s="19">
        <v>13889</v>
      </c>
      <c r="F131" s="19" t="s">
        <v>3140</v>
      </c>
      <c r="G131" s="19" t="s">
        <v>1882</v>
      </c>
      <c r="H131" s="51">
        <v>444232</v>
      </c>
      <c r="I131" s="51">
        <v>44423</v>
      </c>
      <c r="J131" s="51">
        <v>488655</v>
      </c>
      <c r="K131" t="e">
        <f>+INDEX('18.02.23'!$N$9:$N$746,MATCH('Hàng tra'!$E131,'18.02.23'!$N$9:$N$746,0))</f>
        <v>#N/A</v>
      </c>
      <c r="L131" t="e">
        <f>+INDEX('18.02.23'!$F$9:$F$746,MATCH('Hàng tra'!$E131,'18.02.23'!$N$9:$N$746,0))</f>
        <v>#N/A</v>
      </c>
      <c r="M131" s="2" t="e">
        <f t="shared" si="1"/>
        <v>#N/A</v>
      </c>
    </row>
    <row r="132" spans="1:13" hidden="1" x14ac:dyDescent="0.25">
      <c r="A132" s="50">
        <v>45006</v>
      </c>
      <c r="B132" s="50">
        <v>45006</v>
      </c>
      <c r="C132" s="19" t="s">
        <v>5592</v>
      </c>
      <c r="D132" s="19" t="s">
        <v>5593</v>
      </c>
      <c r="E132" s="19">
        <v>10126</v>
      </c>
      <c r="F132" s="19" t="s">
        <v>3140</v>
      </c>
      <c r="G132" s="19" t="s">
        <v>1882</v>
      </c>
      <c r="H132" s="51">
        <v>88200</v>
      </c>
      <c r="I132" s="51">
        <v>8820</v>
      </c>
      <c r="J132" s="51">
        <v>97020</v>
      </c>
      <c r="K132" t="e">
        <f>+INDEX('18.02.23'!$N$9:$N$746,MATCH('Hàng tra'!$E132,'18.02.23'!$N$9:$N$746,0))</f>
        <v>#N/A</v>
      </c>
      <c r="L132" t="e">
        <f>+INDEX('18.02.23'!$F$9:$F$746,MATCH('Hàng tra'!$E132,'18.02.23'!$N$9:$N$746,0))</f>
        <v>#N/A</v>
      </c>
      <c r="M132" s="2" t="e">
        <f t="shared" ref="M132:M193" si="2">+J132+L132</f>
        <v>#N/A</v>
      </c>
    </row>
    <row r="133" spans="1:13" hidden="1" x14ac:dyDescent="0.25">
      <c r="A133" s="50">
        <v>45006</v>
      </c>
      <c r="B133" s="50">
        <v>45006</v>
      </c>
      <c r="C133" s="19" t="s">
        <v>5594</v>
      </c>
      <c r="D133" s="19" t="s">
        <v>5595</v>
      </c>
      <c r="E133" s="19">
        <v>10143</v>
      </c>
      <c r="F133" s="19" t="s">
        <v>3140</v>
      </c>
      <c r="G133" s="19" t="s">
        <v>1882</v>
      </c>
      <c r="H133" s="51">
        <v>111058</v>
      </c>
      <c r="I133" s="51">
        <v>11106</v>
      </c>
      <c r="J133" s="51">
        <v>122164</v>
      </c>
      <c r="K133" t="e">
        <f>+INDEX('18.02.23'!$N$9:$N$746,MATCH('Hàng tra'!$E133,'18.02.23'!$N$9:$N$746,0))</f>
        <v>#N/A</v>
      </c>
      <c r="L133" t="e">
        <f>+INDEX('18.02.23'!$F$9:$F$746,MATCH('Hàng tra'!$E133,'18.02.23'!$N$9:$N$746,0))</f>
        <v>#N/A</v>
      </c>
      <c r="M133" s="2" t="e">
        <f t="shared" si="2"/>
        <v>#N/A</v>
      </c>
    </row>
    <row r="134" spans="1:13" hidden="1" x14ac:dyDescent="0.25">
      <c r="A134" s="50">
        <v>44991</v>
      </c>
      <c r="B134" s="50">
        <v>44991</v>
      </c>
      <c r="C134" s="19" t="s">
        <v>5596</v>
      </c>
      <c r="D134" s="19" t="s">
        <v>147</v>
      </c>
      <c r="E134" s="19">
        <v>7507</v>
      </c>
      <c r="F134" s="19" t="s">
        <v>3140</v>
      </c>
      <c r="G134" s="19" t="s">
        <v>1882</v>
      </c>
      <c r="H134" s="51">
        <v>88200</v>
      </c>
      <c r="I134" s="51">
        <v>8820</v>
      </c>
      <c r="J134" s="51">
        <v>97020</v>
      </c>
      <c r="K134" t="e">
        <f>+INDEX('18.02.23'!$N$9:$N$746,MATCH('Hàng tra'!$E134,'18.02.23'!$N$9:$N$746,0))</f>
        <v>#N/A</v>
      </c>
      <c r="L134" t="e">
        <f>+INDEX('18.02.23'!$F$9:$F$746,MATCH('Hàng tra'!$E134,'18.02.23'!$N$9:$N$746,0))</f>
        <v>#N/A</v>
      </c>
      <c r="M134" s="2" t="e">
        <f t="shared" si="2"/>
        <v>#N/A</v>
      </c>
    </row>
    <row r="135" spans="1:13" hidden="1" x14ac:dyDescent="0.25">
      <c r="A135" s="50">
        <v>44991</v>
      </c>
      <c r="B135" s="50">
        <v>44991</v>
      </c>
      <c r="C135" s="19" t="s">
        <v>5597</v>
      </c>
      <c r="D135" s="19" t="s">
        <v>2678</v>
      </c>
      <c r="E135" s="19">
        <v>7508</v>
      </c>
      <c r="F135" s="19" t="s">
        <v>3140</v>
      </c>
      <c r="G135" s="19" t="s">
        <v>1882</v>
      </c>
      <c r="H135" s="51">
        <v>176400</v>
      </c>
      <c r="I135" s="51">
        <v>17640</v>
      </c>
      <c r="J135" s="51">
        <v>194040</v>
      </c>
      <c r="K135" t="e">
        <f>+INDEX('18.02.23'!$N$9:$N$746,MATCH('Hàng tra'!$E135,'18.02.23'!$N$9:$N$746,0))</f>
        <v>#N/A</v>
      </c>
      <c r="L135" t="e">
        <f>+INDEX('18.02.23'!$F$9:$F$746,MATCH('Hàng tra'!$E135,'18.02.23'!$N$9:$N$746,0))</f>
        <v>#N/A</v>
      </c>
      <c r="M135" s="2" t="e">
        <f t="shared" si="2"/>
        <v>#N/A</v>
      </c>
    </row>
    <row r="136" spans="1:13" hidden="1" x14ac:dyDescent="0.25">
      <c r="A136" s="50">
        <v>45013</v>
      </c>
      <c r="B136" s="50">
        <v>45013</v>
      </c>
      <c r="C136" s="19" t="s">
        <v>5598</v>
      </c>
      <c r="D136" s="19" t="s">
        <v>5599</v>
      </c>
      <c r="E136" s="19">
        <v>11276</v>
      </c>
      <c r="F136" s="19" t="s">
        <v>3140</v>
      </c>
      <c r="G136" s="19" t="s">
        <v>1882</v>
      </c>
      <c r="H136" s="51">
        <v>88200</v>
      </c>
      <c r="I136" s="51">
        <v>8820</v>
      </c>
      <c r="J136" s="51">
        <v>97020</v>
      </c>
      <c r="K136" t="e">
        <f>+INDEX('18.02.23'!$N$9:$N$746,MATCH('Hàng tra'!$E136,'18.02.23'!$N$9:$N$746,0))</f>
        <v>#N/A</v>
      </c>
      <c r="L136" t="e">
        <f>+INDEX('18.02.23'!$F$9:$F$746,MATCH('Hàng tra'!$E136,'18.02.23'!$N$9:$N$746,0))</f>
        <v>#N/A</v>
      </c>
      <c r="M136" s="2" t="e">
        <f t="shared" si="2"/>
        <v>#N/A</v>
      </c>
    </row>
    <row r="137" spans="1:13" hidden="1" x14ac:dyDescent="0.25">
      <c r="A137" s="50">
        <v>45012</v>
      </c>
      <c r="B137" s="50">
        <v>45012</v>
      </c>
      <c r="C137" s="19" t="s">
        <v>5600</v>
      </c>
      <c r="D137" s="19" t="s">
        <v>5601</v>
      </c>
      <c r="E137" s="19">
        <v>10770</v>
      </c>
      <c r="F137" s="19" t="s">
        <v>3140</v>
      </c>
      <c r="G137" s="19" t="s">
        <v>1882</v>
      </c>
      <c r="H137" s="51">
        <v>212100</v>
      </c>
      <c r="I137" s="51">
        <v>21210</v>
      </c>
      <c r="J137" s="51">
        <v>233310</v>
      </c>
      <c r="K137" t="e">
        <f>+INDEX('18.02.23'!$N$9:$N$746,MATCH('Hàng tra'!$E137,'18.02.23'!$N$9:$N$746,0))</f>
        <v>#N/A</v>
      </c>
      <c r="L137" t="e">
        <f>+INDEX('18.02.23'!$F$9:$F$746,MATCH('Hàng tra'!$E137,'18.02.23'!$N$9:$N$746,0))</f>
        <v>#N/A</v>
      </c>
      <c r="M137" s="2" t="e">
        <f t="shared" si="2"/>
        <v>#N/A</v>
      </c>
    </row>
    <row r="138" spans="1:13" hidden="1" x14ac:dyDescent="0.25">
      <c r="A138" s="50">
        <v>45012</v>
      </c>
      <c r="B138" s="50">
        <v>45012</v>
      </c>
      <c r="C138" s="19" t="s">
        <v>5602</v>
      </c>
      <c r="D138" s="19" t="s">
        <v>5603</v>
      </c>
      <c r="E138" s="19">
        <v>10788</v>
      </c>
      <c r="F138" s="19" t="s">
        <v>3140</v>
      </c>
      <c r="G138" s="19" t="s">
        <v>1882</v>
      </c>
      <c r="H138" s="51">
        <v>88200</v>
      </c>
      <c r="I138" s="51">
        <v>8820</v>
      </c>
      <c r="J138" s="51">
        <v>97020</v>
      </c>
      <c r="K138" t="e">
        <f>+INDEX('18.02.23'!$N$9:$N$746,MATCH('Hàng tra'!$E138,'18.02.23'!$N$9:$N$746,0))</f>
        <v>#N/A</v>
      </c>
      <c r="L138" t="e">
        <f>+INDEX('18.02.23'!$F$9:$F$746,MATCH('Hàng tra'!$E138,'18.02.23'!$N$9:$N$746,0))</f>
        <v>#N/A</v>
      </c>
      <c r="M138" s="2" t="e">
        <f t="shared" si="2"/>
        <v>#N/A</v>
      </c>
    </row>
    <row r="139" spans="1:13" hidden="1" x14ac:dyDescent="0.25">
      <c r="A139" s="50">
        <v>45030</v>
      </c>
      <c r="B139" s="50">
        <v>45030</v>
      </c>
      <c r="C139" s="19" t="s">
        <v>5604</v>
      </c>
      <c r="D139" s="19" t="s">
        <v>5605</v>
      </c>
      <c r="E139" s="19">
        <v>13872</v>
      </c>
      <c r="F139" s="19" t="s">
        <v>3140</v>
      </c>
      <c r="G139" s="19" t="s">
        <v>1882</v>
      </c>
      <c r="H139" s="51">
        <v>562870</v>
      </c>
      <c r="I139" s="51">
        <v>56287</v>
      </c>
      <c r="J139" s="51">
        <v>619157</v>
      </c>
      <c r="K139" t="e">
        <f>+INDEX('18.02.23'!$N$9:$N$746,MATCH('Hàng tra'!$E139,'18.02.23'!$N$9:$N$746,0))</f>
        <v>#N/A</v>
      </c>
      <c r="L139" t="e">
        <f>+INDEX('18.02.23'!$F$9:$F$746,MATCH('Hàng tra'!$E139,'18.02.23'!$N$9:$N$746,0))</f>
        <v>#N/A</v>
      </c>
      <c r="M139" s="2" t="e">
        <f t="shared" si="2"/>
        <v>#N/A</v>
      </c>
    </row>
    <row r="140" spans="1:13" hidden="1" x14ac:dyDescent="0.25">
      <c r="A140" s="50">
        <v>45016</v>
      </c>
      <c r="B140" s="50">
        <v>45016</v>
      </c>
      <c r="C140" s="19" t="s">
        <v>5606</v>
      </c>
      <c r="D140" s="19" t="s">
        <v>5607</v>
      </c>
      <c r="E140" s="19">
        <v>11992</v>
      </c>
      <c r="F140" s="19" t="s">
        <v>3140</v>
      </c>
      <c r="G140" s="19" t="s">
        <v>1882</v>
      </c>
      <c r="H140" s="51">
        <v>509040</v>
      </c>
      <c r="I140" s="51">
        <v>50904</v>
      </c>
      <c r="J140" s="51">
        <v>559944</v>
      </c>
      <c r="K140" t="e">
        <f>+INDEX('18.02.23'!$N$9:$N$746,MATCH('Hàng tra'!$E140,'18.02.23'!$N$9:$N$746,0))</f>
        <v>#N/A</v>
      </c>
      <c r="L140" t="e">
        <f>+INDEX('18.02.23'!$F$9:$F$746,MATCH('Hàng tra'!$E140,'18.02.23'!$N$9:$N$746,0))</f>
        <v>#N/A</v>
      </c>
      <c r="M140" s="2" t="e">
        <f t="shared" si="2"/>
        <v>#N/A</v>
      </c>
    </row>
    <row r="141" spans="1:13" hidden="1" x14ac:dyDescent="0.25">
      <c r="A141" s="50">
        <v>45007</v>
      </c>
      <c r="B141" s="50">
        <v>45007</v>
      </c>
      <c r="C141" s="19" t="s">
        <v>5608</v>
      </c>
      <c r="D141" s="19" t="s">
        <v>5609</v>
      </c>
      <c r="E141" s="19">
        <v>10184</v>
      </c>
      <c r="F141" s="19" t="s">
        <v>3140</v>
      </c>
      <c r="G141" s="19" t="s">
        <v>1882</v>
      </c>
      <c r="H141" s="51">
        <v>767550</v>
      </c>
      <c r="I141" s="51">
        <v>76755</v>
      </c>
      <c r="J141" s="51">
        <v>844305</v>
      </c>
      <c r="K141" t="e">
        <f>+INDEX('18.02.23'!$N$9:$N$746,MATCH('Hàng tra'!$E141,'18.02.23'!$N$9:$N$746,0))</f>
        <v>#N/A</v>
      </c>
      <c r="L141" t="e">
        <f>+INDEX('18.02.23'!$F$9:$F$746,MATCH('Hàng tra'!$E141,'18.02.23'!$N$9:$N$746,0))</f>
        <v>#N/A</v>
      </c>
      <c r="M141" s="2" t="e">
        <f t="shared" si="2"/>
        <v>#N/A</v>
      </c>
    </row>
    <row r="142" spans="1:13" hidden="1" x14ac:dyDescent="0.25">
      <c r="A142" s="50">
        <v>45029</v>
      </c>
      <c r="B142" s="50">
        <v>45029</v>
      </c>
      <c r="C142" s="19" t="s">
        <v>5610</v>
      </c>
      <c r="D142" s="19" t="s">
        <v>5611</v>
      </c>
      <c r="E142" s="19">
        <v>13626</v>
      </c>
      <c r="F142" s="19" t="s">
        <v>3140</v>
      </c>
      <c r="G142" s="19" t="s">
        <v>1882</v>
      </c>
      <c r="H142" s="51">
        <v>307353</v>
      </c>
      <c r="I142" s="51">
        <v>30735</v>
      </c>
      <c r="J142" s="51">
        <v>338088</v>
      </c>
      <c r="K142" t="e">
        <f>+INDEX('18.02.23'!$N$9:$N$746,MATCH('Hàng tra'!$E142,'18.02.23'!$N$9:$N$746,0))</f>
        <v>#N/A</v>
      </c>
      <c r="L142" t="e">
        <f>+INDEX('18.02.23'!$F$9:$F$746,MATCH('Hàng tra'!$E142,'18.02.23'!$N$9:$N$746,0))</f>
        <v>#N/A</v>
      </c>
      <c r="M142" s="2" t="e">
        <f t="shared" si="2"/>
        <v>#N/A</v>
      </c>
    </row>
    <row r="143" spans="1:13" hidden="1" x14ac:dyDescent="0.25">
      <c r="A143" s="50">
        <v>44999</v>
      </c>
      <c r="B143" s="50">
        <v>44999</v>
      </c>
      <c r="C143" s="19" t="s">
        <v>5612</v>
      </c>
      <c r="D143" s="19" t="s">
        <v>5613</v>
      </c>
      <c r="E143" s="19">
        <v>8941</v>
      </c>
      <c r="F143" s="19" t="s">
        <v>3140</v>
      </c>
      <c r="G143" s="19" t="s">
        <v>1882</v>
      </c>
      <c r="H143" s="51">
        <v>88200</v>
      </c>
      <c r="I143" s="51">
        <v>8820</v>
      </c>
      <c r="J143" s="51">
        <v>97020</v>
      </c>
      <c r="K143" t="e">
        <f>+INDEX('18.02.23'!$N$9:$N$746,MATCH('Hàng tra'!$E143,'18.02.23'!$N$9:$N$746,0))</f>
        <v>#N/A</v>
      </c>
      <c r="L143" t="e">
        <f>+INDEX('18.02.23'!$F$9:$F$746,MATCH('Hàng tra'!$E143,'18.02.23'!$N$9:$N$746,0))</f>
        <v>#N/A</v>
      </c>
      <c r="M143" s="2" t="e">
        <f t="shared" si="2"/>
        <v>#N/A</v>
      </c>
    </row>
    <row r="144" spans="1:13" hidden="1" x14ac:dyDescent="0.25">
      <c r="A144" s="50">
        <v>45015</v>
      </c>
      <c r="B144" s="50">
        <v>45015</v>
      </c>
      <c r="C144" s="19" t="s">
        <v>5614</v>
      </c>
      <c r="D144" s="19" t="s">
        <v>5615</v>
      </c>
      <c r="E144" s="19">
        <v>11757</v>
      </c>
      <c r="F144" s="19" t="s">
        <v>3140</v>
      </c>
      <c r="G144" s="19" t="s">
        <v>1882</v>
      </c>
      <c r="H144" s="51">
        <v>297366</v>
      </c>
      <c r="I144" s="51">
        <v>29737</v>
      </c>
      <c r="J144" s="51">
        <v>327103</v>
      </c>
      <c r="K144" t="e">
        <f>+INDEX('18.02.23'!$N$9:$N$746,MATCH('Hàng tra'!$E144,'18.02.23'!$N$9:$N$746,0))</f>
        <v>#N/A</v>
      </c>
      <c r="L144" t="e">
        <f>+INDEX('18.02.23'!$F$9:$F$746,MATCH('Hàng tra'!$E144,'18.02.23'!$N$9:$N$746,0))</f>
        <v>#N/A</v>
      </c>
      <c r="M144" s="2" t="e">
        <f t="shared" si="2"/>
        <v>#N/A</v>
      </c>
    </row>
    <row r="145" spans="1:13" hidden="1" x14ac:dyDescent="0.25">
      <c r="A145" s="50">
        <v>45013</v>
      </c>
      <c r="B145" s="50">
        <v>45013</v>
      </c>
      <c r="C145" s="19" t="s">
        <v>5616</v>
      </c>
      <c r="D145" s="19" t="s">
        <v>2981</v>
      </c>
      <c r="E145" s="19">
        <v>11249</v>
      </c>
      <c r="F145" s="19" t="s">
        <v>3140</v>
      </c>
      <c r="G145" s="19" t="s">
        <v>1882</v>
      </c>
      <c r="H145" s="51">
        <v>84840</v>
      </c>
      <c r="I145" s="51">
        <v>8484</v>
      </c>
      <c r="J145" s="51">
        <v>93324</v>
      </c>
      <c r="K145" t="e">
        <f>+INDEX('18.02.23'!$N$9:$N$746,MATCH('Hàng tra'!$E145,'18.02.23'!$N$9:$N$746,0))</f>
        <v>#N/A</v>
      </c>
      <c r="L145" t="e">
        <f>+INDEX('18.02.23'!$F$9:$F$746,MATCH('Hàng tra'!$E145,'18.02.23'!$N$9:$N$746,0))</f>
        <v>#N/A</v>
      </c>
      <c r="M145" s="2" t="e">
        <f t="shared" si="2"/>
        <v>#N/A</v>
      </c>
    </row>
    <row r="146" spans="1:13" hidden="1" x14ac:dyDescent="0.25">
      <c r="A146" s="50">
        <v>44994</v>
      </c>
      <c r="B146" s="50">
        <v>44994</v>
      </c>
      <c r="C146" s="19" t="s">
        <v>5617</v>
      </c>
      <c r="D146" s="19" t="s">
        <v>5618</v>
      </c>
      <c r="E146" s="19">
        <v>8076</v>
      </c>
      <c r="F146" s="19" t="s">
        <v>4102</v>
      </c>
      <c r="G146" s="19" t="s">
        <v>2998</v>
      </c>
      <c r="H146" s="51">
        <v>212100</v>
      </c>
      <c r="I146" s="51">
        <v>21210</v>
      </c>
      <c r="J146" s="51">
        <v>233310</v>
      </c>
      <c r="K146" t="e">
        <f>+INDEX('18.02.23'!$N$9:$N$746,MATCH('Hàng tra'!$E146,'18.02.23'!$N$9:$N$746,0))</f>
        <v>#N/A</v>
      </c>
      <c r="L146" t="e">
        <f>+INDEX('18.02.23'!$F$9:$F$746,MATCH('Hàng tra'!$E146,'18.02.23'!$N$9:$N$746,0))</f>
        <v>#N/A</v>
      </c>
      <c r="M146" s="2" t="e">
        <f t="shared" si="2"/>
        <v>#N/A</v>
      </c>
    </row>
    <row r="147" spans="1:13" hidden="1" x14ac:dyDescent="0.25">
      <c r="A147" s="50">
        <v>44993</v>
      </c>
      <c r="B147" s="50">
        <v>44993</v>
      </c>
      <c r="C147" s="19" t="s">
        <v>5619</v>
      </c>
      <c r="D147" s="19" t="s">
        <v>5620</v>
      </c>
      <c r="E147" s="19">
        <v>7736</v>
      </c>
      <c r="F147" s="19" t="s">
        <v>3140</v>
      </c>
      <c r="G147" s="19" t="s">
        <v>1882</v>
      </c>
      <c r="H147" s="51">
        <v>84840</v>
      </c>
      <c r="I147" s="51">
        <v>8484</v>
      </c>
      <c r="J147" s="51">
        <v>93324</v>
      </c>
      <c r="K147" t="e">
        <f>+INDEX('18.02.23'!$N$9:$N$746,MATCH('Hàng tra'!$E147,'18.02.23'!$N$9:$N$746,0))</f>
        <v>#N/A</v>
      </c>
      <c r="L147" t="e">
        <f>+INDEX('18.02.23'!$F$9:$F$746,MATCH('Hàng tra'!$E147,'18.02.23'!$N$9:$N$746,0))</f>
        <v>#N/A</v>
      </c>
      <c r="M147" s="2" t="e">
        <f t="shared" si="2"/>
        <v>#N/A</v>
      </c>
    </row>
    <row r="148" spans="1:13" hidden="1" x14ac:dyDescent="0.25">
      <c r="A148" s="50">
        <v>45009</v>
      </c>
      <c r="B148" s="50">
        <v>45009</v>
      </c>
      <c r="C148" s="19" t="s">
        <v>5621</v>
      </c>
      <c r="D148" s="19" t="s">
        <v>5622</v>
      </c>
      <c r="E148" s="19">
        <v>10648</v>
      </c>
      <c r="F148" s="19" t="s">
        <v>3140</v>
      </c>
      <c r="G148" s="19" t="s">
        <v>1882</v>
      </c>
      <c r="H148" s="51">
        <v>318150</v>
      </c>
      <c r="I148" s="51">
        <v>31815</v>
      </c>
      <c r="J148" s="51">
        <v>349965</v>
      </c>
      <c r="K148" t="e">
        <f>+INDEX('18.02.23'!$N$9:$N$746,MATCH('Hàng tra'!$E148,'18.02.23'!$N$9:$N$746,0))</f>
        <v>#N/A</v>
      </c>
      <c r="L148" t="e">
        <f>+INDEX('18.02.23'!$F$9:$F$746,MATCH('Hàng tra'!$E148,'18.02.23'!$N$9:$N$746,0))</f>
        <v>#N/A</v>
      </c>
      <c r="M148" s="2" t="e">
        <f t="shared" si="2"/>
        <v>#N/A</v>
      </c>
    </row>
    <row r="149" spans="1:13" hidden="1" x14ac:dyDescent="0.25">
      <c r="A149" s="50">
        <v>45001</v>
      </c>
      <c r="B149" s="50">
        <v>45001</v>
      </c>
      <c r="C149" s="19" t="s">
        <v>5623</v>
      </c>
      <c r="D149" s="19" t="s">
        <v>5624</v>
      </c>
      <c r="E149" s="19">
        <v>9352</v>
      </c>
      <c r="F149" s="19" t="s">
        <v>3140</v>
      </c>
      <c r="G149" s="19" t="s">
        <v>1882</v>
      </c>
      <c r="H149" s="51">
        <v>430920</v>
      </c>
      <c r="I149" s="51">
        <v>43092</v>
      </c>
      <c r="J149" s="51">
        <v>474012</v>
      </c>
      <c r="K149" t="e">
        <f>+INDEX('18.02.23'!$N$9:$N$746,MATCH('Hàng tra'!$E149,'18.02.23'!$N$9:$N$746,0))</f>
        <v>#N/A</v>
      </c>
      <c r="L149" t="e">
        <f>+INDEX('18.02.23'!$F$9:$F$746,MATCH('Hàng tra'!$E149,'18.02.23'!$N$9:$N$746,0))</f>
        <v>#N/A</v>
      </c>
      <c r="M149" s="2" t="e">
        <f t="shared" si="2"/>
        <v>#N/A</v>
      </c>
    </row>
    <row r="150" spans="1:13" hidden="1" x14ac:dyDescent="0.25">
      <c r="A150" s="50">
        <v>45006</v>
      </c>
      <c r="B150" s="50">
        <v>45006</v>
      </c>
      <c r="C150" s="19" t="s">
        <v>5625</v>
      </c>
      <c r="D150" s="19" t="s">
        <v>5626</v>
      </c>
      <c r="E150" s="19">
        <v>10077</v>
      </c>
      <c r="F150" s="19" t="s">
        <v>3140</v>
      </c>
      <c r="G150" s="19" t="s">
        <v>1882</v>
      </c>
      <c r="H150" s="51">
        <v>111058</v>
      </c>
      <c r="I150" s="51">
        <v>11106</v>
      </c>
      <c r="J150" s="51">
        <v>122164</v>
      </c>
      <c r="K150" t="e">
        <f>+INDEX('18.02.23'!$N$9:$N$746,MATCH('Hàng tra'!$E150,'18.02.23'!$N$9:$N$746,0))</f>
        <v>#N/A</v>
      </c>
      <c r="L150" t="e">
        <f>+INDEX('18.02.23'!$F$9:$F$746,MATCH('Hàng tra'!$E150,'18.02.23'!$N$9:$N$746,0))</f>
        <v>#N/A</v>
      </c>
      <c r="M150" s="2" t="e">
        <f t="shared" si="2"/>
        <v>#N/A</v>
      </c>
    </row>
    <row r="151" spans="1:13" hidden="1" x14ac:dyDescent="0.25">
      <c r="A151" s="50">
        <v>45013</v>
      </c>
      <c r="B151" s="50">
        <v>45013</v>
      </c>
      <c r="C151" s="19" t="s">
        <v>5627</v>
      </c>
      <c r="D151" s="19" t="s">
        <v>5628</v>
      </c>
      <c r="E151" s="19">
        <v>11153</v>
      </c>
      <c r="F151" s="19" t="s">
        <v>3140</v>
      </c>
      <c r="G151" s="19" t="s">
        <v>1882</v>
      </c>
      <c r="H151" s="51">
        <v>257880</v>
      </c>
      <c r="I151" s="51">
        <v>25788</v>
      </c>
      <c r="J151" s="51">
        <v>283668</v>
      </c>
      <c r="K151" t="e">
        <f>+INDEX('18.02.23'!$N$9:$N$746,MATCH('Hàng tra'!$E151,'18.02.23'!$N$9:$N$746,0))</f>
        <v>#N/A</v>
      </c>
      <c r="L151" t="e">
        <f>+INDEX('18.02.23'!$F$9:$F$746,MATCH('Hàng tra'!$E151,'18.02.23'!$N$9:$N$746,0))</f>
        <v>#N/A</v>
      </c>
      <c r="M151" s="2" t="e">
        <f t="shared" si="2"/>
        <v>#N/A</v>
      </c>
    </row>
    <row r="152" spans="1:13" hidden="1" x14ac:dyDescent="0.25">
      <c r="A152" s="50">
        <v>45006</v>
      </c>
      <c r="B152" s="50">
        <v>45006</v>
      </c>
      <c r="C152" s="19" t="s">
        <v>5629</v>
      </c>
      <c r="D152" s="19" t="s">
        <v>5630</v>
      </c>
      <c r="E152" s="19">
        <v>9891</v>
      </c>
      <c r="F152" s="19" t="s">
        <v>3140</v>
      </c>
      <c r="G152" s="19" t="s">
        <v>1882</v>
      </c>
      <c r="H152" s="51">
        <v>367882</v>
      </c>
      <c r="I152" s="51">
        <v>36788</v>
      </c>
      <c r="J152" s="51">
        <v>404670</v>
      </c>
      <c r="K152" t="e">
        <f>+INDEX('18.02.23'!$N$9:$N$746,MATCH('Hàng tra'!$E152,'18.02.23'!$N$9:$N$746,0))</f>
        <v>#N/A</v>
      </c>
      <c r="L152" t="e">
        <f>+INDEX('18.02.23'!$F$9:$F$746,MATCH('Hàng tra'!$E152,'18.02.23'!$N$9:$N$746,0))</f>
        <v>#N/A</v>
      </c>
      <c r="M152" s="2" t="e">
        <f t="shared" si="2"/>
        <v>#N/A</v>
      </c>
    </row>
    <row r="153" spans="1:13" hidden="1" x14ac:dyDescent="0.25">
      <c r="A153" s="50">
        <v>45020</v>
      </c>
      <c r="B153" s="50">
        <v>45020</v>
      </c>
      <c r="C153" s="19" t="s">
        <v>5631</v>
      </c>
      <c r="D153" s="19" t="s">
        <v>544</v>
      </c>
      <c r="E153" s="19">
        <v>254</v>
      </c>
      <c r="F153" s="19" t="s">
        <v>3341</v>
      </c>
      <c r="G153" s="19" t="s">
        <v>2611</v>
      </c>
      <c r="H153" s="51">
        <v>504756</v>
      </c>
      <c r="I153" s="51">
        <v>50476</v>
      </c>
      <c r="J153" s="51">
        <v>555232</v>
      </c>
      <c r="K153" t="e">
        <f>+INDEX('18.02.23'!$N$9:$N$746,MATCH('Hàng tra'!$E153,'18.02.23'!$N$9:$N$746,0))</f>
        <v>#N/A</v>
      </c>
      <c r="L153" t="e">
        <f>+INDEX('18.02.23'!$F$9:$F$746,MATCH('Hàng tra'!$E153,'18.02.23'!$N$9:$N$746,0))</f>
        <v>#N/A</v>
      </c>
      <c r="M153" s="2" t="e">
        <f t="shared" si="2"/>
        <v>#N/A</v>
      </c>
    </row>
    <row r="154" spans="1:13" hidden="1" x14ac:dyDescent="0.25">
      <c r="A154" s="50">
        <v>44996</v>
      </c>
      <c r="B154" s="50">
        <v>44996</v>
      </c>
      <c r="C154" s="19" t="s">
        <v>5632</v>
      </c>
      <c r="D154" s="19" t="s">
        <v>2085</v>
      </c>
      <c r="E154" s="19">
        <v>284</v>
      </c>
      <c r="F154" s="19" t="s">
        <v>3371</v>
      </c>
      <c r="G154" s="19" t="s">
        <v>1118</v>
      </c>
      <c r="H154" s="51">
        <v>617400</v>
      </c>
      <c r="I154" s="51">
        <v>61740</v>
      </c>
      <c r="J154" s="51">
        <v>679140</v>
      </c>
      <c r="K154" t="e">
        <f>+INDEX('18.02.23'!$N$9:$N$746,MATCH('Hàng tra'!$E154,'18.02.23'!$N$9:$N$746,0))</f>
        <v>#N/A</v>
      </c>
      <c r="L154" t="e">
        <f>+INDEX('18.02.23'!$F$9:$F$746,MATCH('Hàng tra'!$E154,'18.02.23'!$N$9:$N$746,0))</f>
        <v>#N/A</v>
      </c>
      <c r="M154" s="2" t="e">
        <f t="shared" si="2"/>
        <v>#N/A</v>
      </c>
    </row>
    <row r="155" spans="1:13" hidden="1" x14ac:dyDescent="0.25">
      <c r="A155" s="50">
        <v>44999</v>
      </c>
      <c r="B155" s="50">
        <v>44999</v>
      </c>
      <c r="C155" s="19" t="s">
        <v>5633</v>
      </c>
      <c r="D155" s="19" t="s">
        <v>2179</v>
      </c>
      <c r="E155" s="19">
        <v>157</v>
      </c>
      <c r="F155" s="19" t="s">
        <v>3444</v>
      </c>
      <c r="G155" s="19" t="s">
        <v>2912</v>
      </c>
      <c r="H155" s="51">
        <v>326550</v>
      </c>
      <c r="I155" s="51">
        <v>26124</v>
      </c>
      <c r="J155" s="51">
        <v>352674</v>
      </c>
      <c r="K155" t="e">
        <f>+INDEX('18.02.23'!$N$9:$N$746,MATCH('Hàng tra'!$E155,'18.02.23'!$N$9:$N$746,0))</f>
        <v>#N/A</v>
      </c>
      <c r="L155" t="e">
        <f>+INDEX('18.02.23'!$F$9:$F$746,MATCH('Hàng tra'!$E155,'18.02.23'!$N$9:$N$746,0))</f>
        <v>#N/A</v>
      </c>
      <c r="M155" s="2" t="e">
        <f t="shared" si="2"/>
        <v>#N/A</v>
      </c>
    </row>
    <row r="156" spans="1:13" hidden="1" x14ac:dyDescent="0.25">
      <c r="A156" s="50">
        <v>45028</v>
      </c>
      <c r="B156" s="50">
        <v>45028</v>
      </c>
      <c r="C156" s="19" t="s">
        <v>5634</v>
      </c>
      <c r="D156" s="19" t="s">
        <v>1235</v>
      </c>
      <c r="E156" s="19">
        <v>248</v>
      </c>
      <c r="F156" s="19" t="s">
        <v>3444</v>
      </c>
      <c r="G156" s="19" t="s">
        <v>2912</v>
      </c>
      <c r="H156" s="51">
        <v>404782</v>
      </c>
      <c r="I156" s="51">
        <v>40478</v>
      </c>
      <c r="J156" s="51">
        <v>445260</v>
      </c>
      <c r="K156" t="e">
        <f>+INDEX('18.02.23'!$N$9:$N$746,MATCH('Hàng tra'!$E156,'18.02.23'!$N$9:$N$746,0))</f>
        <v>#N/A</v>
      </c>
      <c r="L156" t="e">
        <f>+INDEX('18.02.23'!$F$9:$F$746,MATCH('Hàng tra'!$E156,'18.02.23'!$N$9:$N$746,0))</f>
        <v>#N/A</v>
      </c>
      <c r="M156" s="2" t="e">
        <f t="shared" si="2"/>
        <v>#N/A</v>
      </c>
    </row>
    <row r="157" spans="1:13" hidden="1" x14ac:dyDescent="0.25">
      <c r="A157" s="50">
        <v>44989</v>
      </c>
      <c r="B157" s="50">
        <v>44989</v>
      </c>
      <c r="C157" s="19" t="s">
        <v>5635</v>
      </c>
      <c r="D157" s="19" t="s">
        <v>571</v>
      </c>
      <c r="E157" s="19">
        <v>178</v>
      </c>
      <c r="F157" s="19" t="s">
        <v>3451</v>
      </c>
      <c r="G157" s="19" t="s">
        <v>1947</v>
      </c>
      <c r="H157" s="51">
        <v>261240</v>
      </c>
      <c r="I157" s="51">
        <v>26124</v>
      </c>
      <c r="J157" s="51">
        <v>287364</v>
      </c>
      <c r="K157">
        <f>+INDEX('18.02.23'!$N$9:$N$746,MATCH('Hàng tra'!$E157,'18.02.23'!$N$9:$N$746,0))</f>
        <v>178</v>
      </c>
      <c r="L157">
        <v>0</v>
      </c>
      <c r="M157" s="2">
        <v>0</v>
      </c>
    </row>
    <row r="158" spans="1:13" hidden="1" x14ac:dyDescent="0.25">
      <c r="A158" s="50">
        <v>45014</v>
      </c>
      <c r="B158" s="50">
        <v>45014</v>
      </c>
      <c r="C158" s="19" t="s">
        <v>5636</v>
      </c>
      <c r="D158" s="19" t="s">
        <v>239</v>
      </c>
      <c r="E158" s="19">
        <v>418</v>
      </c>
      <c r="F158" s="19" t="s">
        <v>3491</v>
      </c>
      <c r="G158" s="19" t="s">
        <v>1405</v>
      </c>
      <c r="H158" s="51">
        <v>110250</v>
      </c>
      <c r="I158" s="51">
        <v>8820</v>
      </c>
      <c r="J158" s="51">
        <v>119070</v>
      </c>
      <c r="K158" t="e">
        <f>+INDEX('18.02.23'!$N$9:$N$746,MATCH('Hàng tra'!$E158,'18.02.23'!$N$9:$N$746,0))</f>
        <v>#N/A</v>
      </c>
      <c r="L158" t="e">
        <f>+INDEX('18.02.23'!$F$9:$F$746,MATCH('Hàng tra'!$E158,'18.02.23'!$N$9:$N$746,0))</f>
        <v>#N/A</v>
      </c>
      <c r="M158" s="2" t="e">
        <f t="shared" si="2"/>
        <v>#N/A</v>
      </c>
    </row>
    <row r="159" spans="1:13" hidden="1" x14ac:dyDescent="0.25">
      <c r="A159" s="50">
        <v>45028</v>
      </c>
      <c r="B159" s="50">
        <v>45028</v>
      </c>
      <c r="C159" s="19" t="s">
        <v>5637</v>
      </c>
      <c r="D159" s="19" t="s">
        <v>2493</v>
      </c>
      <c r="E159" s="19">
        <v>489</v>
      </c>
      <c r="F159" s="19" t="s">
        <v>3491</v>
      </c>
      <c r="G159" s="19" t="s">
        <v>1405</v>
      </c>
      <c r="H159" s="51">
        <v>61050</v>
      </c>
      <c r="I159" s="51">
        <v>6105</v>
      </c>
      <c r="J159" s="51">
        <v>67155</v>
      </c>
      <c r="K159">
        <f>+INDEX('18.02.23'!$N$9:$N$746,MATCH('Hàng tra'!$E159,'18.02.23'!$N$9:$N$746,0))</f>
        <v>489</v>
      </c>
      <c r="L159" s="54">
        <v>0</v>
      </c>
      <c r="M159" s="2">
        <v>0</v>
      </c>
    </row>
    <row r="160" spans="1:13" hidden="1" x14ac:dyDescent="0.25">
      <c r="A160" s="50">
        <v>45029</v>
      </c>
      <c r="B160" s="50">
        <v>45029</v>
      </c>
      <c r="C160" s="19" t="s">
        <v>5638</v>
      </c>
      <c r="D160" s="19" t="s">
        <v>5639</v>
      </c>
      <c r="E160" s="19">
        <v>350</v>
      </c>
      <c r="F160" s="19" t="s">
        <v>3489</v>
      </c>
      <c r="G160" s="19" t="s">
        <v>2233</v>
      </c>
      <c r="H160" s="51">
        <v>51893</v>
      </c>
      <c r="I160" s="51">
        <v>5189</v>
      </c>
      <c r="J160" s="51">
        <v>57082</v>
      </c>
      <c r="K160" t="e">
        <f>+INDEX('18.02.23'!$N$9:$N$746,MATCH('Hàng tra'!$E160,'18.02.23'!$N$9:$N$746,0))</f>
        <v>#N/A</v>
      </c>
      <c r="L160" t="e">
        <f>+INDEX('18.02.23'!$F$9:$F$746,MATCH('Hàng tra'!$E160,'18.02.23'!$N$9:$N$746,0))</f>
        <v>#N/A</v>
      </c>
      <c r="M160" s="2" t="e">
        <f t="shared" si="2"/>
        <v>#N/A</v>
      </c>
    </row>
    <row r="161" spans="1:13" hidden="1" x14ac:dyDescent="0.25">
      <c r="A161" s="50">
        <v>44986</v>
      </c>
      <c r="B161" s="50">
        <v>44986</v>
      </c>
      <c r="C161" s="19" t="s">
        <v>5640</v>
      </c>
      <c r="D161" s="19" t="s">
        <v>1095</v>
      </c>
      <c r="E161" s="19">
        <v>187</v>
      </c>
      <c r="F161" s="19" t="s">
        <v>3497</v>
      </c>
      <c r="G161" s="19" t="s">
        <v>1158</v>
      </c>
      <c r="H161" s="51">
        <v>992250</v>
      </c>
      <c r="I161" s="51">
        <v>79380</v>
      </c>
      <c r="J161" s="51">
        <v>1071630</v>
      </c>
      <c r="K161" t="e">
        <f>+INDEX('18.02.23'!$N$9:$N$746,MATCH('Hàng tra'!$E161,'18.02.23'!$N$9:$N$746,0))</f>
        <v>#N/A</v>
      </c>
      <c r="L161" t="e">
        <f>+INDEX('18.02.23'!$F$9:$F$746,MATCH('Hàng tra'!$E161,'18.02.23'!$N$9:$N$746,0))</f>
        <v>#N/A</v>
      </c>
      <c r="M161" s="2" t="e">
        <f t="shared" si="2"/>
        <v>#N/A</v>
      </c>
    </row>
    <row r="162" spans="1:13" hidden="1" x14ac:dyDescent="0.25">
      <c r="A162" s="50">
        <v>45014</v>
      </c>
      <c r="B162" s="50">
        <v>45014</v>
      </c>
      <c r="C162" s="19" t="s">
        <v>5641</v>
      </c>
      <c r="D162" s="19" t="s">
        <v>1018</v>
      </c>
      <c r="E162" s="19">
        <v>408</v>
      </c>
      <c r="F162" s="19" t="s">
        <v>3939</v>
      </c>
      <c r="G162" s="19" t="s">
        <v>1937</v>
      </c>
      <c r="H162" s="51">
        <v>422156</v>
      </c>
      <c r="I162" s="51">
        <v>42216</v>
      </c>
      <c r="J162" s="51">
        <v>464372</v>
      </c>
      <c r="K162" t="e">
        <f>+INDEX('18.02.23'!$N$9:$N$746,MATCH('Hàng tra'!$E162,'18.02.23'!$N$9:$N$746,0))</f>
        <v>#N/A</v>
      </c>
      <c r="L162" t="e">
        <f>+INDEX('18.02.23'!$F$9:$F$746,MATCH('Hàng tra'!$E162,'18.02.23'!$N$9:$N$746,0))</f>
        <v>#N/A</v>
      </c>
      <c r="M162" s="2" t="e">
        <f t="shared" si="2"/>
        <v>#N/A</v>
      </c>
    </row>
    <row r="163" spans="1:13" hidden="1" x14ac:dyDescent="0.25">
      <c r="A163" s="50">
        <v>44996</v>
      </c>
      <c r="B163" s="50">
        <v>44996</v>
      </c>
      <c r="C163" s="19" t="s">
        <v>5642</v>
      </c>
      <c r="D163" s="19" t="s">
        <v>2696</v>
      </c>
      <c r="E163" s="19">
        <v>263</v>
      </c>
      <c r="F163" s="19" t="s">
        <v>4034</v>
      </c>
      <c r="G163" s="19" t="s">
        <v>2114</v>
      </c>
      <c r="H163" s="51">
        <v>110250</v>
      </c>
      <c r="I163" s="51">
        <v>11025</v>
      </c>
      <c r="J163" s="51">
        <v>121275</v>
      </c>
      <c r="K163" t="e">
        <f>+INDEX('18.02.23'!$N$9:$N$746,MATCH('Hàng tra'!$E163,'18.02.23'!$N$9:$N$746,0))</f>
        <v>#N/A</v>
      </c>
      <c r="L163" t="e">
        <f>+INDEX('18.02.23'!$F$9:$F$746,MATCH('Hàng tra'!$E163,'18.02.23'!$N$9:$N$746,0))</f>
        <v>#N/A</v>
      </c>
      <c r="M163" s="2" t="e">
        <f t="shared" si="2"/>
        <v>#N/A</v>
      </c>
    </row>
    <row r="164" spans="1:13" hidden="1" x14ac:dyDescent="0.25">
      <c r="A164" s="50">
        <v>45016</v>
      </c>
      <c r="B164" s="50">
        <v>45016</v>
      </c>
      <c r="C164" s="19" t="s">
        <v>5643</v>
      </c>
      <c r="D164" s="19" t="s">
        <v>5644</v>
      </c>
      <c r="E164" s="19">
        <v>11939</v>
      </c>
      <c r="F164" s="19" t="s">
        <v>3140</v>
      </c>
      <c r="G164" s="19" t="s">
        <v>1882</v>
      </c>
      <c r="H164" s="51">
        <v>404782</v>
      </c>
      <c r="I164" s="51">
        <v>40478</v>
      </c>
      <c r="J164" s="51">
        <v>445260</v>
      </c>
      <c r="K164" t="e">
        <f>+INDEX('18.02.23'!$N$9:$N$746,MATCH('Hàng tra'!$E164,'18.02.23'!$N$9:$N$746,0))</f>
        <v>#N/A</v>
      </c>
      <c r="L164" t="e">
        <f>+INDEX('18.02.23'!$F$9:$F$746,MATCH('Hàng tra'!$E164,'18.02.23'!$N$9:$N$746,0))</f>
        <v>#N/A</v>
      </c>
      <c r="M164" s="2" t="e">
        <f t="shared" si="2"/>
        <v>#N/A</v>
      </c>
    </row>
    <row r="165" spans="1:13" hidden="1" x14ac:dyDescent="0.25">
      <c r="A165" s="50">
        <v>45030</v>
      </c>
      <c r="B165" s="50">
        <v>45030</v>
      </c>
      <c r="C165" s="19" t="s">
        <v>5645</v>
      </c>
      <c r="D165" s="19" t="s">
        <v>5646</v>
      </c>
      <c r="E165" s="19">
        <v>13842</v>
      </c>
      <c r="F165" s="19" t="s">
        <v>3140</v>
      </c>
      <c r="G165" s="19" t="s">
        <v>1882</v>
      </c>
      <c r="H165" s="51">
        <v>218609</v>
      </c>
      <c r="I165" s="51">
        <v>21861</v>
      </c>
      <c r="J165" s="51">
        <v>240470</v>
      </c>
      <c r="K165" t="e">
        <f>+INDEX('18.02.23'!$N$9:$N$746,MATCH('Hàng tra'!$E165,'18.02.23'!$N$9:$N$746,0))</f>
        <v>#N/A</v>
      </c>
      <c r="L165" t="e">
        <f>+INDEX('18.02.23'!$F$9:$F$746,MATCH('Hàng tra'!$E165,'18.02.23'!$N$9:$N$746,0))</f>
        <v>#N/A</v>
      </c>
      <c r="M165" s="2" t="e">
        <f t="shared" si="2"/>
        <v>#N/A</v>
      </c>
    </row>
    <row r="166" spans="1:13" hidden="1" x14ac:dyDescent="0.25">
      <c r="A166" s="50">
        <v>45012</v>
      </c>
      <c r="B166" s="50">
        <v>45012</v>
      </c>
      <c r="C166" s="19" t="s">
        <v>5647</v>
      </c>
      <c r="D166" s="19" t="s">
        <v>5648</v>
      </c>
      <c r="E166" s="19">
        <v>10968</v>
      </c>
      <c r="F166" s="19" t="s">
        <v>3140</v>
      </c>
      <c r="G166" s="19" t="s">
        <v>1882</v>
      </c>
      <c r="H166" s="51">
        <v>169680</v>
      </c>
      <c r="I166" s="51">
        <v>16968</v>
      </c>
      <c r="J166" s="51">
        <v>186648</v>
      </c>
      <c r="K166" t="e">
        <f>+INDEX('18.02.23'!$N$9:$N$746,MATCH('Hàng tra'!$E166,'18.02.23'!$N$9:$N$746,0))</f>
        <v>#N/A</v>
      </c>
      <c r="L166" t="e">
        <f>+INDEX('18.02.23'!$F$9:$F$746,MATCH('Hàng tra'!$E166,'18.02.23'!$N$9:$N$746,0))</f>
        <v>#N/A</v>
      </c>
      <c r="M166" s="2" t="e">
        <f t="shared" si="2"/>
        <v>#N/A</v>
      </c>
    </row>
    <row r="167" spans="1:13" hidden="1" x14ac:dyDescent="0.25">
      <c r="A167" s="50">
        <v>45013</v>
      </c>
      <c r="B167" s="50">
        <v>45013</v>
      </c>
      <c r="C167" s="19" t="s">
        <v>5649</v>
      </c>
      <c r="D167" s="19" t="s">
        <v>5650</v>
      </c>
      <c r="E167" s="19">
        <v>11184</v>
      </c>
      <c r="F167" s="19" t="s">
        <v>3140</v>
      </c>
      <c r="G167" s="19" t="s">
        <v>1882</v>
      </c>
      <c r="H167" s="51">
        <v>176400</v>
      </c>
      <c r="I167" s="51">
        <v>17640</v>
      </c>
      <c r="J167" s="51">
        <v>194040</v>
      </c>
      <c r="K167" t="e">
        <f>+INDEX('18.02.23'!$N$9:$N$746,MATCH('Hàng tra'!$E167,'18.02.23'!$N$9:$N$746,0))</f>
        <v>#N/A</v>
      </c>
      <c r="L167" t="e">
        <f>+INDEX('18.02.23'!$F$9:$F$746,MATCH('Hàng tra'!$E167,'18.02.23'!$N$9:$N$746,0))</f>
        <v>#N/A</v>
      </c>
      <c r="M167" s="2" t="e">
        <f t="shared" si="2"/>
        <v>#N/A</v>
      </c>
    </row>
    <row r="168" spans="1:13" hidden="1" x14ac:dyDescent="0.25">
      <c r="A168" s="50">
        <v>45013</v>
      </c>
      <c r="B168" s="50">
        <v>45013</v>
      </c>
      <c r="C168" s="19" t="s">
        <v>5651</v>
      </c>
      <c r="D168" s="19" t="s">
        <v>5652</v>
      </c>
      <c r="E168" s="19">
        <v>11191</v>
      </c>
      <c r="F168" s="19" t="s">
        <v>3140</v>
      </c>
      <c r="G168" s="19" t="s">
        <v>1882</v>
      </c>
      <c r="H168" s="51">
        <v>169680</v>
      </c>
      <c r="I168" s="51">
        <v>16968</v>
      </c>
      <c r="J168" s="51">
        <v>186648</v>
      </c>
      <c r="K168" t="e">
        <f>+INDEX('18.02.23'!$N$9:$N$746,MATCH('Hàng tra'!$E168,'18.02.23'!$N$9:$N$746,0))</f>
        <v>#N/A</v>
      </c>
      <c r="L168" t="e">
        <f>+INDEX('18.02.23'!$F$9:$F$746,MATCH('Hàng tra'!$E168,'18.02.23'!$N$9:$N$746,0))</f>
        <v>#N/A</v>
      </c>
      <c r="M168" s="2" t="e">
        <f t="shared" si="2"/>
        <v>#N/A</v>
      </c>
    </row>
    <row r="169" spans="1:13" hidden="1" x14ac:dyDescent="0.25">
      <c r="A169" s="50">
        <v>45014</v>
      </c>
      <c r="B169" s="50">
        <v>45014</v>
      </c>
      <c r="C169" s="19" t="s">
        <v>5653</v>
      </c>
      <c r="D169" s="19" t="s">
        <v>5654</v>
      </c>
      <c r="E169" s="19">
        <v>11373</v>
      </c>
      <c r="F169" s="19" t="s">
        <v>3140</v>
      </c>
      <c r="G169" s="19" t="s">
        <v>1882</v>
      </c>
      <c r="H169" s="51">
        <v>88200</v>
      </c>
      <c r="I169" s="51">
        <v>8820</v>
      </c>
      <c r="J169" s="51">
        <v>97020</v>
      </c>
      <c r="K169" t="e">
        <f>+INDEX('18.02.23'!$N$9:$N$746,MATCH('Hàng tra'!$E169,'18.02.23'!$N$9:$N$746,0))</f>
        <v>#N/A</v>
      </c>
      <c r="L169" t="e">
        <f>+INDEX('18.02.23'!$F$9:$F$746,MATCH('Hàng tra'!$E169,'18.02.23'!$N$9:$N$746,0))</f>
        <v>#N/A</v>
      </c>
      <c r="M169" s="2" t="e">
        <f t="shared" si="2"/>
        <v>#N/A</v>
      </c>
    </row>
    <row r="170" spans="1:13" hidden="1" x14ac:dyDescent="0.25">
      <c r="A170" s="50">
        <v>45016</v>
      </c>
      <c r="B170" s="50">
        <v>45016</v>
      </c>
      <c r="C170" s="19" t="s">
        <v>5655</v>
      </c>
      <c r="D170" s="19" t="s">
        <v>5656</v>
      </c>
      <c r="E170" s="19">
        <v>11967</v>
      </c>
      <c r="F170" s="19" t="s">
        <v>3140</v>
      </c>
      <c r="G170" s="19" t="s">
        <v>1882</v>
      </c>
      <c r="H170" s="51">
        <v>273746</v>
      </c>
      <c r="I170" s="51">
        <v>27375</v>
      </c>
      <c r="J170" s="51">
        <v>301121</v>
      </c>
      <c r="K170" t="e">
        <f>+INDEX('18.02.23'!$N$9:$N$746,MATCH('Hàng tra'!$E170,'18.02.23'!$N$9:$N$746,0))</f>
        <v>#N/A</v>
      </c>
      <c r="L170" t="e">
        <f>+INDEX('18.02.23'!$F$9:$F$746,MATCH('Hàng tra'!$E170,'18.02.23'!$N$9:$N$746,0))</f>
        <v>#N/A</v>
      </c>
      <c r="M170" s="2" t="e">
        <f t="shared" si="2"/>
        <v>#N/A</v>
      </c>
    </row>
    <row r="171" spans="1:13" hidden="1" x14ac:dyDescent="0.25">
      <c r="A171" s="50">
        <v>45016</v>
      </c>
      <c r="B171" s="50">
        <v>45016</v>
      </c>
      <c r="C171" s="19" t="s">
        <v>5657</v>
      </c>
      <c r="D171" s="19" t="s">
        <v>5658</v>
      </c>
      <c r="E171" s="19">
        <v>11966</v>
      </c>
      <c r="F171" s="19" t="s">
        <v>3140</v>
      </c>
      <c r="G171" s="19" t="s">
        <v>1882</v>
      </c>
      <c r="H171" s="51">
        <v>88200</v>
      </c>
      <c r="I171" s="51">
        <v>8820</v>
      </c>
      <c r="J171" s="51">
        <v>97020</v>
      </c>
      <c r="K171" t="e">
        <f>+INDEX('18.02.23'!$N$9:$N$746,MATCH('Hàng tra'!$E171,'18.02.23'!$N$9:$N$746,0))</f>
        <v>#N/A</v>
      </c>
      <c r="L171" t="e">
        <f>+INDEX('18.02.23'!$F$9:$F$746,MATCH('Hàng tra'!$E171,'18.02.23'!$N$9:$N$746,0))</f>
        <v>#N/A</v>
      </c>
      <c r="M171" s="2" t="e">
        <f t="shared" si="2"/>
        <v>#N/A</v>
      </c>
    </row>
    <row r="172" spans="1:13" hidden="1" x14ac:dyDescent="0.25">
      <c r="A172" s="50">
        <v>45021</v>
      </c>
      <c r="B172" s="50">
        <v>45021</v>
      </c>
      <c r="C172" s="19" t="s">
        <v>5659</v>
      </c>
      <c r="D172" s="19" t="s">
        <v>5660</v>
      </c>
      <c r="E172" s="19">
        <v>12526</v>
      </c>
      <c r="F172" s="19" t="s">
        <v>3140</v>
      </c>
      <c r="G172" s="19" t="s">
        <v>1882</v>
      </c>
      <c r="H172" s="51">
        <v>653901</v>
      </c>
      <c r="I172" s="51">
        <v>65390</v>
      </c>
      <c r="J172" s="51">
        <v>719291</v>
      </c>
      <c r="K172" t="e">
        <f>+INDEX('18.02.23'!$N$9:$N$746,MATCH('Hàng tra'!$E172,'18.02.23'!$N$9:$N$746,0))</f>
        <v>#N/A</v>
      </c>
      <c r="L172" t="e">
        <f>+INDEX('18.02.23'!$F$9:$F$746,MATCH('Hàng tra'!$E172,'18.02.23'!$N$9:$N$746,0))</f>
        <v>#N/A</v>
      </c>
      <c r="M172" s="2" t="e">
        <f t="shared" si="2"/>
        <v>#N/A</v>
      </c>
    </row>
    <row r="173" spans="1:13" hidden="1" x14ac:dyDescent="0.25">
      <c r="A173" s="50">
        <v>44999</v>
      </c>
      <c r="B173" s="50">
        <v>44999</v>
      </c>
      <c r="C173" s="19" t="s">
        <v>5661</v>
      </c>
      <c r="D173" s="19" t="s">
        <v>5662</v>
      </c>
      <c r="E173" s="19">
        <v>8857</v>
      </c>
      <c r="F173" s="19" t="s">
        <v>3140</v>
      </c>
      <c r="G173" s="19" t="s">
        <v>1882</v>
      </c>
      <c r="H173" s="51">
        <v>220500</v>
      </c>
      <c r="I173" s="51">
        <v>22050</v>
      </c>
      <c r="J173" s="51">
        <v>242550</v>
      </c>
      <c r="K173" t="e">
        <f>+INDEX('18.02.23'!$N$9:$N$746,MATCH('Hàng tra'!$E173,'18.02.23'!$N$9:$N$746,0))</f>
        <v>#N/A</v>
      </c>
      <c r="L173" t="e">
        <f>+INDEX('18.02.23'!$F$9:$F$746,MATCH('Hàng tra'!$E173,'18.02.23'!$N$9:$N$746,0))</f>
        <v>#N/A</v>
      </c>
      <c r="M173" s="2" t="e">
        <f t="shared" si="2"/>
        <v>#N/A</v>
      </c>
    </row>
    <row r="174" spans="1:13" hidden="1" x14ac:dyDescent="0.25">
      <c r="A174" s="50">
        <v>44991</v>
      </c>
      <c r="B174" s="50">
        <v>44991</v>
      </c>
      <c r="C174" s="19" t="s">
        <v>5663</v>
      </c>
      <c r="D174" s="19" t="s">
        <v>5664</v>
      </c>
      <c r="E174" s="19">
        <v>7359</v>
      </c>
      <c r="F174" s="19" t="s">
        <v>3140</v>
      </c>
      <c r="G174" s="19" t="s">
        <v>1882</v>
      </c>
      <c r="H174" s="51">
        <v>318150</v>
      </c>
      <c r="I174" s="51">
        <v>31815</v>
      </c>
      <c r="J174" s="51">
        <v>349965</v>
      </c>
      <c r="K174" t="e">
        <f>+INDEX('18.02.23'!$N$9:$N$746,MATCH('Hàng tra'!$E174,'18.02.23'!$N$9:$N$746,0))</f>
        <v>#N/A</v>
      </c>
      <c r="L174" t="e">
        <f>+INDEX('18.02.23'!$F$9:$F$746,MATCH('Hàng tra'!$E174,'18.02.23'!$N$9:$N$746,0))</f>
        <v>#N/A</v>
      </c>
      <c r="M174" s="2" t="e">
        <f t="shared" si="2"/>
        <v>#N/A</v>
      </c>
    </row>
    <row r="175" spans="1:13" hidden="1" x14ac:dyDescent="0.25">
      <c r="A175" s="50">
        <v>45015</v>
      </c>
      <c r="B175" s="50">
        <v>45015</v>
      </c>
      <c r="C175" s="19" t="s">
        <v>5665</v>
      </c>
      <c r="D175" s="19" t="s">
        <v>5666</v>
      </c>
      <c r="E175" s="19">
        <v>11729</v>
      </c>
      <c r="F175" s="19" t="s">
        <v>3140</v>
      </c>
      <c r="G175" s="19" t="s">
        <v>1882</v>
      </c>
      <c r="H175" s="51">
        <v>176400</v>
      </c>
      <c r="I175" s="51">
        <v>17640</v>
      </c>
      <c r="J175" s="51">
        <v>194040</v>
      </c>
      <c r="K175" t="e">
        <f>+INDEX('18.02.23'!$N$9:$N$746,MATCH('Hàng tra'!$E175,'18.02.23'!$N$9:$N$746,0))</f>
        <v>#N/A</v>
      </c>
      <c r="L175" t="e">
        <f>+INDEX('18.02.23'!$F$9:$F$746,MATCH('Hàng tra'!$E175,'18.02.23'!$N$9:$N$746,0))</f>
        <v>#N/A</v>
      </c>
      <c r="M175" s="2" t="e">
        <f t="shared" si="2"/>
        <v>#N/A</v>
      </c>
    </row>
    <row r="176" spans="1:13" hidden="1" x14ac:dyDescent="0.25">
      <c r="A176" s="50">
        <v>45015</v>
      </c>
      <c r="B176" s="50">
        <v>45015</v>
      </c>
      <c r="C176" s="19" t="s">
        <v>5667</v>
      </c>
      <c r="D176" s="19" t="s">
        <v>5668</v>
      </c>
      <c r="E176" s="19">
        <v>11731</v>
      </c>
      <c r="F176" s="19" t="s">
        <v>3140</v>
      </c>
      <c r="G176" s="19" t="s">
        <v>1882</v>
      </c>
      <c r="H176" s="51">
        <v>548318</v>
      </c>
      <c r="I176" s="51">
        <v>54832</v>
      </c>
      <c r="J176" s="51">
        <v>603150</v>
      </c>
      <c r="K176" t="e">
        <f>+INDEX('18.02.23'!$N$9:$N$746,MATCH('Hàng tra'!$E176,'18.02.23'!$N$9:$N$746,0))</f>
        <v>#N/A</v>
      </c>
      <c r="L176" t="e">
        <f>+INDEX('18.02.23'!$F$9:$F$746,MATCH('Hàng tra'!$E176,'18.02.23'!$N$9:$N$746,0))</f>
        <v>#N/A</v>
      </c>
      <c r="M176" s="2" t="e">
        <f t="shared" si="2"/>
        <v>#N/A</v>
      </c>
    </row>
    <row r="177" spans="1:13" hidden="1" x14ac:dyDescent="0.25">
      <c r="A177" s="50">
        <v>45014</v>
      </c>
      <c r="B177" s="50">
        <v>45014</v>
      </c>
      <c r="C177" s="19" t="s">
        <v>5669</v>
      </c>
      <c r="D177" s="19" t="s">
        <v>5670</v>
      </c>
      <c r="E177" s="19">
        <v>11452</v>
      </c>
      <c r="F177" s="19" t="s">
        <v>3140</v>
      </c>
      <c r="G177" s="19" t="s">
        <v>1882</v>
      </c>
      <c r="H177" s="51">
        <v>438900</v>
      </c>
      <c r="I177" s="51">
        <v>43890</v>
      </c>
      <c r="J177" s="51">
        <v>482790</v>
      </c>
      <c r="K177" t="e">
        <f>+INDEX('18.02.23'!$N$9:$N$746,MATCH('Hàng tra'!$E177,'18.02.23'!$N$9:$N$746,0))</f>
        <v>#N/A</v>
      </c>
      <c r="L177" t="e">
        <f>+INDEX('18.02.23'!$F$9:$F$746,MATCH('Hàng tra'!$E177,'18.02.23'!$N$9:$N$746,0))</f>
        <v>#N/A</v>
      </c>
      <c r="M177" s="2" t="e">
        <f t="shared" si="2"/>
        <v>#N/A</v>
      </c>
    </row>
    <row r="178" spans="1:13" hidden="1" x14ac:dyDescent="0.25">
      <c r="A178" s="50">
        <v>45013</v>
      </c>
      <c r="B178" s="50">
        <v>45013</v>
      </c>
      <c r="C178" s="19" t="s">
        <v>5671</v>
      </c>
      <c r="D178" s="19" t="s">
        <v>5672</v>
      </c>
      <c r="E178" s="19">
        <v>11037</v>
      </c>
      <c r="F178" s="19" t="s">
        <v>3140</v>
      </c>
      <c r="G178" s="19" t="s">
        <v>1882</v>
      </c>
      <c r="H178" s="51">
        <v>84840</v>
      </c>
      <c r="I178" s="51">
        <v>8484</v>
      </c>
      <c r="J178" s="51">
        <v>93324</v>
      </c>
      <c r="K178" t="e">
        <f>+INDEX('18.02.23'!$N$9:$N$746,MATCH('Hàng tra'!$E178,'18.02.23'!$N$9:$N$746,0))</f>
        <v>#N/A</v>
      </c>
      <c r="L178" t="e">
        <f>+INDEX('18.02.23'!$F$9:$F$746,MATCH('Hàng tra'!$E178,'18.02.23'!$N$9:$N$746,0))</f>
        <v>#N/A</v>
      </c>
      <c r="M178" s="2" t="e">
        <f t="shared" si="2"/>
        <v>#N/A</v>
      </c>
    </row>
    <row r="179" spans="1:13" hidden="1" x14ac:dyDescent="0.25">
      <c r="A179" s="50">
        <v>45008</v>
      </c>
      <c r="B179" s="50">
        <v>45008</v>
      </c>
      <c r="C179" s="19" t="s">
        <v>5673</v>
      </c>
      <c r="D179" s="19" t="s">
        <v>5674</v>
      </c>
      <c r="E179" s="19">
        <v>10409</v>
      </c>
      <c r="F179" s="19" t="s">
        <v>3140</v>
      </c>
      <c r="G179" s="19" t="s">
        <v>1882</v>
      </c>
      <c r="H179" s="51">
        <v>176400</v>
      </c>
      <c r="I179" s="51">
        <v>17640</v>
      </c>
      <c r="J179" s="51">
        <v>194040</v>
      </c>
      <c r="K179" t="e">
        <f>+INDEX('18.02.23'!$N$9:$N$746,MATCH('Hàng tra'!$E179,'18.02.23'!$N$9:$N$746,0))</f>
        <v>#N/A</v>
      </c>
      <c r="L179" t="e">
        <f>+INDEX('18.02.23'!$F$9:$F$746,MATCH('Hàng tra'!$E179,'18.02.23'!$N$9:$N$746,0))</f>
        <v>#N/A</v>
      </c>
      <c r="M179" s="2" t="e">
        <f t="shared" si="2"/>
        <v>#N/A</v>
      </c>
    </row>
    <row r="180" spans="1:13" hidden="1" x14ac:dyDescent="0.25">
      <c r="A180" s="50">
        <v>45002</v>
      </c>
      <c r="B180" s="50">
        <v>45002</v>
      </c>
      <c r="C180" s="19" t="s">
        <v>5675</v>
      </c>
      <c r="D180" s="19" t="s">
        <v>5676</v>
      </c>
      <c r="E180" s="19">
        <v>1039</v>
      </c>
      <c r="F180" s="19" t="s">
        <v>3971</v>
      </c>
      <c r="G180" s="19" t="s">
        <v>349</v>
      </c>
      <c r="H180" s="51">
        <v>148549</v>
      </c>
      <c r="I180" s="51">
        <v>14855</v>
      </c>
      <c r="J180" s="51">
        <v>163404</v>
      </c>
      <c r="K180" t="e">
        <f>+INDEX('18.02.23'!$N$9:$N$746,MATCH('Hàng tra'!$E180,'18.02.23'!$N$9:$N$746,0))</f>
        <v>#N/A</v>
      </c>
      <c r="L180" t="e">
        <f>+INDEX('18.02.23'!$F$9:$F$746,MATCH('Hàng tra'!$E180,'18.02.23'!$N$9:$N$746,0))</f>
        <v>#N/A</v>
      </c>
      <c r="M180" s="2" t="e">
        <f t="shared" si="2"/>
        <v>#N/A</v>
      </c>
    </row>
    <row r="181" spans="1:13" hidden="1" x14ac:dyDescent="0.25">
      <c r="A181" s="50">
        <v>44999</v>
      </c>
      <c r="B181" s="50">
        <v>44999</v>
      </c>
      <c r="C181" s="19" t="s">
        <v>5677</v>
      </c>
      <c r="D181" s="19" t="s">
        <v>5678</v>
      </c>
      <c r="E181" s="19">
        <v>1010</v>
      </c>
      <c r="F181" s="19" t="s">
        <v>3971</v>
      </c>
      <c r="G181" s="19" t="s">
        <v>349</v>
      </c>
      <c r="H181" s="51">
        <v>106050</v>
      </c>
      <c r="I181" s="51">
        <v>10605</v>
      </c>
      <c r="J181" s="51">
        <v>116655</v>
      </c>
      <c r="K181" t="e">
        <f>+INDEX('18.02.23'!$N$9:$N$746,MATCH('Hàng tra'!$E181,'18.02.23'!$N$9:$N$746,0))</f>
        <v>#N/A</v>
      </c>
      <c r="L181" t="e">
        <f>+INDEX('18.02.23'!$F$9:$F$746,MATCH('Hàng tra'!$E181,'18.02.23'!$N$9:$N$746,0))</f>
        <v>#N/A</v>
      </c>
      <c r="M181" s="2" t="e">
        <f t="shared" si="2"/>
        <v>#N/A</v>
      </c>
    </row>
    <row r="182" spans="1:13" hidden="1" x14ac:dyDescent="0.25">
      <c r="A182" s="50">
        <v>44991</v>
      </c>
      <c r="B182" s="50">
        <v>44991</v>
      </c>
      <c r="C182" s="19" t="s">
        <v>5679</v>
      </c>
      <c r="D182" s="19" t="s">
        <v>2870</v>
      </c>
      <c r="E182" s="19">
        <v>887</v>
      </c>
      <c r="F182" s="19" t="s">
        <v>3971</v>
      </c>
      <c r="G182" s="19" t="s">
        <v>349</v>
      </c>
      <c r="H182" s="51">
        <v>399372</v>
      </c>
      <c r="I182" s="51">
        <v>31950</v>
      </c>
      <c r="J182" s="51">
        <v>431322</v>
      </c>
      <c r="K182">
        <f>+INDEX('18.02.23'!$N$9:$N$746,MATCH('Hàng tra'!$E182,'18.02.23'!$N$9:$N$746,0))</f>
        <v>887</v>
      </c>
      <c r="L182">
        <v>0</v>
      </c>
      <c r="M182" s="2">
        <v>0</v>
      </c>
    </row>
    <row r="183" spans="1:13" hidden="1" x14ac:dyDescent="0.25">
      <c r="A183" s="50">
        <v>45031</v>
      </c>
      <c r="B183" s="50">
        <v>45031</v>
      </c>
      <c r="C183" s="19" t="s">
        <v>5680</v>
      </c>
      <c r="D183" s="19" t="s">
        <v>564</v>
      </c>
      <c r="E183" s="19">
        <v>1426</v>
      </c>
      <c r="F183" s="19" t="s">
        <v>3971</v>
      </c>
      <c r="G183" s="19" t="s">
        <v>349</v>
      </c>
      <c r="H183" s="51">
        <v>455388</v>
      </c>
      <c r="I183" s="51">
        <v>45539</v>
      </c>
      <c r="J183" s="51">
        <v>500927</v>
      </c>
      <c r="K183">
        <f>+INDEX('18.02.23'!$N$9:$N$746,MATCH('Hàng tra'!$E183,'18.02.23'!$N$9:$N$746,0))</f>
        <v>1426</v>
      </c>
      <c r="L183">
        <v>0</v>
      </c>
      <c r="M183" s="2">
        <v>0</v>
      </c>
    </row>
    <row r="184" spans="1:13" hidden="1" x14ac:dyDescent="0.25">
      <c r="A184" s="50">
        <v>45010</v>
      </c>
      <c r="B184" s="50">
        <v>45010</v>
      </c>
      <c r="C184" s="19" t="s">
        <v>5681</v>
      </c>
      <c r="D184" s="19" t="s">
        <v>5682</v>
      </c>
      <c r="E184" s="19">
        <v>1147</v>
      </c>
      <c r="F184" s="19" t="s">
        <v>3971</v>
      </c>
      <c r="G184" s="19" t="s">
        <v>349</v>
      </c>
      <c r="H184" s="51">
        <v>86691</v>
      </c>
      <c r="I184" s="51">
        <v>8669</v>
      </c>
      <c r="J184" s="51">
        <v>95360</v>
      </c>
      <c r="K184" t="e">
        <f>+INDEX('18.02.23'!$N$9:$N$746,MATCH('Hàng tra'!$E184,'18.02.23'!$N$9:$N$746,0))</f>
        <v>#N/A</v>
      </c>
      <c r="L184" t="e">
        <f>+INDEX('18.02.23'!$F$9:$F$746,MATCH('Hàng tra'!$E184,'18.02.23'!$N$9:$N$746,0))</f>
        <v>#N/A</v>
      </c>
      <c r="M184" s="2" t="e">
        <f t="shared" si="2"/>
        <v>#N/A</v>
      </c>
    </row>
    <row r="185" spans="1:13" hidden="1" x14ac:dyDescent="0.25">
      <c r="A185" s="50">
        <v>45030</v>
      </c>
      <c r="B185" s="50">
        <v>45030</v>
      </c>
      <c r="C185" s="19" t="s">
        <v>5683</v>
      </c>
      <c r="D185" s="19" t="s">
        <v>1378</v>
      </c>
      <c r="E185" s="19">
        <v>1427</v>
      </c>
      <c r="F185" s="19" t="s">
        <v>3971</v>
      </c>
      <c r="G185" s="19" t="s">
        <v>349</v>
      </c>
      <c r="H185" s="51">
        <v>333174</v>
      </c>
      <c r="I185" s="51">
        <v>33317</v>
      </c>
      <c r="J185" s="51">
        <v>366491</v>
      </c>
      <c r="K185">
        <f>+INDEX('18.02.23'!$N$9:$N$746,MATCH('Hàng tra'!$E185,'18.02.23'!$N$9:$N$746,0))</f>
        <v>1427</v>
      </c>
      <c r="L185">
        <v>0</v>
      </c>
      <c r="M185" s="2">
        <v>0</v>
      </c>
    </row>
    <row r="186" spans="1:13" hidden="1" x14ac:dyDescent="0.25">
      <c r="A186" s="50">
        <v>44988</v>
      </c>
      <c r="B186" s="50">
        <v>44988</v>
      </c>
      <c r="C186" s="19" t="s">
        <v>5684</v>
      </c>
      <c r="D186" s="19" t="s">
        <v>5685</v>
      </c>
      <c r="E186" s="19">
        <v>849</v>
      </c>
      <c r="F186" s="19" t="s">
        <v>3971</v>
      </c>
      <c r="G186" s="19" t="s">
        <v>349</v>
      </c>
      <c r="H186" s="51">
        <v>110250</v>
      </c>
      <c r="I186" s="51">
        <v>8820</v>
      </c>
      <c r="J186" s="51">
        <v>119070</v>
      </c>
      <c r="K186" t="e">
        <f>+INDEX('18.02.23'!$N$9:$N$746,MATCH('Hàng tra'!$E186,'18.02.23'!$N$9:$N$746,0))</f>
        <v>#N/A</v>
      </c>
      <c r="L186" t="e">
        <f>+INDEX('18.02.23'!$F$9:$F$746,MATCH('Hàng tra'!$E186,'18.02.23'!$N$9:$N$746,0))</f>
        <v>#N/A</v>
      </c>
      <c r="M186" s="2" t="e">
        <f t="shared" si="2"/>
        <v>#N/A</v>
      </c>
    </row>
    <row r="187" spans="1:13" hidden="1" x14ac:dyDescent="0.25">
      <c r="A187" s="50">
        <v>44991</v>
      </c>
      <c r="B187" s="50">
        <v>44991</v>
      </c>
      <c r="C187" s="19" t="s">
        <v>5686</v>
      </c>
      <c r="D187" s="19" t="s">
        <v>2584</v>
      </c>
      <c r="E187" s="19">
        <v>890</v>
      </c>
      <c r="F187" s="19" t="s">
        <v>3971</v>
      </c>
      <c r="G187" s="19" t="s">
        <v>349</v>
      </c>
      <c r="H187" s="51">
        <v>346882</v>
      </c>
      <c r="I187" s="51">
        <v>27751</v>
      </c>
      <c r="J187" s="51">
        <v>374633</v>
      </c>
      <c r="K187">
        <f>+INDEX('18.02.23'!$N$9:$N$746,MATCH('Hàng tra'!$E187,'18.02.23'!$N$9:$N$746,0))</f>
        <v>890</v>
      </c>
      <c r="L187">
        <v>0</v>
      </c>
      <c r="M187" s="2">
        <v>0</v>
      </c>
    </row>
    <row r="188" spans="1:13" hidden="1" x14ac:dyDescent="0.25">
      <c r="A188" s="50">
        <v>45030</v>
      </c>
      <c r="B188" s="50">
        <v>45030</v>
      </c>
      <c r="C188" s="19" t="s">
        <v>5687</v>
      </c>
      <c r="D188" s="19" t="s">
        <v>943</v>
      </c>
      <c r="E188" s="19">
        <v>1428</v>
      </c>
      <c r="F188" s="19" t="s">
        <v>3971</v>
      </c>
      <c r="G188" s="19" t="s">
        <v>349</v>
      </c>
      <c r="H188" s="51">
        <v>296366</v>
      </c>
      <c r="I188" s="51">
        <v>29637</v>
      </c>
      <c r="J188" s="51">
        <v>326003</v>
      </c>
      <c r="K188">
        <f>+INDEX('18.02.23'!$N$9:$N$746,MATCH('Hàng tra'!$E188,'18.02.23'!$N$9:$N$746,0))</f>
        <v>1428</v>
      </c>
      <c r="L188">
        <v>0</v>
      </c>
      <c r="M188" s="2">
        <v>0</v>
      </c>
    </row>
    <row r="189" spans="1:13" hidden="1" x14ac:dyDescent="0.25">
      <c r="A189" s="50">
        <v>44991</v>
      </c>
      <c r="B189" s="50">
        <v>44991</v>
      </c>
      <c r="C189" s="19" t="s">
        <v>5688</v>
      </c>
      <c r="D189" s="19" t="s">
        <v>1307</v>
      </c>
      <c r="E189" s="19">
        <v>889</v>
      </c>
      <c r="F189" s="19" t="s">
        <v>3971</v>
      </c>
      <c r="G189" s="19" t="s">
        <v>349</v>
      </c>
      <c r="H189" s="51">
        <v>377716</v>
      </c>
      <c r="I189" s="51">
        <v>30217</v>
      </c>
      <c r="J189" s="51">
        <v>407933</v>
      </c>
      <c r="K189">
        <f>+INDEX('18.02.23'!$N$9:$N$746,MATCH('Hàng tra'!$E189,'18.02.23'!$N$9:$N$746,0))</f>
        <v>889</v>
      </c>
      <c r="L189">
        <v>0</v>
      </c>
      <c r="M189" s="2">
        <v>0</v>
      </c>
    </row>
    <row r="190" spans="1:13" hidden="1" x14ac:dyDescent="0.25">
      <c r="A190" s="50">
        <v>45030</v>
      </c>
      <c r="B190" s="50">
        <v>45030</v>
      </c>
      <c r="C190" s="19" t="s">
        <v>5689</v>
      </c>
      <c r="D190" s="19" t="s">
        <v>59</v>
      </c>
      <c r="E190" s="19">
        <v>1430</v>
      </c>
      <c r="F190" s="19" t="s">
        <v>3971</v>
      </c>
      <c r="G190" s="19" t="s">
        <v>349</v>
      </c>
      <c r="H190" s="51">
        <v>842417</v>
      </c>
      <c r="I190" s="51">
        <v>84242</v>
      </c>
      <c r="J190" s="51">
        <v>926659</v>
      </c>
      <c r="K190">
        <f>+INDEX('18.02.23'!$N$9:$N$746,MATCH('Hàng tra'!$E190,'18.02.23'!$N$9:$N$746,0))</f>
        <v>1430</v>
      </c>
      <c r="L190">
        <v>0</v>
      </c>
      <c r="M190" s="2">
        <v>0</v>
      </c>
    </row>
    <row r="191" spans="1:13" hidden="1" x14ac:dyDescent="0.25">
      <c r="A191" s="50">
        <v>45019</v>
      </c>
      <c r="B191" s="50">
        <v>45019</v>
      </c>
      <c r="C191" s="19" t="s">
        <v>5690</v>
      </c>
      <c r="D191" s="19" t="s">
        <v>2940</v>
      </c>
      <c r="E191" s="19">
        <v>274</v>
      </c>
      <c r="F191" s="19" t="s">
        <v>3975</v>
      </c>
      <c r="G191" s="19" t="s">
        <v>1332</v>
      </c>
      <c r="H191" s="51">
        <v>855683</v>
      </c>
      <c r="I191" s="51">
        <v>85568</v>
      </c>
      <c r="J191" s="51">
        <v>941251</v>
      </c>
      <c r="K191">
        <f>+INDEX('18.02.23'!$N$9:$N$746,MATCH('Hàng tra'!$E191,'18.02.23'!$N$9:$N$746,0))</f>
        <v>274</v>
      </c>
      <c r="L191">
        <v>0</v>
      </c>
      <c r="M191" s="2">
        <v>0</v>
      </c>
    </row>
    <row r="192" spans="1:13" hidden="1" x14ac:dyDescent="0.25">
      <c r="A192" s="50">
        <v>45022</v>
      </c>
      <c r="B192" s="50">
        <v>45022</v>
      </c>
      <c r="C192" s="19" t="s">
        <v>5691</v>
      </c>
      <c r="D192" s="19" t="s">
        <v>634</v>
      </c>
      <c r="E192" s="19">
        <v>294</v>
      </c>
      <c r="F192" s="19" t="s">
        <v>3975</v>
      </c>
      <c r="G192" s="19" t="s">
        <v>1332</v>
      </c>
      <c r="H192" s="51">
        <v>222116</v>
      </c>
      <c r="I192" s="51">
        <v>22212</v>
      </c>
      <c r="J192" s="51">
        <v>244328</v>
      </c>
      <c r="K192" t="e">
        <f>+INDEX('18.02.23'!$N$9:$N$746,MATCH('Hàng tra'!$E192,'18.02.23'!$N$9:$N$746,0))</f>
        <v>#N/A</v>
      </c>
      <c r="L192" t="e">
        <f>+INDEX('18.02.23'!$F$9:$F$746,MATCH('Hàng tra'!$E192,'18.02.23'!$N$9:$N$746,0))</f>
        <v>#N/A</v>
      </c>
      <c r="M192" s="2" t="e">
        <f t="shared" si="2"/>
        <v>#N/A</v>
      </c>
    </row>
    <row r="193" spans="1:13" hidden="1" x14ac:dyDescent="0.25">
      <c r="A193" s="50">
        <v>45006</v>
      </c>
      <c r="B193" s="50">
        <v>45006</v>
      </c>
      <c r="C193" s="19" t="s">
        <v>5692</v>
      </c>
      <c r="D193" s="19" t="s">
        <v>1746</v>
      </c>
      <c r="E193" s="19">
        <v>205</v>
      </c>
      <c r="F193" s="19" t="s">
        <v>3975</v>
      </c>
      <c r="G193" s="19" t="s">
        <v>1332</v>
      </c>
      <c r="H193" s="51">
        <v>602250</v>
      </c>
      <c r="I193" s="51">
        <v>60225</v>
      </c>
      <c r="J193" s="51">
        <v>662475</v>
      </c>
      <c r="K193" t="e">
        <f>+INDEX('18.02.23'!$N$9:$N$746,MATCH('Hàng tra'!$E193,'18.02.23'!$N$9:$N$746,0))</f>
        <v>#N/A</v>
      </c>
      <c r="L193" t="e">
        <f>+INDEX('18.02.23'!$F$9:$F$746,MATCH('Hàng tra'!$E193,'18.02.23'!$N$9:$N$746,0))</f>
        <v>#N/A</v>
      </c>
      <c r="M193" s="2" t="e">
        <f t="shared" si="2"/>
        <v>#N/A</v>
      </c>
    </row>
    <row r="194" spans="1:13" hidden="1" x14ac:dyDescent="0.25">
      <c r="A194" s="50">
        <v>45027</v>
      </c>
      <c r="B194" s="50">
        <v>45027</v>
      </c>
      <c r="C194" s="19" t="s">
        <v>5693</v>
      </c>
      <c r="D194" s="19" t="s">
        <v>2306</v>
      </c>
      <c r="E194" s="19">
        <v>653</v>
      </c>
      <c r="F194" s="19" t="s">
        <v>3977</v>
      </c>
      <c r="G194" s="19" t="s">
        <v>1976</v>
      </c>
      <c r="H194" s="51">
        <v>301785</v>
      </c>
      <c r="I194" s="51">
        <v>30179</v>
      </c>
      <c r="J194" s="51">
        <v>331964</v>
      </c>
      <c r="K194">
        <f>+INDEX('18.02.23'!$N$9:$N$746,MATCH('Hàng tra'!$E194,'18.02.23'!$N$9:$N$746,0))</f>
        <v>653</v>
      </c>
      <c r="L194">
        <v>0</v>
      </c>
      <c r="M194" s="2">
        <v>0</v>
      </c>
    </row>
    <row r="195" spans="1:13" hidden="1" x14ac:dyDescent="0.25">
      <c r="A195" s="50">
        <v>44992</v>
      </c>
      <c r="B195" s="50">
        <v>44992</v>
      </c>
      <c r="C195" s="19" t="s">
        <v>5694</v>
      </c>
      <c r="D195" s="19" t="s">
        <v>739</v>
      </c>
      <c r="E195" s="19">
        <v>397</v>
      </c>
      <c r="F195" s="19" t="s">
        <v>3977</v>
      </c>
      <c r="G195" s="19" t="s">
        <v>1976</v>
      </c>
      <c r="H195" s="51">
        <v>434280</v>
      </c>
      <c r="I195" s="51">
        <v>43428</v>
      </c>
      <c r="J195" s="51">
        <v>477708</v>
      </c>
      <c r="K195">
        <f>+INDEX('18.02.23'!$N$9:$N$746,MATCH('Hàng tra'!$E195,'18.02.23'!$N$9:$N$746,0))</f>
        <v>397</v>
      </c>
      <c r="L195">
        <v>0</v>
      </c>
      <c r="M195" s="2">
        <v>0</v>
      </c>
    </row>
    <row r="196" spans="1:13" hidden="1" x14ac:dyDescent="0.25">
      <c r="A196" s="50">
        <v>45015</v>
      </c>
      <c r="B196" s="50">
        <v>45015</v>
      </c>
      <c r="C196" s="19" t="s">
        <v>5695</v>
      </c>
      <c r="D196" s="19" t="s">
        <v>5696</v>
      </c>
      <c r="E196" s="19">
        <v>11715</v>
      </c>
      <c r="F196" s="19" t="s">
        <v>3140</v>
      </c>
      <c r="G196" s="19" t="s">
        <v>1882</v>
      </c>
      <c r="H196" s="51">
        <v>198126</v>
      </c>
      <c r="I196" s="51">
        <v>19813</v>
      </c>
      <c r="J196" s="51">
        <v>217939</v>
      </c>
      <c r="K196" t="e">
        <f>+INDEX('18.02.23'!$N$9:$N$746,MATCH('Hàng tra'!$E196,'18.02.23'!$N$9:$N$746,0))</f>
        <v>#N/A</v>
      </c>
      <c r="L196" t="e">
        <f>+INDEX('18.02.23'!$F$9:$F$746,MATCH('Hàng tra'!$E196,'18.02.23'!$N$9:$N$746,0))</f>
        <v>#N/A</v>
      </c>
      <c r="M196" s="2" t="e">
        <f t="shared" ref="M196:M259" si="3">+J196+L196</f>
        <v>#N/A</v>
      </c>
    </row>
    <row r="197" spans="1:13" x14ac:dyDescent="0.25">
      <c r="A197" s="50">
        <v>44965</v>
      </c>
      <c r="B197" s="50">
        <v>44965</v>
      </c>
      <c r="C197" s="19" t="s">
        <v>5697</v>
      </c>
      <c r="D197" s="19" t="s">
        <v>363</v>
      </c>
      <c r="E197" s="19">
        <v>97</v>
      </c>
      <c r="F197" s="19" t="s">
        <v>3148</v>
      </c>
      <c r="G197" s="19" t="s">
        <v>2814</v>
      </c>
      <c r="H197" s="51">
        <v>544500</v>
      </c>
      <c r="I197" s="51">
        <v>43560</v>
      </c>
      <c r="J197" s="51">
        <v>588060</v>
      </c>
      <c r="K197">
        <f>+INDEX('18.02.23'!$N$9:$N$746,MATCH('Hàng tra'!$E197,'18.02.23'!$N$9:$N$746,0))</f>
        <v>97</v>
      </c>
      <c r="L197">
        <f>+INDEX('18.02.23'!$F$9:$F$746,MATCH('Hàng tra'!$E197,'18.02.23'!$N$9:$N$746,0))</f>
        <v>-588060</v>
      </c>
      <c r="M197" s="2">
        <f t="shared" si="3"/>
        <v>0</v>
      </c>
    </row>
    <row r="198" spans="1:13" hidden="1" x14ac:dyDescent="0.25">
      <c r="A198" s="50">
        <v>44965</v>
      </c>
      <c r="B198" s="50">
        <v>44965</v>
      </c>
      <c r="C198" s="19" t="s">
        <v>5698</v>
      </c>
      <c r="D198" s="19" t="s">
        <v>1951</v>
      </c>
      <c r="E198" s="19">
        <v>98</v>
      </c>
      <c r="F198" s="19" t="s">
        <v>3148</v>
      </c>
      <c r="G198" s="19" t="s">
        <v>2814</v>
      </c>
      <c r="H198" s="51">
        <v>110250</v>
      </c>
      <c r="I198" s="51">
        <v>8820</v>
      </c>
      <c r="J198" s="51">
        <v>119070</v>
      </c>
      <c r="K198" t="e">
        <f>+INDEX('18.02.23'!$N$9:$N$746,MATCH('Hàng tra'!$E198,'18.02.23'!$N$9:$N$746,0))</f>
        <v>#N/A</v>
      </c>
      <c r="L198" t="e">
        <f>+INDEX('18.02.23'!$F$9:$F$746,MATCH('Hàng tra'!$E198,'18.02.23'!$N$9:$N$746,0))</f>
        <v>#N/A</v>
      </c>
      <c r="M198" s="2" t="e">
        <f t="shared" si="3"/>
        <v>#N/A</v>
      </c>
    </row>
    <row r="199" spans="1:13" hidden="1" x14ac:dyDescent="0.25">
      <c r="A199" s="50">
        <v>45014</v>
      </c>
      <c r="B199" s="50">
        <v>45014</v>
      </c>
      <c r="C199" s="19" t="s">
        <v>5699</v>
      </c>
      <c r="D199" s="19" t="s">
        <v>299</v>
      </c>
      <c r="E199" s="19">
        <v>419</v>
      </c>
      <c r="F199" s="19" t="s">
        <v>3491</v>
      </c>
      <c r="G199" s="19" t="s">
        <v>1405</v>
      </c>
      <c r="H199" s="51">
        <v>222116</v>
      </c>
      <c r="I199" s="51">
        <v>22212</v>
      </c>
      <c r="J199" s="51">
        <v>244328</v>
      </c>
      <c r="K199" t="e">
        <f>+INDEX('18.02.23'!$N$9:$N$746,MATCH('Hàng tra'!$E199,'18.02.23'!$N$9:$N$746,0))</f>
        <v>#N/A</v>
      </c>
      <c r="L199" t="e">
        <f>+INDEX('18.02.23'!$F$9:$F$746,MATCH('Hàng tra'!$E199,'18.02.23'!$N$9:$N$746,0))</f>
        <v>#N/A</v>
      </c>
      <c r="M199" s="2" t="e">
        <f t="shared" si="3"/>
        <v>#N/A</v>
      </c>
    </row>
    <row r="200" spans="1:13" hidden="1" x14ac:dyDescent="0.25">
      <c r="A200" s="50">
        <v>45015</v>
      </c>
      <c r="B200" s="50">
        <v>45015</v>
      </c>
      <c r="C200" s="19" t="s">
        <v>5700</v>
      </c>
      <c r="D200" s="19" t="s">
        <v>1478</v>
      </c>
      <c r="E200" s="19">
        <v>428</v>
      </c>
      <c r="F200" s="19" t="s">
        <v>3497</v>
      </c>
      <c r="G200" s="19" t="s">
        <v>1158</v>
      </c>
      <c r="H200" s="51">
        <v>422156</v>
      </c>
      <c r="I200" s="51">
        <v>42216</v>
      </c>
      <c r="J200" s="51">
        <v>464372</v>
      </c>
      <c r="K200">
        <f>+INDEX('18.02.23'!$N$9:$N$746,MATCH('Hàng tra'!$E200,'18.02.23'!$N$9:$N$746,0))</f>
        <v>428</v>
      </c>
      <c r="L200">
        <v>0</v>
      </c>
      <c r="M200" s="2">
        <v>0</v>
      </c>
    </row>
    <row r="201" spans="1:13" hidden="1" x14ac:dyDescent="0.25">
      <c r="A201" s="50">
        <v>45008</v>
      </c>
      <c r="B201" s="50">
        <v>45008</v>
      </c>
      <c r="C201" s="19" t="s">
        <v>5701</v>
      </c>
      <c r="D201" s="19" t="s">
        <v>217</v>
      </c>
      <c r="E201" s="19">
        <v>671</v>
      </c>
      <c r="F201" s="19" t="s">
        <v>4026</v>
      </c>
      <c r="G201" s="19" t="s">
        <v>701</v>
      </c>
      <c r="H201" s="51">
        <v>173382</v>
      </c>
      <c r="I201" s="51">
        <v>17338</v>
      </c>
      <c r="J201" s="51">
        <v>190720</v>
      </c>
      <c r="K201">
        <f>+INDEX('18.02.23'!$N$9:$N$746,MATCH('Hàng tra'!$E201,'18.02.23'!$N$9:$N$746,0))</f>
        <v>671</v>
      </c>
      <c r="L201">
        <v>0</v>
      </c>
      <c r="M201" s="2">
        <v>0</v>
      </c>
    </row>
    <row r="202" spans="1:13" hidden="1" x14ac:dyDescent="0.25">
      <c r="A202" s="50">
        <v>45027</v>
      </c>
      <c r="B202" s="50">
        <v>45027</v>
      </c>
      <c r="C202" s="19" t="s">
        <v>5702</v>
      </c>
      <c r="D202" s="19" t="s">
        <v>5703</v>
      </c>
      <c r="E202" s="19">
        <v>13072</v>
      </c>
      <c r="F202" s="19" t="s">
        <v>3140</v>
      </c>
      <c r="G202" s="19" t="s">
        <v>1882</v>
      </c>
      <c r="H202" s="51">
        <v>266737</v>
      </c>
      <c r="I202" s="51">
        <v>26674</v>
      </c>
      <c r="J202" s="51">
        <v>293411</v>
      </c>
      <c r="K202" t="e">
        <f>+INDEX('18.02.23'!$N$9:$N$746,MATCH('Hàng tra'!$E202,'18.02.23'!$N$9:$N$746,0))</f>
        <v>#N/A</v>
      </c>
      <c r="L202" t="e">
        <f>+INDEX('18.02.23'!$F$9:$F$746,MATCH('Hàng tra'!$E202,'18.02.23'!$N$9:$N$746,0))</f>
        <v>#N/A</v>
      </c>
      <c r="M202" s="2" t="e">
        <f t="shared" si="3"/>
        <v>#N/A</v>
      </c>
    </row>
    <row r="203" spans="1:13" hidden="1" x14ac:dyDescent="0.25">
      <c r="A203" s="50">
        <v>44998</v>
      </c>
      <c r="B203" s="50">
        <v>44998</v>
      </c>
      <c r="C203" s="19" t="s">
        <v>5704</v>
      </c>
      <c r="D203" s="19" t="s">
        <v>5705</v>
      </c>
      <c r="E203" s="19">
        <v>8724</v>
      </c>
      <c r="F203" s="19" t="s">
        <v>3140</v>
      </c>
      <c r="G203" s="19" t="s">
        <v>1882</v>
      </c>
      <c r="H203" s="51">
        <v>90750</v>
      </c>
      <c r="I203" s="51">
        <v>9075</v>
      </c>
      <c r="J203" s="51">
        <v>99825</v>
      </c>
      <c r="K203" t="e">
        <f>+INDEX('18.02.23'!$N$9:$N$746,MATCH('Hàng tra'!$E203,'18.02.23'!$N$9:$N$746,0))</f>
        <v>#N/A</v>
      </c>
      <c r="L203" t="e">
        <f>+INDEX('18.02.23'!$F$9:$F$746,MATCH('Hàng tra'!$E203,'18.02.23'!$N$9:$N$746,0))</f>
        <v>#N/A</v>
      </c>
      <c r="M203" s="2" t="e">
        <f t="shared" si="3"/>
        <v>#N/A</v>
      </c>
    </row>
    <row r="204" spans="1:13" hidden="1" x14ac:dyDescent="0.25">
      <c r="A204" s="50">
        <v>44985</v>
      </c>
      <c r="B204" s="50">
        <v>44985</v>
      </c>
      <c r="C204" s="19" t="s">
        <v>5706</v>
      </c>
      <c r="D204" s="19" t="s">
        <v>5707</v>
      </c>
      <c r="E204" s="19">
        <v>199</v>
      </c>
      <c r="F204" s="19" t="s">
        <v>4114</v>
      </c>
      <c r="G204" s="19" t="s">
        <v>877</v>
      </c>
      <c r="H204" s="51">
        <v>295547</v>
      </c>
      <c r="I204" s="51">
        <v>29555</v>
      </c>
      <c r="J204" s="51">
        <v>325102</v>
      </c>
      <c r="K204" t="e">
        <f>+INDEX('18.02.23'!$N$9:$N$746,MATCH('Hàng tra'!$E204,'18.02.23'!$N$9:$N$746,0))</f>
        <v>#N/A</v>
      </c>
      <c r="L204" t="e">
        <f>+INDEX('18.02.23'!$F$9:$F$746,MATCH('Hàng tra'!$E204,'18.02.23'!$N$9:$N$746,0))</f>
        <v>#N/A</v>
      </c>
      <c r="M204" s="2" t="e">
        <f t="shared" si="3"/>
        <v>#N/A</v>
      </c>
    </row>
    <row r="205" spans="1:13" hidden="1" x14ac:dyDescent="0.25">
      <c r="A205" s="50">
        <v>44967</v>
      </c>
      <c r="B205" s="50">
        <v>44967</v>
      </c>
      <c r="C205" s="19" t="s">
        <v>5708</v>
      </c>
      <c r="D205" s="19" t="s">
        <v>1320</v>
      </c>
      <c r="E205" s="19">
        <v>147</v>
      </c>
      <c r="F205" s="19" t="s">
        <v>3997</v>
      </c>
      <c r="G205" s="19" t="s">
        <v>1548</v>
      </c>
      <c r="H205" s="51">
        <v>146862</v>
      </c>
      <c r="I205" s="51">
        <v>14686</v>
      </c>
      <c r="J205" s="51">
        <v>161548</v>
      </c>
      <c r="K205">
        <f>+INDEX('18.02.23'!$N$9:$N$746,MATCH('Hàng tra'!$E205,'18.02.23'!$N$9:$N$746,0))</f>
        <v>147</v>
      </c>
      <c r="L205">
        <v>0</v>
      </c>
      <c r="M205" s="2">
        <v>0</v>
      </c>
    </row>
    <row r="206" spans="1:13" hidden="1" x14ac:dyDescent="0.25">
      <c r="A206" s="50">
        <v>45008</v>
      </c>
      <c r="B206" s="50">
        <v>45008</v>
      </c>
      <c r="C206" s="19" t="s">
        <v>5709</v>
      </c>
      <c r="D206" s="19" t="s">
        <v>2283</v>
      </c>
      <c r="E206" s="19">
        <v>495</v>
      </c>
      <c r="F206" s="19" t="s">
        <v>3999</v>
      </c>
      <c r="G206" s="19" t="s">
        <v>530</v>
      </c>
      <c r="H206" s="51">
        <v>387480</v>
      </c>
      <c r="I206" s="51">
        <v>38748</v>
      </c>
      <c r="J206" s="51">
        <v>426228</v>
      </c>
      <c r="K206">
        <f>+INDEX('18.02.23'!$N$9:$N$746,MATCH('Hàng tra'!$E206,'18.02.23'!$N$9:$N$746,0))</f>
        <v>495</v>
      </c>
      <c r="L206">
        <v>0</v>
      </c>
      <c r="M206" s="2">
        <v>0</v>
      </c>
    </row>
    <row r="207" spans="1:13" hidden="1" x14ac:dyDescent="0.25">
      <c r="A207" s="50">
        <v>44966</v>
      </c>
      <c r="B207" s="50">
        <v>44966</v>
      </c>
      <c r="C207" s="19" t="s">
        <v>5710</v>
      </c>
      <c r="D207" s="19" t="s">
        <v>5711</v>
      </c>
      <c r="E207" s="19">
        <v>232</v>
      </c>
      <c r="F207" s="19" t="s">
        <v>3971</v>
      </c>
      <c r="G207" s="19" t="s">
        <v>349</v>
      </c>
      <c r="H207" s="51">
        <v>150546</v>
      </c>
      <c r="I207" s="51">
        <v>12044</v>
      </c>
      <c r="J207" s="51">
        <v>162590</v>
      </c>
      <c r="K207" t="e">
        <f>+INDEX('18.02.23'!$N$9:$N$746,MATCH('Hàng tra'!$E207,'18.02.23'!$N$9:$N$746,0))</f>
        <v>#N/A</v>
      </c>
      <c r="L207" t="e">
        <f>+INDEX('18.02.23'!$F$9:$F$746,MATCH('Hàng tra'!$E207,'18.02.23'!$N$9:$N$746,0))</f>
        <v>#N/A</v>
      </c>
      <c r="M207" s="2" t="e">
        <f t="shared" si="3"/>
        <v>#N/A</v>
      </c>
    </row>
    <row r="208" spans="1:13" hidden="1" x14ac:dyDescent="0.25">
      <c r="A208" s="50">
        <v>44991</v>
      </c>
      <c r="B208" s="50">
        <v>44991</v>
      </c>
      <c r="C208" s="19" t="s">
        <v>5712</v>
      </c>
      <c r="D208" s="19" t="s">
        <v>5713</v>
      </c>
      <c r="E208" s="19">
        <v>7363</v>
      </c>
      <c r="F208" s="19" t="s">
        <v>3140</v>
      </c>
      <c r="G208" s="19" t="s">
        <v>1882</v>
      </c>
      <c r="H208" s="51">
        <v>922445</v>
      </c>
      <c r="I208" s="51">
        <v>92245</v>
      </c>
      <c r="J208" s="51">
        <v>1014690</v>
      </c>
      <c r="K208" t="e">
        <f>+INDEX('18.02.23'!$N$9:$N$746,MATCH('Hàng tra'!$E208,'18.02.23'!$N$9:$N$746,0))</f>
        <v>#N/A</v>
      </c>
      <c r="L208" t="e">
        <f>+INDEX('18.02.23'!$F$9:$F$746,MATCH('Hàng tra'!$E208,'18.02.23'!$N$9:$N$746,0))</f>
        <v>#N/A</v>
      </c>
      <c r="M208" s="2" t="e">
        <f t="shared" si="3"/>
        <v>#N/A</v>
      </c>
    </row>
    <row r="209" spans="1:13" hidden="1" x14ac:dyDescent="0.25">
      <c r="A209" s="50">
        <v>44984</v>
      </c>
      <c r="B209" s="50">
        <v>44984</v>
      </c>
      <c r="C209" s="19" t="s">
        <v>5714</v>
      </c>
      <c r="D209" s="19" t="s">
        <v>2168</v>
      </c>
      <c r="E209" s="19">
        <v>6375</v>
      </c>
      <c r="F209" s="19" t="s">
        <v>3140</v>
      </c>
      <c r="G209" s="19" t="s">
        <v>1882</v>
      </c>
      <c r="H209" s="51">
        <v>695142</v>
      </c>
      <c r="I209" s="51">
        <v>69514</v>
      </c>
      <c r="J209" s="51">
        <v>764656</v>
      </c>
      <c r="K209" t="e">
        <f>+INDEX('18.02.23'!$N$9:$N$746,MATCH('Hàng tra'!$E209,'18.02.23'!$N$9:$N$746,0))</f>
        <v>#N/A</v>
      </c>
      <c r="L209" t="e">
        <f>+INDEX('18.02.23'!$F$9:$F$746,MATCH('Hàng tra'!$E209,'18.02.23'!$N$9:$N$746,0))</f>
        <v>#N/A</v>
      </c>
      <c r="M209" s="2" t="e">
        <f t="shared" si="3"/>
        <v>#N/A</v>
      </c>
    </row>
    <row r="210" spans="1:13" hidden="1" x14ac:dyDescent="0.25">
      <c r="A210" s="50">
        <v>44986</v>
      </c>
      <c r="B210" s="50">
        <v>44986</v>
      </c>
      <c r="C210" s="19" t="s">
        <v>5715</v>
      </c>
      <c r="D210" s="19" t="s">
        <v>5716</v>
      </c>
      <c r="E210" s="19">
        <v>6890</v>
      </c>
      <c r="F210" s="19" t="s">
        <v>3140</v>
      </c>
      <c r="G210" s="19" t="s">
        <v>1882</v>
      </c>
      <c r="H210" s="51">
        <v>4192607</v>
      </c>
      <c r="I210" s="51">
        <v>419261</v>
      </c>
      <c r="J210" s="51">
        <v>4611868</v>
      </c>
      <c r="K210" t="e">
        <f>+INDEX('18.02.23'!$N$9:$N$746,MATCH('Hàng tra'!$E210,'18.02.23'!$N$9:$N$746,0))</f>
        <v>#N/A</v>
      </c>
      <c r="L210" t="e">
        <f>+INDEX('18.02.23'!$F$9:$F$746,MATCH('Hàng tra'!$E210,'18.02.23'!$N$9:$N$746,0))</f>
        <v>#N/A</v>
      </c>
      <c r="M210" s="2" t="e">
        <f t="shared" si="3"/>
        <v>#N/A</v>
      </c>
    </row>
    <row r="211" spans="1:13" hidden="1" x14ac:dyDescent="0.25">
      <c r="A211" s="50">
        <v>44986</v>
      </c>
      <c r="B211" s="50">
        <v>44986</v>
      </c>
      <c r="C211" s="19" t="s">
        <v>5717</v>
      </c>
      <c r="D211" s="19" t="s">
        <v>5718</v>
      </c>
      <c r="E211" s="19">
        <v>6880</v>
      </c>
      <c r="F211" s="19" t="s">
        <v>3140</v>
      </c>
      <c r="G211" s="19" t="s">
        <v>1882</v>
      </c>
      <c r="H211" s="51">
        <v>1757981</v>
      </c>
      <c r="I211" s="51">
        <v>175798</v>
      </c>
      <c r="J211" s="51">
        <v>1933779</v>
      </c>
      <c r="K211" t="e">
        <f>+INDEX('18.02.23'!$N$9:$N$746,MATCH('Hàng tra'!$E211,'18.02.23'!$N$9:$N$746,0))</f>
        <v>#N/A</v>
      </c>
      <c r="L211" t="e">
        <f>+INDEX('18.02.23'!$F$9:$F$746,MATCH('Hàng tra'!$E211,'18.02.23'!$N$9:$N$746,0))</f>
        <v>#N/A</v>
      </c>
      <c r="M211" s="2" t="e">
        <f t="shared" si="3"/>
        <v>#N/A</v>
      </c>
    </row>
    <row r="212" spans="1:13" hidden="1" x14ac:dyDescent="0.25">
      <c r="A212" s="50">
        <v>44984</v>
      </c>
      <c r="B212" s="50">
        <v>44984</v>
      </c>
      <c r="C212" s="19" t="s">
        <v>5719</v>
      </c>
      <c r="D212" s="19" t="s">
        <v>182</v>
      </c>
      <c r="E212" s="19">
        <v>144</v>
      </c>
      <c r="F212" s="19" t="s">
        <v>3918</v>
      </c>
      <c r="G212" s="19" t="s">
        <v>1689</v>
      </c>
      <c r="H212" s="51">
        <v>1883808</v>
      </c>
      <c r="I212" s="51">
        <v>150705</v>
      </c>
      <c r="J212" s="51">
        <v>2034513</v>
      </c>
      <c r="K212" t="e">
        <f>+INDEX('18.02.23'!$N$9:$N$746,MATCH('Hàng tra'!$E212,'18.02.23'!$N$9:$N$746,0))</f>
        <v>#N/A</v>
      </c>
      <c r="L212" t="e">
        <f>+INDEX('18.02.23'!$F$9:$F$746,MATCH('Hàng tra'!$E212,'18.02.23'!$N$9:$N$746,0))</f>
        <v>#N/A</v>
      </c>
      <c r="M212" s="2" t="e">
        <f t="shared" si="3"/>
        <v>#N/A</v>
      </c>
    </row>
    <row r="213" spans="1:13" hidden="1" x14ac:dyDescent="0.25">
      <c r="A213" s="50">
        <v>44979</v>
      </c>
      <c r="B213" s="50">
        <v>44979</v>
      </c>
      <c r="C213" s="19" t="s">
        <v>5720</v>
      </c>
      <c r="D213" s="19" t="s">
        <v>5721</v>
      </c>
      <c r="E213" s="19">
        <v>578</v>
      </c>
      <c r="F213" s="19" t="s">
        <v>3971</v>
      </c>
      <c r="G213" s="19" t="s">
        <v>349</v>
      </c>
      <c r="H213" s="51">
        <v>273166</v>
      </c>
      <c r="I213" s="51">
        <v>21853</v>
      </c>
      <c r="J213" s="51">
        <v>295019</v>
      </c>
      <c r="K213" t="e">
        <f>+INDEX('18.02.23'!$N$9:$N$746,MATCH('Hàng tra'!$E213,'18.02.23'!$N$9:$N$746,0))</f>
        <v>#N/A</v>
      </c>
      <c r="L213" t="e">
        <f>+INDEX('18.02.23'!$F$9:$F$746,MATCH('Hàng tra'!$E213,'18.02.23'!$N$9:$N$746,0))</f>
        <v>#N/A</v>
      </c>
      <c r="M213" s="2" t="e">
        <f t="shared" si="3"/>
        <v>#N/A</v>
      </c>
    </row>
    <row r="214" spans="1:13" hidden="1" x14ac:dyDescent="0.25">
      <c r="A214" s="50">
        <v>44993</v>
      </c>
      <c r="B214" s="50">
        <v>44993</v>
      </c>
      <c r="C214" s="19" t="s">
        <v>5722</v>
      </c>
      <c r="D214" s="19" t="s">
        <v>5723</v>
      </c>
      <c r="E214" s="19">
        <v>7798</v>
      </c>
      <c r="F214" s="19" t="s">
        <v>3140</v>
      </c>
      <c r="G214" s="19" t="s">
        <v>1882</v>
      </c>
      <c r="H214" s="51">
        <v>427969</v>
      </c>
      <c r="I214" s="51">
        <v>42797</v>
      </c>
      <c r="J214" s="51">
        <v>470766</v>
      </c>
      <c r="K214" t="e">
        <f>+INDEX('18.02.23'!$N$9:$N$746,MATCH('Hàng tra'!$E214,'18.02.23'!$N$9:$N$746,0))</f>
        <v>#N/A</v>
      </c>
      <c r="L214" t="e">
        <f>+INDEX('18.02.23'!$F$9:$F$746,MATCH('Hàng tra'!$E214,'18.02.23'!$N$9:$N$746,0))</f>
        <v>#N/A</v>
      </c>
      <c r="M214" s="2" t="e">
        <f t="shared" si="3"/>
        <v>#N/A</v>
      </c>
    </row>
    <row r="215" spans="1:13" hidden="1" x14ac:dyDescent="0.25">
      <c r="A215" s="50">
        <v>44992</v>
      </c>
      <c r="B215" s="50">
        <v>44992</v>
      </c>
      <c r="C215" s="19" t="s">
        <v>5724</v>
      </c>
      <c r="D215" s="19" t="s">
        <v>308</v>
      </c>
      <c r="E215" s="19">
        <v>166</v>
      </c>
      <c r="F215" s="19" t="s">
        <v>3975</v>
      </c>
      <c r="G215" s="19" t="s">
        <v>1332</v>
      </c>
      <c r="H215" s="51">
        <v>383356</v>
      </c>
      <c r="I215" s="51">
        <v>38336</v>
      </c>
      <c r="J215" s="51">
        <v>421692</v>
      </c>
      <c r="K215">
        <f>+INDEX('18.02.23'!$N$9:$N$746,MATCH('Hàng tra'!$E215,'18.02.23'!$N$9:$N$746,0))</f>
        <v>166</v>
      </c>
      <c r="L215">
        <v>0</v>
      </c>
      <c r="M215" s="2">
        <v>0</v>
      </c>
    </row>
    <row r="216" spans="1:13" hidden="1" x14ac:dyDescent="0.25">
      <c r="A216" s="50">
        <v>44984</v>
      </c>
      <c r="B216" s="50">
        <v>44984</v>
      </c>
      <c r="C216" s="19" t="s">
        <v>5725</v>
      </c>
      <c r="D216" s="19" t="s">
        <v>5726</v>
      </c>
      <c r="E216" s="19">
        <v>6280</v>
      </c>
      <c r="F216" s="19" t="s">
        <v>3140</v>
      </c>
      <c r="G216" s="19" t="s">
        <v>1882</v>
      </c>
      <c r="H216" s="51">
        <v>1570954</v>
      </c>
      <c r="I216" s="51">
        <v>157095</v>
      </c>
      <c r="J216" s="51">
        <v>1728049</v>
      </c>
      <c r="K216" t="e">
        <f>+INDEX('18.02.23'!$N$9:$N$746,MATCH('Hàng tra'!$E216,'18.02.23'!$N$9:$N$746,0))</f>
        <v>#N/A</v>
      </c>
      <c r="L216" t="e">
        <f>+INDEX('18.02.23'!$F$9:$F$746,MATCH('Hàng tra'!$E216,'18.02.23'!$N$9:$N$746,0))</f>
        <v>#N/A</v>
      </c>
      <c r="M216" s="2" t="e">
        <f t="shared" si="3"/>
        <v>#N/A</v>
      </c>
    </row>
    <row r="217" spans="1:13" hidden="1" x14ac:dyDescent="0.25">
      <c r="A217" s="50">
        <v>44979</v>
      </c>
      <c r="B217" s="50">
        <v>44979</v>
      </c>
      <c r="C217" s="19" t="s">
        <v>5727</v>
      </c>
      <c r="D217" s="19" t="s">
        <v>1381</v>
      </c>
      <c r="E217" s="19">
        <v>286</v>
      </c>
      <c r="F217" s="19" t="s">
        <v>3943</v>
      </c>
      <c r="G217" s="19" t="s">
        <v>780</v>
      </c>
      <c r="H217" s="51">
        <v>462828</v>
      </c>
      <c r="I217" s="51">
        <v>37026</v>
      </c>
      <c r="J217" s="51">
        <v>499854</v>
      </c>
      <c r="K217">
        <f>+INDEX('18.02.23'!$N$9:$N$746,MATCH('Hàng tra'!$E217,'18.02.23'!$N$9:$N$746,0))</f>
        <v>286</v>
      </c>
      <c r="L217">
        <v>0</v>
      </c>
      <c r="M217" s="2">
        <v>0</v>
      </c>
    </row>
    <row r="218" spans="1:13" hidden="1" x14ac:dyDescent="0.25">
      <c r="A218" s="50">
        <v>44979</v>
      </c>
      <c r="B218" s="50">
        <v>44979</v>
      </c>
      <c r="C218" s="19" t="s">
        <v>5728</v>
      </c>
      <c r="D218" s="19" t="s">
        <v>640</v>
      </c>
      <c r="E218" s="19">
        <v>287</v>
      </c>
      <c r="F218" s="19" t="s">
        <v>3943</v>
      </c>
      <c r="G218" s="19" t="s">
        <v>780</v>
      </c>
      <c r="H218" s="51">
        <v>119066</v>
      </c>
      <c r="I218" s="51">
        <v>11907</v>
      </c>
      <c r="J218" s="51">
        <v>130973</v>
      </c>
      <c r="K218" t="e">
        <f>+INDEX('18.02.23'!$N$9:$N$746,MATCH('Hàng tra'!$E218,'18.02.23'!$N$9:$N$746,0))</f>
        <v>#N/A</v>
      </c>
      <c r="L218" t="e">
        <f>+INDEX('18.02.23'!$F$9:$F$746,MATCH('Hàng tra'!$E218,'18.02.23'!$N$9:$N$746,0))</f>
        <v>#N/A</v>
      </c>
      <c r="M218" s="2" t="e">
        <f t="shared" si="3"/>
        <v>#N/A</v>
      </c>
    </row>
    <row r="219" spans="1:13" hidden="1" x14ac:dyDescent="0.25">
      <c r="A219" s="50">
        <v>44985</v>
      </c>
      <c r="B219" s="50">
        <v>44985</v>
      </c>
      <c r="C219" s="19" t="s">
        <v>5729</v>
      </c>
      <c r="D219" s="19" t="s">
        <v>5730</v>
      </c>
      <c r="E219" s="19">
        <v>6423</v>
      </c>
      <c r="F219" s="19" t="s">
        <v>3140</v>
      </c>
      <c r="G219" s="19" t="s">
        <v>1882</v>
      </c>
      <c r="H219" s="51">
        <v>367155</v>
      </c>
      <c r="I219" s="51">
        <v>36716</v>
      </c>
      <c r="J219" s="51">
        <v>403871</v>
      </c>
      <c r="K219" t="e">
        <f>+INDEX('18.02.23'!$N$9:$N$746,MATCH('Hàng tra'!$E219,'18.02.23'!$N$9:$N$746,0))</f>
        <v>#N/A</v>
      </c>
      <c r="L219" t="e">
        <f>+INDEX('18.02.23'!$F$9:$F$746,MATCH('Hàng tra'!$E219,'18.02.23'!$N$9:$N$746,0))</f>
        <v>#N/A</v>
      </c>
      <c r="M219" s="2" t="e">
        <f t="shared" si="3"/>
        <v>#N/A</v>
      </c>
    </row>
    <row r="220" spans="1:13" hidden="1" x14ac:dyDescent="0.25">
      <c r="A220" s="50">
        <v>44966</v>
      </c>
      <c r="B220" s="50">
        <v>44966</v>
      </c>
      <c r="C220" s="19" t="s">
        <v>5731</v>
      </c>
      <c r="D220" s="19" t="s">
        <v>1520</v>
      </c>
      <c r="E220" s="19">
        <v>238</v>
      </c>
      <c r="F220" s="19" t="s">
        <v>3971</v>
      </c>
      <c r="G220" s="19" t="s">
        <v>349</v>
      </c>
      <c r="H220" s="51">
        <v>614062</v>
      </c>
      <c r="I220" s="51">
        <v>49125</v>
      </c>
      <c r="J220" s="51">
        <v>663187</v>
      </c>
      <c r="K220" t="e">
        <f>+INDEX('18.02.23'!$N$9:$N$746,MATCH('Hàng tra'!$E220,'18.02.23'!$N$9:$N$746,0))</f>
        <v>#N/A</v>
      </c>
      <c r="L220" t="e">
        <f>+INDEX('18.02.23'!$F$9:$F$746,MATCH('Hàng tra'!$E220,'18.02.23'!$N$9:$N$746,0))</f>
        <v>#N/A</v>
      </c>
      <c r="M220" s="2" t="e">
        <f t="shared" si="3"/>
        <v>#N/A</v>
      </c>
    </row>
    <row r="221" spans="1:13" hidden="1" x14ac:dyDescent="0.25">
      <c r="A221" s="50">
        <v>44971</v>
      </c>
      <c r="B221" s="50">
        <v>44971</v>
      </c>
      <c r="C221" s="19" t="s">
        <v>5732</v>
      </c>
      <c r="D221" s="19" t="s">
        <v>5733</v>
      </c>
      <c r="E221" s="19">
        <v>355</v>
      </c>
      <c r="F221" s="19" t="s">
        <v>3971</v>
      </c>
      <c r="G221" s="19" t="s">
        <v>349</v>
      </c>
      <c r="H221" s="51">
        <v>345168</v>
      </c>
      <c r="I221" s="51">
        <v>27613</v>
      </c>
      <c r="J221" s="51">
        <v>372781</v>
      </c>
      <c r="K221" t="e">
        <f>+INDEX('18.02.23'!$N$9:$N$746,MATCH('Hàng tra'!$E221,'18.02.23'!$N$9:$N$746,0))</f>
        <v>#N/A</v>
      </c>
      <c r="L221" t="e">
        <f>+INDEX('18.02.23'!$F$9:$F$746,MATCH('Hàng tra'!$E221,'18.02.23'!$N$9:$N$746,0))</f>
        <v>#N/A</v>
      </c>
      <c r="M221" s="2" t="e">
        <f t="shared" si="3"/>
        <v>#N/A</v>
      </c>
    </row>
    <row r="222" spans="1:13" hidden="1" x14ac:dyDescent="0.25">
      <c r="A222" s="50">
        <v>44977</v>
      </c>
      <c r="B222" s="50">
        <v>44977</v>
      </c>
      <c r="C222" s="19" t="s">
        <v>5734</v>
      </c>
      <c r="D222" s="19" t="s">
        <v>5735</v>
      </c>
      <c r="E222" s="19">
        <v>556</v>
      </c>
      <c r="F222" s="19" t="s">
        <v>3971</v>
      </c>
      <c r="G222" s="19" t="s">
        <v>349</v>
      </c>
      <c r="H222" s="51">
        <v>809184</v>
      </c>
      <c r="I222" s="51">
        <v>64735</v>
      </c>
      <c r="J222" s="51">
        <v>873919</v>
      </c>
      <c r="K222" t="e">
        <f>+INDEX('18.02.23'!$N$9:$N$746,MATCH('Hàng tra'!$E222,'18.02.23'!$N$9:$N$746,0))</f>
        <v>#N/A</v>
      </c>
      <c r="L222" t="e">
        <f>+INDEX('18.02.23'!$F$9:$F$746,MATCH('Hàng tra'!$E222,'18.02.23'!$N$9:$N$746,0))</f>
        <v>#N/A</v>
      </c>
      <c r="M222" s="2" t="e">
        <f t="shared" si="3"/>
        <v>#N/A</v>
      </c>
    </row>
    <row r="223" spans="1:13" hidden="1" x14ac:dyDescent="0.25">
      <c r="A223" s="50">
        <v>44965</v>
      </c>
      <c r="B223" s="50">
        <v>44965</v>
      </c>
      <c r="C223" s="19" t="s">
        <v>5736</v>
      </c>
      <c r="D223" s="19" t="s">
        <v>2159</v>
      </c>
      <c r="E223" s="19">
        <v>182</v>
      </c>
      <c r="F223" s="19" t="s">
        <v>3971</v>
      </c>
      <c r="G223" s="19" t="s">
        <v>349</v>
      </c>
      <c r="H223" s="51">
        <v>1096977</v>
      </c>
      <c r="I223" s="51">
        <v>87758</v>
      </c>
      <c r="J223" s="51">
        <v>1184735</v>
      </c>
      <c r="K223" t="e">
        <f>+INDEX('18.02.23'!$N$9:$N$746,MATCH('Hàng tra'!$E223,'18.02.23'!$N$9:$N$746,0))</f>
        <v>#N/A</v>
      </c>
      <c r="L223" t="e">
        <f>+INDEX('18.02.23'!$F$9:$F$746,MATCH('Hàng tra'!$E223,'18.02.23'!$N$9:$N$746,0))</f>
        <v>#N/A</v>
      </c>
      <c r="M223" s="2" t="e">
        <f t="shared" si="3"/>
        <v>#N/A</v>
      </c>
    </row>
    <row r="224" spans="1:13" hidden="1" x14ac:dyDescent="0.25">
      <c r="A224" s="50">
        <v>44999</v>
      </c>
      <c r="B224" s="50">
        <v>44999</v>
      </c>
      <c r="C224" s="19" t="s">
        <v>5737</v>
      </c>
      <c r="D224" s="19" t="s">
        <v>5738</v>
      </c>
      <c r="E224" s="19">
        <v>8844</v>
      </c>
      <c r="F224" s="19" t="s">
        <v>3140</v>
      </c>
      <c r="G224" s="19" t="s">
        <v>1882</v>
      </c>
      <c r="H224" s="51">
        <v>705248</v>
      </c>
      <c r="I224" s="51">
        <v>70525</v>
      </c>
      <c r="J224" s="51">
        <v>775773</v>
      </c>
      <c r="K224" t="e">
        <f>+INDEX('18.02.23'!$N$9:$N$746,MATCH('Hàng tra'!$E224,'18.02.23'!$N$9:$N$746,0))</f>
        <v>#N/A</v>
      </c>
      <c r="L224" t="e">
        <f>+INDEX('18.02.23'!$F$9:$F$746,MATCH('Hàng tra'!$E224,'18.02.23'!$N$9:$N$746,0))</f>
        <v>#N/A</v>
      </c>
      <c r="M224" s="2" t="e">
        <f t="shared" si="3"/>
        <v>#N/A</v>
      </c>
    </row>
    <row r="225" spans="1:13" hidden="1" x14ac:dyDescent="0.25">
      <c r="A225" s="50">
        <v>44974</v>
      </c>
      <c r="B225" s="50">
        <v>44974</v>
      </c>
      <c r="C225" s="19" t="s">
        <v>5739</v>
      </c>
      <c r="D225" s="19" t="s">
        <v>5740</v>
      </c>
      <c r="E225" s="19">
        <v>4603</v>
      </c>
      <c r="F225" s="19" t="s">
        <v>3140</v>
      </c>
      <c r="G225" s="19" t="s">
        <v>1882</v>
      </c>
      <c r="H225" s="51">
        <v>2474839</v>
      </c>
      <c r="I225" s="51">
        <v>247484</v>
      </c>
      <c r="J225" s="51">
        <v>2722323</v>
      </c>
      <c r="K225" t="e">
        <f>+INDEX('18.02.23'!$N$9:$N$746,MATCH('Hàng tra'!$E225,'18.02.23'!$N$9:$N$746,0))</f>
        <v>#N/A</v>
      </c>
      <c r="L225" t="e">
        <f>+INDEX('18.02.23'!$F$9:$F$746,MATCH('Hàng tra'!$E225,'18.02.23'!$N$9:$N$746,0))</f>
        <v>#N/A</v>
      </c>
      <c r="M225" s="2" t="e">
        <f t="shared" si="3"/>
        <v>#N/A</v>
      </c>
    </row>
    <row r="226" spans="1:13" hidden="1" x14ac:dyDescent="0.25">
      <c r="A226" s="50">
        <v>44973</v>
      </c>
      <c r="B226" s="50">
        <v>44973</v>
      </c>
      <c r="C226" s="19" t="s">
        <v>5741</v>
      </c>
      <c r="D226" s="19" t="s">
        <v>2190</v>
      </c>
      <c r="E226" s="19">
        <v>100</v>
      </c>
      <c r="F226" s="19" t="s">
        <v>3975</v>
      </c>
      <c r="G226" s="19" t="s">
        <v>1332</v>
      </c>
      <c r="H226" s="51">
        <v>329844</v>
      </c>
      <c r="I226" s="51">
        <v>26388</v>
      </c>
      <c r="J226" s="51">
        <v>356232</v>
      </c>
      <c r="K226">
        <f>+INDEX('18.02.23'!$N$9:$N$746,MATCH('Hàng tra'!$E226,'18.02.23'!$N$9:$N$746,0))</f>
        <v>100</v>
      </c>
      <c r="L226" s="54">
        <v>0</v>
      </c>
      <c r="M226" s="2">
        <v>0</v>
      </c>
    </row>
    <row r="227" spans="1:13" hidden="1" x14ac:dyDescent="0.25">
      <c r="A227" s="50">
        <v>44981</v>
      </c>
      <c r="B227" s="50">
        <v>44981</v>
      </c>
      <c r="C227" s="19" t="s">
        <v>5742</v>
      </c>
      <c r="D227" s="19" t="s">
        <v>5743</v>
      </c>
      <c r="E227" s="19">
        <v>6043</v>
      </c>
      <c r="F227" s="19" t="s">
        <v>3140</v>
      </c>
      <c r="G227" s="19" t="s">
        <v>1882</v>
      </c>
      <c r="H227" s="51">
        <v>452240</v>
      </c>
      <c r="I227" s="51">
        <v>45224</v>
      </c>
      <c r="J227" s="51">
        <v>497464</v>
      </c>
      <c r="K227" t="e">
        <f>+INDEX('18.02.23'!$N$9:$N$746,MATCH('Hàng tra'!$E227,'18.02.23'!$N$9:$N$746,0))</f>
        <v>#N/A</v>
      </c>
      <c r="L227" t="e">
        <f>+INDEX('18.02.23'!$F$9:$F$746,MATCH('Hàng tra'!$E227,'18.02.23'!$N$9:$N$746,0))</f>
        <v>#N/A</v>
      </c>
      <c r="M227" s="2" t="e">
        <f t="shared" si="3"/>
        <v>#N/A</v>
      </c>
    </row>
    <row r="228" spans="1:13" hidden="1" x14ac:dyDescent="0.25">
      <c r="A228" s="50">
        <v>44991</v>
      </c>
      <c r="B228" s="50">
        <v>44991</v>
      </c>
      <c r="C228" s="19" t="s">
        <v>5744</v>
      </c>
      <c r="D228" s="19" t="s">
        <v>5745</v>
      </c>
      <c r="E228" s="19">
        <v>7506</v>
      </c>
      <c r="F228" s="19" t="s">
        <v>3140</v>
      </c>
      <c r="G228" s="19" t="s">
        <v>1882</v>
      </c>
      <c r="H228" s="51">
        <v>916576</v>
      </c>
      <c r="I228" s="51">
        <v>91658</v>
      </c>
      <c r="J228" s="51">
        <v>1008234</v>
      </c>
      <c r="K228" t="e">
        <f>+INDEX('18.02.23'!$N$9:$N$746,MATCH('Hàng tra'!$E228,'18.02.23'!$N$9:$N$746,0))</f>
        <v>#N/A</v>
      </c>
      <c r="L228" t="e">
        <f>+INDEX('18.02.23'!$F$9:$F$746,MATCH('Hàng tra'!$E228,'18.02.23'!$N$9:$N$746,0))</f>
        <v>#N/A</v>
      </c>
      <c r="M228" s="2" t="e">
        <f t="shared" si="3"/>
        <v>#N/A</v>
      </c>
    </row>
    <row r="229" spans="1:13" hidden="1" x14ac:dyDescent="0.25">
      <c r="A229" s="50">
        <v>44979</v>
      </c>
      <c r="B229" s="50">
        <v>44979</v>
      </c>
      <c r="C229" s="19" t="s">
        <v>5746</v>
      </c>
      <c r="D229" s="19" t="s">
        <v>5747</v>
      </c>
      <c r="E229" s="19">
        <v>5507</v>
      </c>
      <c r="F229" s="19" t="s">
        <v>3140</v>
      </c>
      <c r="G229" s="19" t="s">
        <v>1882</v>
      </c>
      <c r="H229" s="51">
        <v>90689</v>
      </c>
      <c r="I229" s="51">
        <v>9069</v>
      </c>
      <c r="J229" s="51">
        <v>99758</v>
      </c>
      <c r="K229" t="e">
        <f>+INDEX('18.02.23'!$N$9:$N$746,MATCH('Hàng tra'!$E229,'18.02.23'!$N$9:$N$746,0))</f>
        <v>#N/A</v>
      </c>
      <c r="L229" t="e">
        <f>+INDEX('18.02.23'!$F$9:$F$746,MATCH('Hàng tra'!$E229,'18.02.23'!$N$9:$N$746,0))</f>
        <v>#N/A</v>
      </c>
      <c r="M229" s="2" t="e">
        <f t="shared" si="3"/>
        <v>#N/A</v>
      </c>
    </row>
    <row r="230" spans="1:13" hidden="1" x14ac:dyDescent="0.25">
      <c r="A230" s="50">
        <v>44975</v>
      </c>
      <c r="B230" s="50">
        <v>44975</v>
      </c>
      <c r="C230" s="19" t="s">
        <v>5748</v>
      </c>
      <c r="D230" s="19" t="s">
        <v>5749</v>
      </c>
      <c r="E230" s="19">
        <v>82</v>
      </c>
      <c r="F230" s="19" t="s">
        <v>3973</v>
      </c>
      <c r="G230" s="19" t="s">
        <v>1711</v>
      </c>
      <c r="H230" s="51">
        <v>182136</v>
      </c>
      <c r="I230" s="51">
        <v>18214</v>
      </c>
      <c r="J230" s="51">
        <v>200350</v>
      </c>
      <c r="K230" t="e">
        <f>+INDEX('18.02.23'!$N$9:$N$746,MATCH('Hàng tra'!$E230,'18.02.23'!$N$9:$N$746,0))</f>
        <v>#N/A</v>
      </c>
      <c r="L230" t="e">
        <f>+INDEX('18.02.23'!$F$9:$F$746,MATCH('Hàng tra'!$E230,'18.02.23'!$N$9:$N$746,0))</f>
        <v>#N/A</v>
      </c>
      <c r="M230" s="2" t="e">
        <f t="shared" si="3"/>
        <v>#N/A</v>
      </c>
    </row>
    <row r="231" spans="1:13" hidden="1" x14ac:dyDescent="0.25">
      <c r="A231" s="50">
        <v>44977</v>
      </c>
      <c r="B231" s="50">
        <v>44977</v>
      </c>
      <c r="C231" s="19" t="s">
        <v>5750</v>
      </c>
      <c r="D231" s="19" t="s">
        <v>5751</v>
      </c>
      <c r="E231" s="19">
        <v>4713</v>
      </c>
      <c r="F231" s="19" t="s">
        <v>3140</v>
      </c>
      <c r="G231" s="19" t="s">
        <v>1882</v>
      </c>
      <c r="H231" s="51">
        <v>1629810</v>
      </c>
      <c r="I231" s="51">
        <v>162981</v>
      </c>
      <c r="J231" s="51">
        <v>1792791</v>
      </c>
      <c r="K231" t="e">
        <f>+INDEX('18.02.23'!$N$9:$N$746,MATCH('Hàng tra'!$E231,'18.02.23'!$N$9:$N$746,0))</f>
        <v>#N/A</v>
      </c>
      <c r="L231" t="e">
        <f>+INDEX('18.02.23'!$F$9:$F$746,MATCH('Hàng tra'!$E231,'18.02.23'!$N$9:$N$746,0))</f>
        <v>#N/A</v>
      </c>
      <c r="M231" s="2" t="e">
        <f t="shared" si="3"/>
        <v>#N/A</v>
      </c>
    </row>
    <row r="232" spans="1:13" hidden="1" x14ac:dyDescent="0.25">
      <c r="A232" s="50">
        <v>44973</v>
      </c>
      <c r="B232" s="50">
        <v>44973</v>
      </c>
      <c r="C232" s="19" t="s">
        <v>5752</v>
      </c>
      <c r="D232" s="19" t="s">
        <v>577</v>
      </c>
      <c r="E232" s="19">
        <v>161</v>
      </c>
      <c r="F232" s="19" t="s">
        <v>3924</v>
      </c>
      <c r="G232" s="19" t="s">
        <v>2682</v>
      </c>
      <c r="H232" s="51">
        <v>167830</v>
      </c>
      <c r="I232" s="51">
        <v>16783</v>
      </c>
      <c r="J232" s="51">
        <v>184613</v>
      </c>
      <c r="K232" t="e">
        <f>+INDEX('18.02.23'!$N$9:$N$746,MATCH('Hàng tra'!$E232,'18.02.23'!$N$9:$N$746,0))</f>
        <v>#N/A</v>
      </c>
      <c r="L232" t="e">
        <f>+INDEX('18.02.23'!$F$9:$F$746,MATCH('Hàng tra'!$E232,'18.02.23'!$N$9:$N$746,0))</f>
        <v>#N/A</v>
      </c>
      <c r="M232" s="2" t="e">
        <f t="shared" si="3"/>
        <v>#N/A</v>
      </c>
    </row>
    <row r="233" spans="1:13" hidden="1" x14ac:dyDescent="0.25">
      <c r="A233" s="50">
        <v>45000</v>
      </c>
      <c r="B233" s="50">
        <v>45000</v>
      </c>
      <c r="C233" s="19" t="s">
        <v>5753</v>
      </c>
      <c r="D233" s="19" t="s">
        <v>5754</v>
      </c>
      <c r="E233" s="19">
        <v>9241</v>
      </c>
      <c r="F233" s="19" t="s">
        <v>3140</v>
      </c>
      <c r="G233" s="19" t="s">
        <v>1882</v>
      </c>
      <c r="H233" s="51">
        <v>1426946</v>
      </c>
      <c r="I233" s="51">
        <v>142695</v>
      </c>
      <c r="J233" s="51">
        <v>1569641</v>
      </c>
      <c r="K233" t="e">
        <f>+INDEX('18.02.23'!$N$9:$N$746,MATCH('Hàng tra'!$E233,'18.02.23'!$N$9:$N$746,0))</f>
        <v>#N/A</v>
      </c>
      <c r="L233" t="e">
        <f>+INDEX('18.02.23'!$F$9:$F$746,MATCH('Hàng tra'!$E233,'18.02.23'!$N$9:$N$746,0))</f>
        <v>#N/A</v>
      </c>
      <c r="M233" s="2" t="e">
        <f t="shared" si="3"/>
        <v>#N/A</v>
      </c>
    </row>
    <row r="234" spans="1:13" hidden="1" x14ac:dyDescent="0.25">
      <c r="A234" s="50">
        <v>44999</v>
      </c>
      <c r="B234" s="50">
        <v>44999</v>
      </c>
      <c r="C234" s="19" t="s">
        <v>5755</v>
      </c>
      <c r="D234" s="19" t="s">
        <v>5756</v>
      </c>
      <c r="E234" s="19">
        <v>8859</v>
      </c>
      <c r="F234" s="19" t="s">
        <v>3140</v>
      </c>
      <c r="G234" s="19" t="s">
        <v>1882</v>
      </c>
      <c r="H234" s="51">
        <v>1421321</v>
      </c>
      <c r="I234" s="51">
        <v>142132</v>
      </c>
      <c r="J234" s="51">
        <v>1563453</v>
      </c>
      <c r="K234" t="e">
        <f>+INDEX('18.02.23'!$N$9:$N$746,MATCH('Hàng tra'!$E234,'18.02.23'!$N$9:$N$746,0))</f>
        <v>#N/A</v>
      </c>
      <c r="L234" t="e">
        <f>+INDEX('18.02.23'!$F$9:$F$746,MATCH('Hàng tra'!$E234,'18.02.23'!$N$9:$N$746,0))</f>
        <v>#N/A</v>
      </c>
      <c r="M234" s="2" t="e">
        <f t="shared" si="3"/>
        <v>#N/A</v>
      </c>
    </row>
    <row r="235" spans="1:13" hidden="1" x14ac:dyDescent="0.25">
      <c r="A235" s="50">
        <v>44975</v>
      </c>
      <c r="B235" s="50">
        <v>44975</v>
      </c>
      <c r="C235" s="19" t="s">
        <v>5757</v>
      </c>
      <c r="D235" s="19" t="s">
        <v>5758</v>
      </c>
      <c r="E235" s="19">
        <v>4633</v>
      </c>
      <c r="F235" s="19" t="s">
        <v>3140</v>
      </c>
      <c r="G235" s="19" t="s">
        <v>1882</v>
      </c>
      <c r="H235" s="51">
        <v>169248</v>
      </c>
      <c r="I235" s="51">
        <v>16925</v>
      </c>
      <c r="J235" s="51">
        <v>186173</v>
      </c>
      <c r="K235" t="e">
        <f>+INDEX('18.02.23'!$N$9:$N$746,MATCH('Hàng tra'!$E235,'18.02.23'!$N$9:$N$746,0))</f>
        <v>#N/A</v>
      </c>
      <c r="L235" t="e">
        <f>+INDEX('18.02.23'!$F$9:$F$746,MATCH('Hàng tra'!$E235,'18.02.23'!$N$9:$N$746,0))</f>
        <v>#N/A</v>
      </c>
      <c r="M235" s="2" t="e">
        <f t="shared" si="3"/>
        <v>#N/A</v>
      </c>
    </row>
    <row r="236" spans="1:13" hidden="1" x14ac:dyDescent="0.25">
      <c r="A236" s="50">
        <v>44972</v>
      </c>
      <c r="B236" s="50">
        <v>44972</v>
      </c>
      <c r="C236" s="19" t="s">
        <v>5759</v>
      </c>
      <c r="D236" s="19" t="s">
        <v>5760</v>
      </c>
      <c r="E236" s="19">
        <v>4096</v>
      </c>
      <c r="F236" s="19" t="s">
        <v>3140</v>
      </c>
      <c r="G236" s="19" t="s">
        <v>1882</v>
      </c>
      <c r="H236" s="51">
        <v>555290</v>
      </c>
      <c r="I236" s="51">
        <v>55529</v>
      </c>
      <c r="J236" s="51">
        <v>610819</v>
      </c>
      <c r="K236" t="e">
        <f>+INDEX('18.02.23'!$N$9:$N$746,MATCH('Hàng tra'!$E236,'18.02.23'!$N$9:$N$746,0))</f>
        <v>#N/A</v>
      </c>
      <c r="L236" t="e">
        <f>+INDEX('18.02.23'!$F$9:$F$746,MATCH('Hàng tra'!$E236,'18.02.23'!$N$9:$N$746,0))</f>
        <v>#N/A</v>
      </c>
      <c r="M236" s="2" t="e">
        <f t="shared" si="3"/>
        <v>#N/A</v>
      </c>
    </row>
    <row r="237" spans="1:13" hidden="1" x14ac:dyDescent="0.25">
      <c r="A237" s="50">
        <v>44981</v>
      </c>
      <c r="B237" s="50">
        <v>44981</v>
      </c>
      <c r="C237" s="19" t="s">
        <v>5761</v>
      </c>
      <c r="D237" s="19" t="s">
        <v>5762</v>
      </c>
      <c r="E237" s="19">
        <v>6069</v>
      </c>
      <c r="F237" s="19" t="s">
        <v>3140</v>
      </c>
      <c r="G237" s="19" t="s">
        <v>1882</v>
      </c>
      <c r="H237" s="51">
        <v>111058</v>
      </c>
      <c r="I237" s="51">
        <v>11106</v>
      </c>
      <c r="J237" s="51">
        <v>122164</v>
      </c>
      <c r="K237" t="e">
        <f>+INDEX('18.02.23'!$N$9:$N$746,MATCH('Hàng tra'!$E237,'18.02.23'!$N$9:$N$746,0))</f>
        <v>#N/A</v>
      </c>
      <c r="L237" t="e">
        <f>+INDEX('18.02.23'!$F$9:$F$746,MATCH('Hàng tra'!$E237,'18.02.23'!$N$9:$N$746,0))</f>
        <v>#N/A</v>
      </c>
      <c r="M237" s="2" t="e">
        <f t="shared" si="3"/>
        <v>#N/A</v>
      </c>
    </row>
    <row r="238" spans="1:13" hidden="1" x14ac:dyDescent="0.25">
      <c r="A238" s="50">
        <v>44980</v>
      </c>
      <c r="B238" s="50">
        <v>44980</v>
      </c>
      <c r="C238" s="19" t="s">
        <v>5763</v>
      </c>
      <c r="D238" s="19" t="s">
        <v>1167</v>
      </c>
      <c r="E238" s="19">
        <v>213</v>
      </c>
      <c r="F238" s="19" t="s">
        <v>4034</v>
      </c>
      <c r="G238" s="19" t="s">
        <v>2114</v>
      </c>
      <c r="H238" s="51">
        <v>60308</v>
      </c>
      <c r="I238" s="51">
        <v>4825</v>
      </c>
      <c r="J238" s="51">
        <v>65133</v>
      </c>
      <c r="K238" t="e">
        <f>+INDEX('18.02.23'!$N$9:$N$746,MATCH('Hàng tra'!$E238,'18.02.23'!$N$9:$N$746,0))</f>
        <v>#N/A</v>
      </c>
      <c r="L238" t="e">
        <f>+INDEX('18.02.23'!$F$9:$F$746,MATCH('Hàng tra'!$E238,'18.02.23'!$N$9:$N$746,0))</f>
        <v>#N/A</v>
      </c>
      <c r="M238" s="2" t="e">
        <f t="shared" si="3"/>
        <v>#N/A</v>
      </c>
    </row>
    <row r="239" spans="1:13" hidden="1" x14ac:dyDescent="0.25">
      <c r="A239" s="50">
        <v>44972</v>
      </c>
      <c r="B239" s="50">
        <v>44972</v>
      </c>
      <c r="C239" s="19" t="s">
        <v>5764</v>
      </c>
      <c r="D239" s="19" t="s">
        <v>1904</v>
      </c>
      <c r="E239" s="19">
        <v>3953</v>
      </c>
      <c r="F239" s="19" t="s">
        <v>3140</v>
      </c>
      <c r="G239" s="19" t="s">
        <v>1882</v>
      </c>
      <c r="H239" s="51">
        <v>480670</v>
      </c>
      <c r="I239" s="51">
        <v>48067</v>
      </c>
      <c r="J239" s="51">
        <v>528737</v>
      </c>
      <c r="K239" t="e">
        <f>+INDEX('18.02.23'!$N$9:$N$746,MATCH('Hàng tra'!$E239,'18.02.23'!$N$9:$N$746,0))</f>
        <v>#N/A</v>
      </c>
      <c r="L239" t="e">
        <f>+INDEX('18.02.23'!$F$9:$F$746,MATCH('Hàng tra'!$E239,'18.02.23'!$N$9:$N$746,0))</f>
        <v>#N/A</v>
      </c>
      <c r="M239" s="2" t="e">
        <f t="shared" si="3"/>
        <v>#N/A</v>
      </c>
    </row>
    <row r="240" spans="1:13" hidden="1" x14ac:dyDescent="0.25">
      <c r="A240" s="50">
        <v>44973</v>
      </c>
      <c r="B240" s="50">
        <v>44973</v>
      </c>
      <c r="C240" s="19" t="s">
        <v>5765</v>
      </c>
      <c r="D240" s="19" t="s">
        <v>5766</v>
      </c>
      <c r="E240" s="19">
        <v>4334</v>
      </c>
      <c r="F240" s="19" t="s">
        <v>3140</v>
      </c>
      <c r="G240" s="19" t="s">
        <v>1882</v>
      </c>
      <c r="H240" s="51">
        <v>404782</v>
      </c>
      <c r="I240" s="51">
        <v>40478</v>
      </c>
      <c r="J240" s="51">
        <v>445260</v>
      </c>
      <c r="K240" t="e">
        <f>+INDEX('18.02.23'!$N$9:$N$746,MATCH('Hàng tra'!$E240,'18.02.23'!$N$9:$N$746,0))</f>
        <v>#N/A</v>
      </c>
      <c r="L240" t="e">
        <f>+INDEX('18.02.23'!$F$9:$F$746,MATCH('Hàng tra'!$E240,'18.02.23'!$N$9:$N$746,0))</f>
        <v>#N/A</v>
      </c>
      <c r="M240" s="2" t="e">
        <f t="shared" si="3"/>
        <v>#N/A</v>
      </c>
    </row>
    <row r="241" spans="1:13" hidden="1" x14ac:dyDescent="0.25">
      <c r="A241" s="50">
        <v>45021</v>
      </c>
      <c r="B241" s="50">
        <v>45021</v>
      </c>
      <c r="C241" s="19" t="s">
        <v>5767</v>
      </c>
      <c r="D241" s="19" t="s">
        <v>5768</v>
      </c>
      <c r="E241" s="19">
        <v>12480</v>
      </c>
      <c r="F241" s="19" t="s">
        <v>3140</v>
      </c>
      <c r="G241" s="19" t="s">
        <v>1882</v>
      </c>
      <c r="H241" s="51">
        <v>563298</v>
      </c>
      <c r="I241" s="51">
        <v>56330</v>
      </c>
      <c r="J241" s="51">
        <v>619628</v>
      </c>
      <c r="K241" t="e">
        <f>+INDEX('18.02.23'!$N$9:$N$746,MATCH('Hàng tra'!$E241,'18.02.23'!$N$9:$N$746,0))</f>
        <v>#N/A</v>
      </c>
      <c r="L241" t="e">
        <f>+INDEX('18.02.23'!$F$9:$F$746,MATCH('Hàng tra'!$E241,'18.02.23'!$N$9:$N$746,0))</f>
        <v>#N/A</v>
      </c>
      <c r="M241" s="2" t="e">
        <f t="shared" si="3"/>
        <v>#N/A</v>
      </c>
    </row>
    <row r="242" spans="1:13" hidden="1" x14ac:dyDescent="0.25">
      <c r="A242" s="50">
        <v>44973</v>
      </c>
      <c r="B242" s="50">
        <v>44973</v>
      </c>
      <c r="C242" s="19" t="s">
        <v>5769</v>
      </c>
      <c r="D242" s="19" t="s">
        <v>2013</v>
      </c>
      <c r="E242" s="19">
        <v>4199</v>
      </c>
      <c r="F242" s="19" t="s">
        <v>3140</v>
      </c>
      <c r="G242" s="19" t="s">
        <v>1882</v>
      </c>
      <c r="H242" s="51">
        <v>462579</v>
      </c>
      <c r="I242" s="51">
        <v>46258</v>
      </c>
      <c r="J242" s="51">
        <v>508837</v>
      </c>
      <c r="K242" t="e">
        <f>+INDEX('18.02.23'!$N$9:$N$746,MATCH('Hàng tra'!$E242,'18.02.23'!$N$9:$N$746,0))</f>
        <v>#N/A</v>
      </c>
      <c r="L242" t="e">
        <f>+INDEX('18.02.23'!$F$9:$F$746,MATCH('Hàng tra'!$E242,'18.02.23'!$N$9:$N$746,0))</f>
        <v>#N/A</v>
      </c>
      <c r="M242" s="2" t="e">
        <f t="shared" si="3"/>
        <v>#N/A</v>
      </c>
    </row>
    <row r="243" spans="1:13" hidden="1" x14ac:dyDescent="0.25">
      <c r="A243" s="50">
        <v>44986</v>
      </c>
      <c r="B243" s="50">
        <v>44986</v>
      </c>
      <c r="C243" s="19" t="s">
        <v>5770</v>
      </c>
      <c r="D243" s="19" t="s">
        <v>5771</v>
      </c>
      <c r="E243" s="19">
        <v>6605</v>
      </c>
      <c r="F243" s="19" t="s">
        <v>3140</v>
      </c>
      <c r="G243" s="19" t="s">
        <v>1882</v>
      </c>
      <c r="H243" s="51">
        <v>285120</v>
      </c>
      <c r="I243" s="51">
        <v>28512</v>
      </c>
      <c r="J243" s="51">
        <v>313632</v>
      </c>
      <c r="K243" t="e">
        <f>+INDEX('18.02.23'!$N$9:$N$746,MATCH('Hàng tra'!$E243,'18.02.23'!$N$9:$N$746,0))</f>
        <v>#N/A</v>
      </c>
      <c r="L243" t="e">
        <f>+INDEX('18.02.23'!$F$9:$F$746,MATCH('Hàng tra'!$E243,'18.02.23'!$N$9:$N$746,0))</f>
        <v>#N/A</v>
      </c>
      <c r="M243" s="2" t="e">
        <f t="shared" si="3"/>
        <v>#N/A</v>
      </c>
    </row>
    <row r="244" spans="1:13" hidden="1" x14ac:dyDescent="0.25">
      <c r="A244" s="50">
        <v>44998</v>
      </c>
      <c r="B244" s="50">
        <v>44998</v>
      </c>
      <c r="C244" s="19" t="s">
        <v>5772</v>
      </c>
      <c r="D244" s="19" t="s">
        <v>5773</v>
      </c>
      <c r="E244" s="19">
        <v>8595</v>
      </c>
      <c r="F244" s="19" t="s">
        <v>3140</v>
      </c>
      <c r="G244" s="19" t="s">
        <v>1882</v>
      </c>
      <c r="H244" s="51">
        <v>786700</v>
      </c>
      <c r="I244" s="51">
        <v>78670</v>
      </c>
      <c r="J244" s="51">
        <v>865370</v>
      </c>
      <c r="K244" t="e">
        <f>+INDEX('18.02.23'!$N$9:$N$746,MATCH('Hàng tra'!$E244,'18.02.23'!$N$9:$N$746,0))</f>
        <v>#N/A</v>
      </c>
      <c r="L244" t="e">
        <f>+INDEX('18.02.23'!$F$9:$F$746,MATCH('Hàng tra'!$E244,'18.02.23'!$N$9:$N$746,0))</f>
        <v>#N/A</v>
      </c>
      <c r="M244" s="2" t="e">
        <f t="shared" si="3"/>
        <v>#N/A</v>
      </c>
    </row>
    <row r="245" spans="1:13" x14ac:dyDescent="0.25">
      <c r="A245" s="50">
        <v>44960</v>
      </c>
      <c r="B245" s="50">
        <v>44960</v>
      </c>
      <c r="C245" s="19" t="s">
        <v>5774</v>
      </c>
      <c r="D245" s="19" t="s">
        <v>1306</v>
      </c>
      <c r="E245" s="19">
        <v>111</v>
      </c>
      <c r="F245" s="19" t="s">
        <v>4069</v>
      </c>
      <c r="G245" s="19" t="s">
        <v>2670</v>
      </c>
      <c r="H245" s="51">
        <v>968657</v>
      </c>
      <c r="I245" s="51">
        <v>96866</v>
      </c>
      <c r="J245" s="51">
        <v>1065523</v>
      </c>
      <c r="K245">
        <f>+INDEX('18.02.23'!$N$9:$N$746,MATCH('Hàng tra'!$E245,'18.02.23'!$N$9:$N$746,0))</f>
        <v>111</v>
      </c>
      <c r="L245">
        <f>+INDEX('18.02.23'!$F$9:$F$746,MATCH('Hàng tra'!$E245,'18.02.23'!$N$9:$N$746,0))</f>
        <v>-1065523</v>
      </c>
      <c r="M245" s="2">
        <v>0</v>
      </c>
    </row>
    <row r="246" spans="1:13" hidden="1" x14ac:dyDescent="0.25">
      <c r="A246" s="50">
        <v>44986</v>
      </c>
      <c r="B246" s="50">
        <v>44986</v>
      </c>
      <c r="C246" s="19" t="s">
        <v>5775</v>
      </c>
      <c r="D246" s="19" t="s">
        <v>1855</v>
      </c>
      <c r="E246" s="19">
        <v>749</v>
      </c>
      <c r="F246" s="19" t="s">
        <v>3971</v>
      </c>
      <c r="G246" s="19" t="s">
        <v>349</v>
      </c>
      <c r="H246" s="51">
        <v>1388199</v>
      </c>
      <c r="I246" s="51">
        <v>111056</v>
      </c>
      <c r="J246" s="51">
        <v>1499255</v>
      </c>
      <c r="K246">
        <f>+INDEX('18.02.23'!$N$9:$N$746,MATCH('Hàng tra'!$E246,'18.02.23'!$N$9:$N$746,0))</f>
        <v>749</v>
      </c>
      <c r="L246">
        <v>0</v>
      </c>
      <c r="M246" s="2">
        <v>0</v>
      </c>
    </row>
    <row r="247" spans="1:13" hidden="1" x14ac:dyDescent="0.25">
      <c r="A247" s="50">
        <v>44980</v>
      </c>
      <c r="B247" s="50">
        <v>44980</v>
      </c>
      <c r="C247" s="19" t="s">
        <v>5776</v>
      </c>
      <c r="D247" s="19" t="s">
        <v>136</v>
      </c>
      <c r="E247" s="19">
        <v>655</v>
      </c>
      <c r="F247" s="19" t="s">
        <v>3971</v>
      </c>
      <c r="G247" s="19" t="s">
        <v>349</v>
      </c>
      <c r="H247" s="51">
        <v>233975</v>
      </c>
      <c r="I247" s="51">
        <v>18718</v>
      </c>
      <c r="J247" s="51">
        <v>252693</v>
      </c>
      <c r="K247">
        <f>+INDEX('18.02.23'!$N$9:$N$746,MATCH('Hàng tra'!$E247,'18.02.23'!$N$9:$N$746,0))</f>
        <v>655</v>
      </c>
      <c r="L247">
        <v>0</v>
      </c>
      <c r="M247" s="2">
        <v>0</v>
      </c>
    </row>
    <row r="248" spans="1:13" hidden="1" x14ac:dyDescent="0.25">
      <c r="A248" s="50">
        <v>44979</v>
      </c>
      <c r="B248" s="50">
        <v>44979</v>
      </c>
      <c r="C248" s="19" t="s">
        <v>5777</v>
      </c>
      <c r="D248" s="19" t="s">
        <v>5778</v>
      </c>
      <c r="E248" s="19">
        <v>579</v>
      </c>
      <c r="F248" s="19" t="s">
        <v>3971</v>
      </c>
      <c r="G248" s="19" t="s">
        <v>349</v>
      </c>
      <c r="H248" s="51">
        <v>877215</v>
      </c>
      <c r="I248" s="51">
        <v>70177</v>
      </c>
      <c r="J248" s="51">
        <v>947392</v>
      </c>
      <c r="K248" t="e">
        <f>+INDEX('18.02.23'!$N$9:$N$746,MATCH('Hàng tra'!$E248,'18.02.23'!$N$9:$N$746,0))</f>
        <v>#N/A</v>
      </c>
      <c r="L248" t="e">
        <f>+INDEX('18.02.23'!$F$9:$F$746,MATCH('Hàng tra'!$E248,'18.02.23'!$N$9:$N$746,0))</f>
        <v>#N/A</v>
      </c>
      <c r="M248" s="2" t="e">
        <f t="shared" si="3"/>
        <v>#N/A</v>
      </c>
    </row>
    <row r="249" spans="1:13" hidden="1" x14ac:dyDescent="0.25">
      <c r="A249" s="50">
        <v>44979</v>
      </c>
      <c r="B249" s="50">
        <v>44979</v>
      </c>
      <c r="C249" s="19" t="s">
        <v>5779</v>
      </c>
      <c r="D249" s="19" t="s">
        <v>5780</v>
      </c>
      <c r="E249" s="19">
        <v>577</v>
      </c>
      <c r="F249" s="19" t="s">
        <v>3971</v>
      </c>
      <c r="G249" s="19" t="s">
        <v>349</v>
      </c>
      <c r="H249" s="51">
        <v>91068</v>
      </c>
      <c r="I249" s="51">
        <v>7285</v>
      </c>
      <c r="J249" s="51">
        <v>98353</v>
      </c>
      <c r="K249" t="e">
        <f>+INDEX('18.02.23'!$N$9:$N$746,MATCH('Hàng tra'!$E249,'18.02.23'!$N$9:$N$746,0))</f>
        <v>#N/A</v>
      </c>
      <c r="L249" t="e">
        <f>+INDEX('18.02.23'!$F$9:$F$746,MATCH('Hàng tra'!$E249,'18.02.23'!$N$9:$N$746,0))</f>
        <v>#N/A</v>
      </c>
      <c r="M249" s="2" t="e">
        <f t="shared" si="3"/>
        <v>#N/A</v>
      </c>
    </row>
    <row r="250" spans="1:13" hidden="1" x14ac:dyDescent="0.25">
      <c r="A250" s="50">
        <v>44988</v>
      </c>
      <c r="B250" s="50">
        <v>44988</v>
      </c>
      <c r="C250" s="19" t="s">
        <v>5781</v>
      </c>
      <c r="D250" s="19" t="s">
        <v>5782</v>
      </c>
      <c r="E250" s="19">
        <v>7221</v>
      </c>
      <c r="F250" s="19" t="s">
        <v>3140</v>
      </c>
      <c r="G250" s="19" t="s">
        <v>1882</v>
      </c>
      <c r="H250" s="51">
        <v>607212</v>
      </c>
      <c r="I250" s="51">
        <v>60721</v>
      </c>
      <c r="J250" s="51">
        <v>667933</v>
      </c>
      <c r="K250" t="e">
        <f>+INDEX('18.02.23'!$N$9:$N$746,MATCH('Hàng tra'!$E250,'18.02.23'!$N$9:$N$746,0))</f>
        <v>#N/A</v>
      </c>
      <c r="L250" t="e">
        <f>+INDEX('18.02.23'!$F$9:$F$746,MATCH('Hàng tra'!$E250,'18.02.23'!$N$9:$N$746,0))</f>
        <v>#N/A</v>
      </c>
      <c r="M250" s="2" t="e">
        <f t="shared" si="3"/>
        <v>#N/A</v>
      </c>
    </row>
    <row r="251" spans="1:13" hidden="1" x14ac:dyDescent="0.25">
      <c r="A251" s="50">
        <v>44993</v>
      </c>
      <c r="B251" s="50">
        <v>44993</v>
      </c>
      <c r="C251" s="19" t="s">
        <v>5783</v>
      </c>
      <c r="D251" s="19" t="s">
        <v>5784</v>
      </c>
      <c r="E251" s="19">
        <v>7831</v>
      </c>
      <c r="F251" s="19" t="s">
        <v>3140</v>
      </c>
      <c r="G251" s="19" t="s">
        <v>1882</v>
      </c>
      <c r="H251" s="51">
        <v>506032</v>
      </c>
      <c r="I251" s="51">
        <v>50603</v>
      </c>
      <c r="J251" s="51">
        <v>556635</v>
      </c>
      <c r="K251" t="e">
        <f>+INDEX('18.02.23'!$N$9:$N$746,MATCH('Hàng tra'!$E251,'18.02.23'!$N$9:$N$746,0))</f>
        <v>#N/A</v>
      </c>
      <c r="L251" t="e">
        <f>+INDEX('18.02.23'!$F$9:$F$746,MATCH('Hàng tra'!$E251,'18.02.23'!$N$9:$N$746,0))</f>
        <v>#N/A</v>
      </c>
      <c r="M251" s="2" t="e">
        <f t="shared" si="3"/>
        <v>#N/A</v>
      </c>
    </row>
    <row r="252" spans="1:13" hidden="1" x14ac:dyDescent="0.25">
      <c r="A252" s="50">
        <v>44996</v>
      </c>
      <c r="B252" s="50">
        <v>44996</v>
      </c>
      <c r="C252" s="19" t="s">
        <v>5785</v>
      </c>
      <c r="D252" s="19" t="s">
        <v>5786</v>
      </c>
      <c r="E252" s="19">
        <v>8353</v>
      </c>
      <c r="F252" s="19" t="s">
        <v>3140</v>
      </c>
      <c r="G252" s="19" t="s">
        <v>1882</v>
      </c>
      <c r="H252" s="51">
        <v>565711</v>
      </c>
      <c r="I252" s="51">
        <v>56571</v>
      </c>
      <c r="J252" s="51">
        <v>622282</v>
      </c>
      <c r="K252" t="e">
        <f>+INDEX('18.02.23'!$N$9:$N$746,MATCH('Hàng tra'!$E252,'18.02.23'!$N$9:$N$746,0))</f>
        <v>#N/A</v>
      </c>
      <c r="L252" t="e">
        <f>+INDEX('18.02.23'!$F$9:$F$746,MATCH('Hàng tra'!$E252,'18.02.23'!$N$9:$N$746,0))</f>
        <v>#N/A</v>
      </c>
      <c r="M252" s="2" t="e">
        <f t="shared" si="3"/>
        <v>#N/A</v>
      </c>
    </row>
    <row r="253" spans="1:13" hidden="1" x14ac:dyDescent="0.25">
      <c r="A253" s="50">
        <v>44980</v>
      </c>
      <c r="B253" s="50">
        <v>44980</v>
      </c>
      <c r="C253" s="19" t="s">
        <v>5787</v>
      </c>
      <c r="D253" s="19" t="s">
        <v>5788</v>
      </c>
      <c r="E253" s="19">
        <v>5741</v>
      </c>
      <c r="F253" s="19" t="s">
        <v>3140</v>
      </c>
      <c r="G253" s="19" t="s">
        <v>1882</v>
      </c>
      <c r="H253" s="51">
        <v>361968</v>
      </c>
      <c r="I253" s="51">
        <v>36197</v>
      </c>
      <c r="J253" s="51">
        <v>398165</v>
      </c>
      <c r="K253" t="e">
        <f>+INDEX('18.02.23'!$N$9:$N$746,MATCH('Hàng tra'!$E253,'18.02.23'!$N$9:$N$746,0))</f>
        <v>#N/A</v>
      </c>
      <c r="L253" t="e">
        <f>+INDEX('18.02.23'!$F$9:$F$746,MATCH('Hàng tra'!$E253,'18.02.23'!$N$9:$N$746,0))</f>
        <v>#N/A</v>
      </c>
      <c r="M253" s="2" t="e">
        <f t="shared" si="3"/>
        <v>#N/A</v>
      </c>
    </row>
    <row r="254" spans="1:13" hidden="1" x14ac:dyDescent="0.25">
      <c r="A254" s="50">
        <v>44980</v>
      </c>
      <c r="B254" s="50">
        <v>44980</v>
      </c>
      <c r="C254" s="19" t="s">
        <v>5789</v>
      </c>
      <c r="D254" s="19" t="s">
        <v>5790</v>
      </c>
      <c r="E254" s="19">
        <v>5744</v>
      </c>
      <c r="F254" s="19" t="s">
        <v>3140</v>
      </c>
      <c r="G254" s="19" t="s">
        <v>1882</v>
      </c>
      <c r="H254" s="51">
        <v>626898</v>
      </c>
      <c r="I254" s="51">
        <v>62690</v>
      </c>
      <c r="J254" s="51">
        <v>689588</v>
      </c>
      <c r="K254" t="e">
        <f>+INDEX('18.02.23'!$N$9:$N$746,MATCH('Hàng tra'!$E254,'18.02.23'!$N$9:$N$746,0))</f>
        <v>#N/A</v>
      </c>
      <c r="L254" t="e">
        <f>+INDEX('18.02.23'!$F$9:$F$746,MATCH('Hàng tra'!$E254,'18.02.23'!$N$9:$N$746,0))</f>
        <v>#N/A</v>
      </c>
      <c r="M254" s="2" t="e">
        <f t="shared" si="3"/>
        <v>#N/A</v>
      </c>
    </row>
    <row r="255" spans="1:13" hidden="1" x14ac:dyDescent="0.25">
      <c r="A255" s="50">
        <v>45001</v>
      </c>
      <c r="B255" s="50">
        <v>45001</v>
      </c>
      <c r="C255" s="19" t="s">
        <v>5791</v>
      </c>
      <c r="D255" s="19" t="s">
        <v>5792</v>
      </c>
      <c r="E255" s="19">
        <v>9439</v>
      </c>
      <c r="F255" s="19" t="s">
        <v>3140</v>
      </c>
      <c r="G255" s="19" t="s">
        <v>1882</v>
      </c>
      <c r="H255" s="51">
        <v>344390</v>
      </c>
      <c r="I255" s="51">
        <v>34439</v>
      </c>
      <c r="J255" s="51">
        <v>378829</v>
      </c>
      <c r="K255" t="e">
        <f>+INDEX('18.02.23'!$N$9:$N$746,MATCH('Hàng tra'!$E255,'18.02.23'!$N$9:$N$746,0))</f>
        <v>#N/A</v>
      </c>
      <c r="L255" t="e">
        <f>+INDEX('18.02.23'!$F$9:$F$746,MATCH('Hàng tra'!$E255,'18.02.23'!$N$9:$N$746,0))</f>
        <v>#N/A</v>
      </c>
      <c r="M255" s="2" t="e">
        <f t="shared" si="3"/>
        <v>#N/A</v>
      </c>
    </row>
    <row r="256" spans="1:13" hidden="1" x14ac:dyDescent="0.25">
      <c r="A256" s="50">
        <v>45012</v>
      </c>
      <c r="B256" s="50">
        <v>45012</v>
      </c>
      <c r="C256" s="19" t="s">
        <v>5793</v>
      </c>
      <c r="D256" s="19" t="s">
        <v>5794</v>
      </c>
      <c r="E256" s="19">
        <v>225</v>
      </c>
      <c r="F256" s="19" t="s">
        <v>3975</v>
      </c>
      <c r="G256" s="19" t="s">
        <v>1332</v>
      </c>
      <c r="H256" s="51">
        <v>462072</v>
      </c>
      <c r="I256" s="51">
        <v>46207</v>
      </c>
      <c r="J256" s="51">
        <v>508279</v>
      </c>
      <c r="K256" t="e">
        <f>+INDEX('18.02.23'!$N$9:$N$746,MATCH('Hàng tra'!$E256,'18.02.23'!$N$9:$N$746,0))</f>
        <v>#N/A</v>
      </c>
      <c r="L256" t="e">
        <f>+INDEX('18.02.23'!$F$9:$F$746,MATCH('Hàng tra'!$E256,'18.02.23'!$N$9:$N$746,0))</f>
        <v>#N/A</v>
      </c>
      <c r="M256" s="2" t="e">
        <f t="shared" si="3"/>
        <v>#N/A</v>
      </c>
    </row>
    <row r="257" spans="1:13" hidden="1" x14ac:dyDescent="0.25">
      <c r="A257" s="50">
        <v>44988</v>
      </c>
      <c r="B257" s="50">
        <v>44988</v>
      </c>
      <c r="C257" s="19" t="s">
        <v>5795</v>
      </c>
      <c r="D257" s="19" t="s">
        <v>2648</v>
      </c>
      <c r="E257" s="19">
        <v>848</v>
      </c>
      <c r="F257" s="19" t="s">
        <v>3971</v>
      </c>
      <c r="G257" s="19" t="s">
        <v>349</v>
      </c>
      <c r="H257" s="51">
        <v>161240</v>
      </c>
      <c r="I257" s="51">
        <v>12899</v>
      </c>
      <c r="J257" s="51">
        <v>174139</v>
      </c>
      <c r="K257">
        <f>+INDEX('18.02.23'!$N$9:$N$746,MATCH('Hàng tra'!$E257,'18.02.23'!$N$9:$N$746,0))</f>
        <v>848</v>
      </c>
      <c r="L257">
        <v>0</v>
      </c>
      <c r="M257" s="2">
        <v>0</v>
      </c>
    </row>
    <row r="258" spans="1:13" hidden="1" x14ac:dyDescent="0.25">
      <c r="A258" s="50">
        <v>44987</v>
      </c>
      <c r="B258" s="50">
        <v>44987</v>
      </c>
      <c r="C258" s="19" t="s">
        <v>5796</v>
      </c>
      <c r="D258" s="19" t="s">
        <v>1470</v>
      </c>
      <c r="E258" s="19">
        <v>791</v>
      </c>
      <c r="F258" s="19" t="s">
        <v>3971</v>
      </c>
      <c r="G258" s="19" t="s">
        <v>349</v>
      </c>
      <c r="H258" s="51">
        <v>222750</v>
      </c>
      <c r="I258" s="51">
        <v>17820</v>
      </c>
      <c r="J258" s="51">
        <v>240570</v>
      </c>
      <c r="K258">
        <f>+INDEX('18.02.23'!$N$9:$N$746,MATCH('Hàng tra'!$E258,'18.02.23'!$N$9:$N$746,0))</f>
        <v>791</v>
      </c>
      <c r="L258">
        <v>0</v>
      </c>
      <c r="M258" s="2">
        <v>0</v>
      </c>
    </row>
    <row r="259" spans="1:13" hidden="1" x14ac:dyDescent="0.25">
      <c r="A259" s="50">
        <v>45014</v>
      </c>
      <c r="B259" s="50">
        <v>45014</v>
      </c>
      <c r="C259" s="19" t="s">
        <v>5797</v>
      </c>
      <c r="D259" s="19" t="s">
        <v>5798</v>
      </c>
      <c r="E259" s="19">
        <v>11454</v>
      </c>
      <c r="F259" s="19" t="s">
        <v>3140</v>
      </c>
      <c r="G259" s="19" t="s">
        <v>1882</v>
      </c>
      <c r="H259" s="51">
        <v>738949</v>
      </c>
      <c r="I259" s="51">
        <v>73895</v>
      </c>
      <c r="J259" s="51">
        <v>812844</v>
      </c>
      <c r="K259" t="e">
        <f>+INDEX('18.02.23'!$N$9:$N$746,MATCH('Hàng tra'!$E259,'18.02.23'!$N$9:$N$746,0))</f>
        <v>#N/A</v>
      </c>
      <c r="L259" t="e">
        <f>+INDEX('18.02.23'!$F$9:$F$746,MATCH('Hàng tra'!$E259,'18.02.23'!$N$9:$N$746,0))</f>
        <v>#N/A</v>
      </c>
      <c r="M259" s="2" t="e">
        <f t="shared" si="3"/>
        <v>#N/A</v>
      </c>
    </row>
    <row r="260" spans="1:13" hidden="1" x14ac:dyDescent="0.25">
      <c r="A260" s="50">
        <v>44987</v>
      </c>
      <c r="B260" s="50">
        <v>44987</v>
      </c>
      <c r="C260" s="19" t="s">
        <v>5799</v>
      </c>
      <c r="D260" s="19" t="s">
        <v>5800</v>
      </c>
      <c r="E260" s="19">
        <v>152</v>
      </c>
      <c r="F260" s="19" t="s">
        <v>3975</v>
      </c>
      <c r="G260" s="19" t="s">
        <v>1332</v>
      </c>
      <c r="H260" s="51">
        <v>1129288</v>
      </c>
      <c r="I260" s="51">
        <v>112929</v>
      </c>
      <c r="J260" s="51">
        <v>1242217</v>
      </c>
      <c r="K260" t="e">
        <f>+INDEX('18.02.23'!$N$9:$N$746,MATCH('Hàng tra'!$E260,'18.02.23'!$N$9:$N$746,0))</f>
        <v>#N/A</v>
      </c>
      <c r="L260" t="e">
        <f>+INDEX('18.02.23'!$F$9:$F$746,MATCH('Hàng tra'!$E260,'18.02.23'!$N$9:$N$746,0))</f>
        <v>#N/A</v>
      </c>
      <c r="M260" s="2" t="e">
        <f t="shared" ref="M260:M323" si="4">+J260+L260</f>
        <v>#N/A</v>
      </c>
    </row>
    <row r="261" spans="1:13" hidden="1" x14ac:dyDescent="0.25">
      <c r="A261" s="50">
        <v>44973</v>
      </c>
      <c r="B261" s="50">
        <v>44973</v>
      </c>
      <c r="C261" s="19" t="s">
        <v>5801</v>
      </c>
      <c r="D261" s="19" t="s">
        <v>2383</v>
      </c>
      <c r="E261" s="19">
        <v>101</v>
      </c>
      <c r="F261" s="19" t="s">
        <v>3975</v>
      </c>
      <c r="G261" s="19" t="s">
        <v>1332</v>
      </c>
      <c r="H261" s="51">
        <v>361848</v>
      </c>
      <c r="I261" s="51">
        <v>28948</v>
      </c>
      <c r="J261" s="51">
        <v>390796</v>
      </c>
      <c r="K261" t="e">
        <f>+INDEX('18.02.23'!$N$9:$N$746,MATCH('Hàng tra'!$E261,'18.02.23'!$N$9:$N$746,0))</f>
        <v>#N/A</v>
      </c>
      <c r="L261" t="e">
        <f>+INDEX('18.02.23'!$F$9:$F$746,MATCH('Hàng tra'!$E261,'18.02.23'!$N$9:$N$746,0))</f>
        <v>#N/A</v>
      </c>
      <c r="M261" s="2" t="e">
        <f t="shared" si="4"/>
        <v>#N/A</v>
      </c>
    </row>
    <row r="262" spans="1:13" hidden="1" x14ac:dyDescent="0.25">
      <c r="A262" s="50">
        <v>44971</v>
      </c>
      <c r="B262" s="50">
        <v>44971</v>
      </c>
      <c r="C262" s="19" t="s">
        <v>5802</v>
      </c>
      <c r="D262" s="19" t="s">
        <v>1150</v>
      </c>
      <c r="E262" s="19">
        <v>79</v>
      </c>
      <c r="F262" s="19" t="s">
        <v>3975</v>
      </c>
      <c r="G262" s="19" t="s">
        <v>1332</v>
      </c>
      <c r="H262" s="51">
        <v>260318</v>
      </c>
      <c r="I262" s="51">
        <v>20825</v>
      </c>
      <c r="J262" s="51">
        <v>281143</v>
      </c>
      <c r="K262" t="e">
        <f>+INDEX('18.02.23'!$N$9:$N$746,MATCH('Hàng tra'!$E262,'18.02.23'!$N$9:$N$746,0))</f>
        <v>#N/A</v>
      </c>
      <c r="L262" t="e">
        <f>+INDEX('18.02.23'!$F$9:$F$746,MATCH('Hàng tra'!$E262,'18.02.23'!$N$9:$N$746,0))</f>
        <v>#N/A</v>
      </c>
      <c r="M262" s="2" t="e">
        <f t="shared" si="4"/>
        <v>#N/A</v>
      </c>
    </row>
    <row r="263" spans="1:13" hidden="1" x14ac:dyDescent="0.25">
      <c r="A263" s="50">
        <v>44973</v>
      </c>
      <c r="B263" s="50">
        <v>44973</v>
      </c>
      <c r="C263" s="19" t="s">
        <v>5803</v>
      </c>
      <c r="D263" s="19" t="s">
        <v>2512</v>
      </c>
      <c r="E263" s="19">
        <v>107</v>
      </c>
      <c r="F263" s="19" t="s">
        <v>3975</v>
      </c>
      <c r="G263" s="19" t="s">
        <v>1332</v>
      </c>
      <c r="H263" s="51">
        <v>804129</v>
      </c>
      <c r="I263" s="51">
        <v>80412</v>
      </c>
      <c r="J263" s="51">
        <v>884541</v>
      </c>
      <c r="K263" t="e">
        <f>+INDEX('18.02.23'!$N$9:$N$746,MATCH('Hàng tra'!$E263,'18.02.23'!$N$9:$N$746,0))</f>
        <v>#N/A</v>
      </c>
      <c r="L263" t="e">
        <f>+INDEX('18.02.23'!$F$9:$F$746,MATCH('Hàng tra'!$E263,'18.02.23'!$N$9:$N$746,0))</f>
        <v>#N/A</v>
      </c>
      <c r="M263" s="2" t="e">
        <f t="shared" si="4"/>
        <v>#N/A</v>
      </c>
    </row>
    <row r="264" spans="1:13" hidden="1" x14ac:dyDescent="0.25">
      <c r="A264" s="50">
        <v>44968</v>
      </c>
      <c r="B264" s="50">
        <v>44968</v>
      </c>
      <c r="C264" s="19" t="s">
        <v>5804</v>
      </c>
      <c r="D264" s="19" t="s">
        <v>700</v>
      </c>
      <c r="E264" s="19">
        <v>69</v>
      </c>
      <c r="F264" s="19" t="s">
        <v>3975</v>
      </c>
      <c r="G264" s="19" t="s">
        <v>1332</v>
      </c>
      <c r="H264" s="51">
        <v>514017</v>
      </c>
      <c r="I264" s="51">
        <v>51402</v>
      </c>
      <c r="J264" s="51">
        <v>565419</v>
      </c>
      <c r="K264" t="e">
        <f>+INDEX('18.02.23'!$N$9:$N$746,MATCH('Hàng tra'!$E264,'18.02.23'!$N$9:$N$746,0))</f>
        <v>#N/A</v>
      </c>
      <c r="L264" t="e">
        <f>+INDEX('18.02.23'!$F$9:$F$746,MATCH('Hàng tra'!$E264,'18.02.23'!$N$9:$N$746,0))</f>
        <v>#N/A</v>
      </c>
      <c r="M264" s="2" t="e">
        <f t="shared" si="4"/>
        <v>#N/A</v>
      </c>
    </row>
    <row r="265" spans="1:13" hidden="1" x14ac:dyDescent="0.25">
      <c r="A265" s="50">
        <v>44975</v>
      </c>
      <c r="B265" s="50">
        <v>44975</v>
      </c>
      <c r="C265" s="19" t="s">
        <v>5805</v>
      </c>
      <c r="D265" s="19" t="s">
        <v>1949</v>
      </c>
      <c r="E265" s="19">
        <v>80</v>
      </c>
      <c r="F265" s="19" t="s">
        <v>3973</v>
      </c>
      <c r="G265" s="19" t="s">
        <v>1711</v>
      </c>
      <c r="H265" s="51">
        <v>182136</v>
      </c>
      <c r="I265" s="51">
        <v>18214</v>
      </c>
      <c r="J265" s="51">
        <v>200350</v>
      </c>
      <c r="K265">
        <f>+INDEX('18.02.23'!$N$9:$N$746,MATCH('Hàng tra'!$E265,'18.02.23'!$N$9:$N$746,0))</f>
        <v>80</v>
      </c>
      <c r="L265">
        <v>0</v>
      </c>
      <c r="M265" s="2">
        <v>0</v>
      </c>
    </row>
    <row r="266" spans="1:13" hidden="1" x14ac:dyDescent="0.25">
      <c r="A266" s="50">
        <v>45034</v>
      </c>
      <c r="B266" s="50">
        <v>45034</v>
      </c>
      <c r="C266" s="19" t="s">
        <v>5806</v>
      </c>
      <c r="D266" s="19" t="s">
        <v>5807</v>
      </c>
      <c r="E266" s="19">
        <v>14487</v>
      </c>
      <c r="F266" s="19" t="s">
        <v>3140</v>
      </c>
      <c r="G266" s="19" t="s">
        <v>1882</v>
      </c>
      <c r="H266" s="51">
        <v>807183</v>
      </c>
      <c r="I266" s="51">
        <v>80718</v>
      </c>
      <c r="J266" s="51">
        <v>887901</v>
      </c>
      <c r="K266" t="e">
        <f>+INDEX('18.02.23'!$N$9:$N$746,MATCH('Hàng tra'!$E266,'18.02.23'!$N$9:$N$746,0))</f>
        <v>#N/A</v>
      </c>
      <c r="L266" t="e">
        <f>+INDEX('18.02.23'!$F$9:$F$746,MATCH('Hàng tra'!$E266,'18.02.23'!$N$9:$N$746,0))</f>
        <v>#N/A</v>
      </c>
      <c r="M266" s="2" t="e">
        <f t="shared" si="4"/>
        <v>#N/A</v>
      </c>
    </row>
    <row r="267" spans="1:13" hidden="1" x14ac:dyDescent="0.25">
      <c r="A267" s="50">
        <v>44991</v>
      </c>
      <c r="B267" s="50">
        <v>44991</v>
      </c>
      <c r="C267" s="19" t="s">
        <v>5808</v>
      </c>
      <c r="D267" s="19" t="s">
        <v>5809</v>
      </c>
      <c r="E267" s="19">
        <v>7502</v>
      </c>
      <c r="F267" s="19" t="s">
        <v>3140</v>
      </c>
      <c r="G267" s="19" t="s">
        <v>1882</v>
      </c>
      <c r="H267" s="51">
        <v>419684</v>
      </c>
      <c r="I267" s="51">
        <v>41968</v>
      </c>
      <c r="J267" s="51">
        <v>461652</v>
      </c>
      <c r="K267" t="e">
        <f>+INDEX('18.02.23'!$N$9:$N$746,MATCH('Hàng tra'!$E267,'18.02.23'!$N$9:$N$746,0))</f>
        <v>#N/A</v>
      </c>
      <c r="L267" t="e">
        <f>+INDEX('18.02.23'!$F$9:$F$746,MATCH('Hàng tra'!$E267,'18.02.23'!$N$9:$N$746,0))</f>
        <v>#N/A</v>
      </c>
      <c r="M267" s="2" t="e">
        <f t="shared" si="4"/>
        <v>#N/A</v>
      </c>
    </row>
    <row r="268" spans="1:13" hidden="1" x14ac:dyDescent="0.25">
      <c r="A268" s="50">
        <v>44991</v>
      </c>
      <c r="B268" s="50">
        <v>44991</v>
      </c>
      <c r="C268" s="19" t="s">
        <v>5810</v>
      </c>
      <c r="D268" s="19" t="s">
        <v>5811</v>
      </c>
      <c r="E268" s="19">
        <v>7372</v>
      </c>
      <c r="F268" s="19" t="s">
        <v>3140</v>
      </c>
      <c r="G268" s="19" t="s">
        <v>1882</v>
      </c>
      <c r="H268" s="51">
        <v>1307865</v>
      </c>
      <c r="I268" s="51">
        <v>130787</v>
      </c>
      <c r="J268" s="51">
        <v>1438652</v>
      </c>
      <c r="K268" t="e">
        <f>+INDEX('18.02.23'!$N$9:$N$746,MATCH('Hàng tra'!$E268,'18.02.23'!$N$9:$N$746,0))</f>
        <v>#N/A</v>
      </c>
      <c r="L268" t="e">
        <f>+INDEX('18.02.23'!$F$9:$F$746,MATCH('Hàng tra'!$E268,'18.02.23'!$N$9:$N$746,0))</f>
        <v>#N/A</v>
      </c>
      <c r="M268" s="2" t="e">
        <f t="shared" si="4"/>
        <v>#N/A</v>
      </c>
    </row>
    <row r="269" spans="1:13" hidden="1" x14ac:dyDescent="0.25">
      <c r="A269" s="50">
        <v>44981</v>
      </c>
      <c r="B269" s="50">
        <v>44981</v>
      </c>
      <c r="C269" s="19" t="s">
        <v>5812</v>
      </c>
      <c r="D269" s="19" t="s">
        <v>5813</v>
      </c>
      <c r="E269" s="19">
        <v>5934</v>
      </c>
      <c r="F269" s="19" t="s">
        <v>3140</v>
      </c>
      <c r="G269" s="19" t="s">
        <v>1882</v>
      </c>
      <c r="H269" s="51">
        <v>220293</v>
      </c>
      <c r="I269" s="51">
        <v>22029</v>
      </c>
      <c r="J269" s="51">
        <v>242322</v>
      </c>
      <c r="K269" t="e">
        <f>+INDEX('18.02.23'!$N$9:$N$746,MATCH('Hàng tra'!$E269,'18.02.23'!$N$9:$N$746,0))</f>
        <v>#N/A</v>
      </c>
      <c r="L269" t="e">
        <f>+INDEX('18.02.23'!$F$9:$F$746,MATCH('Hàng tra'!$E269,'18.02.23'!$N$9:$N$746,0))</f>
        <v>#N/A</v>
      </c>
      <c r="M269" s="2" t="e">
        <f t="shared" si="4"/>
        <v>#N/A</v>
      </c>
    </row>
    <row r="270" spans="1:13" hidden="1" x14ac:dyDescent="0.25">
      <c r="A270" s="50">
        <v>44981</v>
      </c>
      <c r="B270" s="50">
        <v>44981</v>
      </c>
      <c r="C270" s="19" t="s">
        <v>5814</v>
      </c>
      <c r="D270" s="19" t="s">
        <v>5815</v>
      </c>
      <c r="E270" s="19">
        <v>5933</v>
      </c>
      <c r="F270" s="19" t="s">
        <v>3140</v>
      </c>
      <c r="G270" s="19" t="s">
        <v>1882</v>
      </c>
      <c r="H270" s="51">
        <v>440586</v>
      </c>
      <c r="I270" s="51">
        <v>44059</v>
      </c>
      <c r="J270" s="51">
        <v>484645</v>
      </c>
      <c r="K270" t="e">
        <f>+INDEX('18.02.23'!$N$9:$N$746,MATCH('Hàng tra'!$E270,'18.02.23'!$N$9:$N$746,0))</f>
        <v>#N/A</v>
      </c>
      <c r="L270" t="e">
        <f>+INDEX('18.02.23'!$F$9:$F$746,MATCH('Hàng tra'!$E270,'18.02.23'!$N$9:$N$746,0))</f>
        <v>#N/A</v>
      </c>
      <c r="M270" s="2" t="e">
        <f t="shared" si="4"/>
        <v>#N/A</v>
      </c>
    </row>
    <row r="271" spans="1:13" hidden="1" x14ac:dyDescent="0.25">
      <c r="A271" s="50">
        <v>45000</v>
      </c>
      <c r="B271" s="50">
        <v>45000</v>
      </c>
      <c r="C271" s="19" t="s">
        <v>5816</v>
      </c>
      <c r="D271" s="19" t="s">
        <v>5817</v>
      </c>
      <c r="E271" s="19">
        <v>9213</v>
      </c>
      <c r="F271" s="19" t="s">
        <v>3140</v>
      </c>
      <c r="G271" s="19" t="s">
        <v>1882</v>
      </c>
      <c r="H271" s="51">
        <v>547012</v>
      </c>
      <c r="I271" s="51">
        <v>54701</v>
      </c>
      <c r="J271" s="51">
        <v>601713</v>
      </c>
      <c r="K271" t="e">
        <f>+INDEX('18.02.23'!$N$9:$N$746,MATCH('Hàng tra'!$E271,'18.02.23'!$N$9:$N$746,0))</f>
        <v>#N/A</v>
      </c>
      <c r="L271" t="e">
        <f>+INDEX('18.02.23'!$F$9:$F$746,MATCH('Hàng tra'!$E271,'18.02.23'!$N$9:$N$746,0))</f>
        <v>#N/A</v>
      </c>
      <c r="M271" s="2" t="e">
        <f t="shared" si="4"/>
        <v>#N/A</v>
      </c>
    </row>
    <row r="272" spans="1:13" hidden="1" x14ac:dyDescent="0.25">
      <c r="A272" s="50">
        <v>44998</v>
      </c>
      <c r="B272" s="50">
        <v>44998</v>
      </c>
      <c r="C272" s="19" t="s">
        <v>5818</v>
      </c>
      <c r="D272" s="19" t="s">
        <v>5819</v>
      </c>
      <c r="E272" s="19">
        <v>8704</v>
      </c>
      <c r="F272" s="19" t="s">
        <v>3140</v>
      </c>
      <c r="G272" s="19" t="s">
        <v>1882</v>
      </c>
      <c r="H272" s="51">
        <v>1103674</v>
      </c>
      <c r="I272" s="51">
        <v>110367</v>
      </c>
      <c r="J272" s="51">
        <v>1214041</v>
      </c>
      <c r="K272" t="e">
        <f>+INDEX('18.02.23'!$N$9:$N$746,MATCH('Hàng tra'!$E272,'18.02.23'!$N$9:$N$746,0))</f>
        <v>#N/A</v>
      </c>
      <c r="L272" t="e">
        <f>+INDEX('18.02.23'!$F$9:$F$746,MATCH('Hàng tra'!$E272,'18.02.23'!$N$9:$N$746,0))</f>
        <v>#N/A</v>
      </c>
      <c r="M272" s="2" t="e">
        <f t="shared" si="4"/>
        <v>#N/A</v>
      </c>
    </row>
    <row r="273" spans="1:13" hidden="1" x14ac:dyDescent="0.25">
      <c r="A273" s="50">
        <v>44993</v>
      </c>
      <c r="B273" s="50">
        <v>44993</v>
      </c>
      <c r="C273" s="19" t="s">
        <v>5820</v>
      </c>
      <c r="D273" s="19" t="s">
        <v>5821</v>
      </c>
      <c r="E273" s="19">
        <v>7799</v>
      </c>
      <c r="F273" s="19" t="s">
        <v>3140</v>
      </c>
      <c r="G273" s="19" t="s">
        <v>1882</v>
      </c>
      <c r="H273" s="51">
        <v>593286</v>
      </c>
      <c r="I273" s="51">
        <v>59329</v>
      </c>
      <c r="J273" s="51">
        <v>652615</v>
      </c>
      <c r="K273" t="e">
        <f>+INDEX('18.02.23'!$N$9:$N$746,MATCH('Hàng tra'!$E273,'18.02.23'!$N$9:$N$746,0))</f>
        <v>#N/A</v>
      </c>
      <c r="L273" t="e">
        <f>+INDEX('18.02.23'!$F$9:$F$746,MATCH('Hàng tra'!$E273,'18.02.23'!$N$9:$N$746,0))</f>
        <v>#N/A</v>
      </c>
      <c r="M273" s="2" t="e">
        <f t="shared" si="4"/>
        <v>#N/A</v>
      </c>
    </row>
    <row r="274" spans="1:13" hidden="1" x14ac:dyDescent="0.25">
      <c r="A274" s="50">
        <v>44998</v>
      </c>
      <c r="B274" s="50">
        <v>44998</v>
      </c>
      <c r="C274" s="19" t="s">
        <v>5822</v>
      </c>
      <c r="D274" s="19" t="s">
        <v>5823</v>
      </c>
      <c r="E274" s="19">
        <v>8688</v>
      </c>
      <c r="F274" s="19" t="s">
        <v>3140</v>
      </c>
      <c r="G274" s="19" t="s">
        <v>1882</v>
      </c>
      <c r="H274" s="51">
        <v>553073</v>
      </c>
      <c r="I274" s="51">
        <v>55307</v>
      </c>
      <c r="J274" s="51">
        <v>608380</v>
      </c>
      <c r="K274" t="e">
        <f>+INDEX('18.02.23'!$N$9:$N$746,MATCH('Hàng tra'!$E274,'18.02.23'!$N$9:$N$746,0))</f>
        <v>#N/A</v>
      </c>
      <c r="L274" t="e">
        <f>+INDEX('18.02.23'!$F$9:$F$746,MATCH('Hàng tra'!$E274,'18.02.23'!$N$9:$N$746,0))</f>
        <v>#N/A</v>
      </c>
      <c r="M274" s="2" t="e">
        <f t="shared" si="4"/>
        <v>#N/A</v>
      </c>
    </row>
    <row r="275" spans="1:13" hidden="1" x14ac:dyDescent="0.25">
      <c r="A275" s="50">
        <v>44998</v>
      </c>
      <c r="B275" s="50">
        <v>44998</v>
      </c>
      <c r="C275" s="19" t="s">
        <v>5824</v>
      </c>
      <c r="D275" s="19" t="s">
        <v>5825</v>
      </c>
      <c r="E275" s="19">
        <v>8682</v>
      </c>
      <c r="F275" s="19" t="s">
        <v>3140</v>
      </c>
      <c r="G275" s="19" t="s">
        <v>1882</v>
      </c>
      <c r="H275" s="51">
        <v>562752</v>
      </c>
      <c r="I275" s="51">
        <v>56275</v>
      </c>
      <c r="J275" s="51">
        <v>619027</v>
      </c>
      <c r="K275" t="e">
        <f>+INDEX('18.02.23'!$N$9:$N$746,MATCH('Hàng tra'!$E275,'18.02.23'!$N$9:$N$746,0))</f>
        <v>#N/A</v>
      </c>
      <c r="L275" t="e">
        <f>+INDEX('18.02.23'!$F$9:$F$746,MATCH('Hàng tra'!$E275,'18.02.23'!$N$9:$N$746,0))</f>
        <v>#N/A</v>
      </c>
      <c r="M275" s="2" t="e">
        <f t="shared" si="4"/>
        <v>#N/A</v>
      </c>
    </row>
    <row r="276" spans="1:13" hidden="1" x14ac:dyDescent="0.25">
      <c r="A276" s="50">
        <v>44991</v>
      </c>
      <c r="B276" s="50">
        <v>44991</v>
      </c>
      <c r="C276" s="19" t="s">
        <v>5826</v>
      </c>
      <c r="D276" s="19" t="s">
        <v>5827</v>
      </c>
      <c r="E276" s="19">
        <v>7477</v>
      </c>
      <c r="F276" s="19" t="s">
        <v>3140</v>
      </c>
      <c r="G276" s="19" t="s">
        <v>1882</v>
      </c>
      <c r="H276" s="51">
        <v>109582</v>
      </c>
      <c r="I276" s="51">
        <v>10958</v>
      </c>
      <c r="J276" s="51">
        <v>120540</v>
      </c>
      <c r="K276" t="e">
        <f>+INDEX('18.02.23'!$N$9:$N$746,MATCH('Hàng tra'!$E276,'18.02.23'!$N$9:$N$746,0))</f>
        <v>#N/A</v>
      </c>
      <c r="L276" t="e">
        <f>+INDEX('18.02.23'!$F$9:$F$746,MATCH('Hàng tra'!$E276,'18.02.23'!$N$9:$N$746,0))</f>
        <v>#N/A</v>
      </c>
      <c r="M276" s="2" t="e">
        <f t="shared" si="4"/>
        <v>#N/A</v>
      </c>
    </row>
    <row r="277" spans="1:13" hidden="1" x14ac:dyDescent="0.25">
      <c r="A277" s="50">
        <v>44974</v>
      </c>
      <c r="B277" s="50">
        <v>44974</v>
      </c>
      <c r="C277" s="19" t="s">
        <v>5828</v>
      </c>
      <c r="D277" s="19" t="s">
        <v>5829</v>
      </c>
      <c r="E277" s="19">
        <v>4523</v>
      </c>
      <c r="F277" s="19" t="s">
        <v>3140</v>
      </c>
      <c r="G277" s="19" t="s">
        <v>1882</v>
      </c>
      <c r="H277" s="51">
        <v>777406</v>
      </c>
      <c r="I277" s="51">
        <v>77741</v>
      </c>
      <c r="J277" s="51">
        <v>855147</v>
      </c>
      <c r="K277" t="e">
        <f>+INDEX('18.02.23'!$N$9:$N$746,MATCH('Hàng tra'!$E277,'18.02.23'!$N$9:$N$746,0))</f>
        <v>#N/A</v>
      </c>
      <c r="L277" t="e">
        <f>+INDEX('18.02.23'!$F$9:$F$746,MATCH('Hàng tra'!$E277,'18.02.23'!$N$9:$N$746,0))</f>
        <v>#N/A</v>
      </c>
      <c r="M277" s="2" t="e">
        <f t="shared" si="4"/>
        <v>#N/A</v>
      </c>
    </row>
    <row r="278" spans="1:13" hidden="1" x14ac:dyDescent="0.25">
      <c r="A278" s="50">
        <v>44998</v>
      </c>
      <c r="B278" s="50">
        <v>44998</v>
      </c>
      <c r="C278" s="19" t="s">
        <v>5830</v>
      </c>
      <c r="D278" s="19" t="s">
        <v>5831</v>
      </c>
      <c r="E278" s="19">
        <v>8606</v>
      </c>
      <c r="F278" s="19" t="s">
        <v>3140</v>
      </c>
      <c r="G278" s="19" t="s">
        <v>1882</v>
      </c>
      <c r="H278" s="51">
        <v>220293</v>
      </c>
      <c r="I278" s="51">
        <v>22029</v>
      </c>
      <c r="J278" s="51">
        <v>242322</v>
      </c>
      <c r="K278" t="e">
        <f>+INDEX('18.02.23'!$N$9:$N$746,MATCH('Hàng tra'!$E278,'18.02.23'!$N$9:$N$746,0))</f>
        <v>#N/A</v>
      </c>
      <c r="L278" t="e">
        <f>+INDEX('18.02.23'!$F$9:$F$746,MATCH('Hàng tra'!$E278,'18.02.23'!$N$9:$N$746,0))</f>
        <v>#N/A</v>
      </c>
      <c r="M278" s="2" t="e">
        <f t="shared" si="4"/>
        <v>#N/A</v>
      </c>
    </row>
    <row r="279" spans="1:13" hidden="1" x14ac:dyDescent="0.25">
      <c r="A279" s="50">
        <v>45019</v>
      </c>
      <c r="B279" s="50">
        <v>45019</v>
      </c>
      <c r="C279" s="19" t="s">
        <v>5832</v>
      </c>
      <c r="D279" s="19" t="s">
        <v>5833</v>
      </c>
      <c r="E279" s="19">
        <v>12232</v>
      </c>
      <c r="F279" s="19" t="s">
        <v>3140</v>
      </c>
      <c r="G279" s="19" t="s">
        <v>1882</v>
      </c>
      <c r="H279" s="51">
        <v>1501012</v>
      </c>
      <c r="I279" s="51">
        <v>150101</v>
      </c>
      <c r="J279" s="51">
        <v>1651113</v>
      </c>
      <c r="K279" t="e">
        <f>+INDEX('18.02.23'!$N$9:$N$746,MATCH('Hàng tra'!$E279,'18.02.23'!$N$9:$N$746,0))</f>
        <v>#N/A</v>
      </c>
      <c r="L279" t="e">
        <f>+INDEX('18.02.23'!$F$9:$F$746,MATCH('Hàng tra'!$E279,'18.02.23'!$N$9:$N$746,0))</f>
        <v>#N/A</v>
      </c>
      <c r="M279" s="2" t="e">
        <f t="shared" si="4"/>
        <v>#N/A</v>
      </c>
    </row>
    <row r="280" spans="1:13" hidden="1" x14ac:dyDescent="0.25">
      <c r="A280" s="50">
        <v>45012</v>
      </c>
      <c r="B280" s="50">
        <v>45012</v>
      </c>
      <c r="C280" s="19" t="s">
        <v>5834</v>
      </c>
      <c r="D280" s="19" t="s">
        <v>5835</v>
      </c>
      <c r="E280" s="19">
        <v>10851</v>
      </c>
      <c r="F280" s="19" t="s">
        <v>3140</v>
      </c>
      <c r="G280" s="19" t="s">
        <v>1882</v>
      </c>
      <c r="H280" s="51">
        <v>73431</v>
      </c>
      <c r="I280" s="51">
        <v>7343</v>
      </c>
      <c r="J280" s="51">
        <v>80774</v>
      </c>
      <c r="K280" t="e">
        <f>+INDEX('18.02.23'!$N$9:$N$746,MATCH('Hàng tra'!$E280,'18.02.23'!$N$9:$N$746,0))</f>
        <v>#N/A</v>
      </c>
      <c r="L280" t="e">
        <f>+INDEX('18.02.23'!$F$9:$F$746,MATCH('Hàng tra'!$E280,'18.02.23'!$N$9:$N$746,0))</f>
        <v>#N/A</v>
      </c>
      <c r="M280" s="2" t="e">
        <f t="shared" si="4"/>
        <v>#N/A</v>
      </c>
    </row>
    <row r="281" spans="1:13" hidden="1" x14ac:dyDescent="0.25">
      <c r="A281" s="50">
        <v>45008</v>
      </c>
      <c r="B281" s="50">
        <v>45008</v>
      </c>
      <c r="C281" s="19" t="s">
        <v>5836</v>
      </c>
      <c r="D281" s="19" t="s">
        <v>5837</v>
      </c>
      <c r="E281" s="19">
        <v>10371</v>
      </c>
      <c r="F281" s="19" t="s">
        <v>3140</v>
      </c>
      <c r="G281" s="19" t="s">
        <v>1882</v>
      </c>
      <c r="H281" s="51">
        <v>444232</v>
      </c>
      <c r="I281" s="51">
        <v>44423</v>
      </c>
      <c r="J281" s="51">
        <v>488655</v>
      </c>
      <c r="K281" t="e">
        <f>+INDEX('18.02.23'!$N$9:$N$746,MATCH('Hàng tra'!$E281,'18.02.23'!$N$9:$N$746,0))</f>
        <v>#N/A</v>
      </c>
      <c r="L281" t="e">
        <f>+INDEX('18.02.23'!$F$9:$F$746,MATCH('Hàng tra'!$E281,'18.02.23'!$N$9:$N$746,0))</f>
        <v>#N/A</v>
      </c>
      <c r="M281" s="2" t="e">
        <f t="shared" si="4"/>
        <v>#N/A</v>
      </c>
    </row>
    <row r="282" spans="1:13" hidden="1" x14ac:dyDescent="0.25">
      <c r="A282" s="50">
        <v>45010</v>
      </c>
      <c r="B282" s="50">
        <v>45010</v>
      </c>
      <c r="C282" s="19" t="s">
        <v>5838</v>
      </c>
      <c r="D282" s="19" t="s">
        <v>5839</v>
      </c>
      <c r="E282" s="19">
        <v>10721</v>
      </c>
      <c r="F282" s="19" t="s">
        <v>3140</v>
      </c>
      <c r="G282" s="19" t="s">
        <v>1882</v>
      </c>
      <c r="H282" s="51">
        <v>334453</v>
      </c>
      <c r="I282" s="51">
        <v>33445</v>
      </c>
      <c r="J282" s="51">
        <v>367898</v>
      </c>
      <c r="K282" t="e">
        <f>+INDEX('18.02.23'!$N$9:$N$746,MATCH('Hàng tra'!$E282,'18.02.23'!$N$9:$N$746,0))</f>
        <v>#N/A</v>
      </c>
      <c r="L282" t="e">
        <f>+INDEX('18.02.23'!$F$9:$F$746,MATCH('Hàng tra'!$E282,'18.02.23'!$N$9:$N$746,0))</f>
        <v>#N/A</v>
      </c>
      <c r="M282" s="2" t="e">
        <f t="shared" si="4"/>
        <v>#N/A</v>
      </c>
    </row>
    <row r="283" spans="1:13" hidden="1" x14ac:dyDescent="0.25">
      <c r="A283" s="50">
        <v>45013</v>
      </c>
      <c r="B283" s="50">
        <v>45013</v>
      </c>
      <c r="C283" s="19" t="s">
        <v>5840</v>
      </c>
      <c r="D283" s="19" t="s">
        <v>2136</v>
      </c>
      <c r="E283" s="19">
        <v>11253</v>
      </c>
      <c r="F283" s="19" t="s">
        <v>3140</v>
      </c>
      <c r="G283" s="19" t="s">
        <v>1882</v>
      </c>
      <c r="H283" s="51">
        <v>174870</v>
      </c>
      <c r="I283" s="51">
        <v>17487</v>
      </c>
      <c r="J283" s="51">
        <v>192357</v>
      </c>
      <c r="K283" t="e">
        <f>+INDEX('18.02.23'!$N$9:$N$746,MATCH('Hàng tra'!$E283,'18.02.23'!$N$9:$N$746,0))</f>
        <v>#N/A</v>
      </c>
      <c r="L283" t="e">
        <f>+INDEX('18.02.23'!$F$9:$F$746,MATCH('Hàng tra'!$E283,'18.02.23'!$N$9:$N$746,0))</f>
        <v>#N/A</v>
      </c>
      <c r="M283" s="2" t="e">
        <f t="shared" si="4"/>
        <v>#N/A</v>
      </c>
    </row>
    <row r="284" spans="1:13" hidden="1" x14ac:dyDescent="0.25">
      <c r="A284" s="50">
        <v>45027</v>
      </c>
      <c r="B284" s="50">
        <v>45027</v>
      </c>
      <c r="C284" s="19" t="s">
        <v>5841</v>
      </c>
      <c r="D284" s="19" t="s">
        <v>5842</v>
      </c>
      <c r="E284" s="19">
        <v>12992</v>
      </c>
      <c r="F284" s="19" t="s">
        <v>3140</v>
      </c>
      <c r="G284" s="19" t="s">
        <v>1882</v>
      </c>
      <c r="H284" s="51">
        <v>333174</v>
      </c>
      <c r="I284" s="51">
        <v>33317</v>
      </c>
      <c r="J284" s="51">
        <v>366491</v>
      </c>
      <c r="K284" t="e">
        <f>+INDEX('18.02.23'!$N$9:$N$746,MATCH('Hàng tra'!$E284,'18.02.23'!$N$9:$N$746,0))</f>
        <v>#N/A</v>
      </c>
      <c r="L284" t="e">
        <f>+INDEX('18.02.23'!$F$9:$F$746,MATCH('Hàng tra'!$E284,'18.02.23'!$N$9:$N$746,0))</f>
        <v>#N/A</v>
      </c>
      <c r="M284" s="2" t="e">
        <f t="shared" si="4"/>
        <v>#N/A</v>
      </c>
    </row>
    <row r="285" spans="1:13" hidden="1" x14ac:dyDescent="0.25">
      <c r="A285" s="50">
        <v>45013</v>
      </c>
      <c r="B285" s="50">
        <v>45013</v>
      </c>
      <c r="C285" s="19" t="s">
        <v>5843</v>
      </c>
      <c r="D285" s="19" t="s">
        <v>5844</v>
      </c>
      <c r="E285" s="19">
        <v>11079</v>
      </c>
      <c r="F285" s="19" t="s">
        <v>3140</v>
      </c>
      <c r="G285" s="19" t="s">
        <v>1882</v>
      </c>
      <c r="H285" s="51">
        <v>222116</v>
      </c>
      <c r="I285" s="51">
        <v>22212</v>
      </c>
      <c r="J285" s="51">
        <v>244328</v>
      </c>
      <c r="K285" t="e">
        <f>+INDEX('18.02.23'!$N$9:$N$746,MATCH('Hàng tra'!$E285,'18.02.23'!$N$9:$N$746,0))</f>
        <v>#N/A</v>
      </c>
      <c r="L285" t="e">
        <f>+INDEX('18.02.23'!$F$9:$F$746,MATCH('Hàng tra'!$E285,'18.02.23'!$N$9:$N$746,0))</f>
        <v>#N/A</v>
      </c>
      <c r="M285" s="2" t="e">
        <f t="shared" si="4"/>
        <v>#N/A</v>
      </c>
    </row>
    <row r="286" spans="1:13" hidden="1" x14ac:dyDescent="0.25">
      <c r="A286" s="50">
        <v>45009</v>
      </c>
      <c r="B286" s="50">
        <v>45009</v>
      </c>
      <c r="C286" s="19" t="s">
        <v>5845</v>
      </c>
      <c r="D286" s="19" t="s">
        <v>5846</v>
      </c>
      <c r="E286" s="19">
        <v>10640</v>
      </c>
      <c r="F286" s="19" t="s">
        <v>3140</v>
      </c>
      <c r="G286" s="19" t="s">
        <v>1882</v>
      </c>
      <c r="H286" s="51">
        <v>295547</v>
      </c>
      <c r="I286" s="51">
        <v>29555</v>
      </c>
      <c r="J286" s="51">
        <v>325102</v>
      </c>
      <c r="K286" t="e">
        <f>+INDEX('18.02.23'!$N$9:$N$746,MATCH('Hàng tra'!$E286,'18.02.23'!$N$9:$N$746,0))</f>
        <v>#N/A</v>
      </c>
      <c r="L286" t="e">
        <f>+INDEX('18.02.23'!$F$9:$F$746,MATCH('Hàng tra'!$E286,'18.02.23'!$N$9:$N$746,0))</f>
        <v>#N/A</v>
      </c>
      <c r="M286" s="2" t="e">
        <f t="shared" si="4"/>
        <v>#N/A</v>
      </c>
    </row>
    <row r="287" spans="1:13" hidden="1" x14ac:dyDescent="0.25">
      <c r="A287" s="50">
        <v>45012</v>
      </c>
      <c r="B287" s="50">
        <v>45012</v>
      </c>
      <c r="C287" s="19" t="s">
        <v>5847</v>
      </c>
      <c r="D287" s="19" t="s">
        <v>5848</v>
      </c>
      <c r="E287" s="19">
        <v>10946</v>
      </c>
      <c r="F287" s="19" t="s">
        <v>3140</v>
      </c>
      <c r="G287" s="19" t="s">
        <v>1882</v>
      </c>
      <c r="H287" s="51">
        <v>552463</v>
      </c>
      <c r="I287" s="51">
        <v>55246</v>
      </c>
      <c r="J287" s="51">
        <v>607709</v>
      </c>
      <c r="K287" t="e">
        <f>+INDEX('18.02.23'!$N$9:$N$746,MATCH('Hàng tra'!$E287,'18.02.23'!$N$9:$N$746,0))</f>
        <v>#N/A</v>
      </c>
      <c r="L287" t="e">
        <f>+INDEX('18.02.23'!$F$9:$F$746,MATCH('Hàng tra'!$E287,'18.02.23'!$N$9:$N$746,0))</f>
        <v>#N/A</v>
      </c>
      <c r="M287" s="2" t="e">
        <f t="shared" si="4"/>
        <v>#N/A</v>
      </c>
    </row>
    <row r="288" spans="1:13" hidden="1" x14ac:dyDescent="0.25">
      <c r="A288" s="50">
        <v>45022</v>
      </c>
      <c r="B288" s="50">
        <v>45022</v>
      </c>
      <c r="C288" s="19" t="s">
        <v>5849</v>
      </c>
      <c r="D288" s="19" t="s">
        <v>5850</v>
      </c>
      <c r="E288" s="19">
        <v>12559</v>
      </c>
      <c r="F288" s="19" t="s">
        <v>3140</v>
      </c>
      <c r="G288" s="19" t="s">
        <v>1882</v>
      </c>
      <c r="H288" s="51">
        <v>444232</v>
      </c>
      <c r="I288" s="51">
        <v>44423</v>
      </c>
      <c r="J288" s="51">
        <v>488655</v>
      </c>
      <c r="K288" t="e">
        <f>+INDEX('18.02.23'!$N$9:$N$746,MATCH('Hàng tra'!$E288,'18.02.23'!$N$9:$N$746,0))</f>
        <v>#N/A</v>
      </c>
      <c r="L288" t="e">
        <f>+INDEX('18.02.23'!$F$9:$F$746,MATCH('Hàng tra'!$E288,'18.02.23'!$N$9:$N$746,0))</f>
        <v>#N/A</v>
      </c>
      <c r="M288" s="2" t="e">
        <f t="shared" si="4"/>
        <v>#N/A</v>
      </c>
    </row>
    <row r="289" spans="1:13" hidden="1" x14ac:dyDescent="0.25">
      <c r="A289" s="50">
        <v>45013</v>
      </c>
      <c r="B289" s="50">
        <v>45013</v>
      </c>
      <c r="C289" s="19" t="s">
        <v>5851</v>
      </c>
      <c r="D289" s="19" t="s">
        <v>5852</v>
      </c>
      <c r="E289" s="19">
        <v>11275</v>
      </c>
      <c r="F289" s="19" t="s">
        <v>3140</v>
      </c>
      <c r="G289" s="19" t="s">
        <v>1882</v>
      </c>
      <c r="H289" s="51">
        <v>492591</v>
      </c>
      <c r="I289" s="51">
        <v>49259</v>
      </c>
      <c r="J289" s="51">
        <v>541850</v>
      </c>
      <c r="K289" t="e">
        <f>+INDEX('18.02.23'!$N$9:$N$746,MATCH('Hàng tra'!$E289,'18.02.23'!$N$9:$N$746,0))</f>
        <v>#N/A</v>
      </c>
      <c r="L289" t="e">
        <f>+INDEX('18.02.23'!$F$9:$F$746,MATCH('Hàng tra'!$E289,'18.02.23'!$N$9:$N$746,0))</f>
        <v>#N/A</v>
      </c>
      <c r="M289" s="2" t="e">
        <f t="shared" si="4"/>
        <v>#N/A</v>
      </c>
    </row>
    <row r="290" spans="1:13" hidden="1" x14ac:dyDescent="0.25">
      <c r="A290" s="50">
        <v>45008</v>
      </c>
      <c r="B290" s="50">
        <v>45008</v>
      </c>
      <c r="C290" s="19" t="s">
        <v>5853</v>
      </c>
      <c r="D290" s="19" t="s">
        <v>5854</v>
      </c>
      <c r="E290" s="19">
        <v>10383</v>
      </c>
      <c r="F290" s="19" t="s">
        <v>3140</v>
      </c>
      <c r="G290" s="19" t="s">
        <v>1882</v>
      </c>
      <c r="H290" s="51">
        <v>123613</v>
      </c>
      <c r="I290" s="51">
        <v>12361</v>
      </c>
      <c r="J290" s="51">
        <v>135974</v>
      </c>
      <c r="K290" t="e">
        <f>+INDEX('18.02.23'!$N$9:$N$746,MATCH('Hàng tra'!$E290,'18.02.23'!$N$9:$N$746,0))</f>
        <v>#N/A</v>
      </c>
      <c r="L290" t="e">
        <f>+INDEX('18.02.23'!$F$9:$F$746,MATCH('Hàng tra'!$E290,'18.02.23'!$N$9:$N$746,0))</f>
        <v>#N/A</v>
      </c>
      <c r="M290" s="2" t="e">
        <f t="shared" si="4"/>
        <v>#N/A</v>
      </c>
    </row>
    <row r="291" spans="1:13" hidden="1" x14ac:dyDescent="0.25">
      <c r="A291" s="50">
        <v>45013</v>
      </c>
      <c r="B291" s="50">
        <v>45013</v>
      </c>
      <c r="C291" s="19" t="s">
        <v>5855</v>
      </c>
      <c r="D291" s="19" t="s">
        <v>5856</v>
      </c>
      <c r="E291" s="19">
        <v>11036</v>
      </c>
      <c r="F291" s="19" t="s">
        <v>3140</v>
      </c>
      <c r="G291" s="19" t="s">
        <v>1882</v>
      </c>
      <c r="H291" s="51">
        <v>333174</v>
      </c>
      <c r="I291" s="51">
        <v>33317</v>
      </c>
      <c r="J291" s="51">
        <v>366491</v>
      </c>
      <c r="K291" t="e">
        <f>+INDEX('18.02.23'!$N$9:$N$746,MATCH('Hàng tra'!$E291,'18.02.23'!$N$9:$N$746,0))</f>
        <v>#N/A</v>
      </c>
      <c r="L291" t="e">
        <f>+INDEX('18.02.23'!$F$9:$F$746,MATCH('Hàng tra'!$E291,'18.02.23'!$N$9:$N$746,0))</f>
        <v>#N/A</v>
      </c>
      <c r="M291" s="2" t="e">
        <f t="shared" si="4"/>
        <v>#N/A</v>
      </c>
    </row>
    <row r="292" spans="1:13" hidden="1" x14ac:dyDescent="0.25">
      <c r="A292" s="50">
        <v>45010</v>
      </c>
      <c r="B292" s="50">
        <v>45010</v>
      </c>
      <c r="C292" s="19" t="s">
        <v>5857</v>
      </c>
      <c r="D292" s="19" t="s">
        <v>5858</v>
      </c>
      <c r="E292" s="19">
        <v>10723</v>
      </c>
      <c r="F292" s="19" t="s">
        <v>3140</v>
      </c>
      <c r="G292" s="19" t="s">
        <v>1882</v>
      </c>
      <c r="H292" s="51">
        <v>333174</v>
      </c>
      <c r="I292" s="51">
        <v>33317</v>
      </c>
      <c r="J292" s="51">
        <v>366491</v>
      </c>
      <c r="K292" t="e">
        <f>+INDEX('18.02.23'!$N$9:$N$746,MATCH('Hàng tra'!$E292,'18.02.23'!$N$9:$N$746,0))</f>
        <v>#N/A</v>
      </c>
      <c r="L292" t="e">
        <f>+INDEX('18.02.23'!$F$9:$F$746,MATCH('Hàng tra'!$E292,'18.02.23'!$N$9:$N$746,0))</f>
        <v>#N/A</v>
      </c>
      <c r="M292" s="2" t="e">
        <f t="shared" si="4"/>
        <v>#N/A</v>
      </c>
    </row>
    <row r="293" spans="1:13" hidden="1" x14ac:dyDescent="0.25">
      <c r="A293" s="50">
        <v>45013</v>
      </c>
      <c r="B293" s="50">
        <v>45013</v>
      </c>
      <c r="C293" s="19" t="s">
        <v>5859</v>
      </c>
      <c r="D293" s="19" t="s">
        <v>5860</v>
      </c>
      <c r="E293" s="19">
        <v>11106</v>
      </c>
      <c r="F293" s="19" t="s">
        <v>3140</v>
      </c>
      <c r="G293" s="19" t="s">
        <v>1882</v>
      </c>
      <c r="H293" s="51">
        <v>489602</v>
      </c>
      <c r="I293" s="51">
        <v>48960</v>
      </c>
      <c r="J293" s="51">
        <v>538562</v>
      </c>
      <c r="K293" t="e">
        <f>+INDEX('18.02.23'!$N$9:$N$746,MATCH('Hàng tra'!$E293,'18.02.23'!$N$9:$N$746,0))</f>
        <v>#N/A</v>
      </c>
      <c r="L293" t="e">
        <f>+INDEX('18.02.23'!$F$9:$F$746,MATCH('Hàng tra'!$E293,'18.02.23'!$N$9:$N$746,0))</f>
        <v>#N/A</v>
      </c>
      <c r="M293" s="2" t="e">
        <f t="shared" si="4"/>
        <v>#N/A</v>
      </c>
    </row>
    <row r="294" spans="1:13" hidden="1" x14ac:dyDescent="0.25">
      <c r="A294" s="50">
        <v>45009</v>
      </c>
      <c r="B294" s="50">
        <v>45009</v>
      </c>
      <c r="C294" s="19" t="s">
        <v>5861</v>
      </c>
      <c r="D294" s="19" t="s">
        <v>5862</v>
      </c>
      <c r="E294" s="19">
        <v>10610</v>
      </c>
      <c r="F294" s="19" t="s">
        <v>3140</v>
      </c>
      <c r="G294" s="19" t="s">
        <v>1882</v>
      </c>
      <c r="H294" s="51">
        <v>743185</v>
      </c>
      <c r="I294" s="51">
        <v>74319</v>
      </c>
      <c r="J294" s="51">
        <v>817504</v>
      </c>
      <c r="K294" t="e">
        <f>+INDEX('18.02.23'!$N$9:$N$746,MATCH('Hàng tra'!$E294,'18.02.23'!$N$9:$N$746,0))</f>
        <v>#N/A</v>
      </c>
      <c r="L294" t="e">
        <f>+INDEX('18.02.23'!$F$9:$F$746,MATCH('Hàng tra'!$E294,'18.02.23'!$N$9:$N$746,0))</f>
        <v>#N/A</v>
      </c>
      <c r="M294" s="2" t="e">
        <f t="shared" si="4"/>
        <v>#N/A</v>
      </c>
    </row>
    <row r="295" spans="1:13" hidden="1" x14ac:dyDescent="0.25">
      <c r="A295" s="50">
        <v>45007</v>
      </c>
      <c r="B295" s="50">
        <v>45007</v>
      </c>
      <c r="C295" s="19" t="s">
        <v>5863</v>
      </c>
      <c r="D295" s="19" t="s">
        <v>5864</v>
      </c>
      <c r="E295" s="19">
        <v>10181</v>
      </c>
      <c r="F295" s="19" t="s">
        <v>3140</v>
      </c>
      <c r="G295" s="19" t="s">
        <v>1882</v>
      </c>
      <c r="H295" s="51">
        <v>555290</v>
      </c>
      <c r="I295" s="51">
        <v>55529</v>
      </c>
      <c r="J295" s="51">
        <v>610819</v>
      </c>
      <c r="K295" t="e">
        <f>+INDEX('18.02.23'!$N$9:$N$746,MATCH('Hàng tra'!$E295,'18.02.23'!$N$9:$N$746,0))</f>
        <v>#N/A</v>
      </c>
      <c r="L295" t="e">
        <f>+INDEX('18.02.23'!$F$9:$F$746,MATCH('Hàng tra'!$E295,'18.02.23'!$N$9:$N$746,0))</f>
        <v>#N/A</v>
      </c>
      <c r="M295" s="2" t="e">
        <f t="shared" si="4"/>
        <v>#N/A</v>
      </c>
    </row>
    <row r="296" spans="1:13" hidden="1" x14ac:dyDescent="0.25">
      <c r="A296" s="50">
        <v>45030</v>
      </c>
      <c r="B296" s="50">
        <v>45030</v>
      </c>
      <c r="C296" s="19" t="s">
        <v>5865</v>
      </c>
      <c r="D296" s="19" t="s">
        <v>2260</v>
      </c>
      <c r="E296" s="19">
        <v>1425</v>
      </c>
      <c r="F296" s="19" t="s">
        <v>3971</v>
      </c>
      <c r="G296" s="19" t="s">
        <v>349</v>
      </c>
      <c r="H296" s="51">
        <v>50182</v>
      </c>
      <c r="I296" s="51">
        <v>5018</v>
      </c>
      <c r="J296" s="51">
        <v>55200</v>
      </c>
      <c r="K296">
        <f>+INDEX('18.02.23'!$N$9:$N$746,MATCH('Hàng tra'!$E296,'18.02.23'!$N$9:$N$746,0))</f>
        <v>1425</v>
      </c>
      <c r="L296" s="54">
        <v>0</v>
      </c>
      <c r="M296" s="2">
        <v>0</v>
      </c>
    </row>
    <row r="297" spans="1:13" hidden="1" x14ac:dyDescent="0.25">
      <c r="A297" s="50">
        <v>45007</v>
      </c>
      <c r="B297" s="50">
        <v>45007</v>
      </c>
      <c r="C297" s="19" t="s">
        <v>5866</v>
      </c>
      <c r="D297" s="19" t="s">
        <v>5867</v>
      </c>
      <c r="E297" s="19">
        <v>10185</v>
      </c>
      <c r="F297" s="19" t="s">
        <v>3140</v>
      </c>
      <c r="G297" s="19" t="s">
        <v>1882</v>
      </c>
      <c r="H297" s="51">
        <v>111058</v>
      </c>
      <c r="I297" s="51">
        <v>11106</v>
      </c>
      <c r="J297" s="51">
        <v>122164</v>
      </c>
      <c r="K297" t="e">
        <f>+INDEX('18.02.23'!$N$9:$N$746,MATCH('Hàng tra'!$E297,'18.02.23'!$N$9:$N$746,0))</f>
        <v>#N/A</v>
      </c>
      <c r="L297" t="e">
        <f>+INDEX('18.02.23'!$F$9:$F$746,MATCH('Hàng tra'!$E297,'18.02.23'!$N$9:$N$746,0))</f>
        <v>#N/A</v>
      </c>
      <c r="M297" s="2" t="e">
        <f t="shared" si="4"/>
        <v>#N/A</v>
      </c>
    </row>
    <row r="298" spans="1:13" hidden="1" x14ac:dyDescent="0.25">
      <c r="A298" s="50">
        <v>44998</v>
      </c>
      <c r="B298" s="50">
        <v>44998</v>
      </c>
      <c r="C298" s="19" t="s">
        <v>5868</v>
      </c>
      <c r="D298" s="19" t="s">
        <v>5869</v>
      </c>
      <c r="E298" s="19">
        <v>8536</v>
      </c>
      <c r="F298" s="19" t="s">
        <v>3140</v>
      </c>
      <c r="G298" s="19" t="s">
        <v>1882</v>
      </c>
      <c r="H298" s="51">
        <v>333174</v>
      </c>
      <c r="I298" s="51">
        <v>33317</v>
      </c>
      <c r="J298" s="51">
        <v>366491</v>
      </c>
      <c r="K298" t="e">
        <f>+INDEX('18.02.23'!$N$9:$N$746,MATCH('Hàng tra'!$E298,'18.02.23'!$N$9:$N$746,0))</f>
        <v>#N/A</v>
      </c>
      <c r="L298" t="e">
        <f>+INDEX('18.02.23'!$F$9:$F$746,MATCH('Hàng tra'!$E298,'18.02.23'!$N$9:$N$746,0))</f>
        <v>#N/A</v>
      </c>
      <c r="M298" s="2" t="e">
        <f t="shared" si="4"/>
        <v>#N/A</v>
      </c>
    </row>
    <row r="299" spans="1:13" hidden="1" x14ac:dyDescent="0.25">
      <c r="A299" s="50">
        <v>45007</v>
      </c>
      <c r="B299" s="50">
        <v>45007</v>
      </c>
      <c r="C299" s="19" t="s">
        <v>5870</v>
      </c>
      <c r="D299" s="19" t="s">
        <v>5871</v>
      </c>
      <c r="E299" s="19">
        <v>10240</v>
      </c>
      <c r="F299" s="19" t="s">
        <v>3140</v>
      </c>
      <c r="G299" s="19" t="s">
        <v>1882</v>
      </c>
      <c r="H299" s="51">
        <v>640359</v>
      </c>
      <c r="I299" s="51">
        <v>64036</v>
      </c>
      <c r="J299" s="51">
        <v>704395</v>
      </c>
      <c r="K299" t="e">
        <f>+INDEX('18.02.23'!$N$9:$N$746,MATCH('Hàng tra'!$E299,'18.02.23'!$N$9:$N$746,0))</f>
        <v>#N/A</v>
      </c>
      <c r="L299" t="e">
        <f>+INDEX('18.02.23'!$F$9:$F$746,MATCH('Hàng tra'!$E299,'18.02.23'!$N$9:$N$746,0))</f>
        <v>#N/A</v>
      </c>
      <c r="M299" s="2" t="e">
        <f t="shared" si="4"/>
        <v>#N/A</v>
      </c>
    </row>
    <row r="300" spans="1:13" hidden="1" x14ac:dyDescent="0.25">
      <c r="A300" s="50">
        <v>45003</v>
      </c>
      <c r="B300" s="50">
        <v>45003</v>
      </c>
      <c r="C300" s="19" t="s">
        <v>5872</v>
      </c>
      <c r="D300" s="19" t="s">
        <v>5873</v>
      </c>
      <c r="E300" s="19">
        <v>9703</v>
      </c>
      <c r="F300" s="19" t="s">
        <v>3140</v>
      </c>
      <c r="G300" s="19" t="s">
        <v>1882</v>
      </c>
      <c r="H300" s="51">
        <v>100364</v>
      </c>
      <c r="I300" s="51">
        <v>10036</v>
      </c>
      <c r="J300" s="51">
        <v>110400</v>
      </c>
      <c r="K300" t="e">
        <f>+INDEX('18.02.23'!$N$9:$N$746,MATCH('Hàng tra'!$E300,'18.02.23'!$N$9:$N$746,0))</f>
        <v>#N/A</v>
      </c>
      <c r="L300" t="e">
        <f>+INDEX('18.02.23'!$F$9:$F$746,MATCH('Hàng tra'!$E300,'18.02.23'!$N$9:$N$746,0))</f>
        <v>#N/A</v>
      </c>
      <c r="M300" s="2" t="e">
        <f t="shared" si="4"/>
        <v>#N/A</v>
      </c>
    </row>
    <row r="301" spans="1:13" hidden="1" x14ac:dyDescent="0.25">
      <c r="A301" s="50">
        <v>45012</v>
      </c>
      <c r="B301" s="50">
        <v>45012</v>
      </c>
      <c r="C301" s="19" t="s">
        <v>5874</v>
      </c>
      <c r="D301" s="19" t="s">
        <v>5875</v>
      </c>
      <c r="E301" s="19">
        <v>10885</v>
      </c>
      <c r="F301" s="19" t="s">
        <v>3140</v>
      </c>
      <c r="G301" s="19" t="s">
        <v>1882</v>
      </c>
      <c r="H301" s="51">
        <v>206262</v>
      </c>
      <c r="I301" s="51">
        <v>20626</v>
      </c>
      <c r="J301" s="51">
        <v>226888</v>
      </c>
      <c r="K301" t="e">
        <f>+INDEX('18.02.23'!$N$9:$N$746,MATCH('Hàng tra'!$E301,'18.02.23'!$N$9:$N$746,0))</f>
        <v>#N/A</v>
      </c>
      <c r="L301" t="e">
        <f>+INDEX('18.02.23'!$F$9:$F$746,MATCH('Hàng tra'!$E301,'18.02.23'!$N$9:$N$746,0))</f>
        <v>#N/A</v>
      </c>
      <c r="M301" s="2" t="e">
        <f t="shared" si="4"/>
        <v>#N/A</v>
      </c>
    </row>
    <row r="302" spans="1:13" hidden="1" x14ac:dyDescent="0.25">
      <c r="A302" s="50">
        <v>45014</v>
      </c>
      <c r="B302" s="50">
        <v>45014</v>
      </c>
      <c r="C302" s="19" t="s">
        <v>5876</v>
      </c>
      <c r="D302" s="19" t="s">
        <v>2141</v>
      </c>
      <c r="E302" s="19">
        <v>240</v>
      </c>
      <c r="F302" s="19" t="s">
        <v>3975</v>
      </c>
      <c r="G302" s="19" t="s">
        <v>1332</v>
      </c>
      <c r="H302" s="51">
        <v>452240</v>
      </c>
      <c r="I302" s="51">
        <v>45224</v>
      </c>
      <c r="J302" s="51">
        <v>497464</v>
      </c>
      <c r="K302">
        <f>+INDEX('18.02.23'!$N$9:$N$746,MATCH('Hàng tra'!$E302,'18.02.23'!$N$9:$N$746,0))</f>
        <v>240</v>
      </c>
      <c r="L302">
        <v>0</v>
      </c>
      <c r="M302" s="2">
        <v>0</v>
      </c>
    </row>
    <row r="303" spans="1:13" hidden="1" x14ac:dyDescent="0.25">
      <c r="A303" s="50">
        <v>44986</v>
      </c>
      <c r="B303" s="50">
        <v>44986</v>
      </c>
      <c r="C303" s="19" t="s">
        <v>5877</v>
      </c>
      <c r="D303" s="19" t="s">
        <v>851</v>
      </c>
      <c r="E303" s="19">
        <v>747</v>
      </c>
      <c r="F303" s="19" t="s">
        <v>3971</v>
      </c>
      <c r="G303" s="19" t="s">
        <v>349</v>
      </c>
      <c r="H303" s="51">
        <v>220681</v>
      </c>
      <c r="I303" s="51">
        <v>17654</v>
      </c>
      <c r="J303" s="51">
        <v>238335</v>
      </c>
      <c r="K303">
        <f>+INDEX('18.02.23'!$N$9:$N$746,MATCH('Hàng tra'!$E303,'18.02.23'!$N$9:$N$746,0))</f>
        <v>747</v>
      </c>
      <c r="L303">
        <v>0</v>
      </c>
      <c r="M303" s="2">
        <v>0</v>
      </c>
    </row>
    <row r="304" spans="1:13" hidden="1" x14ac:dyDescent="0.25">
      <c r="A304" s="50">
        <v>44996</v>
      </c>
      <c r="B304" s="50">
        <v>44996</v>
      </c>
      <c r="C304" s="19" t="s">
        <v>5878</v>
      </c>
      <c r="D304" s="19" t="s">
        <v>5879</v>
      </c>
      <c r="E304" s="19">
        <v>8462</v>
      </c>
      <c r="F304" s="19" t="s">
        <v>3140</v>
      </c>
      <c r="G304" s="19" t="s">
        <v>1882</v>
      </c>
      <c r="H304" s="51">
        <v>204900</v>
      </c>
      <c r="I304" s="51">
        <v>20490</v>
      </c>
      <c r="J304" s="51">
        <v>225390</v>
      </c>
      <c r="K304" t="e">
        <f>+INDEX('18.02.23'!$N$9:$N$746,MATCH('Hàng tra'!$E304,'18.02.23'!$N$9:$N$746,0))</f>
        <v>#N/A</v>
      </c>
      <c r="L304" t="e">
        <f>+INDEX('18.02.23'!$F$9:$F$746,MATCH('Hàng tra'!$E304,'18.02.23'!$N$9:$N$746,0))</f>
        <v>#N/A</v>
      </c>
      <c r="M304" s="2" t="e">
        <f t="shared" si="4"/>
        <v>#N/A</v>
      </c>
    </row>
    <row r="305" spans="1:13" hidden="1" x14ac:dyDescent="0.25">
      <c r="A305" s="50">
        <v>45019</v>
      </c>
      <c r="B305" s="50">
        <v>45019</v>
      </c>
      <c r="C305" s="19" t="s">
        <v>5880</v>
      </c>
      <c r="D305" s="19" t="s">
        <v>1069</v>
      </c>
      <c r="E305" s="19">
        <v>279</v>
      </c>
      <c r="F305" s="19" t="s">
        <v>3975</v>
      </c>
      <c r="G305" s="19" t="s">
        <v>1332</v>
      </c>
      <c r="H305" s="51">
        <v>935119</v>
      </c>
      <c r="I305" s="51">
        <v>93512</v>
      </c>
      <c r="J305" s="51">
        <v>1028631</v>
      </c>
      <c r="K305" t="e">
        <f>+INDEX('18.02.23'!$N$9:$N$746,MATCH('Hàng tra'!$E305,'18.02.23'!$N$9:$N$746,0))</f>
        <v>#N/A</v>
      </c>
      <c r="L305" t="e">
        <f>+INDEX('18.02.23'!$F$9:$F$746,MATCH('Hàng tra'!$E305,'18.02.23'!$N$9:$N$746,0))</f>
        <v>#N/A</v>
      </c>
      <c r="M305" s="2" t="e">
        <f t="shared" si="4"/>
        <v>#N/A</v>
      </c>
    </row>
    <row r="306" spans="1:13" hidden="1" x14ac:dyDescent="0.25">
      <c r="A306" s="50">
        <v>45014</v>
      </c>
      <c r="B306" s="50">
        <v>45014</v>
      </c>
      <c r="C306" s="19" t="s">
        <v>5881</v>
      </c>
      <c r="D306" s="19" t="s">
        <v>62</v>
      </c>
      <c r="E306" s="19">
        <v>242</v>
      </c>
      <c r="F306" s="19" t="s">
        <v>3975</v>
      </c>
      <c r="G306" s="19" t="s">
        <v>1332</v>
      </c>
      <c r="H306" s="51">
        <v>333174</v>
      </c>
      <c r="I306" s="51">
        <v>33317</v>
      </c>
      <c r="J306" s="51">
        <v>366491</v>
      </c>
      <c r="K306" t="e">
        <f>+INDEX('18.02.23'!$N$9:$N$746,MATCH('Hàng tra'!$E306,'18.02.23'!$N$9:$N$746,0))</f>
        <v>#N/A</v>
      </c>
      <c r="L306" t="e">
        <f>+INDEX('18.02.23'!$F$9:$F$746,MATCH('Hàng tra'!$E306,'18.02.23'!$N$9:$N$746,0))</f>
        <v>#N/A</v>
      </c>
      <c r="M306" s="2" t="e">
        <f t="shared" si="4"/>
        <v>#N/A</v>
      </c>
    </row>
    <row r="307" spans="1:13" hidden="1" x14ac:dyDescent="0.25">
      <c r="A307" s="50">
        <v>45008</v>
      </c>
      <c r="B307" s="50">
        <v>45008</v>
      </c>
      <c r="C307" s="19" t="s">
        <v>5882</v>
      </c>
      <c r="D307" s="19" t="s">
        <v>5883</v>
      </c>
      <c r="E307" s="19">
        <v>10472</v>
      </c>
      <c r="F307" s="19" t="s">
        <v>3140</v>
      </c>
      <c r="G307" s="19" t="s">
        <v>1882</v>
      </c>
      <c r="H307" s="51">
        <v>900035</v>
      </c>
      <c r="I307" s="51">
        <v>90004</v>
      </c>
      <c r="J307" s="51">
        <v>990039</v>
      </c>
      <c r="K307" t="e">
        <f>+INDEX('18.02.23'!$N$9:$N$746,MATCH('Hàng tra'!$E307,'18.02.23'!$N$9:$N$746,0))</f>
        <v>#N/A</v>
      </c>
      <c r="L307" t="e">
        <f>+INDEX('18.02.23'!$F$9:$F$746,MATCH('Hàng tra'!$E307,'18.02.23'!$N$9:$N$746,0))</f>
        <v>#N/A</v>
      </c>
      <c r="M307" s="2" t="e">
        <f t="shared" si="4"/>
        <v>#N/A</v>
      </c>
    </row>
    <row r="308" spans="1:13" hidden="1" x14ac:dyDescent="0.25">
      <c r="A308" s="50">
        <v>45012</v>
      </c>
      <c r="B308" s="50">
        <v>45012</v>
      </c>
      <c r="C308" s="19" t="s">
        <v>5884</v>
      </c>
      <c r="D308" s="19" t="s">
        <v>5885</v>
      </c>
      <c r="E308" s="19">
        <v>10967</v>
      </c>
      <c r="F308" s="19" t="s">
        <v>3140</v>
      </c>
      <c r="G308" s="19" t="s">
        <v>1882</v>
      </c>
      <c r="H308" s="51">
        <v>480036</v>
      </c>
      <c r="I308" s="51">
        <v>48004</v>
      </c>
      <c r="J308" s="51">
        <v>528040</v>
      </c>
      <c r="K308" t="e">
        <f>+INDEX('18.02.23'!$N$9:$N$746,MATCH('Hàng tra'!$E308,'18.02.23'!$N$9:$N$746,0))</f>
        <v>#N/A</v>
      </c>
      <c r="L308" t="e">
        <f>+INDEX('18.02.23'!$F$9:$F$746,MATCH('Hàng tra'!$E308,'18.02.23'!$N$9:$N$746,0))</f>
        <v>#N/A</v>
      </c>
      <c r="M308" s="2" t="e">
        <f t="shared" si="4"/>
        <v>#N/A</v>
      </c>
    </row>
    <row r="309" spans="1:13" hidden="1" x14ac:dyDescent="0.25">
      <c r="A309" s="50">
        <v>45019</v>
      </c>
      <c r="B309" s="50">
        <v>45019</v>
      </c>
      <c r="C309" s="19" t="s">
        <v>5886</v>
      </c>
      <c r="D309" s="19" t="s">
        <v>5887</v>
      </c>
      <c r="E309" s="19">
        <v>12261</v>
      </c>
      <c r="F309" s="19" t="s">
        <v>3140</v>
      </c>
      <c r="G309" s="19" t="s">
        <v>1882</v>
      </c>
      <c r="H309" s="51">
        <v>219450</v>
      </c>
      <c r="I309" s="51">
        <v>21945</v>
      </c>
      <c r="J309" s="51">
        <v>241395</v>
      </c>
      <c r="K309" t="e">
        <f>+INDEX('18.02.23'!$N$9:$N$746,MATCH('Hàng tra'!$E309,'18.02.23'!$N$9:$N$746,0))</f>
        <v>#N/A</v>
      </c>
      <c r="L309" t="e">
        <f>+INDEX('18.02.23'!$F$9:$F$746,MATCH('Hàng tra'!$E309,'18.02.23'!$N$9:$N$746,0))</f>
        <v>#N/A</v>
      </c>
      <c r="M309" s="2" t="e">
        <f t="shared" si="4"/>
        <v>#N/A</v>
      </c>
    </row>
    <row r="310" spans="1:13" hidden="1" x14ac:dyDescent="0.25">
      <c r="A310" s="50">
        <v>45008</v>
      </c>
      <c r="B310" s="50">
        <v>45008</v>
      </c>
      <c r="C310" s="19" t="s">
        <v>5888</v>
      </c>
      <c r="D310" s="19" t="s">
        <v>5889</v>
      </c>
      <c r="E310" s="19">
        <v>10413</v>
      </c>
      <c r="F310" s="19" t="s">
        <v>3140</v>
      </c>
      <c r="G310" s="19" t="s">
        <v>1882</v>
      </c>
      <c r="H310" s="51">
        <v>222116</v>
      </c>
      <c r="I310" s="51">
        <v>22212</v>
      </c>
      <c r="J310" s="51">
        <v>244328</v>
      </c>
      <c r="K310" t="e">
        <f>+INDEX('18.02.23'!$N$9:$N$746,MATCH('Hàng tra'!$E310,'18.02.23'!$N$9:$N$746,0))</f>
        <v>#N/A</v>
      </c>
      <c r="L310" t="e">
        <f>+INDEX('18.02.23'!$F$9:$F$746,MATCH('Hàng tra'!$E310,'18.02.23'!$N$9:$N$746,0))</f>
        <v>#N/A</v>
      </c>
      <c r="M310" s="2" t="e">
        <f t="shared" si="4"/>
        <v>#N/A</v>
      </c>
    </row>
    <row r="311" spans="1:13" hidden="1" x14ac:dyDescent="0.25">
      <c r="A311" s="50">
        <v>45030</v>
      </c>
      <c r="B311" s="50">
        <v>45030</v>
      </c>
      <c r="C311" s="19" t="s">
        <v>5890</v>
      </c>
      <c r="D311" s="19" t="s">
        <v>5891</v>
      </c>
      <c r="E311" s="19">
        <v>14031</v>
      </c>
      <c r="F311" s="19" t="s">
        <v>3140</v>
      </c>
      <c r="G311" s="19" t="s">
        <v>1882</v>
      </c>
      <c r="H311" s="51">
        <v>422844</v>
      </c>
      <c r="I311" s="51">
        <v>42284</v>
      </c>
      <c r="J311" s="51">
        <v>465128</v>
      </c>
      <c r="K311" t="e">
        <f>+INDEX('18.02.23'!$N$9:$N$746,MATCH('Hàng tra'!$E311,'18.02.23'!$N$9:$N$746,0))</f>
        <v>#N/A</v>
      </c>
      <c r="L311" t="e">
        <f>+INDEX('18.02.23'!$F$9:$F$746,MATCH('Hàng tra'!$E311,'18.02.23'!$N$9:$N$746,0))</f>
        <v>#N/A</v>
      </c>
      <c r="M311" s="2" t="e">
        <f t="shared" si="4"/>
        <v>#N/A</v>
      </c>
    </row>
    <row r="312" spans="1:13" hidden="1" x14ac:dyDescent="0.25">
      <c r="A312" s="50">
        <v>45001</v>
      </c>
      <c r="B312" s="50">
        <v>45001</v>
      </c>
      <c r="C312" s="19" t="s">
        <v>5892</v>
      </c>
      <c r="D312" s="19" t="s">
        <v>5893</v>
      </c>
      <c r="E312" s="19">
        <v>9466</v>
      </c>
      <c r="F312" s="19" t="s">
        <v>3140</v>
      </c>
      <c r="G312" s="19" t="s">
        <v>1882</v>
      </c>
      <c r="H312" s="51">
        <v>1654622</v>
      </c>
      <c r="I312" s="51">
        <v>165462</v>
      </c>
      <c r="J312" s="51">
        <v>1820084</v>
      </c>
      <c r="K312" t="e">
        <f>+INDEX('18.02.23'!$N$9:$N$746,MATCH('Hàng tra'!$E312,'18.02.23'!$N$9:$N$746,0))</f>
        <v>#N/A</v>
      </c>
      <c r="L312" t="e">
        <f>+INDEX('18.02.23'!$F$9:$F$746,MATCH('Hàng tra'!$E312,'18.02.23'!$N$9:$N$746,0))</f>
        <v>#N/A</v>
      </c>
      <c r="M312" s="2" t="e">
        <f t="shared" si="4"/>
        <v>#N/A</v>
      </c>
    </row>
    <row r="313" spans="1:13" hidden="1" x14ac:dyDescent="0.25">
      <c r="A313" s="50">
        <v>45009</v>
      </c>
      <c r="B313" s="50">
        <v>45009</v>
      </c>
      <c r="C313" s="19" t="s">
        <v>5894</v>
      </c>
      <c r="D313" s="19" t="s">
        <v>5895</v>
      </c>
      <c r="E313" s="19">
        <v>10619</v>
      </c>
      <c r="F313" s="19" t="s">
        <v>3140</v>
      </c>
      <c r="G313" s="19" t="s">
        <v>1882</v>
      </c>
      <c r="H313" s="51">
        <v>348658</v>
      </c>
      <c r="I313" s="51">
        <v>34866</v>
      </c>
      <c r="J313" s="51">
        <v>383524</v>
      </c>
      <c r="K313" t="e">
        <f>+INDEX('18.02.23'!$N$9:$N$746,MATCH('Hàng tra'!$E313,'18.02.23'!$N$9:$N$746,0))</f>
        <v>#N/A</v>
      </c>
      <c r="L313" t="e">
        <f>+INDEX('18.02.23'!$F$9:$F$746,MATCH('Hàng tra'!$E313,'18.02.23'!$N$9:$N$746,0))</f>
        <v>#N/A</v>
      </c>
      <c r="M313" s="2" t="e">
        <f t="shared" si="4"/>
        <v>#N/A</v>
      </c>
    </row>
    <row r="314" spans="1:13" hidden="1" x14ac:dyDescent="0.25">
      <c r="A314" s="50">
        <v>45012</v>
      </c>
      <c r="B314" s="50">
        <v>45012</v>
      </c>
      <c r="C314" s="19" t="s">
        <v>5896</v>
      </c>
      <c r="D314" s="19" t="s">
        <v>5897</v>
      </c>
      <c r="E314" s="19">
        <v>10895</v>
      </c>
      <c r="F314" s="19" t="s">
        <v>3140</v>
      </c>
      <c r="G314" s="19" t="s">
        <v>1882</v>
      </c>
      <c r="H314" s="51">
        <v>734310</v>
      </c>
      <c r="I314" s="51">
        <v>73431</v>
      </c>
      <c r="J314" s="51">
        <v>807741</v>
      </c>
      <c r="K314" t="e">
        <f>+INDEX('18.02.23'!$N$9:$N$746,MATCH('Hàng tra'!$E314,'18.02.23'!$N$9:$N$746,0))</f>
        <v>#N/A</v>
      </c>
      <c r="L314" t="e">
        <f>+INDEX('18.02.23'!$F$9:$F$746,MATCH('Hàng tra'!$E314,'18.02.23'!$N$9:$N$746,0))</f>
        <v>#N/A</v>
      </c>
      <c r="M314" s="2" t="e">
        <f t="shared" si="4"/>
        <v>#N/A</v>
      </c>
    </row>
    <row r="315" spans="1:13" hidden="1" x14ac:dyDescent="0.25">
      <c r="A315" s="50">
        <v>45014</v>
      </c>
      <c r="B315" s="50">
        <v>45014</v>
      </c>
      <c r="C315" s="19" t="s">
        <v>5898</v>
      </c>
      <c r="D315" s="19" t="s">
        <v>5899</v>
      </c>
      <c r="E315" s="19">
        <v>11429</v>
      </c>
      <c r="F315" s="19" t="s">
        <v>3140</v>
      </c>
      <c r="G315" s="19" t="s">
        <v>1882</v>
      </c>
      <c r="H315" s="51">
        <v>50182</v>
      </c>
      <c r="I315" s="51">
        <v>5018</v>
      </c>
      <c r="J315" s="51">
        <v>55200</v>
      </c>
      <c r="K315" t="e">
        <f>+INDEX('18.02.23'!$N$9:$N$746,MATCH('Hàng tra'!$E315,'18.02.23'!$N$9:$N$746,0))</f>
        <v>#N/A</v>
      </c>
      <c r="L315" t="e">
        <f>+INDEX('18.02.23'!$F$9:$F$746,MATCH('Hàng tra'!$E315,'18.02.23'!$N$9:$N$746,0))</f>
        <v>#N/A</v>
      </c>
      <c r="M315" s="2" t="e">
        <f t="shared" si="4"/>
        <v>#N/A</v>
      </c>
    </row>
    <row r="316" spans="1:13" hidden="1" x14ac:dyDescent="0.25">
      <c r="A316" s="50">
        <v>45008</v>
      </c>
      <c r="B316" s="50">
        <v>45008</v>
      </c>
      <c r="C316" s="19" t="s">
        <v>5900</v>
      </c>
      <c r="D316" s="19" t="s">
        <v>5901</v>
      </c>
      <c r="E316" s="19">
        <v>10466</v>
      </c>
      <c r="F316" s="19" t="s">
        <v>3140</v>
      </c>
      <c r="G316" s="19" t="s">
        <v>1882</v>
      </c>
      <c r="H316" s="51">
        <v>446093</v>
      </c>
      <c r="I316" s="51">
        <v>44609</v>
      </c>
      <c r="J316" s="51">
        <v>490702</v>
      </c>
      <c r="K316" t="e">
        <f>+INDEX('18.02.23'!$N$9:$N$746,MATCH('Hàng tra'!$E316,'18.02.23'!$N$9:$N$746,0))</f>
        <v>#N/A</v>
      </c>
      <c r="L316" t="e">
        <f>+INDEX('18.02.23'!$F$9:$F$746,MATCH('Hàng tra'!$E316,'18.02.23'!$N$9:$N$746,0))</f>
        <v>#N/A</v>
      </c>
      <c r="M316" s="2" t="e">
        <f t="shared" si="4"/>
        <v>#N/A</v>
      </c>
    </row>
    <row r="317" spans="1:13" hidden="1" x14ac:dyDescent="0.25">
      <c r="A317" s="50">
        <v>44994</v>
      </c>
      <c r="B317" s="50">
        <v>44994</v>
      </c>
      <c r="C317" s="19" t="s">
        <v>5902</v>
      </c>
      <c r="D317" s="19" t="s">
        <v>5903</v>
      </c>
      <c r="E317" s="19">
        <v>8077</v>
      </c>
      <c r="F317" s="19" t="s">
        <v>3140</v>
      </c>
      <c r="G317" s="19" t="s">
        <v>1882</v>
      </c>
      <c r="H317" s="51">
        <v>111058</v>
      </c>
      <c r="I317" s="51">
        <v>11106</v>
      </c>
      <c r="J317" s="51">
        <v>122164</v>
      </c>
      <c r="K317" t="e">
        <f>+INDEX('18.02.23'!$N$9:$N$746,MATCH('Hàng tra'!$E317,'18.02.23'!$N$9:$N$746,0))</f>
        <v>#N/A</v>
      </c>
      <c r="L317" t="e">
        <f>+INDEX('18.02.23'!$F$9:$F$746,MATCH('Hàng tra'!$E317,'18.02.23'!$N$9:$N$746,0))</f>
        <v>#N/A</v>
      </c>
      <c r="M317" s="2" t="e">
        <f t="shared" si="4"/>
        <v>#N/A</v>
      </c>
    </row>
    <row r="318" spans="1:13" hidden="1" x14ac:dyDescent="0.25">
      <c r="A318" s="50">
        <v>45028</v>
      </c>
      <c r="B318" s="50">
        <v>45028</v>
      </c>
      <c r="C318" s="19" t="s">
        <v>5904</v>
      </c>
      <c r="D318" s="19" t="s">
        <v>1465</v>
      </c>
      <c r="E318" s="19">
        <v>13476</v>
      </c>
      <c r="F318" s="19" t="s">
        <v>3140</v>
      </c>
      <c r="G318" s="19" t="s">
        <v>1882</v>
      </c>
      <c r="H318" s="51">
        <v>293066</v>
      </c>
      <c r="I318" s="51">
        <v>29307</v>
      </c>
      <c r="J318" s="51">
        <v>322373</v>
      </c>
      <c r="K318" t="e">
        <f>+INDEX('18.02.23'!$N$9:$N$746,MATCH('Hàng tra'!$E318,'18.02.23'!$N$9:$N$746,0))</f>
        <v>#N/A</v>
      </c>
      <c r="L318" t="e">
        <f>+INDEX('18.02.23'!$F$9:$F$746,MATCH('Hàng tra'!$E318,'18.02.23'!$N$9:$N$746,0))</f>
        <v>#N/A</v>
      </c>
      <c r="M318" s="2" t="e">
        <f t="shared" si="4"/>
        <v>#N/A</v>
      </c>
    </row>
    <row r="319" spans="1:13" hidden="1" x14ac:dyDescent="0.25">
      <c r="A319" s="50">
        <v>45009</v>
      </c>
      <c r="B319" s="50">
        <v>45009</v>
      </c>
      <c r="C319" s="19" t="s">
        <v>5905</v>
      </c>
      <c r="D319" s="19" t="s">
        <v>5906</v>
      </c>
      <c r="E319" s="19">
        <v>10518</v>
      </c>
      <c r="F319" s="19" t="s">
        <v>3140</v>
      </c>
      <c r="G319" s="19" t="s">
        <v>1882</v>
      </c>
      <c r="H319" s="51">
        <v>111058</v>
      </c>
      <c r="I319" s="51">
        <v>11106</v>
      </c>
      <c r="J319" s="51">
        <v>122164</v>
      </c>
      <c r="K319" t="e">
        <f>+INDEX('18.02.23'!$N$9:$N$746,MATCH('Hàng tra'!$E319,'18.02.23'!$N$9:$N$746,0))</f>
        <v>#N/A</v>
      </c>
      <c r="L319" t="e">
        <f>+INDEX('18.02.23'!$F$9:$F$746,MATCH('Hàng tra'!$E319,'18.02.23'!$N$9:$N$746,0))</f>
        <v>#N/A</v>
      </c>
      <c r="M319" s="2" t="e">
        <f t="shared" si="4"/>
        <v>#N/A</v>
      </c>
    </row>
    <row r="320" spans="1:13" hidden="1" x14ac:dyDescent="0.25">
      <c r="A320" s="50">
        <v>44999</v>
      </c>
      <c r="B320" s="50">
        <v>44999</v>
      </c>
      <c r="C320" s="19" t="s">
        <v>5907</v>
      </c>
      <c r="D320" s="19" t="s">
        <v>5908</v>
      </c>
      <c r="E320" s="19">
        <v>1011</v>
      </c>
      <c r="F320" s="19" t="s">
        <v>3971</v>
      </c>
      <c r="G320" s="19" t="s">
        <v>349</v>
      </c>
      <c r="H320" s="51">
        <v>246048</v>
      </c>
      <c r="I320" s="51">
        <v>24605</v>
      </c>
      <c r="J320" s="51">
        <v>270653</v>
      </c>
      <c r="K320" t="e">
        <f>+INDEX('18.02.23'!$N$9:$N$746,MATCH('Hàng tra'!$E320,'18.02.23'!$N$9:$N$746,0))</f>
        <v>#N/A</v>
      </c>
      <c r="L320" t="e">
        <f>+INDEX('18.02.23'!$F$9:$F$746,MATCH('Hàng tra'!$E320,'18.02.23'!$N$9:$N$746,0))</f>
        <v>#N/A</v>
      </c>
      <c r="M320" s="2" t="e">
        <f t="shared" si="4"/>
        <v>#N/A</v>
      </c>
    </row>
    <row r="321" spans="1:13" hidden="1" x14ac:dyDescent="0.25">
      <c r="A321" s="50">
        <v>45021</v>
      </c>
      <c r="B321" s="50">
        <v>45021</v>
      </c>
      <c r="C321" s="19" t="s">
        <v>5909</v>
      </c>
      <c r="D321" s="19" t="s">
        <v>5910</v>
      </c>
      <c r="E321" s="19">
        <v>1268</v>
      </c>
      <c r="F321" s="19" t="s">
        <v>3971</v>
      </c>
      <c r="G321" s="19" t="s">
        <v>349</v>
      </c>
      <c r="H321" s="51">
        <v>475167</v>
      </c>
      <c r="I321" s="51">
        <v>47517</v>
      </c>
      <c r="J321" s="51">
        <v>522684</v>
      </c>
      <c r="K321" t="e">
        <f>+INDEX('18.02.23'!$N$9:$N$746,MATCH('Hàng tra'!$E321,'18.02.23'!$N$9:$N$746,0))</f>
        <v>#N/A</v>
      </c>
      <c r="L321" t="e">
        <f>+INDEX('18.02.23'!$F$9:$F$746,MATCH('Hàng tra'!$E321,'18.02.23'!$N$9:$N$746,0))</f>
        <v>#N/A</v>
      </c>
      <c r="M321" s="2" t="e">
        <f t="shared" si="4"/>
        <v>#N/A</v>
      </c>
    </row>
    <row r="322" spans="1:13" hidden="1" x14ac:dyDescent="0.25">
      <c r="A322" s="50">
        <v>45002</v>
      </c>
      <c r="B322" s="50">
        <v>45002</v>
      </c>
      <c r="C322" s="19" t="s">
        <v>5911</v>
      </c>
      <c r="D322" s="19" t="s">
        <v>5912</v>
      </c>
      <c r="E322" s="19">
        <v>1040</v>
      </c>
      <c r="F322" s="19" t="s">
        <v>3971</v>
      </c>
      <c r="G322" s="19" t="s">
        <v>349</v>
      </c>
      <c r="H322" s="51">
        <v>320657</v>
      </c>
      <c r="I322" s="51">
        <v>32066</v>
      </c>
      <c r="J322" s="51">
        <v>352723</v>
      </c>
      <c r="K322" t="e">
        <f>+INDEX('18.02.23'!$N$9:$N$746,MATCH('Hàng tra'!$E322,'18.02.23'!$N$9:$N$746,0))</f>
        <v>#N/A</v>
      </c>
      <c r="L322" t="e">
        <f>+INDEX('18.02.23'!$F$9:$F$746,MATCH('Hàng tra'!$E322,'18.02.23'!$N$9:$N$746,0))</f>
        <v>#N/A</v>
      </c>
      <c r="M322" s="2" t="e">
        <f t="shared" si="4"/>
        <v>#N/A</v>
      </c>
    </row>
    <row r="323" spans="1:13" hidden="1" x14ac:dyDescent="0.25">
      <c r="A323" s="50">
        <v>45022</v>
      </c>
      <c r="B323" s="50">
        <v>45022</v>
      </c>
      <c r="C323" s="19" t="s">
        <v>5913</v>
      </c>
      <c r="D323" s="19" t="s">
        <v>1901</v>
      </c>
      <c r="E323" s="19">
        <v>295</v>
      </c>
      <c r="F323" s="19" t="s">
        <v>3975</v>
      </c>
      <c r="G323" s="19" t="s">
        <v>1332</v>
      </c>
      <c r="H323" s="51">
        <v>269632</v>
      </c>
      <c r="I323" s="51">
        <v>26963</v>
      </c>
      <c r="J323" s="51">
        <v>296595</v>
      </c>
      <c r="K323" t="e">
        <f>+INDEX('18.02.23'!$N$9:$N$746,MATCH('Hàng tra'!$E323,'18.02.23'!$N$9:$N$746,0))</f>
        <v>#N/A</v>
      </c>
      <c r="L323" t="e">
        <f>+INDEX('18.02.23'!$F$9:$F$746,MATCH('Hàng tra'!$E323,'18.02.23'!$N$9:$N$746,0))</f>
        <v>#N/A</v>
      </c>
      <c r="M323" s="2" t="e">
        <f t="shared" si="4"/>
        <v>#N/A</v>
      </c>
    </row>
    <row r="324" spans="1:13" hidden="1" x14ac:dyDescent="0.25">
      <c r="A324" s="50">
        <v>44996</v>
      </c>
      <c r="B324" s="50">
        <v>44996</v>
      </c>
      <c r="C324" s="19" t="s">
        <v>5914</v>
      </c>
      <c r="D324" s="19" t="s">
        <v>5915</v>
      </c>
      <c r="E324" s="19">
        <v>974</v>
      </c>
      <c r="F324" s="19" t="s">
        <v>3971</v>
      </c>
      <c r="G324" s="19" t="s">
        <v>349</v>
      </c>
      <c r="H324" s="51">
        <v>96182</v>
      </c>
      <c r="I324" s="51">
        <v>9618</v>
      </c>
      <c r="J324" s="51">
        <v>105800</v>
      </c>
      <c r="K324" t="e">
        <f>+INDEX('18.02.23'!$N$9:$N$746,MATCH('Hàng tra'!$E324,'18.02.23'!$N$9:$N$746,0))</f>
        <v>#N/A</v>
      </c>
      <c r="L324" t="e">
        <f>+INDEX('18.02.23'!$F$9:$F$746,MATCH('Hàng tra'!$E324,'18.02.23'!$N$9:$N$746,0))</f>
        <v>#N/A</v>
      </c>
      <c r="M324" s="2" t="e">
        <f t="shared" ref="M324:M387" si="5">+J324+L324</f>
        <v>#N/A</v>
      </c>
    </row>
    <row r="325" spans="1:13" hidden="1" x14ac:dyDescent="0.25">
      <c r="A325" s="50">
        <v>45005</v>
      </c>
      <c r="B325" s="50">
        <v>45005</v>
      </c>
      <c r="C325" s="19" t="s">
        <v>5916</v>
      </c>
      <c r="D325" s="19" t="s">
        <v>5917</v>
      </c>
      <c r="E325" s="19">
        <v>1052</v>
      </c>
      <c r="F325" s="19" t="s">
        <v>3971</v>
      </c>
      <c r="G325" s="19" t="s">
        <v>349</v>
      </c>
      <c r="H325" s="51">
        <v>933142</v>
      </c>
      <c r="I325" s="51">
        <v>93314</v>
      </c>
      <c r="J325" s="51">
        <v>1026456</v>
      </c>
      <c r="K325" t="e">
        <f>+INDEX('18.02.23'!$N$9:$N$746,MATCH('Hàng tra'!$E325,'18.02.23'!$N$9:$N$746,0))</f>
        <v>#N/A</v>
      </c>
      <c r="L325" t="e">
        <f>+INDEX('18.02.23'!$F$9:$F$746,MATCH('Hàng tra'!$E325,'18.02.23'!$N$9:$N$746,0))</f>
        <v>#N/A</v>
      </c>
      <c r="M325" s="2" t="e">
        <f t="shared" si="5"/>
        <v>#N/A</v>
      </c>
    </row>
    <row r="326" spans="1:13" hidden="1" x14ac:dyDescent="0.25">
      <c r="A326" s="50">
        <v>44996</v>
      </c>
      <c r="B326" s="50">
        <v>44996</v>
      </c>
      <c r="C326" s="19" t="s">
        <v>5918</v>
      </c>
      <c r="D326" s="19" t="s">
        <v>988</v>
      </c>
      <c r="E326" s="19">
        <v>973</v>
      </c>
      <c r="F326" s="19" t="s">
        <v>3971</v>
      </c>
      <c r="G326" s="19" t="s">
        <v>349</v>
      </c>
      <c r="H326" s="51">
        <v>328509</v>
      </c>
      <c r="I326" s="51">
        <v>32851</v>
      </c>
      <c r="J326" s="51">
        <v>361360</v>
      </c>
      <c r="K326" t="e">
        <f>+INDEX('18.02.23'!$N$9:$N$746,MATCH('Hàng tra'!$E326,'18.02.23'!$N$9:$N$746,0))</f>
        <v>#N/A</v>
      </c>
      <c r="L326" t="e">
        <f>+INDEX('18.02.23'!$F$9:$F$746,MATCH('Hàng tra'!$E326,'18.02.23'!$N$9:$N$746,0))</f>
        <v>#N/A</v>
      </c>
      <c r="M326" s="2" t="e">
        <f t="shared" si="5"/>
        <v>#N/A</v>
      </c>
    </row>
    <row r="327" spans="1:13" hidden="1" x14ac:dyDescent="0.25">
      <c r="A327" s="50">
        <v>44991</v>
      </c>
      <c r="B327" s="50">
        <v>44991</v>
      </c>
      <c r="C327" s="19" t="s">
        <v>5919</v>
      </c>
      <c r="D327" s="19" t="s">
        <v>5920</v>
      </c>
      <c r="E327" s="19">
        <v>7292</v>
      </c>
      <c r="F327" s="19" t="s">
        <v>3140</v>
      </c>
      <c r="G327" s="19" t="s">
        <v>1882</v>
      </c>
      <c r="H327" s="51">
        <v>257920</v>
      </c>
      <c r="I327" s="51">
        <v>25792</v>
      </c>
      <c r="J327" s="51">
        <v>283712</v>
      </c>
      <c r="K327" t="e">
        <f>+INDEX('18.02.23'!$N$9:$N$746,MATCH('Hàng tra'!$E327,'18.02.23'!$N$9:$N$746,0))</f>
        <v>#N/A</v>
      </c>
      <c r="L327" t="e">
        <f>+INDEX('18.02.23'!$F$9:$F$746,MATCH('Hàng tra'!$E327,'18.02.23'!$N$9:$N$746,0))</f>
        <v>#N/A</v>
      </c>
      <c r="M327" s="2" t="e">
        <f t="shared" si="5"/>
        <v>#N/A</v>
      </c>
    </row>
    <row r="328" spans="1:13" hidden="1" x14ac:dyDescent="0.25">
      <c r="A328" s="50">
        <v>44999</v>
      </c>
      <c r="B328" s="50">
        <v>44999</v>
      </c>
      <c r="C328" s="19" t="s">
        <v>5921</v>
      </c>
      <c r="D328" s="19" t="s">
        <v>5922</v>
      </c>
      <c r="E328" s="19">
        <v>1009</v>
      </c>
      <c r="F328" s="19" t="s">
        <v>3971</v>
      </c>
      <c r="G328" s="19" t="s">
        <v>349</v>
      </c>
      <c r="H328" s="51">
        <v>74250</v>
      </c>
      <c r="I328" s="51">
        <v>7425</v>
      </c>
      <c r="J328" s="51">
        <v>81675</v>
      </c>
      <c r="K328" t="e">
        <f>+INDEX('18.02.23'!$N$9:$N$746,MATCH('Hàng tra'!$E328,'18.02.23'!$N$9:$N$746,0))</f>
        <v>#N/A</v>
      </c>
      <c r="L328" t="e">
        <f>+INDEX('18.02.23'!$F$9:$F$746,MATCH('Hàng tra'!$E328,'18.02.23'!$N$9:$N$746,0))</f>
        <v>#N/A</v>
      </c>
      <c r="M328" s="2" t="e">
        <f t="shared" si="5"/>
        <v>#N/A</v>
      </c>
    </row>
    <row r="329" spans="1:13" hidden="1" x14ac:dyDescent="0.25">
      <c r="A329" s="50">
        <v>44991</v>
      </c>
      <c r="B329" s="50">
        <v>44991</v>
      </c>
      <c r="C329" s="19" t="s">
        <v>5923</v>
      </c>
      <c r="D329" s="19" t="s">
        <v>910</v>
      </c>
      <c r="E329" s="19">
        <v>1794</v>
      </c>
      <c r="F329" s="19" t="s">
        <v>3959</v>
      </c>
      <c r="G329" s="19" t="s">
        <v>2803</v>
      </c>
      <c r="H329" s="51">
        <v>1388212</v>
      </c>
      <c r="I329" s="51">
        <v>111057</v>
      </c>
      <c r="J329" s="51">
        <v>1499269</v>
      </c>
      <c r="K329">
        <f>+INDEX('18.02.23'!$N$9:$N$746,MATCH('Hàng tra'!$E329,'18.02.23'!$N$9:$N$746,0))</f>
        <v>1794</v>
      </c>
      <c r="L329">
        <v>0</v>
      </c>
      <c r="M329" s="2">
        <v>0</v>
      </c>
    </row>
    <row r="330" spans="1:13" hidden="1" x14ac:dyDescent="0.25">
      <c r="A330" s="50">
        <v>45014</v>
      </c>
      <c r="B330" s="50">
        <v>45014</v>
      </c>
      <c r="C330" s="19" t="s">
        <v>5924</v>
      </c>
      <c r="D330" s="19" t="s">
        <v>1736</v>
      </c>
      <c r="E330" s="19">
        <v>241</v>
      </c>
      <c r="F330" s="19" t="s">
        <v>3975</v>
      </c>
      <c r="G330" s="19" t="s">
        <v>1332</v>
      </c>
      <c r="H330" s="51">
        <v>345729</v>
      </c>
      <c r="I330" s="51">
        <v>34573</v>
      </c>
      <c r="J330" s="51">
        <v>380302</v>
      </c>
      <c r="K330" t="e">
        <f>+INDEX('18.02.23'!$N$9:$N$746,MATCH('Hàng tra'!$E330,'18.02.23'!$N$9:$N$746,0))</f>
        <v>#N/A</v>
      </c>
      <c r="L330" t="e">
        <f>+INDEX('18.02.23'!$F$9:$F$746,MATCH('Hàng tra'!$E330,'18.02.23'!$N$9:$N$746,0))</f>
        <v>#N/A</v>
      </c>
      <c r="M330" s="2" t="e">
        <f t="shared" si="5"/>
        <v>#N/A</v>
      </c>
    </row>
    <row r="331" spans="1:13" hidden="1" x14ac:dyDescent="0.25">
      <c r="A331" s="50">
        <v>45017</v>
      </c>
      <c r="B331" s="50">
        <v>45017</v>
      </c>
      <c r="C331" s="19" t="s">
        <v>5925</v>
      </c>
      <c r="D331" s="19" t="s">
        <v>5926</v>
      </c>
      <c r="E331" s="19">
        <v>12043</v>
      </c>
      <c r="F331" s="19" t="s">
        <v>3140</v>
      </c>
      <c r="G331" s="19" t="s">
        <v>1882</v>
      </c>
      <c r="H331" s="51">
        <v>267300</v>
      </c>
      <c r="I331" s="51">
        <v>26730</v>
      </c>
      <c r="J331" s="51">
        <v>294030</v>
      </c>
      <c r="K331" t="e">
        <f>+INDEX('18.02.23'!$N$9:$N$746,MATCH('Hàng tra'!$E331,'18.02.23'!$N$9:$N$746,0))</f>
        <v>#N/A</v>
      </c>
      <c r="L331" t="e">
        <f>+INDEX('18.02.23'!$F$9:$F$746,MATCH('Hàng tra'!$E331,'18.02.23'!$N$9:$N$746,0))</f>
        <v>#N/A</v>
      </c>
      <c r="M331" s="2" t="e">
        <f t="shared" si="5"/>
        <v>#N/A</v>
      </c>
    </row>
    <row r="332" spans="1:13" hidden="1" x14ac:dyDescent="0.25">
      <c r="A332" s="50">
        <v>45028</v>
      </c>
      <c r="B332" s="50">
        <v>45028</v>
      </c>
      <c r="C332" s="19" t="s">
        <v>5927</v>
      </c>
      <c r="D332" s="19" t="s">
        <v>5928</v>
      </c>
      <c r="E332" s="19">
        <v>13165</v>
      </c>
      <c r="F332" s="19" t="s">
        <v>3140</v>
      </c>
      <c r="G332" s="19" t="s">
        <v>1882</v>
      </c>
      <c r="H332" s="51">
        <v>148500</v>
      </c>
      <c r="I332" s="51">
        <v>14850</v>
      </c>
      <c r="J332" s="51">
        <v>163350</v>
      </c>
      <c r="K332" t="e">
        <f>+INDEX('18.02.23'!$N$9:$N$746,MATCH('Hàng tra'!$E332,'18.02.23'!$N$9:$N$746,0))</f>
        <v>#N/A</v>
      </c>
      <c r="L332" t="e">
        <f>+INDEX('18.02.23'!$F$9:$F$746,MATCH('Hàng tra'!$E332,'18.02.23'!$N$9:$N$746,0))</f>
        <v>#N/A</v>
      </c>
      <c r="M332" s="2" t="e">
        <f t="shared" si="5"/>
        <v>#N/A</v>
      </c>
    </row>
    <row r="333" spans="1:13" hidden="1" x14ac:dyDescent="0.25">
      <c r="A333" s="50">
        <v>45012</v>
      </c>
      <c r="B333" s="50">
        <v>45012</v>
      </c>
      <c r="C333" s="19" t="s">
        <v>5929</v>
      </c>
      <c r="D333" s="19" t="s">
        <v>5930</v>
      </c>
      <c r="E333" s="19">
        <v>10874</v>
      </c>
      <c r="F333" s="19" t="s">
        <v>3140</v>
      </c>
      <c r="G333" s="19" t="s">
        <v>1882</v>
      </c>
      <c r="H333" s="51">
        <v>617088</v>
      </c>
      <c r="I333" s="51">
        <v>61709</v>
      </c>
      <c r="J333" s="51">
        <v>678797</v>
      </c>
      <c r="K333" t="e">
        <f>+INDEX('18.02.23'!$N$9:$N$746,MATCH('Hàng tra'!$E333,'18.02.23'!$N$9:$N$746,0))</f>
        <v>#N/A</v>
      </c>
      <c r="L333" t="e">
        <f>+INDEX('18.02.23'!$F$9:$F$746,MATCH('Hàng tra'!$E333,'18.02.23'!$N$9:$N$746,0))</f>
        <v>#N/A</v>
      </c>
      <c r="M333" s="2" t="e">
        <f t="shared" si="5"/>
        <v>#N/A</v>
      </c>
    </row>
    <row r="334" spans="1:13" hidden="1" x14ac:dyDescent="0.25">
      <c r="A334" s="50">
        <v>45013</v>
      </c>
      <c r="B334" s="50">
        <v>45013</v>
      </c>
      <c r="C334" s="19" t="s">
        <v>5931</v>
      </c>
      <c r="D334" s="19" t="s">
        <v>5932</v>
      </c>
      <c r="E334" s="19">
        <v>11154</v>
      </c>
      <c r="F334" s="19" t="s">
        <v>3140</v>
      </c>
      <c r="G334" s="19" t="s">
        <v>1882</v>
      </c>
      <c r="H334" s="51">
        <v>111058</v>
      </c>
      <c r="I334" s="51">
        <v>11106</v>
      </c>
      <c r="J334" s="51">
        <v>122164</v>
      </c>
      <c r="K334" t="e">
        <f>+INDEX('18.02.23'!$N$9:$N$746,MATCH('Hàng tra'!$E334,'18.02.23'!$N$9:$N$746,0))</f>
        <v>#N/A</v>
      </c>
      <c r="L334" t="e">
        <f>+INDEX('18.02.23'!$F$9:$F$746,MATCH('Hàng tra'!$E334,'18.02.23'!$N$9:$N$746,0))</f>
        <v>#N/A</v>
      </c>
      <c r="M334" s="2" t="e">
        <f t="shared" si="5"/>
        <v>#N/A</v>
      </c>
    </row>
    <row r="335" spans="1:13" hidden="1" x14ac:dyDescent="0.25">
      <c r="A335" s="50">
        <v>45027</v>
      </c>
      <c r="B335" s="50">
        <v>45027</v>
      </c>
      <c r="C335" s="19" t="s">
        <v>5933</v>
      </c>
      <c r="D335" s="19" t="s">
        <v>5934</v>
      </c>
      <c r="E335" s="19">
        <v>13000</v>
      </c>
      <c r="F335" s="19" t="s">
        <v>3140</v>
      </c>
      <c r="G335" s="19" t="s">
        <v>1882</v>
      </c>
      <c r="H335" s="51">
        <v>666348</v>
      </c>
      <c r="I335" s="51">
        <v>66635</v>
      </c>
      <c r="J335" s="51">
        <v>732983</v>
      </c>
      <c r="K335" t="e">
        <f>+INDEX('18.02.23'!$N$9:$N$746,MATCH('Hàng tra'!$E335,'18.02.23'!$N$9:$N$746,0))</f>
        <v>#N/A</v>
      </c>
      <c r="L335" t="e">
        <f>+INDEX('18.02.23'!$F$9:$F$746,MATCH('Hàng tra'!$E335,'18.02.23'!$N$9:$N$746,0))</f>
        <v>#N/A</v>
      </c>
      <c r="M335" s="2" t="e">
        <f t="shared" si="5"/>
        <v>#N/A</v>
      </c>
    </row>
    <row r="336" spans="1:13" hidden="1" x14ac:dyDescent="0.25">
      <c r="A336" s="50">
        <v>45019</v>
      </c>
      <c r="B336" s="50">
        <v>45019</v>
      </c>
      <c r="C336" s="19" t="s">
        <v>5935</v>
      </c>
      <c r="D336" s="19" t="s">
        <v>5936</v>
      </c>
      <c r="E336" s="19">
        <v>527</v>
      </c>
      <c r="F336" s="19" t="s">
        <v>3995</v>
      </c>
      <c r="G336" s="19" t="s">
        <v>2244</v>
      </c>
      <c r="H336" s="51">
        <v>93288</v>
      </c>
      <c r="I336" s="51">
        <v>9329</v>
      </c>
      <c r="J336" s="51">
        <v>102617</v>
      </c>
      <c r="K336" t="e">
        <f>+INDEX('18.02.23'!$N$9:$N$746,MATCH('Hàng tra'!$E336,'18.02.23'!$N$9:$N$746,0))</f>
        <v>#N/A</v>
      </c>
      <c r="L336" t="e">
        <f>+INDEX('18.02.23'!$F$9:$F$746,MATCH('Hàng tra'!$E336,'18.02.23'!$N$9:$N$746,0))</f>
        <v>#N/A</v>
      </c>
      <c r="M336" s="2" t="e">
        <f t="shared" si="5"/>
        <v>#N/A</v>
      </c>
    </row>
    <row r="337" spans="1:13" hidden="1" x14ac:dyDescent="0.25">
      <c r="A337" s="50">
        <v>45019</v>
      </c>
      <c r="B337" s="50">
        <v>45019</v>
      </c>
      <c r="C337" s="19" t="s">
        <v>5937</v>
      </c>
      <c r="D337" s="19" t="s">
        <v>5938</v>
      </c>
      <c r="E337" s="19">
        <v>526</v>
      </c>
      <c r="F337" s="19" t="s">
        <v>3995</v>
      </c>
      <c r="G337" s="19" t="s">
        <v>2244</v>
      </c>
      <c r="H337" s="51">
        <v>765347</v>
      </c>
      <c r="I337" s="51">
        <v>76535</v>
      </c>
      <c r="J337" s="51">
        <v>841882</v>
      </c>
      <c r="K337" t="e">
        <f>+INDEX('18.02.23'!$N$9:$N$746,MATCH('Hàng tra'!$E337,'18.02.23'!$N$9:$N$746,0))</f>
        <v>#N/A</v>
      </c>
      <c r="L337" t="e">
        <f>+INDEX('18.02.23'!$F$9:$F$746,MATCH('Hàng tra'!$E337,'18.02.23'!$N$9:$N$746,0))</f>
        <v>#N/A</v>
      </c>
      <c r="M337" s="2" t="e">
        <f t="shared" si="5"/>
        <v>#N/A</v>
      </c>
    </row>
    <row r="338" spans="1:13" hidden="1" x14ac:dyDescent="0.25">
      <c r="A338" s="50">
        <v>45020</v>
      </c>
      <c r="B338" s="50">
        <v>45020</v>
      </c>
      <c r="C338" s="19" t="s">
        <v>5939</v>
      </c>
      <c r="D338" s="19" t="s">
        <v>5508</v>
      </c>
      <c r="E338" s="19">
        <v>230</v>
      </c>
      <c r="F338" s="19" t="s">
        <v>3444</v>
      </c>
      <c r="G338" s="19" t="s">
        <v>2912</v>
      </c>
      <c r="H338" s="51">
        <v>742500</v>
      </c>
      <c r="I338" s="51">
        <v>74250</v>
      </c>
      <c r="J338" s="51">
        <v>816750</v>
      </c>
      <c r="K338" t="e">
        <f>+INDEX('18.02.23'!$N$9:$N$746,MATCH('Hàng tra'!$E338,'18.02.23'!$N$9:$N$746,0))</f>
        <v>#N/A</v>
      </c>
      <c r="L338" t="e">
        <f>+INDEX('18.02.23'!$F$9:$F$746,MATCH('Hàng tra'!$E338,'18.02.23'!$N$9:$N$746,0))</f>
        <v>#N/A</v>
      </c>
      <c r="M338" s="2" t="e">
        <f t="shared" si="5"/>
        <v>#N/A</v>
      </c>
    </row>
    <row r="339" spans="1:13" hidden="1" x14ac:dyDescent="0.25">
      <c r="A339" s="50">
        <v>44995</v>
      </c>
      <c r="B339" s="50">
        <v>44995</v>
      </c>
      <c r="C339" s="19" t="s">
        <v>5940</v>
      </c>
      <c r="D339" s="19" t="s">
        <v>2719</v>
      </c>
      <c r="E339" s="19">
        <v>268</v>
      </c>
      <c r="F339" s="19" t="s">
        <v>4114</v>
      </c>
      <c r="G339" s="19" t="s">
        <v>877</v>
      </c>
      <c r="H339" s="51">
        <v>73431</v>
      </c>
      <c r="I339" s="51">
        <v>7343</v>
      </c>
      <c r="J339" s="51">
        <v>80774</v>
      </c>
      <c r="K339" t="e">
        <f>+INDEX('18.02.23'!$N$9:$N$746,MATCH('Hàng tra'!$E339,'18.02.23'!$N$9:$N$746,0))</f>
        <v>#N/A</v>
      </c>
      <c r="L339" t="e">
        <f>+INDEX('18.02.23'!$F$9:$F$746,MATCH('Hàng tra'!$E339,'18.02.23'!$N$9:$N$746,0))</f>
        <v>#N/A</v>
      </c>
      <c r="M339" s="2" t="e">
        <f t="shared" si="5"/>
        <v>#N/A</v>
      </c>
    </row>
    <row r="340" spans="1:13" hidden="1" x14ac:dyDescent="0.25">
      <c r="A340" s="50">
        <v>45010</v>
      </c>
      <c r="B340" s="50">
        <v>45010</v>
      </c>
      <c r="C340" s="19" t="s">
        <v>5941</v>
      </c>
      <c r="D340" s="19" t="s">
        <v>302</v>
      </c>
      <c r="E340" s="19">
        <v>438</v>
      </c>
      <c r="F340" s="19" t="s">
        <v>3453</v>
      </c>
      <c r="G340" s="19" t="s">
        <v>1887</v>
      </c>
      <c r="H340" s="51">
        <v>106050</v>
      </c>
      <c r="I340" s="51">
        <v>10605</v>
      </c>
      <c r="J340" s="51">
        <v>116655</v>
      </c>
      <c r="K340" t="e">
        <f>+INDEX('18.02.23'!$N$9:$N$746,MATCH('Hàng tra'!$E340,'18.02.23'!$N$9:$N$746,0))</f>
        <v>#N/A</v>
      </c>
      <c r="L340" t="e">
        <f>+INDEX('18.02.23'!$F$9:$F$746,MATCH('Hàng tra'!$E340,'18.02.23'!$N$9:$N$746,0))</f>
        <v>#N/A</v>
      </c>
      <c r="M340" s="2" t="e">
        <f t="shared" si="5"/>
        <v>#N/A</v>
      </c>
    </row>
    <row r="341" spans="1:13" hidden="1" x14ac:dyDescent="0.25">
      <c r="A341" s="50">
        <v>45010</v>
      </c>
      <c r="B341" s="50">
        <v>45010</v>
      </c>
      <c r="C341" s="19" t="s">
        <v>5942</v>
      </c>
      <c r="D341" s="19" t="s">
        <v>273</v>
      </c>
      <c r="E341" s="19">
        <v>160</v>
      </c>
      <c r="F341" s="19" t="s">
        <v>3485</v>
      </c>
      <c r="G341" s="19" t="s">
        <v>1228</v>
      </c>
      <c r="H341" s="51">
        <v>1246392</v>
      </c>
      <c r="I341" s="51">
        <v>99711</v>
      </c>
      <c r="J341" s="51">
        <v>1346103</v>
      </c>
      <c r="K341">
        <f>+INDEX('18.02.23'!$N$9:$N$746,MATCH('Hàng tra'!$E341,'18.02.23'!$N$9:$N$746,0))</f>
        <v>160</v>
      </c>
      <c r="L341">
        <v>0</v>
      </c>
      <c r="M341" s="2">
        <v>0</v>
      </c>
    </row>
    <row r="342" spans="1:13" hidden="1" x14ac:dyDescent="0.25">
      <c r="A342" s="50">
        <v>45028</v>
      </c>
      <c r="B342" s="50">
        <v>45028</v>
      </c>
      <c r="C342" s="19" t="s">
        <v>5943</v>
      </c>
      <c r="D342" s="19" t="s">
        <v>2580</v>
      </c>
      <c r="E342" s="19">
        <v>826</v>
      </c>
      <c r="F342" s="19" t="s">
        <v>4026</v>
      </c>
      <c r="G342" s="19" t="s">
        <v>701</v>
      </c>
      <c r="H342" s="51">
        <v>580445</v>
      </c>
      <c r="I342" s="51">
        <v>58045</v>
      </c>
      <c r="J342" s="51">
        <v>638490</v>
      </c>
      <c r="K342">
        <f>+INDEX('18.02.23'!$N$9:$N$746,MATCH('Hàng tra'!$E342,'18.02.23'!$N$9:$N$746,0))</f>
        <v>826</v>
      </c>
      <c r="L342">
        <v>0</v>
      </c>
      <c r="M342" s="2">
        <v>0</v>
      </c>
    </row>
    <row r="343" spans="1:13" hidden="1" x14ac:dyDescent="0.25">
      <c r="A343" s="50">
        <v>45005</v>
      </c>
      <c r="B343" s="50">
        <v>45005</v>
      </c>
      <c r="C343" s="19" t="s">
        <v>5944</v>
      </c>
      <c r="D343" s="19" t="s">
        <v>170</v>
      </c>
      <c r="E343" s="19">
        <v>494</v>
      </c>
      <c r="F343" s="19" t="s">
        <v>3977</v>
      </c>
      <c r="G343" s="19" t="s">
        <v>1976</v>
      </c>
      <c r="H343" s="51">
        <v>673235</v>
      </c>
      <c r="I343" s="51">
        <v>67324</v>
      </c>
      <c r="J343" s="51">
        <v>740559</v>
      </c>
      <c r="K343">
        <f>+INDEX('18.02.23'!$N$9:$N$746,MATCH('Hàng tra'!$E343,'18.02.23'!$N$9:$N$746,0))</f>
        <v>494</v>
      </c>
      <c r="L343">
        <v>0</v>
      </c>
      <c r="M343" s="2">
        <f t="shared" si="5"/>
        <v>740559</v>
      </c>
    </row>
    <row r="344" spans="1:13" hidden="1" x14ac:dyDescent="0.25">
      <c r="A344" s="50">
        <v>45005</v>
      </c>
      <c r="B344" s="50">
        <v>45005</v>
      </c>
      <c r="C344" s="19" t="s">
        <v>5945</v>
      </c>
      <c r="D344" s="19" t="s">
        <v>2283</v>
      </c>
      <c r="E344" s="19">
        <v>495</v>
      </c>
      <c r="F344" s="19" t="s">
        <v>3977</v>
      </c>
      <c r="G344" s="19" t="s">
        <v>1976</v>
      </c>
      <c r="H344" s="51">
        <v>222116</v>
      </c>
      <c r="I344" s="51">
        <v>22212</v>
      </c>
      <c r="J344" s="51">
        <v>244328</v>
      </c>
      <c r="K344">
        <f>+INDEX('18.02.23'!$N$9:$N$746,MATCH('Hàng tra'!$E344,'18.02.23'!$N$9:$N$746,0))</f>
        <v>495</v>
      </c>
      <c r="L344">
        <v>0</v>
      </c>
      <c r="M344" s="2">
        <v>0</v>
      </c>
    </row>
    <row r="345" spans="1:13" hidden="1" x14ac:dyDescent="0.25">
      <c r="A345" s="50">
        <v>45005</v>
      </c>
      <c r="B345" s="50">
        <v>45005</v>
      </c>
      <c r="C345" s="19" t="s">
        <v>5946</v>
      </c>
      <c r="D345" s="19" t="s">
        <v>2502</v>
      </c>
      <c r="E345" s="19">
        <v>308</v>
      </c>
      <c r="F345" s="19" t="s">
        <v>3309</v>
      </c>
      <c r="G345" s="19" t="s">
        <v>2781</v>
      </c>
      <c r="H345" s="51">
        <v>595330</v>
      </c>
      <c r="I345" s="51">
        <v>59533</v>
      </c>
      <c r="J345" s="51">
        <v>654863</v>
      </c>
      <c r="K345">
        <f>+INDEX('18.02.23'!$N$9:$N$746,MATCH('Hàng tra'!$E345,'18.02.23'!$N$9:$N$746,0))</f>
        <v>308</v>
      </c>
      <c r="L345">
        <v>0</v>
      </c>
      <c r="M345" s="2">
        <f t="shared" si="5"/>
        <v>654863</v>
      </c>
    </row>
    <row r="346" spans="1:13" hidden="1" x14ac:dyDescent="0.25">
      <c r="A346" s="50">
        <v>44999</v>
      </c>
      <c r="B346" s="50">
        <v>44999</v>
      </c>
      <c r="C346" s="19" t="s">
        <v>5947</v>
      </c>
      <c r="D346" s="19" t="s">
        <v>1807</v>
      </c>
      <c r="E346" s="19">
        <v>375</v>
      </c>
      <c r="F346" s="19" t="s">
        <v>3233</v>
      </c>
      <c r="G346" s="19" t="s">
        <v>2508</v>
      </c>
      <c r="H346" s="51">
        <v>106050</v>
      </c>
      <c r="I346" s="51">
        <v>8484</v>
      </c>
      <c r="J346" s="51">
        <v>114534</v>
      </c>
      <c r="K346">
        <f>+INDEX('18.02.23'!$N$9:$N$746,MATCH('Hàng tra'!$E346,'18.02.23'!$N$9:$N$746,0))</f>
        <v>375</v>
      </c>
      <c r="L346">
        <v>0</v>
      </c>
      <c r="M346" s="2">
        <f t="shared" si="5"/>
        <v>114534</v>
      </c>
    </row>
    <row r="347" spans="1:13" hidden="1" x14ac:dyDescent="0.25">
      <c r="A347" s="50">
        <v>45001</v>
      </c>
      <c r="B347" s="50">
        <v>45001</v>
      </c>
      <c r="C347" s="19" t="s">
        <v>5948</v>
      </c>
      <c r="D347" s="19" t="s">
        <v>18</v>
      </c>
      <c r="E347" s="19">
        <v>272</v>
      </c>
      <c r="F347" s="19" t="s">
        <v>3487</v>
      </c>
      <c r="G347" s="19" t="s">
        <v>1471</v>
      </c>
      <c r="H347" s="51">
        <v>110250</v>
      </c>
      <c r="I347" s="51">
        <v>11025</v>
      </c>
      <c r="J347" s="51">
        <v>121275</v>
      </c>
      <c r="K347">
        <f>+INDEX('18.02.23'!$N$9:$N$746,MATCH('Hàng tra'!$E347,'18.02.23'!$N$9:$N$746,0))</f>
        <v>272</v>
      </c>
      <c r="L347">
        <v>0</v>
      </c>
      <c r="M347" s="2">
        <f t="shared" si="5"/>
        <v>121275</v>
      </c>
    </row>
    <row r="348" spans="1:13" hidden="1" x14ac:dyDescent="0.25">
      <c r="A348" s="50">
        <v>45005</v>
      </c>
      <c r="B348" s="50">
        <v>45005</v>
      </c>
      <c r="C348" s="19" t="s">
        <v>5949</v>
      </c>
      <c r="D348" s="19" t="s">
        <v>5950</v>
      </c>
      <c r="E348" s="19">
        <v>9735</v>
      </c>
      <c r="F348" s="19" t="s">
        <v>3140</v>
      </c>
      <c r="G348" s="19" t="s">
        <v>1882</v>
      </c>
      <c r="H348" s="51">
        <v>73431</v>
      </c>
      <c r="I348" s="51">
        <v>7343</v>
      </c>
      <c r="J348" s="51">
        <v>80774</v>
      </c>
      <c r="K348" t="e">
        <f>+INDEX('18.02.23'!$N$9:$N$746,MATCH('Hàng tra'!$E348,'18.02.23'!$N$9:$N$746,0))</f>
        <v>#N/A</v>
      </c>
      <c r="L348" t="e">
        <f>+INDEX('18.02.23'!$F$9:$F$746,MATCH('Hàng tra'!$E348,'18.02.23'!$N$9:$N$746,0))</f>
        <v>#N/A</v>
      </c>
      <c r="M348" s="2" t="e">
        <f t="shared" si="5"/>
        <v>#N/A</v>
      </c>
    </row>
    <row r="349" spans="1:13" hidden="1" x14ac:dyDescent="0.25">
      <c r="A349" s="50">
        <v>45023</v>
      </c>
      <c r="B349" s="50">
        <v>45023</v>
      </c>
      <c r="C349" s="19" t="s">
        <v>5951</v>
      </c>
      <c r="D349" s="19" t="s">
        <v>1364</v>
      </c>
      <c r="E349" s="19">
        <v>629</v>
      </c>
      <c r="F349" s="19" t="s">
        <v>3977</v>
      </c>
      <c r="G349" s="19" t="s">
        <v>1976</v>
      </c>
      <c r="H349" s="51">
        <v>146862</v>
      </c>
      <c r="I349" s="51">
        <v>14686</v>
      </c>
      <c r="J349" s="51">
        <v>161548</v>
      </c>
      <c r="K349">
        <f>+INDEX('18.02.23'!$N$9:$N$746,MATCH('Hàng tra'!$E349,'18.02.23'!$N$9:$N$746,0))</f>
        <v>629</v>
      </c>
      <c r="L349">
        <v>0</v>
      </c>
      <c r="M349" s="2">
        <f t="shared" si="5"/>
        <v>161548</v>
      </c>
    </row>
    <row r="350" spans="1:13" hidden="1" x14ac:dyDescent="0.25">
      <c r="A350" s="50">
        <v>45019</v>
      </c>
      <c r="B350" s="50">
        <v>45019</v>
      </c>
      <c r="C350" s="19" t="s">
        <v>5952</v>
      </c>
      <c r="D350" s="19" t="s">
        <v>5953</v>
      </c>
      <c r="E350" s="19">
        <v>322</v>
      </c>
      <c r="F350" s="19" t="s">
        <v>4084</v>
      </c>
      <c r="G350" s="19" t="s">
        <v>1162</v>
      </c>
      <c r="H350" s="51">
        <v>538072</v>
      </c>
      <c r="I350" s="51">
        <v>53807</v>
      </c>
      <c r="J350" s="51">
        <v>591879</v>
      </c>
      <c r="K350" t="e">
        <f>+INDEX('18.02.23'!$N$9:$N$746,MATCH('Hàng tra'!$E350,'18.02.23'!$N$9:$N$746,0))</f>
        <v>#N/A</v>
      </c>
      <c r="L350" t="e">
        <f>+INDEX('18.02.23'!$F$9:$F$746,MATCH('Hàng tra'!$E350,'18.02.23'!$N$9:$N$746,0))</f>
        <v>#N/A</v>
      </c>
      <c r="M350" s="2" t="e">
        <f t="shared" si="5"/>
        <v>#N/A</v>
      </c>
    </row>
    <row r="351" spans="1:13" hidden="1" x14ac:dyDescent="0.25">
      <c r="A351" s="50">
        <v>45019</v>
      </c>
      <c r="B351" s="50">
        <v>45019</v>
      </c>
      <c r="C351" s="19" t="s">
        <v>5954</v>
      </c>
      <c r="D351" s="19" t="s">
        <v>5955</v>
      </c>
      <c r="E351" s="19">
        <v>12082</v>
      </c>
      <c r="F351" s="19" t="s">
        <v>3140</v>
      </c>
      <c r="G351" s="19" t="s">
        <v>1882</v>
      </c>
      <c r="H351" s="51">
        <v>1031532</v>
      </c>
      <c r="I351" s="51">
        <v>103153</v>
      </c>
      <c r="J351" s="51">
        <v>1134685</v>
      </c>
      <c r="K351" t="e">
        <f>+INDEX('18.02.23'!$N$9:$N$746,MATCH('Hàng tra'!$E351,'18.02.23'!$N$9:$N$746,0))</f>
        <v>#N/A</v>
      </c>
      <c r="L351" t="e">
        <f>+INDEX('18.02.23'!$F$9:$F$746,MATCH('Hàng tra'!$E351,'18.02.23'!$N$9:$N$746,0))</f>
        <v>#N/A</v>
      </c>
      <c r="M351" s="2" t="e">
        <f t="shared" si="5"/>
        <v>#N/A</v>
      </c>
    </row>
    <row r="352" spans="1:13" hidden="1" x14ac:dyDescent="0.25">
      <c r="A352" s="50">
        <v>45019</v>
      </c>
      <c r="B352" s="50">
        <v>45019</v>
      </c>
      <c r="C352" s="19" t="s">
        <v>5956</v>
      </c>
      <c r="D352" s="19" t="s">
        <v>5957</v>
      </c>
      <c r="E352" s="19">
        <v>12079</v>
      </c>
      <c r="F352" s="19" t="s">
        <v>3140</v>
      </c>
      <c r="G352" s="19" t="s">
        <v>1882</v>
      </c>
      <c r="H352" s="51">
        <v>1326422</v>
      </c>
      <c r="I352" s="51">
        <v>132642</v>
      </c>
      <c r="J352" s="51">
        <v>1459064</v>
      </c>
      <c r="K352" t="e">
        <f>+INDEX('18.02.23'!$N$9:$N$746,MATCH('Hàng tra'!$E352,'18.02.23'!$N$9:$N$746,0))</f>
        <v>#N/A</v>
      </c>
      <c r="L352" t="e">
        <f>+INDEX('18.02.23'!$F$9:$F$746,MATCH('Hàng tra'!$E352,'18.02.23'!$N$9:$N$746,0))</f>
        <v>#N/A</v>
      </c>
      <c r="M352" s="2" t="e">
        <f t="shared" si="5"/>
        <v>#N/A</v>
      </c>
    </row>
    <row r="353" spans="1:13" hidden="1" x14ac:dyDescent="0.25">
      <c r="A353" s="50">
        <v>45028</v>
      </c>
      <c r="B353" s="50">
        <v>45028</v>
      </c>
      <c r="C353" s="19" t="s">
        <v>5958</v>
      </c>
      <c r="D353" s="19" t="s">
        <v>504</v>
      </c>
      <c r="E353" s="19">
        <v>13450</v>
      </c>
      <c r="F353" s="19" t="s">
        <v>3140</v>
      </c>
      <c r="G353" s="19" t="s">
        <v>1882</v>
      </c>
      <c r="H353" s="51">
        <v>247184</v>
      </c>
      <c r="I353" s="51">
        <v>24718</v>
      </c>
      <c r="J353" s="51">
        <v>271902</v>
      </c>
      <c r="K353" t="e">
        <f>+INDEX('18.02.23'!$N$9:$N$746,MATCH('Hàng tra'!$E353,'18.02.23'!$N$9:$N$746,0))</f>
        <v>#N/A</v>
      </c>
      <c r="L353" t="e">
        <f>+INDEX('18.02.23'!$F$9:$F$746,MATCH('Hàng tra'!$E353,'18.02.23'!$N$9:$N$746,0))</f>
        <v>#N/A</v>
      </c>
      <c r="M353" s="2" t="e">
        <f t="shared" si="5"/>
        <v>#N/A</v>
      </c>
    </row>
    <row r="354" spans="1:13" hidden="1" x14ac:dyDescent="0.25">
      <c r="A354" s="50">
        <v>45028</v>
      </c>
      <c r="B354" s="50">
        <v>45028</v>
      </c>
      <c r="C354" s="19" t="s">
        <v>5959</v>
      </c>
      <c r="D354" s="19" t="s">
        <v>5960</v>
      </c>
      <c r="E354" s="19">
        <v>13361</v>
      </c>
      <c r="F354" s="19" t="s">
        <v>3140</v>
      </c>
      <c r="G354" s="19" t="s">
        <v>1882</v>
      </c>
      <c r="H354" s="51">
        <v>220293</v>
      </c>
      <c r="I354" s="51">
        <v>22029</v>
      </c>
      <c r="J354" s="51">
        <v>242322</v>
      </c>
      <c r="K354" t="e">
        <f>+INDEX('18.02.23'!$N$9:$N$746,MATCH('Hàng tra'!$E354,'18.02.23'!$N$9:$N$746,0))</f>
        <v>#N/A</v>
      </c>
      <c r="L354" t="e">
        <f>+INDEX('18.02.23'!$F$9:$F$746,MATCH('Hàng tra'!$E354,'18.02.23'!$N$9:$N$746,0))</f>
        <v>#N/A</v>
      </c>
      <c r="M354" s="2" t="e">
        <f t="shared" si="5"/>
        <v>#N/A</v>
      </c>
    </row>
    <row r="355" spans="1:13" hidden="1" x14ac:dyDescent="0.25">
      <c r="A355" s="50">
        <v>45026</v>
      </c>
      <c r="B355" s="50">
        <v>45026</v>
      </c>
      <c r="C355" s="19" t="s">
        <v>5961</v>
      </c>
      <c r="D355" s="19" t="s">
        <v>5962</v>
      </c>
      <c r="E355" s="19">
        <v>12862</v>
      </c>
      <c r="F355" s="19" t="s">
        <v>3140</v>
      </c>
      <c r="G355" s="19" t="s">
        <v>1882</v>
      </c>
      <c r="H355" s="51">
        <v>147681</v>
      </c>
      <c r="I355" s="51">
        <v>14768</v>
      </c>
      <c r="J355" s="51">
        <v>162449</v>
      </c>
      <c r="K355" t="e">
        <f>+INDEX('18.02.23'!$N$9:$N$746,MATCH('Hàng tra'!$E355,'18.02.23'!$N$9:$N$746,0))</f>
        <v>#N/A</v>
      </c>
      <c r="L355" t="e">
        <f>+INDEX('18.02.23'!$F$9:$F$746,MATCH('Hàng tra'!$E355,'18.02.23'!$N$9:$N$746,0))</f>
        <v>#N/A</v>
      </c>
      <c r="M355" s="2" t="e">
        <f t="shared" si="5"/>
        <v>#N/A</v>
      </c>
    </row>
    <row r="356" spans="1:13" hidden="1" x14ac:dyDescent="0.25">
      <c r="A356" s="50">
        <v>45027</v>
      </c>
      <c r="B356" s="50">
        <v>45027</v>
      </c>
      <c r="C356" s="19" t="s">
        <v>5963</v>
      </c>
      <c r="D356" s="19" t="s">
        <v>5964</v>
      </c>
      <c r="E356" s="19">
        <v>13104</v>
      </c>
      <c r="F356" s="19" t="s">
        <v>3140</v>
      </c>
      <c r="G356" s="19" t="s">
        <v>1882</v>
      </c>
      <c r="H356" s="51">
        <v>220293</v>
      </c>
      <c r="I356" s="51">
        <v>22029</v>
      </c>
      <c r="J356" s="51">
        <v>242322</v>
      </c>
      <c r="K356" t="e">
        <f>+INDEX('18.02.23'!$N$9:$N$746,MATCH('Hàng tra'!$E356,'18.02.23'!$N$9:$N$746,0))</f>
        <v>#N/A</v>
      </c>
      <c r="L356" t="e">
        <f>+INDEX('18.02.23'!$F$9:$F$746,MATCH('Hàng tra'!$E356,'18.02.23'!$N$9:$N$746,0))</f>
        <v>#N/A</v>
      </c>
      <c r="M356" s="2" t="e">
        <f t="shared" si="5"/>
        <v>#N/A</v>
      </c>
    </row>
    <row r="357" spans="1:13" hidden="1" x14ac:dyDescent="0.25">
      <c r="A357" s="50">
        <v>45015</v>
      </c>
      <c r="B357" s="50">
        <v>45015</v>
      </c>
      <c r="C357" s="19" t="s">
        <v>5965</v>
      </c>
      <c r="D357" s="19" t="s">
        <v>2283</v>
      </c>
      <c r="E357" s="19">
        <v>495</v>
      </c>
      <c r="F357" s="19" t="s">
        <v>3947</v>
      </c>
      <c r="G357" s="19" t="s">
        <v>1246</v>
      </c>
      <c r="H357" s="51">
        <v>110250</v>
      </c>
      <c r="I357" s="51">
        <v>11025</v>
      </c>
      <c r="J357" s="51">
        <v>121275</v>
      </c>
      <c r="K357">
        <f>+INDEX('18.02.23'!$N$9:$N$746,MATCH('Hàng tra'!$E357,'18.02.23'!$N$9:$N$746,0))</f>
        <v>495</v>
      </c>
      <c r="L357">
        <v>0</v>
      </c>
      <c r="M357" s="2">
        <v>0</v>
      </c>
    </row>
    <row r="358" spans="1:13" hidden="1" x14ac:dyDescent="0.25">
      <c r="A358" s="50">
        <v>45026</v>
      </c>
      <c r="B358" s="50">
        <v>45026</v>
      </c>
      <c r="C358" s="19" t="s">
        <v>5966</v>
      </c>
      <c r="D358" s="19" t="s">
        <v>357</v>
      </c>
      <c r="E358" s="19">
        <v>562</v>
      </c>
      <c r="F358" s="19" t="s">
        <v>3453</v>
      </c>
      <c r="G358" s="19" t="s">
        <v>1887</v>
      </c>
      <c r="H358" s="51">
        <v>176400</v>
      </c>
      <c r="I358" s="51">
        <v>17640</v>
      </c>
      <c r="J358" s="51">
        <v>194040</v>
      </c>
      <c r="K358">
        <f>+INDEX('18.02.23'!$N$9:$N$746,MATCH('Hàng tra'!$E358,'18.02.23'!$N$9:$N$746,0))</f>
        <v>562</v>
      </c>
      <c r="L358">
        <v>0</v>
      </c>
      <c r="M358" s="2">
        <f t="shared" si="5"/>
        <v>194040</v>
      </c>
    </row>
    <row r="359" spans="1:13" hidden="1" x14ac:dyDescent="0.25">
      <c r="A359" s="50">
        <v>45026</v>
      </c>
      <c r="B359" s="50">
        <v>45026</v>
      </c>
      <c r="C359" s="19" t="s">
        <v>5967</v>
      </c>
      <c r="D359" s="19" t="s">
        <v>5968</v>
      </c>
      <c r="E359" s="19">
        <v>12779</v>
      </c>
      <c r="F359" s="19" t="s">
        <v>3140</v>
      </c>
      <c r="G359" s="19" t="s">
        <v>1882</v>
      </c>
      <c r="H359" s="51">
        <v>73431</v>
      </c>
      <c r="I359" s="51">
        <v>7343</v>
      </c>
      <c r="J359" s="51">
        <v>80774</v>
      </c>
      <c r="K359" t="e">
        <f>+INDEX('18.02.23'!$N$9:$N$746,MATCH('Hàng tra'!$E359,'18.02.23'!$N$9:$N$746,0))</f>
        <v>#N/A</v>
      </c>
      <c r="L359" t="e">
        <f>+INDEX('18.02.23'!$F$9:$F$746,MATCH('Hàng tra'!$E359,'18.02.23'!$N$9:$N$746,0))</f>
        <v>#N/A</v>
      </c>
      <c r="M359" s="2" t="e">
        <f t="shared" si="5"/>
        <v>#N/A</v>
      </c>
    </row>
    <row r="360" spans="1:13" hidden="1" x14ac:dyDescent="0.25">
      <c r="A360" s="50">
        <v>45022</v>
      </c>
      <c r="B360" s="50">
        <v>45022</v>
      </c>
      <c r="C360" s="19" t="s">
        <v>5969</v>
      </c>
      <c r="D360" s="19" t="s">
        <v>2701</v>
      </c>
      <c r="E360" s="19">
        <v>297</v>
      </c>
      <c r="F360" s="19" t="s">
        <v>3975</v>
      </c>
      <c r="G360" s="19" t="s">
        <v>1332</v>
      </c>
      <c r="H360" s="51">
        <v>444232</v>
      </c>
      <c r="I360" s="51">
        <v>44423</v>
      </c>
      <c r="J360" s="51">
        <v>488655</v>
      </c>
      <c r="K360">
        <f>+INDEX('18.02.23'!$N$9:$N$746,MATCH('Hàng tra'!$E360,'18.02.23'!$N$9:$N$746,0))</f>
        <v>297</v>
      </c>
      <c r="L360">
        <v>0</v>
      </c>
      <c r="M360" s="2">
        <f t="shared" si="5"/>
        <v>488655</v>
      </c>
    </row>
    <row r="361" spans="1:13" hidden="1" x14ac:dyDescent="0.25">
      <c r="A361" s="50">
        <v>45030</v>
      </c>
      <c r="B361" s="50">
        <v>45030</v>
      </c>
      <c r="C361" s="19" t="s">
        <v>5970</v>
      </c>
      <c r="D361" s="19" t="s">
        <v>56</v>
      </c>
      <c r="E361" s="19">
        <v>314</v>
      </c>
      <c r="F361" s="19" t="s">
        <v>3975</v>
      </c>
      <c r="G361" s="19" t="s">
        <v>1332</v>
      </c>
      <c r="H361" s="51">
        <v>111058</v>
      </c>
      <c r="I361" s="51">
        <v>11106</v>
      </c>
      <c r="J361" s="51">
        <v>122164</v>
      </c>
      <c r="K361" t="e">
        <f>+INDEX('18.02.23'!$N$9:$N$746,MATCH('Hàng tra'!$E361,'18.02.23'!$N$9:$N$746,0))</f>
        <v>#N/A</v>
      </c>
      <c r="L361" t="e">
        <f>+INDEX('18.02.23'!$F$9:$F$746,MATCH('Hàng tra'!$E361,'18.02.23'!$N$9:$N$746,0))</f>
        <v>#N/A</v>
      </c>
      <c r="M361" s="2" t="e">
        <f t="shared" si="5"/>
        <v>#N/A</v>
      </c>
    </row>
    <row r="362" spans="1:13" hidden="1" x14ac:dyDescent="0.25">
      <c r="A362" s="50">
        <v>45023</v>
      </c>
      <c r="B362" s="50">
        <v>45023</v>
      </c>
      <c r="C362" s="19" t="s">
        <v>5971</v>
      </c>
      <c r="D362" s="19" t="s">
        <v>5972</v>
      </c>
      <c r="E362" s="19">
        <v>1289</v>
      </c>
      <c r="F362" s="19" t="s">
        <v>3971</v>
      </c>
      <c r="G362" s="19" t="s">
        <v>349</v>
      </c>
      <c r="H362" s="51">
        <v>1112993</v>
      </c>
      <c r="I362" s="51">
        <v>111299</v>
      </c>
      <c r="J362" s="51">
        <v>1224292</v>
      </c>
      <c r="K362" t="e">
        <f>+INDEX('18.02.23'!$N$9:$N$746,MATCH('Hàng tra'!$E362,'18.02.23'!$N$9:$N$746,0))</f>
        <v>#N/A</v>
      </c>
      <c r="L362" t="e">
        <f>+INDEX('18.02.23'!$F$9:$F$746,MATCH('Hàng tra'!$E362,'18.02.23'!$N$9:$N$746,0))</f>
        <v>#N/A</v>
      </c>
      <c r="M362" s="2" t="e">
        <f t="shared" si="5"/>
        <v>#N/A</v>
      </c>
    </row>
    <row r="363" spans="1:13" hidden="1" x14ac:dyDescent="0.25">
      <c r="A363" s="50">
        <v>45030</v>
      </c>
      <c r="B363" s="50">
        <v>45030</v>
      </c>
      <c r="C363" s="19" t="s">
        <v>5973</v>
      </c>
      <c r="D363" s="19" t="s">
        <v>1173</v>
      </c>
      <c r="E363" s="19">
        <v>1429</v>
      </c>
      <c r="F363" s="19" t="s">
        <v>3971</v>
      </c>
      <c r="G363" s="19" t="s">
        <v>349</v>
      </c>
      <c r="H363" s="51">
        <v>532371</v>
      </c>
      <c r="I363" s="51">
        <v>53237</v>
      </c>
      <c r="J363" s="51">
        <v>585608</v>
      </c>
      <c r="K363" t="e">
        <f>+INDEX('18.02.23'!$N$9:$N$746,MATCH('Hàng tra'!$E363,'18.02.23'!$N$9:$N$746,0))</f>
        <v>#N/A</v>
      </c>
      <c r="L363" t="e">
        <f>+INDEX('18.02.23'!$F$9:$F$746,MATCH('Hàng tra'!$E363,'18.02.23'!$N$9:$N$746,0))</f>
        <v>#N/A</v>
      </c>
      <c r="M363" s="2" t="e">
        <f t="shared" si="5"/>
        <v>#N/A</v>
      </c>
    </row>
    <row r="364" spans="1:13" hidden="1" x14ac:dyDescent="0.25">
      <c r="A364" s="50">
        <v>45021</v>
      </c>
      <c r="B364" s="50">
        <v>45021</v>
      </c>
      <c r="C364" s="19" t="s">
        <v>5974</v>
      </c>
      <c r="D364" s="19" t="s">
        <v>5975</v>
      </c>
      <c r="E364" s="19">
        <v>1267</v>
      </c>
      <c r="F364" s="19" t="s">
        <v>3971</v>
      </c>
      <c r="G364" s="19" t="s">
        <v>349</v>
      </c>
      <c r="H364" s="51">
        <v>304287</v>
      </c>
      <c r="I364" s="51">
        <v>30429</v>
      </c>
      <c r="J364" s="51">
        <v>334716</v>
      </c>
      <c r="K364" t="e">
        <f>+INDEX('18.02.23'!$N$9:$N$746,MATCH('Hàng tra'!$E364,'18.02.23'!$N$9:$N$746,0))</f>
        <v>#N/A</v>
      </c>
      <c r="L364" t="e">
        <f>+INDEX('18.02.23'!$F$9:$F$746,MATCH('Hàng tra'!$E364,'18.02.23'!$N$9:$N$746,0))</f>
        <v>#N/A</v>
      </c>
      <c r="M364" s="2" t="e">
        <f t="shared" si="5"/>
        <v>#N/A</v>
      </c>
    </row>
    <row r="365" spans="1:13" hidden="1" x14ac:dyDescent="0.25">
      <c r="A365" s="50">
        <v>45019</v>
      </c>
      <c r="B365" s="50">
        <v>45019</v>
      </c>
      <c r="C365" s="19" t="s">
        <v>5976</v>
      </c>
      <c r="D365" s="19" t="s">
        <v>5977</v>
      </c>
      <c r="E365" s="19">
        <v>12081</v>
      </c>
      <c r="F365" s="19" t="s">
        <v>3140</v>
      </c>
      <c r="G365" s="19" t="s">
        <v>1882</v>
      </c>
      <c r="H365" s="51">
        <v>658968</v>
      </c>
      <c r="I365" s="51">
        <v>65897</v>
      </c>
      <c r="J365" s="51">
        <v>724865</v>
      </c>
      <c r="K365" t="e">
        <f>+INDEX('18.02.23'!$N$9:$N$746,MATCH('Hàng tra'!$E365,'18.02.23'!$N$9:$N$746,0))</f>
        <v>#N/A</v>
      </c>
      <c r="L365" t="e">
        <f>+INDEX('18.02.23'!$F$9:$F$746,MATCH('Hàng tra'!$E365,'18.02.23'!$N$9:$N$746,0))</f>
        <v>#N/A</v>
      </c>
      <c r="M365" s="2" t="e">
        <f t="shared" si="5"/>
        <v>#N/A</v>
      </c>
    </row>
    <row r="366" spans="1:13" hidden="1" x14ac:dyDescent="0.25">
      <c r="A366" s="50">
        <v>45021</v>
      </c>
      <c r="B366" s="50">
        <v>45021</v>
      </c>
      <c r="C366" s="19" t="s">
        <v>5978</v>
      </c>
      <c r="D366" s="19" t="s">
        <v>5979</v>
      </c>
      <c r="E366" s="19">
        <v>12083</v>
      </c>
      <c r="F366" s="19" t="s">
        <v>3140</v>
      </c>
      <c r="G366" s="19" t="s">
        <v>1882</v>
      </c>
      <c r="H366" s="51">
        <v>731667</v>
      </c>
      <c r="I366" s="51">
        <v>73166</v>
      </c>
      <c r="J366" s="51">
        <v>804833</v>
      </c>
      <c r="K366" t="e">
        <f>+INDEX('18.02.23'!$N$9:$N$746,MATCH('Hàng tra'!$E366,'18.02.23'!$N$9:$N$746,0))</f>
        <v>#N/A</v>
      </c>
      <c r="L366" t="e">
        <f>+INDEX('18.02.23'!$F$9:$F$746,MATCH('Hàng tra'!$E366,'18.02.23'!$N$9:$N$746,0))</f>
        <v>#N/A</v>
      </c>
      <c r="M366" s="2" t="e">
        <f t="shared" si="5"/>
        <v>#N/A</v>
      </c>
    </row>
    <row r="367" spans="1:13" hidden="1" x14ac:dyDescent="0.25">
      <c r="A367" s="50">
        <v>45023</v>
      </c>
      <c r="B367" s="50">
        <v>45023</v>
      </c>
      <c r="C367" s="19" t="s">
        <v>5980</v>
      </c>
      <c r="D367" s="19" t="s">
        <v>5981</v>
      </c>
      <c r="E367" s="19">
        <v>12741</v>
      </c>
      <c r="F367" s="19" t="s">
        <v>3140</v>
      </c>
      <c r="G367" s="19" t="s">
        <v>1882</v>
      </c>
      <c r="H367" s="51">
        <v>809564</v>
      </c>
      <c r="I367" s="51">
        <v>80957</v>
      </c>
      <c r="J367" s="51">
        <v>890521</v>
      </c>
      <c r="K367" t="e">
        <f>+INDEX('18.02.23'!$N$9:$N$746,MATCH('Hàng tra'!$E367,'18.02.23'!$N$9:$N$746,0))</f>
        <v>#N/A</v>
      </c>
      <c r="L367" t="e">
        <f>+INDEX('18.02.23'!$F$9:$F$746,MATCH('Hàng tra'!$E367,'18.02.23'!$N$9:$N$746,0))</f>
        <v>#N/A</v>
      </c>
      <c r="M367" s="2" t="e">
        <f t="shared" si="5"/>
        <v>#N/A</v>
      </c>
    </row>
    <row r="368" spans="1:13" hidden="1" x14ac:dyDescent="0.25">
      <c r="A368" s="50">
        <v>45021</v>
      </c>
      <c r="B368" s="50">
        <v>45021</v>
      </c>
      <c r="C368" s="19" t="s">
        <v>5982</v>
      </c>
      <c r="D368" s="19" t="s">
        <v>5983</v>
      </c>
      <c r="E368" s="19">
        <v>12427</v>
      </c>
      <c r="F368" s="19" t="s">
        <v>3140</v>
      </c>
      <c r="G368" s="19" t="s">
        <v>1882</v>
      </c>
      <c r="H368" s="51">
        <v>729860</v>
      </c>
      <c r="I368" s="51">
        <v>72987</v>
      </c>
      <c r="J368" s="51">
        <v>802847</v>
      </c>
      <c r="K368" t="e">
        <f>+INDEX('18.02.23'!$N$9:$N$746,MATCH('Hàng tra'!$E368,'18.02.23'!$N$9:$N$746,0))</f>
        <v>#N/A</v>
      </c>
      <c r="L368" t="e">
        <f>+INDEX('18.02.23'!$F$9:$F$746,MATCH('Hàng tra'!$E368,'18.02.23'!$N$9:$N$746,0))</f>
        <v>#N/A</v>
      </c>
      <c r="M368" s="2" t="e">
        <f t="shared" si="5"/>
        <v>#N/A</v>
      </c>
    </row>
    <row r="369" spans="1:13" hidden="1" x14ac:dyDescent="0.25">
      <c r="A369" s="50">
        <v>45027</v>
      </c>
      <c r="B369" s="50">
        <v>45027</v>
      </c>
      <c r="C369" s="19" t="s">
        <v>5984</v>
      </c>
      <c r="D369" s="19" t="s">
        <v>5985</v>
      </c>
      <c r="E369" s="19">
        <v>13033</v>
      </c>
      <c r="F369" s="19" t="s">
        <v>3140</v>
      </c>
      <c r="G369" s="19" t="s">
        <v>1882</v>
      </c>
      <c r="H369" s="51">
        <v>551644</v>
      </c>
      <c r="I369" s="51">
        <v>55164</v>
      </c>
      <c r="J369" s="51">
        <v>606808</v>
      </c>
      <c r="K369" t="e">
        <f>+INDEX('18.02.23'!$N$9:$N$746,MATCH('Hàng tra'!$E369,'18.02.23'!$N$9:$N$746,0))</f>
        <v>#N/A</v>
      </c>
      <c r="L369" t="e">
        <f>+INDEX('18.02.23'!$F$9:$F$746,MATCH('Hàng tra'!$E369,'18.02.23'!$N$9:$N$746,0))</f>
        <v>#N/A</v>
      </c>
      <c r="M369" s="2" t="e">
        <f t="shared" si="5"/>
        <v>#N/A</v>
      </c>
    </row>
    <row r="370" spans="1:13" hidden="1" x14ac:dyDescent="0.25">
      <c r="A370" s="50">
        <v>45030</v>
      </c>
      <c r="B370" s="50">
        <v>45030</v>
      </c>
      <c r="C370" s="19" t="s">
        <v>5986</v>
      </c>
      <c r="D370" s="19" t="s">
        <v>5987</v>
      </c>
      <c r="E370" s="19">
        <v>13989</v>
      </c>
      <c r="F370" s="19" t="s">
        <v>3140</v>
      </c>
      <c r="G370" s="19" t="s">
        <v>1882</v>
      </c>
      <c r="H370" s="51">
        <v>73431</v>
      </c>
      <c r="I370" s="51">
        <v>7343</v>
      </c>
      <c r="J370" s="51">
        <v>80774</v>
      </c>
      <c r="K370" t="e">
        <f>+INDEX('18.02.23'!$N$9:$N$746,MATCH('Hàng tra'!$E370,'18.02.23'!$N$9:$N$746,0))</f>
        <v>#N/A</v>
      </c>
      <c r="L370" t="e">
        <f>+INDEX('18.02.23'!$F$9:$F$746,MATCH('Hàng tra'!$E370,'18.02.23'!$N$9:$N$746,0))</f>
        <v>#N/A</v>
      </c>
      <c r="M370" s="2" t="e">
        <f t="shared" si="5"/>
        <v>#N/A</v>
      </c>
    </row>
    <row r="371" spans="1:13" hidden="1" x14ac:dyDescent="0.25">
      <c r="A371" s="50">
        <v>45033</v>
      </c>
      <c r="B371" s="50">
        <v>45033</v>
      </c>
      <c r="C371" s="19" t="s">
        <v>5988</v>
      </c>
      <c r="D371" s="19" t="s">
        <v>5989</v>
      </c>
      <c r="E371" s="19">
        <v>14290</v>
      </c>
      <c r="F371" s="19" t="s">
        <v>3140</v>
      </c>
      <c r="G371" s="19" t="s">
        <v>1882</v>
      </c>
      <c r="H371" s="51">
        <v>111058</v>
      </c>
      <c r="I371" s="51">
        <v>11106</v>
      </c>
      <c r="J371" s="51">
        <v>122164</v>
      </c>
      <c r="K371" t="e">
        <f>+INDEX('18.02.23'!$N$9:$N$746,MATCH('Hàng tra'!$E371,'18.02.23'!$N$9:$N$746,0))</f>
        <v>#N/A</v>
      </c>
      <c r="L371" t="e">
        <f>+INDEX('18.02.23'!$F$9:$F$746,MATCH('Hàng tra'!$E371,'18.02.23'!$N$9:$N$746,0))</f>
        <v>#N/A</v>
      </c>
      <c r="M371" s="2" t="e">
        <f t="shared" si="5"/>
        <v>#N/A</v>
      </c>
    </row>
    <row r="372" spans="1:13" hidden="1" x14ac:dyDescent="0.25">
      <c r="A372" s="50">
        <v>45026</v>
      </c>
      <c r="B372" s="50">
        <v>45026</v>
      </c>
      <c r="C372" s="19" t="s">
        <v>5990</v>
      </c>
      <c r="D372" s="19" t="s">
        <v>1808</v>
      </c>
      <c r="E372" s="19">
        <v>407</v>
      </c>
      <c r="F372" s="19" t="s">
        <v>3309</v>
      </c>
      <c r="G372" s="19" t="s">
        <v>2781</v>
      </c>
      <c r="H372" s="51">
        <v>222116</v>
      </c>
      <c r="I372" s="51">
        <v>22212</v>
      </c>
      <c r="J372" s="51">
        <v>244328</v>
      </c>
      <c r="K372" t="e">
        <f>+INDEX('18.02.23'!$N$9:$N$746,MATCH('Hàng tra'!$E372,'18.02.23'!$N$9:$N$746,0))</f>
        <v>#N/A</v>
      </c>
      <c r="L372" t="e">
        <f>+INDEX('18.02.23'!$F$9:$F$746,MATCH('Hàng tra'!$E372,'18.02.23'!$N$9:$N$746,0))</f>
        <v>#N/A</v>
      </c>
      <c r="M372" s="2" t="e">
        <f t="shared" si="5"/>
        <v>#N/A</v>
      </c>
    </row>
    <row r="373" spans="1:13" hidden="1" x14ac:dyDescent="0.25">
      <c r="A373" s="50">
        <v>45034</v>
      </c>
      <c r="B373" s="50">
        <v>45034</v>
      </c>
      <c r="C373" s="19" t="s">
        <v>5991</v>
      </c>
      <c r="D373" s="19" t="s">
        <v>5992</v>
      </c>
      <c r="E373" s="19">
        <v>14496</v>
      </c>
      <c r="F373" s="19" t="s">
        <v>3140</v>
      </c>
      <c r="G373" s="19" t="s">
        <v>1882</v>
      </c>
      <c r="H373" s="51">
        <v>456787</v>
      </c>
      <c r="I373" s="51">
        <v>45679</v>
      </c>
      <c r="J373" s="51">
        <v>502466</v>
      </c>
      <c r="K373" t="e">
        <f>+INDEX('18.02.23'!$N$9:$N$746,MATCH('Hàng tra'!$E373,'18.02.23'!$N$9:$N$746,0))</f>
        <v>#N/A</v>
      </c>
      <c r="L373" t="e">
        <f>+INDEX('18.02.23'!$F$9:$F$746,MATCH('Hàng tra'!$E373,'18.02.23'!$N$9:$N$746,0))</f>
        <v>#N/A</v>
      </c>
      <c r="M373" s="2" t="e">
        <f t="shared" si="5"/>
        <v>#N/A</v>
      </c>
    </row>
    <row r="374" spans="1:13" hidden="1" x14ac:dyDescent="0.25">
      <c r="A374" s="50">
        <v>45033</v>
      </c>
      <c r="B374" s="50">
        <v>45033</v>
      </c>
      <c r="C374" s="19" t="s">
        <v>5993</v>
      </c>
      <c r="D374" s="19" t="s">
        <v>5994</v>
      </c>
      <c r="E374" s="19">
        <v>14160</v>
      </c>
      <c r="F374" s="19" t="s">
        <v>3140</v>
      </c>
      <c r="G374" s="19" t="s">
        <v>1882</v>
      </c>
      <c r="H374" s="51">
        <v>698645</v>
      </c>
      <c r="I374" s="51">
        <v>69865</v>
      </c>
      <c r="J374" s="51">
        <v>768510</v>
      </c>
      <c r="K374" t="e">
        <f>+INDEX('18.02.23'!$N$9:$N$746,MATCH('Hàng tra'!$E374,'18.02.23'!$N$9:$N$746,0))</f>
        <v>#N/A</v>
      </c>
      <c r="L374" t="e">
        <f>+INDEX('18.02.23'!$F$9:$F$746,MATCH('Hàng tra'!$E374,'18.02.23'!$N$9:$N$746,0))</f>
        <v>#N/A</v>
      </c>
      <c r="M374" s="2" t="e">
        <f t="shared" si="5"/>
        <v>#N/A</v>
      </c>
    </row>
    <row r="375" spans="1:13" hidden="1" x14ac:dyDescent="0.25">
      <c r="A375" s="50">
        <v>45027</v>
      </c>
      <c r="B375" s="50">
        <v>45027</v>
      </c>
      <c r="C375" s="19" t="s">
        <v>5995</v>
      </c>
      <c r="D375" s="19" t="s">
        <v>5996</v>
      </c>
      <c r="E375" s="19">
        <v>13023</v>
      </c>
      <c r="F375" s="19" t="s">
        <v>3140</v>
      </c>
      <c r="G375" s="19" t="s">
        <v>1882</v>
      </c>
      <c r="H375" s="51">
        <v>73431</v>
      </c>
      <c r="I375" s="51">
        <v>7343</v>
      </c>
      <c r="J375" s="51">
        <v>80774</v>
      </c>
      <c r="K375" t="e">
        <f>+INDEX('18.02.23'!$N$9:$N$746,MATCH('Hàng tra'!$E375,'18.02.23'!$N$9:$N$746,0))</f>
        <v>#N/A</v>
      </c>
      <c r="L375" t="e">
        <f>+INDEX('18.02.23'!$F$9:$F$746,MATCH('Hàng tra'!$E375,'18.02.23'!$N$9:$N$746,0))</f>
        <v>#N/A</v>
      </c>
      <c r="M375" s="2" t="e">
        <f t="shared" si="5"/>
        <v>#N/A</v>
      </c>
    </row>
    <row r="376" spans="1:13" hidden="1" x14ac:dyDescent="0.25">
      <c r="A376" s="50">
        <v>45028</v>
      </c>
      <c r="B376" s="50">
        <v>45028</v>
      </c>
      <c r="C376" s="19" t="s">
        <v>5997</v>
      </c>
      <c r="D376" s="19" t="s">
        <v>490</v>
      </c>
      <c r="E376" s="19">
        <v>838</v>
      </c>
      <c r="F376" s="19" t="s">
        <v>4026</v>
      </c>
      <c r="G376" s="19" t="s">
        <v>701</v>
      </c>
      <c r="H376" s="51">
        <v>340738</v>
      </c>
      <c r="I376" s="51">
        <v>34074</v>
      </c>
      <c r="J376" s="51">
        <v>374812</v>
      </c>
      <c r="K376">
        <f>+INDEX('18.02.23'!$N$9:$N$746,MATCH('Hàng tra'!$E376,'18.02.23'!$N$9:$N$746,0))</f>
        <v>838</v>
      </c>
      <c r="L376">
        <v>0</v>
      </c>
      <c r="M376" s="2">
        <f t="shared" si="5"/>
        <v>374812</v>
      </c>
    </row>
    <row r="377" spans="1:13" hidden="1" x14ac:dyDescent="0.25">
      <c r="A377" s="50">
        <v>45013</v>
      </c>
      <c r="B377" s="50">
        <v>45013</v>
      </c>
      <c r="C377" s="19" t="s">
        <v>5998</v>
      </c>
      <c r="D377" s="19" t="s">
        <v>194</v>
      </c>
      <c r="E377" s="19">
        <v>167</v>
      </c>
      <c r="F377" s="19" t="s">
        <v>3973</v>
      </c>
      <c r="G377" s="19" t="s">
        <v>1711</v>
      </c>
      <c r="H377" s="51">
        <v>181500</v>
      </c>
      <c r="I377" s="51">
        <v>18150</v>
      </c>
      <c r="J377" s="51">
        <v>199650</v>
      </c>
      <c r="K377">
        <f>+INDEX('18.02.23'!$N$9:$N$746,MATCH('Hàng tra'!$E377,'18.02.23'!$N$9:$N$746,0))</f>
        <v>167</v>
      </c>
      <c r="L377">
        <v>0</v>
      </c>
      <c r="M377" s="2">
        <v>0</v>
      </c>
    </row>
    <row r="378" spans="1:13" hidden="1" x14ac:dyDescent="0.25">
      <c r="A378" s="50">
        <v>45026</v>
      </c>
      <c r="B378" s="50">
        <v>45026</v>
      </c>
      <c r="C378" s="19" t="s">
        <v>5999</v>
      </c>
      <c r="D378" s="19" t="s">
        <v>68</v>
      </c>
      <c r="E378" s="19">
        <v>484</v>
      </c>
      <c r="F378" s="19" t="s">
        <v>4116</v>
      </c>
      <c r="G378" s="19" t="s">
        <v>1640</v>
      </c>
      <c r="H378" s="51">
        <v>358734</v>
      </c>
      <c r="I378" s="51">
        <v>35873</v>
      </c>
      <c r="J378" s="51">
        <v>394607</v>
      </c>
      <c r="K378">
        <f>+INDEX('18.02.23'!$N$9:$N$746,MATCH('Hàng tra'!$E378,'18.02.23'!$N$9:$N$746,0))</f>
        <v>484</v>
      </c>
      <c r="L378">
        <v>0</v>
      </c>
      <c r="M378" s="2">
        <f t="shared" si="5"/>
        <v>394607</v>
      </c>
    </row>
    <row r="379" spans="1:13" hidden="1" x14ac:dyDescent="0.25">
      <c r="A379" s="50">
        <v>45012</v>
      </c>
      <c r="B379" s="50">
        <v>45012</v>
      </c>
      <c r="C379" s="19" t="s">
        <v>6000</v>
      </c>
      <c r="D379" s="19" t="s">
        <v>6001</v>
      </c>
      <c r="E379" s="19">
        <v>540</v>
      </c>
      <c r="F379" s="19" t="s">
        <v>3977</v>
      </c>
      <c r="G379" s="19" t="s">
        <v>1976</v>
      </c>
      <c r="H379" s="51">
        <v>368175</v>
      </c>
      <c r="I379" s="51">
        <v>36818</v>
      </c>
      <c r="J379" s="51">
        <v>404993</v>
      </c>
      <c r="K379" t="e">
        <f>+INDEX('18.02.23'!$N$9:$N$746,MATCH('Hàng tra'!$E379,'18.02.23'!$N$9:$N$746,0))</f>
        <v>#N/A</v>
      </c>
      <c r="L379" t="e">
        <f>+INDEX('18.02.23'!$F$9:$F$746,MATCH('Hàng tra'!$E379,'18.02.23'!$N$9:$N$746,0))</f>
        <v>#N/A</v>
      </c>
      <c r="M379" s="2" t="e">
        <f t="shared" si="5"/>
        <v>#N/A</v>
      </c>
    </row>
    <row r="380" spans="1:13" hidden="1" x14ac:dyDescent="0.25">
      <c r="A380" s="50">
        <v>45029</v>
      </c>
      <c r="B380" s="50">
        <v>45029</v>
      </c>
      <c r="C380" s="19" t="s">
        <v>6002</v>
      </c>
      <c r="D380" s="19" t="s">
        <v>1303</v>
      </c>
      <c r="E380" s="19">
        <v>13710</v>
      </c>
      <c r="F380" s="19" t="s">
        <v>3140</v>
      </c>
      <c r="G380" s="19" t="s">
        <v>1882</v>
      </c>
      <c r="H380" s="51">
        <v>222116</v>
      </c>
      <c r="I380" s="51">
        <v>22212</v>
      </c>
      <c r="J380" s="51">
        <v>244328</v>
      </c>
      <c r="K380" t="e">
        <f>+INDEX('18.02.23'!$N$9:$N$746,MATCH('Hàng tra'!$E380,'18.02.23'!$N$9:$N$746,0))</f>
        <v>#N/A</v>
      </c>
      <c r="L380" t="e">
        <f>+INDEX('18.02.23'!$F$9:$F$746,MATCH('Hàng tra'!$E380,'18.02.23'!$N$9:$N$746,0))</f>
        <v>#N/A</v>
      </c>
      <c r="M380" s="2" t="e">
        <f t="shared" si="5"/>
        <v>#N/A</v>
      </c>
    </row>
    <row r="381" spans="1:13" hidden="1" x14ac:dyDescent="0.25">
      <c r="A381" s="50">
        <v>45033</v>
      </c>
      <c r="B381" s="50">
        <v>45033</v>
      </c>
      <c r="C381" s="19" t="s">
        <v>6003</v>
      </c>
      <c r="D381" s="19" t="s">
        <v>6004</v>
      </c>
      <c r="E381" s="19">
        <v>14251</v>
      </c>
      <c r="F381" s="19" t="s">
        <v>3140</v>
      </c>
      <c r="G381" s="19" t="s">
        <v>1882</v>
      </c>
      <c r="H381" s="51">
        <v>301092</v>
      </c>
      <c r="I381" s="51">
        <v>30109</v>
      </c>
      <c r="J381" s="51">
        <v>331201</v>
      </c>
      <c r="K381" t="e">
        <f>+INDEX('18.02.23'!$N$9:$N$746,MATCH('Hàng tra'!$E381,'18.02.23'!$N$9:$N$746,0))</f>
        <v>#N/A</v>
      </c>
      <c r="L381" t="e">
        <f>+INDEX('18.02.23'!$F$9:$F$746,MATCH('Hàng tra'!$E381,'18.02.23'!$N$9:$N$746,0))</f>
        <v>#N/A</v>
      </c>
      <c r="M381" s="2" t="e">
        <f t="shared" si="5"/>
        <v>#N/A</v>
      </c>
    </row>
    <row r="382" spans="1:13" hidden="1" x14ac:dyDescent="0.25">
      <c r="A382" s="50">
        <v>45027</v>
      </c>
      <c r="B382" s="50">
        <v>45027</v>
      </c>
      <c r="C382" s="19" t="s">
        <v>6005</v>
      </c>
      <c r="D382" s="19" t="s">
        <v>1100</v>
      </c>
      <c r="E382" s="19">
        <v>442</v>
      </c>
      <c r="F382" s="19" t="s">
        <v>3333</v>
      </c>
      <c r="G382" s="19" t="s">
        <v>439</v>
      </c>
      <c r="H382" s="51">
        <v>111058</v>
      </c>
      <c r="I382" s="51">
        <v>11106</v>
      </c>
      <c r="J382" s="51">
        <v>122164</v>
      </c>
      <c r="K382">
        <f>+INDEX('18.02.23'!$N$9:$N$746,MATCH('Hàng tra'!$E382,'18.02.23'!$N$9:$N$746,0))</f>
        <v>442</v>
      </c>
      <c r="L382">
        <v>0</v>
      </c>
      <c r="M382" s="2">
        <f t="shared" si="5"/>
        <v>122164</v>
      </c>
    </row>
    <row r="383" spans="1:13" hidden="1" x14ac:dyDescent="0.25">
      <c r="A383" s="50">
        <v>45030</v>
      </c>
      <c r="B383" s="50">
        <v>45030</v>
      </c>
      <c r="C383" s="19" t="s">
        <v>6006</v>
      </c>
      <c r="D383" s="19" t="s">
        <v>6007</v>
      </c>
      <c r="E383" s="19">
        <v>14011</v>
      </c>
      <c r="F383" s="19" t="s">
        <v>3140</v>
      </c>
      <c r="G383" s="19" t="s">
        <v>1882</v>
      </c>
      <c r="H383" s="51">
        <v>341816</v>
      </c>
      <c r="I383" s="51">
        <v>34182</v>
      </c>
      <c r="J383" s="51">
        <v>375998</v>
      </c>
      <c r="K383" t="e">
        <f>+INDEX('18.02.23'!$N$9:$N$746,MATCH('Hàng tra'!$E383,'18.02.23'!$N$9:$N$746,0))</f>
        <v>#N/A</v>
      </c>
      <c r="L383" t="e">
        <f>+INDEX('18.02.23'!$F$9:$F$746,MATCH('Hàng tra'!$E383,'18.02.23'!$N$9:$N$746,0))</f>
        <v>#N/A</v>
      </c>
      <c r="M383" s="2" t="e">
        <f t="shared" si="5"/>
        <v>#N/A</v>
      </c>
    </row>
    <row r="384" spans="1:13" hidden="1" x14ac:dyDescent="0.25">
      <c r="A384" s="50">
        <v>45023</v>
      </c>
      <c r="B384" s="50">
        <v>45023</v>
      </c>
      <c r="C384" s="19" t="s">
        <v>6008</v>
      </c>
      <c r="D384" s="19" t="s">
        <v>6009</v>
      </c>
      <c r="E384" s="19">
        <v>280</v>
      </c>
      <c r="F384" s="19" t="s">
        <v>4073</v>
      </c>
      <c r="G384" s="19" t="s">
        <v>1531</v>
      </c>
      <c r="H384" s="51">
        <v>119066</v>
      </c>
      <c r="I384" s="51">
        <v>11907</v>
      </c>
      <c r="J384" s="51">
        <v>130973</v>
      </c>
      <c r="K384" t="e">
        <f>+INDEX('18.02.23'!$N$9:$N$746,MATCH('Hàng tra'!$E384,'18.02.23'!$N$9:$N$746,0))</f>
        <v>#N/A</v>
      </c>
      <c r="L384" t="e">
        <f>+INDEX('18.02.23'!$F$9:$F$746,MATCH('Hàng tra'!$E384,'18.02.23'!$N$9:$N$746,0))</f>
        <v>#N/A</v>
      </c>
      <c r="M384" s="2" t="e">
        <f t="shared" si="5"/>
        <v>#N/A</v>
      </c>
    </row>
    <row r="385" spans="1:13" hidden="1" x14ac:dyDescent="0.25">
      <c r="A385" s="50">
        <v>45022</v>
      </c>
      <c r="B385" s="50">
        <v>45022</v>
      </c>
      <c r="C385" s="19" t="s">
        <v>6010</v>
      </c>
      <c r="D385" s="19" t="s">
        <v>605</v>
      </c>
      <c r="E385" s="19">
        <v>616</v>
      </c>
      <c r="F385" s="19" t="s">
        <v>3977</v>
      </c>
      <c r="G385" s="19" t="s">
        <v>1976</v>
      </c>
      <c r="H385" s="51">
        <v>315482</v>
      </c>
      <c r="I385" s="51">
        <v>31548</v>
      </c>
      <c r="J385" s="51">
        <v>347030</v>
      </c>
      <c r="K385">
        <f>+INDEX('18.02.23'!$N$9:$N$746,MATCH('Hàng tra'!$E385,'18.02.23'!$N$9:$N$746,0))</f>
        <v>616</v>
      </c>
      <c r="L385">
        <v>0</v>
      </c>
      <c r="M385" s="2">
        <f t="shared" si="5"/>
        <v>347030</v>
      </c>
    </row>
    <row r="386" spans="1:13" hidden="1" x14ac:dyDescent="0.25">
      <c r="A386" s="50">
        <v>45030</v>
      </c>
      <c r="B386" s="50">
        <v>45030</v>
      </c>
      <c r="C386" s="19" t="s">
        <v>6011</v>
      </c>
      <c r="D386" s="19" t="s">
        <v>6012</v>
      </c>
      <c r="E386" s="19">
        <v>13851</v>
      </c>
      <c r="F386" s="19" t="s">
        <v>3140</v>
      </c>
      <c r="G386" s="19" t="s">
        <v>1882</v>
      </c>
      <c r="H386" s="51">
        <v>718391</v>
      </c>
      <c r="I386" s="51">
        <v>71839</v>
      </c>
      <c r="J386" s="51">
        <v>790230</v>
      </c>
      <c r="K386" t="e">
        <f>+INDEX('18.02.23'!$N$9:$N$746,MATCH('Hàng tra'!$E386,'18.02.23'!$N$9:$N$746,0))</f>
        <v>#N/A</v>
      </c>
      <c r="L386" t="e">
        <f>+INDEX('18.02.23'!$F$9:$F$746,MATCH('Hàng tra'!$E386,'18.02.23'!$N$9:$N$746,0))</f>
        <v>#N/A</v>
      </c>
      <c r="M386" s="2" t="e">
        <f t="shared" si="5"/>
        <v>#N/A</v>
      </c>
    </row>
    <row r="387" spans="1:13" hidden="1" x14ac:dyDescent="0.25">
      <c r="A387" s="50">
        <v>45027</v>
      </c>
      <c r="B387" s="50">
        <v>45027</v>
      </c>
      <c r="C387" s="19" t="s">
        <v>6013</v>
      </c>
      <c r="D387" s="19" t="s">
        <v>6014</v>
      </c>
      <c r="E387" s="19">
        <v>1336</v>
      </c>
      <c r="F387" s="19" t="s">
        <v>3971</v>
      </c>
      <c r="G387" s="19" t="s">
        <v>349</v>
      </c>
      <c r="H387" s="51">
        <v>222116</v>
      </c>
      <c r="I387" s="51">
        <v>22212</v>
      </c>
      <c r="J387" s="51">
        <v>244328</v>
      </c>
      <c r="K387" t="e">
        <f>+INDEX('18.02.23'!$N$9:$N$746,MATCH('Hàng tra'!$E387,'18.02.23'!$N$9:$N$746,0))</f>
        <v>#N/A</v>
      </c>
      <c r="L387" t="e">
        <f>+INDEX('18.02.23'!$F$9:$F$746,MATCH('Hàng tra'!$E387,'18.02.23'!$N$9:$N$746,0))</f>
        <v>#N/A</v>
      </c>
      <c r="M387" s="2" t="e">
        <f t="shared" si="5"/>
        <v>#N/A</v>
      </c>
    </row>
    <row r="388" spans="1:13" hidden="1" x14ac:dyDescent="0.25">
      <c r="A388" s="50">
        <v>45027</v>
      </c>
      <c r="B388" s="50">
        <v>45027</v>
      </c>
      <c r="C388" s="19" t="s">
        <v>6015</v>
      </c>
      <c r="D388" s="19" t="s">
        <v>6016</v>
      </c>
      <c r="E388" s="19">
        <v>1330</v>
      </c>
      <c r="F388" s="19" t="s">
        <v>3971</v>
      </c>
      <c r="G388" s="19" t="s">
        <v>349</v>
      </c>
      <c r="H388" s="51">
        <v>217794</v>
      </c>
      <c r="I388" s="51">
        <v>21779</v>
      </c>
      <c r="J388" s="51">
        <v>239573</v>
      </c>
      <c r="K388" t="e">
        <f>+INDEX('18.02.23'!$N$9:$N$746,MATCH('Hàng tra'!$E388,'18.02.23'!$N$9:$N$746,0))</f>
        <v>#N/A</v>
      </c>
      <c r="L388" t="e">
        <f>+INDEX('18.02.23'!$F$9:$F$746,MATCH('Hàng tra'!$E388,'18.02.23'!$N$9:$N$746,0))</f>
        <v>#N/A</v>
      </c>
      <c r="M388" s="2" t="e">
        <f t="shared" ref="M388:M451" si="6">+J388+L388</f>
        <v>#N/A</v>
      </c>
    </row>
    <row r="389" spans="1:13" hidden="1" x14ac:dyDescent="0.25">
      <c r="A389" s="50">
        <v>45022</v>
      </c>
      <c r="B389" s="50">
        <v>45022</v>
      </c>
      <c r="C389" s="19" t="s">
        <v>6017</v>
      </c>
      <c r="D389" s="19" t="s">
        <v>652</v>
      </c>
      <c r="E389" s="19">
        <v>623</v>
      </c>
      <c r="F389" s="19" t="s">
        <v>3977</v>
      </c>
      <c r="G389" s="19" t="s">
        <v>1976</v>
      </c>
      <c r="H389" s="51">
        <v>185308</v>
      </c>
      <c r="I389" s="51">
        <v>18531</v>
      </c>
      <c r="J389" s="51">
        <v>203839</v>
      </c>
      <c r="K389">
        <f>+INDEX('18.02.23'!$N$9:$N$746,MATCH('Hàng tra'!$E389,'18.02.23'!$N$9:$N$746,0))</f>
        <v>623</v>
      </c>
      <c r="L389">
        <v>0</v>
      </c>
      <c r="M389" s="2">
        <f t="shared" si="6"/>
        <v>203839</v>
      </c>
    </row>
    <row r="390" spans="1:13" hidden="1" x14ac:dyDescent="0.25">
      <c r="A390" s="50">
        <v>45027</v>
      </c>
      <c r="B390" s="50">
        <v>45027</v>
      </c>
      <c r="C390" s="19" t="s">
        <v>6018</v>
      </c>
      <c r="D390" s="19" t="s">
        <v>636</v>
      </c>
      <c r="E390" s="19">
        <v>660</v>
      </c>
      <c r="F390" s="19" t="s">
        <v>3977</v>
      </c>
      <c r="G390" s="19" t="s">
        <v>1976</v>
      </c>
      <c r="H390" s="51">
        <v>301785</v>
      </c>
      <c r="I390" s="51">
        <v>30179</v>
      </c>
      <c r="J390" s="51">
        <v>331964</v>
      </c>
      <c r="K390">
        <f>+INDEX('18.02.23'!$N$9:$N$746,MATCH('Hàng tra'!$E390,'18.02.23'!$N$9:$N$746,0))</f>
        <v>660</v>
      </c>
      <c r="L390">
        <v>0</v>
      </c>
      <c r="M390" s="2">
        <f t="shared" si="6"/>
        <v>331964</v>
      </c>
    </row>
    <row r="391" spans="1:13" hidden="1" x14ac:dyDescent="0.25">
      <c r="A391" s="50">
        <v>45027</v>
      </c>
      <c r="B391" s="50">
        <v>45027</v>
      </c>
      <c r="C391" s="19" t="s">
        <v>6019</v>
      </c>
      <c r="D391" s="19" t="s">
        <v>6020</v>
      </c>
      <c r="E391" s="19">
        <v>13068</v>
      </c>
      <c r="F391" s="19" t="s">
        <v>3140</v>
      </c>
      <c r="G391" s="19" t="s">
        <v>1882</v>
      </c>
      <c r="H391" s="51">
        <v>861607</v>
      </c>
      <c r="I391" s="51">
        <v>86161</v>
      </c>
      <c r="J391" s="51">
        <v>947768</v>
      </c>
      <c r="K391" t="e">
        <f>+INDEX('18.02.23'!$N$9:$N$746,MATCH('Hàng tra'!$E391,'18.02.23'!$N$9:$N$746,0))</f>
        <v>#N/A</v>
      </c>
      <c r="L391" t="e">
        <f>+INDEX('18.02.23'!$F$9:$F$746,MATCH('Hàng tra'!$E391,'18.02.23'!$N$9:$N$746,0))</f>
        <v>#N/A</v>
      </c>
      <c r="M391" s="2" t="e">
        <f t="shared" si="6"/>
        <v>#N/A</v>
      </c>
    </row>
    <row r="392" spans="1:13" hidden="1" x14ac:dyDescent="0.25">
      <c r="A392" s="50">
        <v>45029</v>
      </c>
      <c r="B392" s="50">
        <v>45029</v>
      </c>
      <c r="C392" s="19" t="s">
        <v>6021</v>
      </c>
      <c r="D392" s="19" t="s">
        <v>2957</v>
      </c>
      <c r="E392" s="19">
        <v>13505</v>
      </c>
      <c r="F392" s="19" t="s">
        <v>3140</v>
      </c>
      <c r="G392" s="19" t="s">
        <v>1882</v>
      </c>
      <c r="H392" s="51">
        <v>283340</v>
      </c>
      <c r="I392" s="51">
        <v>28334</v>
      </c>
      <c r="J392" s="51">
        <v>311674</v>
      </c>
      <c r="K392" t="e">
        <f>+INDEX('18.02.23'!$N$9:$N$746,MATCH('Hàng tra'!$E392,'18.02.23'!$N$9:$N$746,0))</f>
        <v>#N/A</v>
      </c>
      <c r="L392" t="e">
        <f>+INDEX('18.02.23'!$F$9:$F$746,MATCH('Hàng tra'!$E392,'18.02.23'!$N$9:$N$746,0))</f>
        <v>#N/A</v>
      </c>
      <c r="M392" s="2" t="e">
        <f t="shared" si="6"/>
        <v>#N/A</v>
      </c>
    </row>
    <row r="393" spans="1:13" hidden="1" x14ac:dyDescent="0.25">
      <c r="A393" s="50">
        <v>45030</v>
      </c>
      <c r="B393" s="50">
        <v>45030</v>
      </c>
      <c r="C393" s="19" t="s">
        <v>6022</v>
      </c>
      <c r="D393" s="19" t="s">
        <v>6023</v>
      </c>
      <c r="E393" s="19">
        <v>12997</v>
      </c>
      <c r="F393" s="19" t="s">
        <v>3140</v>
      </c>
      <c r="G393" s="19" t="s">
        <v>1882</v>
      </c>
      <c r="H393" s="51">
        <v>782648</v>
      </c>
      <c r="I393" s="51">
        <v>78265</v>
      </c>
      <c r="J393" s="51">
        <v>860913</v>
      </c>
      <c r="K393" t="e">
        <f>+INDEX('18.02.23'!$N$9:$N$746,MATCH('Hàng tra'!$E393,'18.02.23'!$N$9:$N$746,0))</f>
        <v>#N/A</v>
      </c>
      <c r="L393" t="e">
        <f>+INDEX('18.02.23'!$F$9:$F$746,MATCH('Hàng tra'!$E393,'18.02.23'!$N$9:$N$746,0))</f>
        <v>#N/A</v>
      </c>
      <c r="M393" s="2" t="e">
        <f t="shared" si="6"/>
        <v>#N/A</v>
      </c>
    </row>
    <row r="394" spans="1:13" hidden="1" x14ac:dyDescent="0.25">
      <c r="A394" s="50">
        <v>45030</v>
      </c>
      <c r="B394" s="50">
        <v>45030</v>
      </c>
      <c r="C394" s="19" t="s">
        <v>6024</v>
      </c>
      <c r="D394" s="19" t="s">
        <v>1400</v>
      </c>
      <c r="E394" s="19">
        <v>492</v>
      </c>
      <c r="F394" s="19" t="s">
        <v>4034</v>
      </c>
      <c r="G394" s="19" t="s">
        <v>2114</v>
      </c>
      <c r="H394" s="51">
        <v>937009</v>
      </c>
      <c r="I394" s="51">
        <v>93701</v>
      </c>
      <c r="J394" s="51">
        <v>1030710</v>
      </c>
      <c r="K394">
        <f>+INDEX('18.02.23'!$N$9:$N$746,MATCH('Hàng tra'!$E394,'18.02.23'!$N$9:$N$746,0))</f>
        <v>492</v>
      </c>
      <c r="L394">
        <v>0</v>
      </c>
      <c r="M394" s="2">
        <f t="shared" si="6"/>
        <v>1030710</v>
      </c>
    </row>
    <row r="395" spans="1:13" hidden="1" x14ac:dyDescent="0.25">
      <c r="A395" s="50">
        <v>45034</v>
      </c>
      <c r="B395" s="50">
        <v>45034</v>
      </c>
      <c r="C395" s="19" t="s">
        <v>6025</v>
      </c>
      <c r="D395" s="19" t="s">
        <v>6026</v>
      </c>
      <c r="E395" s="19">
        <v>14473</v>
      </c>
      <c r="F395" s="19" t="s">
        <v>3140</v>
      </c>
      <c r="G395" s="19" t="s">
        <v>1882</v>
      </c>
      <c r="H395" s="51">
        <v>926951</v>
      </c>
      <c r="I395" s="51">
        <v>92695</v>
      </c>
      <c r="J395" s="51">
        <v>1019646</v>
      </c>
      <c r="K395" t="e">
        <f>+INDEX('18.02.23'!$N$9:$N$746,MATCH('Hàng tra'!$E395,'18.02.23'!$N$9:$N$746,0))</f>
        <v>#N/A</v>
      </c>
      <c r="L395" t="e">
        <f>+INDEX('18.02.23'!$F$9:$F$746,MATCH('Hàng tra'!$E395,'18.02.23'!$N$9:$N$746,0))</f>
        <v>#N/A</v>
      </c>
      <c r="M395" s="2" t="e">
        <f t="shared" si="6"/>
        <v>#N/A</v>
      </c>
    </row>
    <row r="396" spans="1:13" hidden="1" x14ac:dyDescent="0.25">
      <c r="A396" s="50">
        <v>45027</v>
      </c>
      <c r="B396" s="50">
        <v>45027</v>
      </c>
      <c r="C396" s="19" t="s">
        <v>6027</v>
      </c>
      <c r="D396" s="19" t="s">
        <v>6028</v>
      </c>
      <c r="E396" s="19">
        <v>645</v>
      </c>
      <c r="F396" s="19" t="s">
        <v>3977</v>
      </c>
      <c r="G396" s="19" t="s">
        <v>1976</v>
      </c>
      <c r="H396" s="51">
        <v>68063</v>
      </c>
      <c r="I396" s="51">
        <v>6806</v>
      </c>
      <c r="J396" s="51">
        <v>74869</v>
      </c>
      <c r="K396" t="e">
        <f>+INDEX('18.02.23'!$N$9:$N$746,MATCH('Hàng tra'!$E396,'18.02.23'!$N$9:$N$746,0))</f>
        <v>#N/A</v>
      </c>
      <c r="L396" t="e">
        <f>+INDEX('18.02.23'!$F$9:$F$746,MATCH('Hàng tra'!$E396,'18.02.23'!$N$9:$N$746,0))</f>
        <v>#N/A</v>
      </c>
      <c r="M396" s="2" t="e">
        <f t="shared" si="6"/>
        <v>#N/A</v>
      </c>
    </row>
    <row r="397" spans="1:13" hidden="1" x14ac:dyDescent="0.25">
      <c r="A397" s="50">
        <v>45023</v>
      </c>
      <c r="B397" s="50">
        <v>45023</v>
      </c>
      <c r="C397" s="19" t="s">
        <v>6029</v>
      </c>
      <c r="D397" s="19" t="s">
        <v>1152</v>
      </c>
      <c r="E397" s="19">
        <v>627</v>
      </c>
      <c r="F397" s="19" t="s">
        <v>3977</v>
      </c>
      <c r="G397" s="19" t="s">
        <v>1976</v>
      </c>
      <c r="H397" s="51">
        <v>232262</v>
      </c>
      <c r="I397" s="51">
        <v>23226</v>
      </c>
      <c r="J397" s="51">
        <v>255488</v>
      </c>
      <c r="K397">
        <f>+INDEX('18.02.23'!$N$9:$N$746,MATCH('Hàng tra'!$E397,'18.02.23'!$N$9:$N$746,0))</f>
        <v>627</v>
      </c>
      <c r="L397">
        <v>0</v>
      </c>
      <c r="M397" s="2">
        <f t="shared" si="6"/>
        <v>255488</v>
      </c>
    </row>
    <row r="398" spans="1:13" hidden="1" x14ac:dyDescent="0.25">
      <c r="A398" s="50">
        <v>45031</v>
      </c>
      <c r="B398" s="50">
        <v>45031</v>
      </c>
      <c r="C398" s="19" t="s">
        <v>6030</v>
      </c>
      <c r="D398" s="19" t="s">
        <v>2687</v>
      </c>
      <c r="E398" s="19">
        <v>406</v>
      </c>
      <c r="F398" s="19" t="s">
        <v>4108</v>
      </c>
      <c r="G398" s="19" t="s">
        <v>1092</v>
      </c>
      <c r="H398" s="51">
        <v>553467</v>
      </c>
      <c r="I398" s="51">
        <v>55347</v>
      </c>
      <c r="J398" s="51">
        <v>608814</v>
      </c>
      <c r="K398" t="e">
        <f>+INDEX('18.02.23'!$N$9:$N$746,MATCH('Hàng tra'!$E398,'18.02.23'!$N$9:$N$746,0))</f>
        <v>#N/A</v>
      </c>
      <c r="L398" t="e">
        <f>+INDEX('18.02.23'!$F$9:$F$746,MATCH('Hàng tra'!$E398,'18.02.23'!$N$9:$N$746,0))</f>
        <v>#N/A</v>
      </c>
      <c r="M398" s="2" t="e">
        <f t="shared" si="6"/>
        <v>#N/A</v>
      </c>
    </row>
    <row r="399" spans="1:13" hidden="1" x14ac:dyDescent="0.25">
      <c r="A399" s="50">
        <v>45034</v>
      </c>
      <c r="B399" s="50">
        <v>45034</v>
      </c>
      <c r="C399" s="19" t="s">
        <v>6031</v>
      </c>
      <c r="D399" s="19" t="s">
        <v>1348</v>
      </c>
      <c r="E399" s="19">
        <v>530</v>
      </c>
      <c r="F399" s="19" t="s">
        <v>3928</v>
      </c>
      <c r="G399" s="19" t="s">
        <v>1688</v>
      </c>
      <c r="H399" s="51">
        <v>61050</v>
      </c>
      <c r="I399" s="51">
        <v>4884</v>
      </c>
      <c r="J399" s="51">
        <v>65934</v>
      </c>
      <c r="K399">
        <f>+INDEX('18.02.23'!$N$9:$N$746,MATCH('Hàng tra'!$E399,'18.02.23'!$N$9:$N$746,0))</f>
        <v>530</v>
      </c>
      <c r="L399">
        <v>0</v>
      </c>
      <c r="M399" s="2">
        <f t="shared" si="6"/>
        <v>65934</v>
      </c>
    </row>
    <row r="400" spans="1:13" hidden="1" x14ac:dyDescent="0.25">
      <c r="A400" s="50">
        <v>45034</v>
      </c>
      <c r="B400" s="50">
        <v>45034</v>
      </c>
      <c r="C400" s="19" t="s">
        <v>6032</v>
      </c>
      <c r="D400" s="19" t="s">
        <v>1660</v>
      </c>
      <c r="E400" s="19">
        <v>528</v>
      </c>
      <c r="F400" s="19" t="s">
        <v>3928</v>
      </c>
      <c r="G400" s="19" t="s">
        <v>1688</v>
      </c>
      <c r="H400" s="51">
        <v>124658</v>
      </c>
      <c r="I400" s="51">
        <v>12466</v>
      </c>
      <c r="J400" s="51">
        <v>137124</v>
      </c>
      <c r="K400">
        <f>+INDEX('18.02.23'!$N$9:$N$746,MATCH('Hàng tra'!$E400,'18.02.23'!$N$9:$N$746,0))</f>
        <v>528</v>
      </c>
      <c r="L400">
        <v>0</v>
      </c>
      <c r="M400" s="2">
        <f t="shared" si="6"/>
        <v>137124</v>
      </c>
    </row>
    <row r="401" spans="1:13" hidden="1" x14ac:dyDescent="0.25">
      <c r="A401" s="50">
        <v>45034</v>
      </c>
      <c r="B401" s="50">
        <v>45034</v>
      </c>
      <c r="C401" s="19" t="s">
        <v>6033</v>
      </c>
      <c r="D401" s="19" t="s">
        <v>6034</v>
      </c>
      <c r="E401" s="19">
        <v>14432</v>
      </c>
      <c r="F401" s="19" t="s">
        <v>3140</v>
      </c>
      <c r="G401" s="19" t="s">
        <v>1882</v>
      </c>
      <c r="H401" s="51">
        <v>700329</v>
      </c>
      <c r="I401" s="51">
        <v>70033</v>
      </c>
      <c r="J401" s="51">
        <v>770362</v>
      </c>
      <c r="K401" t="e">
        <f>+INDEX('18.02.23'!$N$9:$N$746,MATCH('Hàng tra'!$E401,'18.02.23'!$N$9:$N$746,0))</f>
        <v>#N/A</v>
      </c>
      <c r="L401" t="e">
        <f>+INDEX('18.02.23'!$F$9:$F$746,MATCH('Hàng tra'!$E401,'18.02.23'!$N$9:$N$746,0))</f>
        <v>#N/A</v>
      </c>
      <c r="M401" s="2" t="e">
        <f t="shared" si="6"/>
        <v>#N/A</v>
      </c>
    </row>
    <row r="402" spans="1:13" hidden="1" x14ac:dyDescent="0.25">
      <c r="A402" s="50">
        <v>45034</v>
      </c>
      <c r="B402" s="50">
        <v>45034</v>
      </c>
      <c r="C402" s="19" t="s">
        <v>6035</v>
      </c>
      <c r="D402" s="19" t="s">
        <v>6036</v>
      </c>
      <c r="E402" s="19">
        <v>14531</v>
      </c>
      <c r="F402" s="19" t="s">
        <v>3140</v>
      </c>
      <c r="G402" s="19" t="s">
        <v>1882</v>
      </c>
      <c r="H402" s="51">
        <v>523842</v>
      </c>
      <c r="I402" s="51">
        <v>52384</v>
      </c>
      <c r="J402" s="51">
        <v>576226</v>
      </c>
      <c r="K402" t="e">
        <f>+INDEX('18.02.23'!$N$9:$N$746,MATCH('Hàng tra'!$E402,'18.02.23'!$N$9:$N$746,0))</f>
        <v>#N/A</v>
      </c>
      <c r="L402" t="e">
        <f>+INDEX('18.02.23'!$F$9:$F$746,MATCH('Hàng tra'!$E402,'18.02.23'!$N$9:$N$746,0))</f>
        <v>#N/A</v>
      </c>
      <c r="M402" s="2" t="e">
        <f t="shared" si="6"/>
        <v>#N/A</v>
      </c>
    </row>
    <row r="403" spans="1:13" hidden="1" x14ac:dyDescent="0.25">
      <c r="A403" s="50">
        <v>44998</v>
      </c>
      <c r="B403" s="50">
        <v>44998</v>
      </c>
      <c r="C403" s="19" t="s">
        <v>6037</v>
      </c>
      <c r="D403" s="19" t="s">
        <v>6038</v>
      </c>
      <c r="E403" s="19">
        <v>326</v>
      </c>
      <c r="F403" s="19" t="s">
        <v>4116</v>
      </c>
      <c r="G403" s="19" t="s">
        <v>1640</v>
      </c>
      <c r="H403" s="51">
        <v>464231</v>
      </c>
      <c r="I403" s="51">
        <v>46423</v>
      </c>
      <c r="J403" s="51">
        <v>510654</v>
      </c>
      <c r="K403" t="e">
        <f>+INDEX('18.02.23'!$N$9:$N$746,MATCH('Hàng tra'!$E403,'18.02.23'!$N$9:$N$746,0))</f>
        <v>#N/A</v>
      </c>
      <c r="L403" t="e">
        <f>+INDEX('18.02.23'!$F$9:$F$746,MATCH('Hàng tra'!$E403,'18.02.23'!$N$9:$N$746,0))</f>
        <v>#N/A</v>
      </c>
      <c r="M403" s="2" t="e">
        <f t="shared" si="6"/>
        <v>#N/A</v>
      </c>
    </row>
    <row r="404" spans="1:13" hidden="1" x14ac:dyDescent="0.25">
      <c r="A404" s="50">
        <v>44965</v>
      </c>
      <c r="B404" s="50">
        <v>44965</v>
      </c>
      <c r="C404" s="19" t="s">
        <v>6039</v>
      </c>
      <c r="D404" s="19" t="s">
        <v>1237</v>
      </c>
      <c r="E404" s="19">
        <v>125</v>
      </c>
      <c r="F404" s="19" t="s">
        <v>4116</v>
      </c>
      <c r="G404" s="19" t="s">
        <v>1640</v>
      </c>
      <c r="H404" s="51">
        <v>110250</v>
      </c>
      <c r="I404" s="51">
        <v>8820</v>
      </c>
      <c r="J404" s="51">
        <v>119070</v>
      </c>
      <c r="K404" t="e">
        <f>+INDEX('18.02.23'!$N$9:$N$746,MATCH('Hàng tra'!$E404,'18.02.23'!$N$9:$N$746,0))</f>
        <v>#N/A</v>
      </c>
      <c r="L404" t="e">
        <f>+INDEX('18.02.23'!$F$9:$F$746,MATCH('Hàng tra'!$E404,'18.02.23'!$N$9:$N$746,0))</f>
        <v>#N/A</v>
      </c>
      <c r="M404" s="2" t="e">
        <f t="shared" si="6"/>
        <v>#N/A</v>
      </c>
    </row>
    <row r="405" spans="1:13" hidden="1" x14ac:dyDescent="0.25">
      <c r="A405" s="50">
        <v>44980</v>
      </c>
      <c r="B405" s="50">
        <v>44980</v>
      </c>
      <c r="C405" s="19" t="s">
        <v>6040</v>
      </c>
      <c r="D405" s="19" t="s">
        <v>2719</v>
      </c>
      <c r="E405" s="19">
        <v>268</v>
      </c>
      <c r="F405" s="19" t="s">
        <v>4063</v>
      </c>
      <c r="G405" s="19" t="s">
        <v>795</v>
      </c>
      <c r="H405" s="51">
        <v>110250</v>
      </c>
      <c r="I405" s="51">
        <v>11025</v>
      </c>
      <c r="J405" s="51">
        <v>121275</v>
      </c>
      <c r="K405" t="e">
        <f>+INDEX('18.02.23'!$N$9:$N$746,MATCH('Hàng tra'!$E405,'18.02.23'!$N$9:$N$746,0))</f>
        <v>#N/A</v>
      </c>
      <c r="L405" t="e">
        <f>+INDEX('18.02.23'!$F$9:$F$746,MATCH('Hàng tra'!$E405,'18.02.23'!$N$9:$N$746,0))</f>
        <v>#N/A</v>
      </c>
      <c r="M405" s="2" t="e">
        <f t="shared" si="6"/>
        <v>#N/A</v>
      </c>
    </row>
    <row r="406" spans="1:13" hidden="1" x14ac:dyDescent="0.25">
      <c r="A406" s="50">
        <v>45000</v>
      </c>
      <c r="B406" s="50">
        <v>45000</v>
      </c>
      <c r="C406" s="19" t="s">
        <v>6041</v>
      </c>
      <c r="D406" s="19" t="s">
        <v>6042</v>
      </c>
      <c r="E406" s="19">
        <v>392</v>
      </c>
      <c r="F406" s="19" t="s">
        <v>4069</v>
      </c>
      <c r="G406" s="19" t="s">
        <v>2670</v>
      </c>
      <c r="H406" s="51">
        <v>111058</v>
      </c>
      <c r="I406" s="51">
        <v>11106</v>
      </c>
      <c r="J406" s="51">
        <v>122164</v>
      </c>
      <c r="K406" t="e">
        <f>+INDEX('18.02.23'!$N$9:$N$746,MATCH('Hàng tra'!$E406,'18.02.23'!$N$9:$N$746,0))</f>
        <v>#N/A</v>
      </c>
      <c r="L406" t="e">
        <f>+INDEX('18.02.23'!$F$9:$F$746,MATCH('Hàng tra'!$E406,'18.02.23'!$N$9:$N$746,0))</f>
        <v>#N/A</v>
      </c>
      <c r="M406" s="2" t="e">
        <f t="shared" si="6"/>
        <v>#N/A</v>
      </c>
    </row>
    <row r="407" spans="1:13" hidden="1" x14ac:dyDescent="0.25">
      <c r="A407" s="50">
        <v>44981</v>
      </c>
      <c r="B407" s="50">
        <v>44981</v>
      </c>
      <c r="C407" s="19" t="s">
        <v>6043</v>
      </c>
      <c r="D407" s="19" t="s">
        <v>734</v>
      </c>
      <c r="E407" s="19">
        <v>234</v>
      </c>
      <c r="F407" s="19" t="s">
        <v>4069</v>
      </c>
      <c r="G407" s="19" t="s">
        <v>2670</v>
      </c>
      <c r="H407" s="51">
        <v>111058</v>
      </c>
      <c r="I407" s="51">
        <v>11106</v>
      </c>
      <c r="J407" s="51">
        <v>122164</v>
      </c>
      <c r="K407">
        <f>+INDEX('18.02.23'!$N$9:$N$746,MATCH('Hàng tra'!$E407,'18.02.23'!$N$9:$N$746,0))</f>
        <v>234</v>
      </c>
      <c r="L407">
        <v>0</v>
      </c>
      <c r="M407" s="2">
        <f t="shared" si="6"/>
        <v>122164</v>
      </c>
    </row>
    <row r="408" spans="1:13" x14ac:dyDescent="0.25">
      <c r="A408" s="50">
        <v>44961</v>
      </c>
      <c r="B408" s="50">
        <v>44961</v>
      </c>
      <c r="C408" s="19" t="s">
        <v>6044</v>
      </c>
      <c r="D408" s="19" t="s">
        <v>6045</v>
      </c>
      <c r="E408" s="19">
        <v>177</v>
      </c>
      <c r="F408" s="19" t="s">
        <v>3947</v>
      </c>
      <c r="G408" s="19" t="s">
        <v>1246</v>
      </c>
      <c r="H408" s="51">
        <v>61275</v>
      </c>
      <c r="I408" s="51">
        <v>4902</v>
      </c>
      <c r="J408" s="51">
        <v>66177</v>
      </c>
      <c r="K408">
        <f>+INDEX('18.02.23'!$N$9:$N$746,MATCH('Hàng tra'!$E408,'18.02.23'!$N$9:$N$746,0))</f>
        <v>177</v>
      </c>
      <c r="L408">
        <f>+INDEX('18.02.23'!$F$9:$F$746,MATCH('Hàng tra'!$E408,'18.02.23'!$N$9:$N$746,0))</f>
        <v>-66177</v>
      </c>
      <c r="M408" s="2">
        <f t="shared" si="6"/>
        <v>0</v>
      </c>
    </row>
    <row r="409" spans="1:13" x14ac:dyDescent="0.25">
      <c r="A409" s="50">
        <v>44961</v>
      </c>
      <c r="B409" s="50">
        <v>44961</v>
      </c>
      <c r="C409" s="19" t="s">
        <v>6046</v>
      </c>
      <c r="D409" s="19" t="s">
        <v>571</v>
      </c>
      <c r="E409" s="19">
        <v>178</v>
      </c>
      <c r="F409" s="19" t="s">
        <v>3947</v>
      </c>
      <c r="G409" s="19" t="s">
        <v>1246</v>
      </c>
      <c r="H409" s="51">
        <v>567883</v>
      </c>
      <c r="I409" s="51">
        <v>56788</v>
      </c>
      <c r="J409" s="51">
        <v>624671</v>
      </c>
      <c r="K409">
        <f>+INDEX('18.02.23'!$N$9:$N$746,MATCH('Hàng tra'!$E409,'18.02.23'!$N$9:$N$746,0))</f>
        <v>178</v>
      </c>
      <c r="L409">
        <f>+INDEX('18.02.23'!$F$9:$F$746,MATCH('Hàng tra'!$E409,'18.02.23'!$N$9:$N$746,0))</f>
        <v>-624671</v>
      </c>
      <c r="M409" s="2">
        <f t="shared" si="6"/>
        <v>0</v>
      </c>
    </row>
    <row r="410" spans="1:13" hidden="1" x14ac:dyDescent="0.25">
      <c r="A410" s="50">
        <v>44967</v>
      </c>
      <c r="B410" s="50">
        <v>44967</v>
      </c>
      <c r="C410" s="19" t="s">
        <v>6047</v>
      </c>
      <c r="D410" s="19" t="s">
        <v>2518</v>
      </c>
      <c r="E410" s="19">
        <v>106</v>
      </c>
      <c r="F410" s="19" t="s">
        <v>4110</v>
      </c>
      <c r="G410" s="19" t="s">
        <v>773</v>
      </c>
      <c r="H410" s="51">
        <v>110250</v>
      </c>
      <c r="I410" s="51">
        <v>8820</v>
      </c>
      <c r="J410" s="51">
        <v>119070</v>
      </c>
      <c r="K410" t="e">
        <f>+INDEX('18.02.23'!$N$9:$N$746,MATCH('Hàng tra'!$E410,'18.02.23'!$N$9:$N$746,0))</f>
        <v>#N/A</v>
      </c>
      <c r="L410" t="e">
        <f>+INDEX('18.02.23'!$F$9:$F$746,MATCH('Hàng tra'!$E410,'18.02.23'!$N$9:$N$746,0))</f>
        <v>#N/A</v>
      </c>
      <c r="M410" s="2" t="e">
        <f t="shared" si="6"/>
        <v>#N/A</v>
      </c>
    </row>
    <row r="411" spans="1:13" x14ac:dyDescent="0.25">
      <c r="A411" s="50">
        <v>44960</v>
      </c>
      <c r="B411" s="50">
        <v>44960</v>
      </c>
      <c r="C411" s="19" t="s">
        <v>6048</v>
      </c>
      <c r="D411" s="19" t="s">
        <v>6049</v>
      </c>
      <c r="E411" s="19">
        <v>57</v>
      </c>
      <c r="F411" s="19" t="s">
        <v>4089</v>
      </c>
      <c r="G411" s="19" t="s">
        <v>2706</v>
      </c>
      <c r="H411" s="51">
        <v>95040</v>
      </c>
      <c r="I411" s="51">
        <v>7603</v>
      </c>
      <c r="J411" s="51">
        <v>102643</v>
      </c>
      <c r="K411">
        <f>+INDEX('18.02.23'!$N$9:$N$746,MATCH('Hàng tra'!$E411,'18.02.23'!$N$9:$N$746,0))</f>
        <v>57</v>
      </c>
      <c r="L411">
        <f>+INDEX('18.02.23'!$F$9:$F$746,MATCH('Hàng tra'!$E411,'18.02.23'!$N$9:$N$746,0))</f>
        <v>-102643</v>
      </c>
      <c r="M411" s="2">
        <f t="shared" si="6"/>
        <v>0</v>
      </c>
    </row>
    <row r="412" spans="1:13" x14ac:dyDescent="0.25">
      <c r="A412" s="50">
        <v>44960</v>
      </c>
      <c r="B412" s="50">
        <v>44960</v>
      </c>
      <c r="C412" s="19" t="s">
        <v>6050</v>
      </c>
      <c r="D412" s="19" t="s">
        <v>6051</v>
      </c>
      <c r="E412" s="19">
        <v>58</v>
      </c>
      <c r="F412" s="19" t="s">
        <v>4089</v>
      </c>
      <c r="G412" s="19" t="s">
        <v>2706</v>
      </c>
      <c r="H412" s="51">
        <v>283197</v>
      </c>
      <c r="I412" s="51">
        <v>28320</v>
      </c>
      <c r="J412" s="51">
        <v>311517</v>
      </c>
      <c r="K412">
        <f>+INDEX('18.02.23'!$N$9:$N$746,MATCH('Hàng tra'!$E412,'18.02.23'!$N$9:$N$746,0))</f>
        <v>58</v>
      </c>
      <c r="L412">
        <f>+INDEX('18.02.23'!$F$9:$F$746,MATCH('Hàng tra'!$E412,'18.02.23'!$N$9:$N$746,0))</f>
        <v>-311517</v>
      </c>
      <c r="M412" s="2">
        <f t="shared" si="6"/>
        <v>0</v>
      </c>
    </row>
    <row r="413" spans="1:13" hidden="1" x14ac:dyDescent="0.25">
      <c r="A413" s="50">
        <v>44984</v>
      </c>
      <c r="B413" s="50">
        <v>44984</v>
      </c>
      <c r="C413" s="19" t="s">
        <v>6052</v>
      </c>
      <c r="D413" s="19" t="s">
        <v>1955</v>
      </c>
      <c r="E413" s="19">
        <v>146</v>
      </c>
      <c r="F413" s="19" t="s">
        <v>4073</v>
      </c>
      <c r="G413" s="19" t="s">
        <v>1531</v>
      </c>
      <c r="H413" s="51">
        <v>110250</v>
      </c>
      <c r="I413" s="51">
        <v>11025</v>
      </c>
      <c r="J413" s="51">
        <v>121275</v>
      </c>
      <c r="K413" t="e">
        <f>+INDEX('18.02.23'!$N$9:$N$746,MATCH('Hàng tra'!$E413,'18.02.23'!$N$9:$N$746,0))</f>
        <v>#N/A</v>
      </c>
      <c r="L413" t="e">
        <f>+INDEX('18.02.23'!$F$9:$F$746,MATCH('Hàng tra'!$E413,'18.02.23'!$N$9:$N$746,0))</f>
        <v>#N/A</v>
      </c>
      <c r="M413" s="2" t="e">
        <f t="shared" si="6"/>
        <v>#N/A</v>
      </c>
    </row>
    <row r="414" spans="1:13" hidden="1" x14ac:dyDescent="0.25">
      <c r="A414" s="50">
        <v>44963</v>
      </c>
      <c r="B414" s="50">
        <v>44963</v>
      </c>
      <c r="C414" s="19" t="s">
        <v>6053</v>
      </c>
      <c r="D414" s="19" t="s">
        <v>6054</v>
      </c>
      <c r="E414" s="19">
        <v>2399</v>
      </c>
      <c r="F414" s="19" t="s">
        <v>3140</v>
      </c>
      <c r="G414" s="19" t="s">
        <v>1882</v>
      </c>
      <c r="H414" s="51">
        <v>99509</v>
      </c>
      <c r="I414" s="51">
        <v>9951</v>
      </c>
      <c r="J414" s="51">
        <v>109460</v>
      </c>
      <c r="K414" t="e">
        <f>+INDEX('18.02.23'!$N$9:$N$746,MATCH('Hàng tra'!$E414,'18.02.23'!$N$9:$N$746,0))</f>
        <v>#N/A</v>
      </c>
      <c r="L414" t="e">
        <f>+INDEX('18.02.23'!$F$9:$F$746,MATCH('Hàng tra'!$E414,'18.02.23'!$N$9:$N$746,0))</f>
        <v>#N/A</v>
      </c>
      <c r="M414" s="2" t="e">
        <f t="shared" si="6"/>
        <v>#N/A</v>
      </c>
    </row>
    <row r="415" spans="1:13" hidden="1" x14ac:dyDescent="0.25">
      <c r="A415" s="50">
        <v>44986</v>
      </c>
      <c r="B415" s="50">
        <v>44986</v>
      </c>
      <c r="C415" s="19" t="s">
        <v>6055</v>
      </c>
      <c r="D415" s="19" t="s">
        <v>314</v>
      </c>
      <c r="E415" s="19">
        <v>6796</v>
      </c>
      <c r="F415" s="19" t="s">
        <v>3140</v>
      </c>
      <c r="G415" s="19" t="s">
        <v>1882</v>
      </c>
      <c r="H415" s="51">
        <v>444232</v>
      </c>
      <c r="I415" s="51">
        <v>44423</v>
      </c>
      <c r="J415" s="51">
        <v>488655</v>
      </c>
      <c r="K415" t="e">
        <f>+INDEX('18.02.23'!$N$9:$N$746,MATCH('Hàng tra'!$E415,'18.02.23'!$N$9:$N$746,0))</f>
        <v>#N/A</v>
      </c>
      <c r="L415" t="e">
        <f>+INDEX('18.02.23'!$F$9:$F$746,MATCH('Hàng tra'!$E415,'18.02.23'!$N$9:$N$746,0))</f>
        <v>#N/A</v>
      </c>
      <c r="M415" s="2" t="e">
        <f t="shared" si="6"/>
        <v>#N/A</v>
      </c>
    </row>
    <row r="416" spans="1:13" hidden="1" x14ac:dyDescent="0.25">
      <c r="A416" s="50">
        <v>44966</v>
      </c>
      <c r="B416" s="50">
        <v>44966</v>
      </c>
      <c r="C416" s="19" t="s">
        <v>6056</v>
      </c>
      <c r="D416" s="19" t="s">
        <v>1043</v>
      </c>
      <c r="E416" s="19">
        <v>2985</v>
      </c>
      <c r="F416" s="19" t="s">
        <v>3140</v>
      </c>
      <c r="G416" s="19" t="s">
        <v>1882</v>
      </c>
      <c r="H416" s="51">
        <v>642860</v>
      </c>
      <c r="I416" s="51">
        <v>51429</v>
      </c>
      <c r="J416" s="51">
        <v>694289</v>
      </c>
      <c r="K416" t="e">
        <f>+INDEX('18.02.23'!$N$9:$N$746,MATCH('Hàng tra'!$E416,'18.02.23'!$N$9:$N$746,0))</f>
        <v>#N/A</v>
      </c>
      <c r="L416" t="e">
        <f>+INDEX('18.02.23'!$F$9:$F$746,MATCH('Hàng tra'!$E416,'18.02.23'!$N$9:$N$746,0))</f>
        <v>#N/A</v>
      </c>
      <c r="M416" s="2" t="e">
        <f t="shared" si="6"/>
        <v>#N/A</v>
      </c>
    </row>
    <row r="417" spans="1:13" hidden="1" x14ac:dyDescent="0.25">
      <c r="A417" s="50">
        <v>44996</v>
      </c>
      <c r="B417" s="50">
        <v>44996</v>
      </c>
      <c r="C417" s="19" t="s">
        <v>6057</v>
      </c>
      <c r="D417" s="19" t="s">
        <v>6058</v>
      </c>
      <c r="E417" s="19">
        <v>8410</v>
      </c>
      <c r="F417" s="19" t="s">
        <v>3140</v>
      </c>
      <c r="G417" s="19" t="s">
        <v>1882</v>
      </c>
      <c r="H417" s="51">
        <v>976299</v>
      </c>
      <c r="I417" s="51">
        <v>97630</v>
      </c>
      <c r="J417" s="51">
        <v>1073929</v>
      </c>
      <c r="K417" t="e">
        <f>+INDEX('18.02.23'!$N$9:$N$746,MATCH('Hàng tra'!$E417,'18.02.23'!$N$9:$N$746,0))</f>
        <v>#N/A</v>
      </c>
      <c r="L417" t="e">
        <f>+INDEX('18.02.23'!$F$9:$F$746,MATCH('Hàng tra'!$E417,'18.02.23'!$N$9:$N$746,0))</f>
        <v>#N/A</v>
      </c>
      <c r="M417" s="2" t="e">
        <f t="shared" si="6"/>
        <v>#N/A</v>
      </c>
    </row>
    <row r="418" spans="1:13" hidden="1" x14ac:dyDescent="0.25">
      <c r="A418" s="50">
        <v>44958</v>
      </c>
      <c r="B418" s="50">
        <v>44958</v>
      </c>
      <c r="C418" s="19" t="s">
        <v>6059</v>
      </c>
      <c r="D418" s="19" t="s">
        <v>6060</v>
      </c>
      <c r="E418" s="19">
        <v>1871</v>
      </c>
      <c r="F418" s="19" t="s">
        <v>3140</v>
      </c>
      <c r="G418" s="19" t="s">
        <v>1882</v>
      </c>
      <c r="H418" s="51">
        <v>86691</v>
      </c>
      <c r="I418" s="51">
        <v>8669</v>
      </c>
      <c r="J418" s="51">
        <v>95360</v>
      </c>
      <c r="K418" t="e">
        <f>+INDEX('18.02.23'!$N$9:$N$746,MATCH('Hàng tra'!$E418,'18.02.23'!$N$9:$N$746,0))</f>
        <v>#N/A</v>
      </c>
      <c r="L418" t="e">
        <f>+INDEX('18.02.23'!$F$9:$F$746,MATCH('Hàng tra'!$E418,'18.02.23'!$N$9:$N$746,0))</f>
        <v>#N/A</v>
      </c>
      <c r="M418" s="2" t="e">
        <f t="shared" si="6"/>
        <v>#N/A</v>
      </c>
    </row>
    <row r="419" spans="1:13" hidden="1" x14ac:dyDescent="0.25">
      <c r="A419" s="50">
        <v>44980</v>
      </c>
      <c r="B419" s="50">
        <v>44980</v>
      </c>
      <c r="C419" s="19" t="s">
        <v>6061</v>
      </c>
      <c r="D419" s="19" t="s">
        <v>6062</v>
      </c>
      <c r="E419" s="19">
        <v>5701</v>
      </c>
      <c r="F419" s="19" t="s">
        <v>3140</v>
      </c>
      <c r="G419" s="19" t="s">
        <v>1882</v>
      </c>
      <c r="H419" s="51">
        <v>146862</v>
      </c>
      <c r="I419" s="51">
        <v>14686</v>
      </c>
      <c r="J419" s="51">
        <v>161548</v>
      </c>
      <c r="K419" t="e">
        <f>+INDEX('18.02.23'!$N$9:$N$746,MATCH('Hàng tra'!$E419,'18.02.23'!$N$9:$N$746,0))</f>
        <v>#N/A</v>
      </c>
      <c r="L419" t="e">
        <f>+INDEX('18.02.23'!$F$9:$F$746,MATCH('Hàng tra'!$E419,'18.02.23'!$N$9:$N$746,0))</f>
        <v>#N/A</v>
      </c>
      <c r="M419" s="2" t="e">
        <f t="shared" si="6"/>
        <v>#N/A</v>
      </c>
    </row>
    <row r="420" spans="1:13" hidden="1" x14ac:dyDescent="0.25">
      <c r="A420" s="50">
        <v>44972</v>
      </c>
      <c r="B420" s="50">
        <v>44972</v>
      </c>
      <c r="C420" s="19" t="s">
        <v>6063</v>
      </c>
      <c r="D420" s="19" t="s">
        <v>140</v>
      </c>
      <c r="E420" s="19">
        <v>3952</v>
      </c>
      <c r="F420" s="19" t="s">
        <v>3140</v>
      </c>
      <c r="G420" s="19" t="s">
        <v>1882</v>
      </c>
      <c r="H420" s="51">
        <v>88200</v>
      </c>
      <c r="I420" s="51">
        <v>8820</v>
      </c>
      <c r="J420" s="51">
        <v>97020</v>
      </c>
      <c r="K420" t="e">
        <f>+INDEX('18.02.23'!$N$9:$N$746,MATCH('Hàng tra'!$E420,'18.02.23'!$N$9:$N$746,0))</f>
        <v>#N/A</v>
      </c>
      <c r="L420" t="e">
        <f>+INDEX('18.02.23'!$F$9:$F$746,MATCH('Hàng tra'!$E420,'18.02.23'!$N$9:$N$746,0))</f>
        <v>#N/A</v>
      </c>
      <c r="M420" s="2" t="e">
        <f t="shared" si="6"/>
        <v>#N/A</v>
      </c>
    </row>
    <row r="421" spans="1:13" hidden="1" x14ac:dyDescent="0.25">
      <c r="A421" s="50">
        <v>45016</v>
      </c>
      <c r="B421" s="50">
        <v>45016</v>
      </c>
      <c r="C421" s="19" t="s">
        <v>6064</v>
      </c>
      <c r="D421" s="19" t="s">
        <v>6065</v>
      </c>
      <c r="E421" s="19">
        <v>11968</v>
      </c>
      <c r="F421" s="19" t="s">
        <v>3140</v>
      </c>
      <c r="G421" s="19" t="s">
        <v>1882</v>
      </c>
      <c r="H421" s="51">
        <v>332005</v>
      </c>
      <c r="I421" s="51">
        <v>33201</v>
      </c>
      <c r="J421" s="51">
        <v>365206</v>
      </c>
      <c r="K421" t="e">
        <f>+INDEX('18.02.23'!$N$9:$N$746,MATCH('Hàng tra'!$E421,'18.02.23'!$N$9:$N$746,0))</f>
        <v>#N/A</v>
      </c>
      <c r="L421" t="e">
        <f>+INDEX('18.02.23'!$F$9:$F$746,MATCH('Hàng tra'!$E421,'18.02.23'!$N$9:$N$746,0))</f>
        <v>#N/A</v>
      </c>
      <c r="M421" s="2" t="e">
        <f t="shared" si="6"/>
        <v>#N/A</v>
      </c>
    </row>
    <row r="422" spans="1:13" hidden="1" x14ac:dyDescent="0.25">
      <c r="A422" s="50">
        <v>44992</v>
      </c>
      <c r="B422" s="50">
        <v>44992</v>
      </c>
      <c r="C422" s="19" t="s">
        <v>6066</v>
      </c>
      <c r="D422" s="19" t="s">
        <v>6067</v>
      </c>
      <c r="E422" s="19">
        <v>7578</v>
      </c>
      <c r="F422" s="19" t="s">
        <v>3140</v>
      </c>
      <c r="G422" s="19" t="s">
        <v>1882</v>
      </c>
      <c r="H422" s="51">
        <v>119066</v>
      </c>
      <c r="I422" s="51">
        <v>11907</v>
      </c>
      <c r="J422" s="51">
        <v>130973</v>
      </c>
      <c r="K422" t="e">
        <f>+INDEX('18.02.23'!$N$9:$N$746,MATCH('Hàng tra'!$E422,'18.02.23'!$N$9:$N$746,0))</f>
        <v>#N/A</v>
      </c>
      <c r="L422" t="e">
        <f>+INDEX('18.02.23'!$F$9:$F$746,MATCH('Hàng tra'!$E422,'18.02.23'!$N$9:$N$746,0))</f>
        <v>#N/A</v>
      </c>
      <c r="M422" s="2" t="e">
        <f t="shared" si="6"/>
        <v>#N/A</v>
      </c>
    </row>
    <row r="423" spans="1:13" hidden="1" x14ac:dyDescent="0.25">
      <c r="A423" s="50">
        <v>44986</v>
      </c>
      <c r="B423" s="50">
        <v>44986</v>
      </c>
      <c r="C423" s="19" t="s">
        <v>6068</v>
      </c>
      <c r="D423" s="19" t="s">
        <v>6069</v>
      </c>
      <c r="E423" s="19">
        <v>6737</v>
      </c>
      <c r="F423" s="19" t="s">
        <v>3140</v>
      </c>
      <c r="G423" s="19" t="s">
        <v>1882</v>
      </c>
      <c r="H423" s="51">
        <v>204900</v>
      </c>
      <c r="I423" s="51">
        <v>20490</v>
      </c>
      <c r="J423" s="51">
        <v>225390</v>
      </c>
      <c r="K423" t="e">
        <f>+INDEX('18.02.23'!$N$9:$N$746,MATCH('Hàng tra'!$E423,'18.02.23'!$N$9:$N$746,0))</f>
        <v>#N/A</v>
      </c>
      <c r="L423" t="e">
        <f>+INDEX('18.02.23'!$F$9:$F$746,MATCH('Hàng tra'!$E423,'18.02.23'!$N$9:$N$746,0))</f>
        <v>#N/A</v>
      </c>
      <c r="M423" s="2" t="e">
        <f t="shared" si="6"/>
        <v>#N/A</v>
      </c>
    </row>
    <row r="424" spans="1:13" hidden="1" x14ac:dyDescent="0.25">
      <c r="A424" s="50">
        <v>44977</v>
      </c>
      <c r="B424" s="50">
        <v>44977</v>
      </c>
      <c r="C424" s="19" t="s">
        <v>6070</v>
      </c>
      <c r="D424" s="19" t="s">
        <v>6071</v>
      </c>
      <c r="E424" s="19">
        <v>4763</v>
      </c>
      <c r="F424" s="19" t="s">
        <v>3140</v>
      </c>
      <c r="G424" s="19" t="s">
        <v>1882</v>
      </c>
      <c r="H424" s="51">
        <v>102450</v>
      </c>
      <c r="I424" s="51">
        <v>10245</v>
      </c>
      <c r="J424" s="51">
        <v>112695</v>
      </c>
      <c r="K424" t="e">
        <f>+INDEX('18.02.23'!$N$9:$N$746,MATCH('Hàng tra'!$E424,'18.02.23'!$N$9:$N$746,0))</f>
        <v>#N/A</v>
      </c>
      <c r="L424" t="e">
        <f>+INDEX('18.02.23'!$F$9:$F$746,MATCH('Hàng tra'!$E424,'18.02.23'!$N$9:$N$746,0))</f>
        <v>#N/A</v>
      </c>
      <c r="M424" s="2" t="e">
        <f t="shared" si="6"/>
        <v>#N/A</v>
      </c>
    </row>
    <row r="425" spans="1:13" hidden="1" x14ac:dyDescent="0.25">
      <c r="A425" s="50">
        <v>44963</v>
      </c>
      <c r="B425" s="50">
        <v>44963</v>
      </c>
      <c r="C425" s="19" t="s">
        <v>6072</v>
      </c>
      <c r="D425" s="19" t="s">
        <v>6073</v>
      </c>
      <c r="E425" s="19">
        <v>2491</v>
      </c>
      <c r="F425" s="19" t="s">
        <v>3140</v>
      </c>
      <c r="G425" s="19" t="s">
        <v>1882</v>
      </c>
      <c r="H425" s="51">
        <v>476916</v>
      </c>
      <c r="I425" s="51">
        <v>38153</v>
      </c>
      <c r="J425" s="51">
        <v>515069</v>
      </c>
      <c r="K425" t="e">
        <f>+INDEX('18.02.23'!$N$9:$N$746,MATCH('Hàng tra'!$E425,'18.02.23'!$N$9:$N$746,0))</f>
        <v>#N/A</v>
      </c>
      <c r="L425" t="e">
        <f>+INDEX('18.02.23'!$F$9:$F$746,MATCH('Hàng tra'!$E425,'18.02.23'!$N$9:$N$746,0))</f>
        <v>#N/A</v>
      </c>
      <c r="M425" s="2" t="e">
        <f t="shared" si="6"/>
        <v>#N/A</v>
      </c>
    </row>
    <row r="426" spans="1:13" hidden="1" x14ac:dyDescent="0.25">
      <c r="A426" s="50">
        <v>44982</v>
      </c>
      <c r="B426" s="50">
        <v>44982</v>
      </c>
      <c r="C426" s="19" t="s">
        <v>6074</v>
      </c>
      <c r="D426" s="19" t="s">
        <v>6075</v>
      </c>
      <c r="E426" s="19">
        <v>6229</v>
      </c>
      <c r="F426" s="19" t="s">
        <v>3140</v>
      </c>
      <c r="G426" s="19" t="s">
        <v>1882</v>
      </c>
      <c r="H426" s="51">
        <v>776540</v>
      </c>
      <c r="I426" s="51">
        <v>62123</v>
      </c>
      <c r="J426" s="51">
        <v>838663</v>
      </c>
      <c r="K426" t="e">
        <f>+INDEX('18.02.23'!$N$9:$N$746,MATCH('Hàng tra'!$E426,'18.02.23'!$N$9:$N$746,0))</f>
        <v>#N/A</v>
      </c>
      <c r="L426" t="e">
        <f>+INDEX('18.02.23'!$F$9:$F$746,MATCH('Hàng tra'!$E426,'18.02.23'!$N$9:$N$746,0))</f>
        <v>#N/A</v>
      </c>
      <c r="M426" s="2" t="e">
        <f t="shared" si="6"/>
        <v>#N/A</v>
      </c>
    </row>
    <row r="427" spans="1:13" hidden="1" x14ac:dyDescent="0.25">
      <c r="A427" s="50">
        <v>44973</v>
      </c>
      <c r="B427" s="50">
        <v>44973</v>
      </c>
      <c r="C427" s="19" t="s">
        <v>6076</v>
      </c>
      <c r="D427" s="19" t="s">
        <v>2111</v>
      </c>
      <c r="E427" s="19">
        <v>4200</v>
      </c>
      <c r="F427" s="19" t="s">
        <v>3140</v>
      </c>
      <c r="G427" s="19" t="s">
        <v>1882</v>
      </c>
      <c r="H427" s="51">
        <v>352800</v>
      </c>
      <c r="I427" s="51">
        <v>35280</v>
      </c>
      <c r="J427" s="51">
        <v>388080</v>
      </c>
      <c r="K427" t="e">
        <f>+INDEX('18.02.23'!$N$9:$N$746,MATCH('Hàng tra'!$E427,'18.02.23'!$N$9:$N$746,0))</f>
        <v>#N/A</v>
      </c>
      <c r="L427" t="e">
        <f>+INDEX('18.02.23'!$F$9:$F$746,MATCH('Hàng tra'!$E427,'18.02.23'!$N$9:$N$746,0))</f>
        <v>#N/A</v>
      </c>
      <c r="M427" s="2" t="e">
        <f t="shared" si="6"/>
        <v>#N/A</v>
      </c>
    </row>
    <row r="428" spans="1:13" hidden="1" x14ac:dyDescent="0.25">
      <c r="A428" s="50">
        <v>44967</v>
      </c>
      <c r="B428" s="50">
        <v>44967</v>
      </c>
      <c r="C428" s="19" t="s">
        <v>6077</v>
      </c>
      <c r="D428" s="19" t="s">
        <v>6078</v>
      </c>
      <c r="E428" s="19">
        <v>3266</v>
      </c>
      <c r="F428" s="19" t="s">
        <v>3140</v>
      </c>
      <c r="G428" s="19" t="s">
        <v>1882</v>
      </c>
      <c r="H428" s="51">
        <v>330750</v>
      </c>
      <c r="I428" s="51">
        <v>33075</v>
      </c>
      <c r="J428" s="51">
        <v>363825</v>
      </c>
      <c r="K428" t="e">
        <f>+INDEX('18.02.23'!$N$9:$N$746,MATCH('Hàng tra'!$E428,'18.02.23'!$N$9:$N$746,0))</f>
        <v>#N/A</v>
      </c>
      <c r="L428" t="e">
        <f>+INDEX('18.02.23'!$F$9:$F$746,MATCH('Hàng tra'!$E428,'18.02.23'!$N$9:$N$746,0))</f>
        <v>#N/A</v>
      </c>
      <c r="M428" s="2" t="e">
        <f t="shared" si="6"/>
        <v>#N/A</v>
      </c>
    </row>
    <row r="429" spans="1:13" hidden="1" x14ac:dyDescent="0.25">
      <c r="A429" s="50">
        <v>44964</v>
      </c>
      <c r="B429" s="50">
        <v>44964</v>
      </c>
      <c r="C429" s="19" t="s">
        <v>6079</v>
      </c>
      <c r="D429" s="19" t="s">
        <v>6080</v>
      </c>
      <c r="E429" s="19">
        <v>2562</v>
      </c>
      <c r="F429" s="19" t="s">
        <v>3140</v>
      </c>
      <c r="G429" s="19" t="s">
        <v>1882</v>
      </c>
      <c r="H429" s="51">
        <v>551805</v>
      </c>
      <c r="I429" s="51">
        <v>55181</v>
      </c>
      <c r="J429" s="51">
        <v>606986</v>
      </c>
      <c r="K429" t="e">
        <f>+INDEX('18.02.23'!$N$9:$N$746,MATCH('Hàng tra'!$E429,'18.02.23'!$N$9:$N$746,0))</f>
        <v>#N/A</v>
      </c>
      <c r="L429" t="e">
        <f>+INDEX('18.02.23'!$F$9:$F$746,MATCH('Hàng tra'!$E429,'18.02.23'!$N$9:$N$746,0))</f>
        <v>#N/A</v>
      </c>
      <c r="M429" s="2" t="e">
        <f t="shared" si="6"/>
        <v>#N/A</v>
      </c>
    </row>
    <row r="430" spans="1:13" hidden="1" x14ac:dyDescent="0.25">
      <c r="A430" s="50">
        <v>45014</v>
      </c>
      <c r="B430" s="50">
        <v>45014</v>
      </c>
      <c r="C430" s="19" t="s">
        <v>6081</v>
      </c>
      <c r="D430" s="19" t="s">
        <v>6082</v>
      </c>
      <c r="E430" s="19">
        <v>11295</v>
      </c>
      <c r="F430" s="19" t="s">
        <v>3140</v>
      </c>
      <c r="G430" s="19" t="s">
        <v>1882</v>
      </c>
      <c r="H430" s="51">
        <v>422844</v>
      </c>
      <c r="I430" s="51">
        <v>33828</v>
      </c>
      <c r="J430" s="51">
        <v>456672</v>
      </c>
      <c r="K430" t="e">
        <f>+INDEX('18.02.23'!$N$9:$N$746,MATCH('Hàng tra'!$E430,'18.02.23'!$N$9:$N$746,0))</f>
        <v>#N/A</v>
      </c>
      <c r="L430" t="e">
        <f>+INDEX('18.02.23'!$F$9:$F$746,MATCH('Hàng tra'!$E430,'18.02.23'!$N$9:$N$746,0))</f>
        <v>#N/A</v>
      </c>
      <c r="M430" s="2" t="e">
        <f t="shared" si="6"/>
        <v>#N/A</v>
      </c>
    </row>
    <row r="431" spans="1:13" hidden="1" x14ac:dyDescent="0.25">
      <c r="A431" s="50">
        <v>44984</v>
      </c>
      <c r="B431" s="50">
        <v>44984</v>
      </c>
      <c r="C431" s="19" t="s">
        <v>6083</v>
      </c>
      <c r="D431" s="19" t="s">
        <v>6084</v>
      </c>
      <c r="E431" s="19">
        <v>6330</v>
      </c>
      <c r="F431" s="19" t="s">
        <v>3140</v>
      </c>
      <c r="G431" s="19" t="s">
        <v>1882</v>
      </c>
      <c r="H431" s="51">
        <v>230670</v>
      </c>
      <c r="I431" s="51">
        <v>18454</v>
      </c>
      <c r="J431" s="51">
        <v>249124</v>
      </c>
      <c r="K431" t="e">
        <f>+INDEX('18.02.23'!$N$9:$N$746,MATCH('Hàng tra'!$E431,'18.02.23'!$N$9:$N$746,0))</f>
        <v>#N/A</v>
      </c>
      <c r="L431" t="e">
        <f>+INDEX('18.02.23'!$F$9:$F$746,MATCH('Hàng tra'!$E431,'18.02.23'!$N$9:$N$746,0))</f>
        <v>#N/A</v>
      </c>
      <c r="M431" s="2" t="e">
        <f t="shared" si="6"/>
        <v>#N/A</v>
      </c>
    </row>
    <row r="432" spans="1:13" hidden="1" x14ac:dyDescent="0.25">
      <c r="A432" s="50">
        <v>44973</v>
      </c>
      <c r="B432" s="50">
        <v>44973</v>
      </c>
      <c r="C432" s="19" t="s">
        <v>6085</v>
      </c>
      <c r="D432" s="19" t="s">
        <v>6086</v>
      </c>
      <c r="E432" s="19">
        <v>4178</v>
      </c>
      <c r="F432" s="19" t="s">
        <v>3140</v>
      </c>
      <c r="G432" s="19" t="s">
        <v>1882</v>
      </c>
      <c r="H432" s="51">
        <v>77883</v>
      </c>
      <c r="I432" s="51">
        <v>7788</v>
      </c>
      <c r="J432" s="51">
        <v>85671</v>
      </c>
      <c r="K432" t="e">
        <f>+INDEX('18.02.23'!$N$9:$N$746,MATCH('Hàng tra'!$E432,'18.02.23'!$N$9:$N$746,0))</f>
        <v>#N/A</v>
      </c>
      <c r="L432" t="e">
        <f>+INDEX('18.02.23'!$F$9:$F$746,MATCH('Hàng tra'!$E432,'18.02.23'!$N$9:$N$746,0))</f>
        <v>#N/A</v>
      </c>
      <c r="M432" s="2" t="e">
        <f t="shared" si="6"/>
        <v>#N/A</v>
      </c>
    </row>
    <row r="433" spans="1:13" hidden="1" x14ac:dyDescent="0.25">
      <c r="A433" s="50">
        <v>44978</v>
      </c>
      <c r="B433" s="50">
        <v>44978</v>
      </c>
      <c r="C433" s="19" t="s">
        <v>6087</v>
      </c>
      <c r="D433" s="19" t="s">
        <v>6088</v>
      </c>
      <c r="E433" s="19">
        <v>5116</v>
      </c>
      <c r="F433" s="19" t="s">
        <v>3140</v>
      </c>
      <c r="G433" s="19" t="s">
        <v>1882</v>
      </c>
      <c r="H433" s="51">
        <v>123613</v>
      </c>
      <c r="I433" s="51">
        <v>9889</v>
      </c>
      <c r="J433" s="51">
        <v>133502</v>
      </c>
      <c r="K433" t="e">
        <f>+INDEX('18.02.23'!$N$9:$N$746,MATCH('Hàng tra'!$E433,'18.02.23'!$N$9:$N$746,0))</f>
        <v>#N/A</v>
      </c>
      <c r="L433" t="e">
        <f>+INDEX('18.02.23'!$F$9:$F$746,MATCH('Hàng tra'!$E433,'18.02.23'!$N$9:$N$746,0))</f>
        <v>#N/A</v>
      </c>
      <c r="M433" s="2" t="e">
        <f t="shared" si="6"/>
        <v>#N/A</v>
      </c>
    </row>
    <row r="434" spans="1:13" hidden="1" x14ac:dyDescent="0.25">
      <c r="A434" s="50">
        <v>44977</v>
      </c>
      <c r="B434" s="50">
        <v>44977</v>
      </c>
      <c r="C434" s="19" t="s">
        <v>6089</v>
      </c>
      <c r="D434" s="19" t="s">
        <v>6090</v>
      </c>
      <c r="E434" s="19">
        <v>4824</v>
      </c>
      <c r="F434" s="19" t="s">
        <v>3140</v>
      </c>
      <c r="G434" s="19" t="s">
        <v>1882</v>
      </c>
      <c r="H434" s="51">
        <v>616204</v>
      </c>
      <c r="I434" s="51">
        <v>61620</v>
      </c>
      <c r="J434" s="51">
        <v>677824</v>
      </c>
      <c r="K434" t="e">
        <f>+INDEX('18.02.23'!$N$9:$N$746,MATCH('Hàng tra'!$E434,'18.02.23'!$N$9:$N$746,0))</f>
        <v>#N/A</v>
      </c>
      <c r="L434" t="e">
        <f>+INDEX('18.02.23'!$F$9:$F$746,MATCH('Hàng tra'!$E434,'18.02.23'!$N$9:$N$746,0))</f>
        <v>#N/A</v>
      </c>
      <c r="M434" s="2" t="e">
        <f t="shared" si="6"/>
        <v>#N/A</v>
      </c>
    </row>
    <row r="435" spans="1:13" hidden="1" x14ac:dyDescent="0.25">
      <c r="A435" s="50">
        <v>44968</v>
      </c>
      <c r="B435" s="50">
        <v>44968</v>
      </c>
      <c r="C435" s="19" t="s">
        <v>6091</v>
      </c>
      <c r="D435" s="19" t="s">
        <v>6092</v>
      </c>
      <c r="E435" s="19">
        <v>3424</v>
      </c>
      <c r="F435" s="19" t="s">
        <v>3140</v>
      </c>
      <c r="G435" s="19" t="s">
        <v>1882</v>
      </c>
      <c r="H435" s="51">
        <v>666348</v>
      </c>
      <c r="I435" s="51">
        <v>66635</v>
      </c>
      <c r="J435" s="51">
        <v>732983</v>
      </c>
      <c r="K435" t="e">
        <f>+INDEX('18.02.23'!$N$9:$N$746,MATCH('Hàng tra'!$E435,'18.02.23'!$N$9:$N$746,0))</f>
        <v>#N/A</v>
      </c>
      <c r="L435" t="e">
        <f>+INDEX('18.02.23'!$F$9:$F$746,MATCH('Hàng tra'!$E435,'18.02.23'!$N$9:$N$746,0))</f>
        <v>#N/A</v>
      </c>
      <c r="M435" s="2" t="e">
        <f t="shared" si="6"/>
        <v>#N/A</v>
      </c>
    </row>
    <row r="436" spans="1:13" hidden="1" x14ac:dyDescent="0.25">
      <c r="A436" s="50">
        <v>45009</v>
      </c>
      <c r="B436" s="50">
        <v>45009</v>
      </c>
      <c r="C436" s="19" t="s">
        <v>6093</v>
      </c>
      <c r="D436" s="19" t="s">
        <v>6094</v>
      </c>
      <c r="E436" s="19">
        <v>10487</v>
      </c>
      <c r="F436" s="19" t="s">
        <v>3140</v>
      </c>
      <c r="G436" s="19" t="s">
        <v>1882</v>
      </c>
      <c r="H436" s="51">
        <v>707067</v>
      </c>
      <c r="I436" s="51">
        <v>70707</v>
      </c>
      <c r="J436" s="51">
        <v>777774</v>
      </c>
      <c r="K436" t="e">
        <f>+INDEX('18.02.23'!$N$9:$N$746,MATCH('Hàng tra'!$E436,'18.02.23'!$N$9:$N$746,0))</f>
        <v>#N/A</v>
      </c>
      <c r="L436" t="e">
        <f>+INDEX('18.02.23'!$F$9:$F$746,MATCH('Hàng tra'!$E436,'18.02.23'!$N$9:$N$746,0))</f>
        <v>#N/A</v>
      </c>
      <c r="M436" s="2" t="e">
        <f t="shared" si="6"/>
        <v>#N/A</v>
      </c>
    </row>
    <row r="437" spans="1:13" hidden="1" x14ac:dyDescent="0.25">
      <c r="A437" s="50">
        <v>44964</v>
      </c>
      <c r="B437" s="50">
        <v>44964</v>
      </c>
      <c r="C437" s="19" t="s">
        <v>6095</v>
      </c>
      <c r="D437" s="19" t="s">
        <v>6096</v>
      </c>
      <c r="E437" s="19">
        <v>2626</v>
      </c>
      <c r="F437" s="19" t="s">
        <v>3140</v>
      </c>
      <c r="G437" s="19" t="s">
        <v>1882</v>
      </c>
      <c r="H437" s="51">
        <v>176400</v>
      </c>
      <c r="I437" s="51">
        <v>17640</v>
      </c>
      <c r="J437" s="51">
        <v>194040</v>
      </c>
      <c r="K437" t="e">
        <f>+INDEX('18.02.23'!$N$9:$N$746,MATCH('Hàng tra'!$E437,'18.02.23'!$N$9:$N$746,0))</f>
        <v>#N/A</v>
      </c>
      <c r="L437" t="e">
        <f>+INDEX('18.02.23'!$F$9:$F$746,MATCH('Hàng tra'!$E437,'18.02.23'!$N$9:$N$746,0))</f>
        <v>#N/A</v>
      </c>
      <c r="M437" s="2" t="e">
        <f t="shared" si="6"/>
        <v>#N/A</v>
      </c>
    </row>
    <row r="438" spans="1:13" hidden="1" x14ac:dyDescent="0.25">
      <c r="A438" s="50">
        <v>44964</v>
      </c>
      <c r="B438" s="50">
        <v>44964</v>
      </c>
      <c r="C438" s="19" t="s">
        <v>6097</v>
      </c>
      <c r="D438" s="19" t="s">
        <v>6098</v>
      </c>
      <c r="E438" s="19">
        <v>2627</v>
      </c>
      <c r="F438" s="19" t="s">
        <v>3140</v>
      </c>
      <c r="G438" s="19" t="s">
        <v>1882</v>
      </c>
      <c r="H438" s="51">
        <v>1756783</v>
      </c>
      <c r="I438" s="51">
        <v>175678</v>
      </c>
      <c r="J438" s="51">
        <v>1932461</v>
      </c>
      <c r="K438" t="e">
        <f>+INDEX('18.02.23'!$N$9:$N$746,MATCH('Hàng tra'!$E438,'18.02.23'!$N$9:$N$746,0))</f>
        <v>#N/A</v>
      </c>
      <c r="L438" t="e">
        <f>+INDEX('18.02.23'!$F$9:$F$746,MATCH('Hàng tra'!$E438,'18.02.23'!$N$9:$N$746,0))</f>
        <v>#N/A</v>
      </c>
      <c r="M438" s="2" t="e">
        <f t="shared" si="6"/>
        <v>#N/A</v>
      </c>
    </row>
    <row r="439" spans="1:13" hidden="1" x14ac:dyDescent="0.25">
      <c r="A439" s="50">
        <v>44980</v>
      </c>
      <c r="B439" s="50">
        <v>44980</v>
      </c>
      <c r="C439" s="19" t="s">
        <v>6099</v>
      </c>
      <c r="D439" s="19" t="s">
        <v>6100</v>
      </c>
      <c r="E439" s="19">
        <v>5665</v>
      </c>
      <c r="F439" s="19" t="s">
        <v>3140</v>
      </c>
      <c r="G439" s="19" t="s">
        <v>1882</v>
      </c>
      <c r="H439" s="51">
        <v>296181</v>
      </c>
      <c r="I439" s="51">
        <v>29618</v>
      </c>
      <c r="J439" s="51">
        <v>325799</v>
      </c>
      <c r="K439" t="e">
        <f>+INDEX('18.02.23'!$N$9:$N$746,MATCH('Hàng tra'!$E439,'18.02.23'!$N$9:$N$746,0))</f>
        <v>#N/A</v>
      </c>
      <c r="L439" t="e">
        <f>+INDEX('18.02.23'!$F$9:$F$746,MATCH('Hàng tra'!$E439,'18.02.23'!$N$9:$N$746,0))</f>
        <v>#N/A</v>
      </c>
      <c r="M439" s="2" t="e">
        <f t="shared" si="6"/>
        <v>#N/A</v>
      </c>
    </row>
    <row r="440" spans="1:13" hidden="1" x14ac:dyDescent="0.25">
      <c r="A440" s="50">
        <v>44998</v>
      </c>
      <c r="B440" s="50">
        <v>44998</v>
      </c>
      <c r="C440" s="19" t="s">
        <v>6101</v>
      </c>
      <c r="D440" s="19" t="s">
        <v>6102</v>
      </c>
      <c r="E440" s="19">
        <v>8716</v>
      </c>
      <c r="F440" s="19" t="s">
        <v>3140</v>
      </c>
      <c r="G440" s="19" t="s">
        <v>1882</v>
      </c>
      <c r="H440" s="51">
        <v>357198</v>
      </c>
      <c r="I440" s="51">
        <v>35720</v>
      </c>
      <c r="J440" s="51">
        <v>392918</v>
      </c>
      <c r="K440" t="e">
        <f>+INDEX('18.02.23'!$N$9:$N$746,MATCH('Hàng tra'!$E440,'18.02.23'!$N$9:$N$746,0))</f>
        <v>#N/A</v>
      </c>
      <c r="L440" t="e">
        <f>+INDEX('18.02.23'!$F$9:$F$746,MATCH('Hàng tra'!$E440,'18.02.23'!$N$9:$N$746,0))</f>
        <v>#N/A</v>
      </c>
      <c r="M440" s="2" t="e">
        <f t="shared" si="6"/>
        <v>#N/A</v>
      </c>
    </row>
    <row r="441" spans="1:13" hidden="1" x14ac:dyDescent="0.25">
      <c r="A441" s="50">
        <v>44978</v>
      </c>
      <c r="B441" s="50">
        <v>44978</v>
      </c>
      <c r="C441" s="19" t="s">
        <v>6103</v>
      </c>
      <c r="D441" s="19" t="s">
        <v>6104</v>
      </c>
      <c r="E441" s="19">
        <v>5068</v>
      </c>
      <c r="F441" s="19" t="s">
        <v>3140</v>
      </c>
      <c r="G441" s="19" t="s">
        <v>1882</v>
      </c>
      <c r="H441" s="51">
        <v>441000</v>
      </c>
      <c r="I441" s="51">
        <v>44100</v>
      </c>
      <c r="J441" s="51">
        <v>485100</v>
      </c>
      <c r="K441" t="e">
        <f>+INDEX('18.02.23'!$N$9:$N$746,MATCH('Hàng tra'!$E441,'18.02.23'!$N$9:$N$746,0))</f>
        <v>#N/A</v>
      </c>
      <c r="L441" t="e">
        <f>+INDEX('18.02.23'!$F$9:$F$746,MATCH('Hàng tra'!$E441,'18.02.23'!$N$9:$N$746,0))</f>
        <v>#N/A</v>
      </c>
      <c r="M441" s="2" t="e">
        <f t="shared" si="6"/>
        <v>#N/A</v>
      </c>
    </row>
    <row r="442" spans="1:13" hidden="1" x14ac:dyDescent="0.25">
      <c r="A442" s="50">
        <v>45001</v>
      </c>
      <c r="B442" s="50">
        <v>45001</v>
      </c>
      <c r="C442" s="19" t="s">
        <v>6105</v>
      </c>
      <c r="D442" s="19" t="s">
        <v>6106</v>
      </c>
      <c r="E442" s="19">
        <v>9434</v>
      </c>
      <c r="F442" s="19" t="s">
        <v>3140</v>
      </c>
      <c r="G442" s="19" t="s">
        <v>1882</v>
      </c>
      <c r="H442" s="51">
        <v>183150</v>
      </c>
      <c r="I442" s="51">
        <v>18315</v>
      </c>
      <c r="J442" s="51">
        <v>201465</v>
      </c>
      <c r="K442" t="e">
        <f>+INDEX('18.02.23'!$N$9:$N$746,MATCH('Hàng tra'!$E442,'18.02.23'!$N$9:$N$746,0))</f>
        <v>#N/A</v>
      </c>
      <c r="L442" t="e">
        <f>+INDEX('18.02.23'!$F$9:$F$746,MATCH('Hàng tra'!$E442,'18.02.23'!$N$9:$N$746,0))</f>
        <v>#N/A</v>
      </c>
      <c r="M442" s="2" t="e">
        <f t="shared" si="6"/>
        <v>#N/A</v>
      </c>
    </row>
    <row r="443" spans="1:13" hidden="1" x14ac:dyDescent="0.25">
      <c r="A443" s="50">
        <v>44958</v>
      </c>
      <c r="B443" s="50">
        <v>44958</v>
      </c>
      <c r="C443" s="19" t="s">
        <v>6107</v>
      </c>
      <c r="D443" s="19" t="s">
        <v>6108</v>
      </c>
      <c r="E443" s="19">
        <v>2015</v>
      </c>
      <c r="F443" s="19" t="s">
        <v>3140</v>
      </c>
      <c r="G443" s="19" t="s">
        <v>1882</v>
      </c>
      <c r="H443" s="51">
        <v>551250</v>
      </c>
      <c r="I443" s="51">
        <v>44100</v>
      </c>
      <c r="J443" s="51">
        <v>595350</v>
      </c>
      <c r="K443" t="e">
        <f>+INDEX('18.02.23'!$N$9:$N$746,MATCH('Hàng tra'!$E443,'18.02.23'!$N$9:$N$746,0))</f>
        <v>#N/A</v>
      </c>
      <c r="L443" t="e">
        <f>+INDEX('18.02.23'!$F$9:$F$746,MATCH('Hàng tra'!$E443,'18.02.23'!$N$9:$N$746,0))</f>
        <v>#N/A</v>
      </c>
      <c r="M443" s="2" t="e">
        <f t="shared" si="6"/>
        <v>#N/A</v>
      </c>
    </row>
    <row r="444" spans="1:13" hidden="1" x14ac:dyDescent="0.25">
      <c r="A444" s="50">
        <v>44979</v>
      </c>
      <c r="B444" s="50">
        <v>44979</v>
      </c>
      <c r="C444" s="19" t="s">
        <v>6109</v>
      </c>
      <c r="D444" s="19" t="s">
        <v>6110</v>
      </c>
      <c r="E444" s="19">
        <v>5227</v>
      </c>
      <c r="F444" s="19" t="s">
        <v>3140</v>
      </c>
      <c r="G444" s="19" t="s">
        <v>1882</v>
      </c>
      <c r="H444" s="51">
        <v>91067</v>
      </c>
      <c r="I444" s="51">
        <v>9107</v>
      </c>
      <c r="J444" s="51">
        <v>100174</v>
      </c>
      <c r="K444" t="e">
        <f>+INDEX('18.02.23'!$N$9:$N$746,MATCH('Hàng tra'!$E444,'18.02.23'!$N$9:$N$746,0))</f>
        <v>#N/A</v>
      </c>
      <c r="L444" t="e">
        <f>+INDEX('18.02.23'!$F$9:$F$746,MATCH('Hàng tra'!$E444,'18.02.23'!$N$9:$N$746,0))</f>
        <v>#N/A</v>
      </c>
      <c r="M444" s="2" t="e">
        <f t="shared" si="6"/>
        <v>#N/A</v>
      </c>
    </row>
    <row r="445" spans="1:13" hidden="1" x14ac:dyDescent="0.25">
      <c r="A445" s="50">
        <v>44986</v>
      </c>
      <c r="B445" s="50">
        <v>44986</v>
      </c>
      <c r="C445" s="19" t="s">
        <v>6111</v>
      </c>
      <c r="D445" s="19" t="s">
        <v>6112</v>
      </c>
      <c r="E445" s="19">
        <v>6665</v>
      </c>
      <c r="F445" s="19" t="s">
        <v>3140</v>
      </c>
      <c r="G445" s="19" t="s">
        <v>1882</v>
      </c>
      <c r="H445" s="51">
        <v>497190</v>
      </c>
      <c r="I445" s="51">
        <v>49719</v>
      </c>
      <c r="J445" s="51">
        <v>546909</v>
      </c>
      <c r="K445" t="e">
        <f>+INDEX('18.02.23'!$N$9:$N$746,MATCH('Hàng tra'!$E445,'18.02.23'!$N$9:$N$746,0))</f>
        <v>#N/A</v>
      </c>
      <c r="L445" t="e">
        <f>+INDEX('18.02.23'!$F$9:$F$746,MATCH('Hàng tra'!$E445,'18.02.23'!$N$9:$N$746,0))</f>
        <v>#N/A</v>
      </c>
      <c r="M445" s="2" t="e">
        <f t="shared" si="6"/>
        <v>#N/A</v>
      </c>
    </row>
    <row r="446" spans="1:13" hidden="1" x14ac:dyDescent="0.25">
      <c r="A446" s="50">
        <v>44959</v>
      </c>
      <c r="B446" s="50">
        <v>44959</v>
      </c>
      <c r="C446" s="19" t="s">
        <v>6113</v>
      </c>
      <c r="D446" s="19" t="s">
        <v>6114</v>
      </c>
      <c r="E446" s="19">
        <v>2273</v>
      </c>
      <c r="F446" s="19" t="s">
        <v>3140</v>
      </c>
      <c r="G446" s="19" t="s">
        <v>1882</v>
      </c>
      <c r="H446" s="51">
        <v>173040</v>
      </c>
      <c r="I446" s="51">
        <v>13843</v>
      </c>
      <c r="J446" s="51">
        <v>186883</v>
      </c>
      <c r="K446" t="e">
        <f>+INDEX('18.02.23'!$N$9:$N$746,MATCH('Hàng tra'!$E446,'18.02.23'!$N$9:$N$746,0))</f>
        <v>#N/A</v>
      </c>
      <c r="L446" t="e">
        <f>+INDEX('18.02.23'!$F$9:$F$746,MATCH('Hàng tra'!$E446,'18.02.23'!$N$9:$N$746,0))</f>
        <v>#N/A</v>
      </c>
      <c r="M446" s="2" t="e">
        <f t="shared" si="6"/>
        <v>#N/A</v>
      </c>
    </row>
    <row r="447" spans="1:13" hidden="1" x14ac:dyDescent="0.25">
      <c r="A447" s="50">
        <v>44971</v>
      </c>
      <c r="B447" s="50">
        <v>44971</v>
      </c>
      <c r="C447" s="19" t="s">
        <v>6115</v>
      </c>
      <c r="D447" s="19" t="s">
        <v>6116</v>
      </c>
      <c r="E447" s="19">
        <v>3731</v>
      </c>
      <c r="F447" s="19" t="s">
        <v>3140</v>
      </c>
      <c r="G447" s="19" t="s">
        <v>1882</v>
      </c>
      <c r="H447" s="51">
        <v>364272</v>
      </c>
      <c r="I447" s="51">
        <v>36427</v>
      </c>
      <c r="J447" s="51">
        <v>400699</v>
      </c>
      <c r="K447" t="e">
        <f>+INDEX('18.02.23'!$N$9:$N$746,MATCH('Hàng tra'!$E447,'18.02.23'!$N$9:$N$746,0))</f>
        <v>#N/A</v>
      </c>
      <c r="L447" t="e">
        <f>+INDEX('18.02.23'!$F$9:$F$746,MATCH('Hàng tra'!$E447,'18.02.23'!$N$9:$N$746,0))</f>
        <v>#N/A</v>
      </c>
      <c r="M447" s="2" t="e">
        <f t="shared" si="6"/>
        <v>#N/A</v>
      </c>
    </row>
    <row r="448" spans="1:13" hidden="1" x14ac:dyDescent="0.25">
      <c r="A448" s="50">
        <v>45015</v>
      </c>
      <c r="B448" s="50">
        <v>45015</v>
      </c>
      <c r="C448" s="19" t="s">
        <v>6117</v>
      </c>
      <c r="D448" s="19" t="s">
        <v>6118</v>
      </c>
      <c r="E448" s="19">
        <v>11774</v>
      </c>
      <c r="F448" s="19" t="s">
        <v>3140</v>
      </c>
      <c r="G448" s="19" t="s">
        <v>1882</v>
      </c>
      <c r="H448" s="51">
        <v>460248</v>
      </c>
      <c r="I448" s="51">
        <v>46025</v>
      </c>
      <c r="J448" s="51">
        <v>506273</v>
      </c>
      <c r="K448" t="e">
        <f>+INDEX('18.02.23'!$N$9:$N$746,MATCH('Hàng tra'!$E448,'18.02.23'!$N$9:$N$746,0))</f>
        <v>#N/A</v>
      </c>
      <c r="L448" t="e">
        <f>+INDEX('18.02.23'!$F$9:$F$746,MATCH('Hàng tra'!$E448,'18.02.23'!$N$9:$N$746,0))</f>
        <v>#N/A</v>
      </c>
      <c r="M448" s="2" t="e">
        <f t="shared" si="6"/>
        <v>#N/A</v>
      </c>
    </row>
    <row r="449" spans="1:13" hidden="1" x14ac:dyDescent="0.25">
      <c r="A449" s="50">
        <v>45013</v>
      </c>
      <c r="B449" s="50">
        <v>45013</v>
      </c>
      <c r="C449" s="19" t="s">
        <v>6119</v>
      </c>
      <c r="D449" s="19" t="s">
        <v>6120</v>
      </c>
      <c r="E449" s="19">
        <v>11088</v>
      </c>
      <c r="F449" s="19" t="s">
        <v>3140</v>
      </c>
      <c r="G449" s="19" t="s">
        <v>1882</v>
      </c>
      <c r="H449" s="51">
        <v>346764</v>
      </c>
      <c r="I449" s="51">
        <v>34676</v>
      </c>
      <c r="J449" s="51">
        <v>381440</v>
      </c>
      <c r="K449" t="e">
        <f>+INDEX('18.02.23'!$N$9:$N$746,MATCH('Hàng tra'!$E449,'18.02.23'!$N$9:$N$746,0))</f>
        <v>#N/A</v>
      </c>
      <c r="L449" t="e">
        <f>+INDEX('18.02.23'!$F$9:$F$746,MATCH('Hàng tra'!$E449,'18.02.23'!$N$9:$N$746,0))</f>
        <v>#N/A</v>
      </c>
      <c r="M449" s="2" t="e">
        <f t="shared" si="6"/>
        <v>#N/A</v>
      </c>
    </row>
    <row r="450" spans="1:13" hidden="1" x14ac:dyDescent="0.25">
      <c r="A450" s="50">
        <v>44993</v>
      </c>
      <c r="B450" s="50">
        <v>44993</v>
      </c>
      <c r="C450" s="19" t="s">
        <v>6121</v>
      </c>
      <c r="D450" s="19" t="s">
        <v>6122</v>
      </c>
      <c r="E450" s="19">
        <v>7747</v>
      </c>
      <c r="F450" s="19" t="s">
        <v>3140</v>
      </c>
      <c r="G450" s="19" t="s">
        <v>1882</v>
      </c>
      <c r="H450" s="51">
        <v>732720</v>
      </c>
      <c r="I450" s="51">
        <v>73272</v>
      </c>
      <c r="J450" s="51">
        <v>805992</v>
      </c>
      <c r="K450" t="e">
        <f>+INDEX('18.02.23'!$N$9:$N$746,MATCH('Hàng tra'!$E450,'18.02.23'!$N$9:$N$746,0))</f>
        <v>#N/A</v>
      </c>
      <c r="L450" t="e">
        <f>+INDEX('18.02.23'!$F$9:$F$746,MATCH('Hàng tra'!$E450,'18.02.23'!$N$9:$N$746,0))</f>
        <v>#N/A</v>
      </c>
      <c r="M450" s="2" t="e">
        <f t="shared" si="6"/>
        <v>#N/A</v>
      </c>
    </row>
    <row r="451" spans="1:13" hidden="1" x14ac:dyDescent="0.25">
      <c r="A451" s="50">
        <v>44958</v>
      </c>
      <c r="B451" s="50">
        <v>44958</v>
      </c>
      <c r="C451" s="19" t="s">
        <v>6123</v>
      </c>
      <c r="D451" s="19" t="s">
        <v>6124</v>
      </c>
      <c r="E451" s="19">
        <v>1984</v>
      </c>
      <c r="F451" s="19" t="s">
        <v>3140</v>
      </c>
      <c r="G451" s="19" t="s">
        <v>1882</v>
      </c>
      <c r="H451" s="51">
        <v>868581</v>
      </c>
      <c r="I451" s="51">
        <v>69486</v>
      </c>
      <c r="J451" s="51">
        <v>938067</v>
      </c>
      <c r="K451" t="e">
        <f>+INDEX('18.02.23'!$N$9:$N$746,MATCH('Hàng tra'!$E451,'18.02.23'!$N$9:$N$746,0))</f>
        <v>#N/A</v>
      </c>
      <c r="L451" t="e">
        <f>+INDEX('18.02.23'!$F$9:$F$746,MATCH('Hàng tra'!$E451,'18.02.23'!$N$9:$N$746,0))</f>
        <v>#N/A</v>
      </c>
      <c r="M451" s="2" t="e">
        <f t="shared" si="6"/>
        <v>#N/A</v>
      </c>
    </row>
    <row r="452" spans="1:13" hidden="1" x14ac:dyDescent="0.25">
      <c r="A452" s="50">
        <v>44958</v>
      </c>
      <c r="B452" s="50">
        <v>44958</v>
      </c>
      <c r="C452" s="19" t="s">
        <v>6125</v>
      </c>
      <c r="D452" s="19" t="s">
        <v>6126</v>
      </c>
      <c r="E452" s="19">
        <v>1985</v>
      </c>
      <c r="F452" s="19" t="s">
        <v>3140</v>
      </c>
      <c r="G452" s="19" t="s">
        <v>1882</v>
      </c>
      <c r="H452" s="51">
        <v>594000</v>
      </c>
      <c r="I452" s="51">
        <v>47520</v>
      </c>
      <c r="J452" s="51">
        <v>641520</v>
      </c>
      <c r="K452" t="e">
        <f>+INDEX('18.02.23'!$N$9:$N$746,MATCH('Hàng tra'!$E452,'18.02.23'!$N$9:$N$746,0))</f>
        <v>#N/A</v>
      </c>
      <c r="L452" t="e">
        <f>+INDEX('18.02.23'!$F$9:$F$746,MATCH('Hàng tra'!$E452,'18.02.23'!$N$9:$N$746,0))</f>
        <v>#N/A</v>
      </c>
      <c r="M452" s="2" t="e">
        <f t="shared" ref="M452:M514" si="7">+J452+L452</f>
        <v>#N/A</v>
      </c>
    </row>
    <row r="453" spans="1:13" hidden="1" x14ac:dyDescent="0.25">
      <c r="A453" s="50">
        <v>44958</v>
      </c>
      <c r="B453" s="50">
        <v>44958</v>
      </c>
      <c r="C453" s="19" t="s">
        <v>6127</v>
      </c>
      <c r="D453" s="19" t="s">
        <v>6128</v>
      </c>
      <c r="E453" s="19">
        <v>1983</v>
      </c>
      <c r="F453" s="19" t="s">
        <v>3140</v>
      </c>
      <c r="G453" s="19" t="s">
        <v>1882</v>
      </c>
      <c r="H453" s="51">
        <v>661500</v>
      </c>
      <c r="I453" s="51">
        <v>66150</v>
      </c>
      <c r="J453" s="51">
        <v>727650</v>
      </c>
      <c r="K453" t="e">
        <f>+INDEX('18.02.23'!$N$9:$N$746,MATCH('Hàng tra'!$E453,'18.02.23'!$N$9:$N$746,0))</f>
        <v>#N/A</v>
      </c>
      <c r="L453" t="e">
        <f>+INDEX('18.02.23'!$F$9:$F$746,MATCH('Hàng tra'!$E453,'18.02.23'!$N$9:$N$746,0))</f>
        <v>#N/A</v>
      </c>
      <c r="M453" s="2" t="e">
        <f t="shared" si="7"/>
        <v>#N/A</v>
      </c>
    </row>
    <row r="454" spans="1:13" hidden="1" x14ac:dyDescent="0.25">
      <c r="A454" s="50">
        <v>44986</v>
      </c>
      <c r="B454" s="50">
        <v>44986</v>
      </c>
      <c r="C454" s="19" t="s">
        <v>6129</v>
      </c>
      <c r="D454" s="19" t="s">
        <v>6130</v>
      </c>
      <c r="E454" s="19">
        <v>6811</v>
      </c>
      <c r="F454" s="19" t="s">
        <v>3140</v>
      </c>
      <c r="G454" s="19" t="s">
        <v>1882</v>
      </c>
      <c r="H454" s="51">
        <v>185508</v>
      </c>
      <c r="I454" s="51">
        <v>18551</v>
      </c>
      <c r="J454" s="51">
        <v>204059</v>
      </c>
      <c r="K454" t="e">
        <f>+INDEX('18.02.23'!$N$9:$N$746,MATCH('Hàng tra'!$E454,'18.02.23'!$N$9:$N$746,0))</f>
        <v>#N/A</v>
      </c>
      <c r="L454" t="e">
        <f>+INDEX('18.02.23'!$F$9:$F$746,MATCH('Hàng tra'!$E454,'18.02.23'!$N$9:$N$746,0))</f>
        <v>#N/A</v>
      </c>
      <c r="M454" s="2" t="e">
        <f t="shared" si="7"/>
        <v>#N/A</v>
      </c>
    </row>
    <row r="455" spans="1:13" hidden="1" x14ac:dyDescent="0.25">
      <c r="A455" s="50">
        <v>45010</v>
      </c>
      <c r="B455" s="50">
        <v>45010</v>
      </c>
      <c r="C455" s="19" t="s">
        <v>6131</v>
      </c>
      <c r="D455" s="19" t="s">
        <v>6132</v>
      </c>
      <c r="E455" s="19">
        <v>2658</v>
      </c>
      <c r="F455" s="19" t="s">
        <v>3959</v>
      </c>
      <c r="G455" s="19" t="s">
        <v>2803</v>
      </c>
      <c r="H455" s="51">
        <v>482464</v>
      </c>
      <c r="I455" s="51">
        <v>48246</v>
      </c>
      <c r="J455" s="51">
        <v>530710</v>
      </c>
      <c r="K455" t="e">
        <f>+INDEX('18.02.23'!$N$9:$N$746,MATCH('Hàng tra'!$E455,'18.02.23'!$N$9:$N$746,0))</f>
        <v>#N/A</v>
      </c>
      <c r="L455" t="e">
        <f>+INDEX('18.02.23'!$F$9:$F$746,MATCH('Hàng tra'!$E455,'18.02.23'!$N$9:$N$746,0))</f>
        <v>#N/A</v>
      </c>
      <c r="M455" s="2" t="e">
        <f t="shared" si="7"/>
        <v>#N/A</v>
      </c>
    </row>
    <row r="456" spans="1:13" hidden="1" x14ac:dyDescent="0.25">
      <c r="A456" s="50">
        <v>44987</v>
      </c>
      <c r="B456" s="50">
        <v>44987</v>
      </c>
      <c r="C456" s="19" t="s">
        <v>6133</v>
      </c>
      <c r="D456" s="19" t="s">
        <v>6134</v>
      </c>
      <c r="E456" s="19">
        <v>7052</v>
      </c>
      <c r="F456" s="19" t="s">
        <v>3140</v>
      </c>
      <c r="G456" s="19" t="s">
        <v>1882</v>
      </c>
      <c r="H456" s="51">
        <v>184489</v>
      </c>
      <c r="I456" s="51">
        <v>18449</v>
      </c>
      <c r="J456" s="51">
        <v>202938</v>
      </c>
      <c r="K456" t="e">
        <f>+INDEX('18.02.23'!$N$9:$N$746,MATCH('Hàng tra'!$E456,'18.02.23'!$N$9:$N$746,0))</f>
        <v>#N/A</v>
      </c>
      <c r="L456" t="e">
        <f>+INDEX('18.02.23'!$F$9:$F$746,MATCH('Hàng tra'!$E456,'18.02.23'!$N$9:$N$746,0))</f>
        <v>#N/A</v>
      </c>
      <c r="M456" s="2" t="e">
        <f t="shared" si="7"/>
        <v>#N/A</v>
      </c>
    </row>
    <row r="457" spans="1:13" hidden="1" x14ac:dyDescent="0.25">
      <c r="A457" s="50">
        <v>44993</v>
      </c>
      <c r="B457" s="50">
        <v>44993</v>
      </c>
      <c r="C457" s="19" t="s">
        <v>6135</v>
      </c>
      <c r="D457" s="19" t="s">
        <v>6136</v>
      </c>
      <c r="E457" s="19">
        <v>7721</v>
      </c>
      <c r="F457" s="19" t="s">
        <v>3140</v>
      </c>
      <c r="G457" s="19" t="s">
        <v>1882</v>
      </c>
      <c r="H457" s="51">
        <v>347104</v>
      </c>
      <c r="I457" s="51">
        <v>34710</v>
      </c>
      <c r="J457" s="51">
        <v>381814</v>
      </c>
      <c r="K457" t="e">
        <f>+INDEX('18.02.23'!$N$9:$N$746,MATCH('Hàng tra'!$E457,'18.02.23'!$N$9:$N$746,0))</f>
        <v>#N/A</v>
      </c>
      <c r="L457" t="e">
        <f>+INDEX('18.02.23'!$F$9:$F$746,MATCH('Hàng tra'!$E457,'18.02.23'!$N$9:$N$746,0))</f>
        <v>#N/A</v>
      </c>
      <c r="M457" s="2" t="e">
        <f t="shared" si="7"/>
        <v>#N/A</v>
      </c>
    </row>
    <row r="458" spans="1:13" hidden="1" x14ac:dyDescent="0.25">
      <c r="A458" s="50">
        <v>44998</v>
      </c>
      <c r="B458" s="50">
        <v>44998</v>
      </c>
      <c r="C458" s="19" t="s">
        <v>6137</v>
      </c>
      <c r="D458" s="19" t="s">
        <v>1555</v>
      </c>
      <c r="E458" s="19">
        <v>742</v>
      </c>
      <c r="F458" s="19" t="s">
        <v>3969</v>
      </c>
      <c r="G458" s="19" t="s">
        <v>1260</v>
      </c>
      <c r="H458" s="51">
        <v>616974</v>
      </c>
      <c r="I458" s="51">
        <v>61697</v>
      </c>
      <c r="J458" s="51">
        <v>678671</v>
      </c>
      <c r="K458">
        <f>+INDEX('18.02.23'!$N$9:$N$746,MATCH('Hàng tra'!$E458,'18.02.23'!$N$9:$N$746,0))</f>
        <v>742</v>
      </c>
      <c r="L458">
        <v>0</v>
      </c>
      <c r="M458" s="2">
        <f t="shared" si="7"/>
        <v>678671</v>
      </c>
    </row>
    <row r="459" spans="1:13" hidden="1" x14ac:dyDescent="0.25">
      <c r="A459" s="50">
        <v>44963</v>
      </c>
      <c r="B459" s="50">
        <v>44963</v>
      </c>
      <c r="C459" s="19" t="s">
        <v>6138</v>
      </c>
      <c r="D459" s="19" t="s">
        <v>2234</v>
      </c>
      <c r="E459" s="19">
        <v>243</v>
      </c>
      <c r="F459" s="19" t="s">
        <v>3969</v>
      </c>
      <c r="G459" s="19" t="s">
        <v>1260</v>
      </c>
      <c r="H459" s="51">
        <v>594000</v>
      </c>
      <c r="I459" s="51">
        <v>47520</v>
      </c>
      <c r="J459" s="51">
        <v>641520</v>
      </c>
      <c r="K459">
        <f>+INDEX('18.02.23'!$N$9:$N$746,MATCH('Hàng tra'!$E459,'18.02.23'!$N$9:$N$746,0))</f>
        <v>243</v>
      </c>
      <c r="L459">
        <v>0</v>
      </c>
      <c r="M459" s="2">
        <f t="shared" si="7"/>
        <v>641520</v>
      </c>
    </row>
    <row r="460" spans="1:13" x14ac:dyDescent="0.25">
      <c r="A460" s="50">
        <v>44960</v>
      </c>
      <c r="B460" s="50">
        <v>44960</v>
      </c>
      <c r="C460" s="19" t="s">
        <v>6139</v>
      </c>
      <c r="D460" s="19" t="s">
        <v>2363</v>
      </c>
      <c r="E460" s="19">
        <v>237</v>
      </c>
      <c r="F460" s="19" t="s">
        <v>3969</v>
      </c>
      <c r="G460" s="19" t="s">
        <v>1260</v>
      </c>
      <c r="H460" s="51">
        <v>888360</v>
      </c>
      <c r="I460" s="51">
        <v>71069</v>
      </c>
      <c r="J460" s="51">
        <v>959429</v>
      </c>
      <c r="K460">
        <f>+INDEX('18.02.23'!$N$9:$N$746,MATCH('Hàng tra'!$E460,'18.02.23'!$N$9:$N$746,0))</f>
        <v>237</v>
      </c>
      <c r="L460">
        <f>+INDEX('18.02.23'!$F$9:$F$746,MATCH('Hàng tra'!$E460,'18.02.23'!$N$9:$N$746,0))</f>
        <v>-959429</v>
      </c>
      <c r="M460" s="2">
        <f t="shared" si="7"/>
        <v>0</v>
      </c>
    </row>
    <row r="461" spans="1:13" hidden="1" x14ac:dyDescent="0.25">
      <c r="A461" s="50">
        <v>44978</v>
      </c>
      <c r="B461" s="50">
        <v>44978</v>
      </c>
      <c r="C461" s="19" t="s">
        <v>6140</v>
      </c>
      <c r="D461" s="19" t="s">
        <v>1956</v>
      </c>
      <c r="E461" s="19">
        <v>65</v>
      </c>
      <c r="F461" s="19" t="s">
        <v>3253</v>
      </c>
      <c r="G461" s="19" t="s">
        <v>1748</v>
      </c>
      <c r="H461" s="51">
        <v>86691</v>
      </c>
      <c r="I461" s="51">
        <v>8669</v>
      </c>
      <c r="J461" s="51">
        <v>95360</v>
      </c>
      <c r="K461" t="e">
        <f>+INDEX('18.02.23'!$N$9:$N$746,MATCH('Hàng tra'!$E461,'18.02.23'!$N$9:$N$746,0))</f>
        <v>#N/A</v>
      </c>
      <c r="L461" t="e">
        <f>+INDEX('18.02.23'!$F$9:$F$746,MATCH('Hàng tra'!$E461,'18.02.23'!$N$9:$N$746,0))</f>
        <v>#N/A</v>
      </c>
      <c r="M461" s="2" t="e">
        <f t="shared" si="7"/>
        <v>#N/A</v>
      </c>
    </row>
    <row r="462" spans="1:13" hidden="1" x14ac:dyDescent="0.25">
      <c r="A462" s="50">
        <v>44979</v>
      </c>
      <c r="B462" s="50">
        <v>44979</v>
      </c>
      <c r="C462" s="19" t="s">
        <v>6141</v>
      </c>
      <c r="D462" s="19" t="s">
        <v>1306</v>
      </c>
      <c r="E462" s="19">
        <v>111</v>
      </c>
      <c r="F462" s="19" t="s">
        <v>3285</v>
      </c>
      <c r="G462" s="19" t="s">
        <v>1090</v>
      </c>
      <c r="H462" s="51">
        <v>222116</v>
      </c>
      <c r="I462" s="51">
        <v>22212</v>
      </c>
      <c r="J462" s="51">
        <v>244328</v>
      </c>
      <c r="K462">
        <f>+INDEX('18.02.23'!$N$9:$N$746,MATCH('Hàng tra'!$E462,'18.02.23'!$N$9:$N$746,0))</f>
        <v>111</v>
      </c>
      <c r="L462">
        <v>0</v>
      </c>
      <c r="M462" s="2">
        <f t="shared" si="7"/>
        <v>244328</v>
      </c>
    </row>
    <row r="463" spans="1:13" hidden="1" x14ac:dyDescent="0.25">
      <c r="A463" s="50">
        <v>44979</v>
      </c>
      <c r="B463" s="50">
        <v>44979</v>
      </c>
      <c r="C463" s="19" t="s">
        <v>6142</v>
      </c>
      <c r="D463" s="19" t="s">
        <v>166</v>
      </c>
      <c r="E463" s="19">
        <v>112</v>
      </c>
      <c r="F463" s="19" t="s">
        <v>3285</v>
      </c>
      <c r="G463" s="19" t="s">
        <v>1090</v>
      </c>
      <c r="H463" s="51">
        <v>297000</v>
      </c>
      <c r="I463" s="51">
        <v>23760</v>
      </c>
      <c r="J463" s="51">
        <v>320760</v>
      </c>
      <c r="K463" t="e">
        <f>+INDEX('18.02.23'!$N$9:$N$746,MATCH('Hàng tra'!$E463,'18.02.23'!$N$9:$N$746,0))</f>
        <v>#N/A</v>
      </c>
      <c r="L463" t="e">
        <f>+INDEX('18.02.23'!$F$9:$F$746,MATCH('Hàng tra'!$E463,'18.02.23'!$N$9:$N$746,0))</f>
        <v>#N/A</v>
      </c>
      <c r="M463" s="2" t="e">
        <f t="shared" si="7"/>
        <v>#N/A</v>
      </c>
    </row>
    <row r="464" spans="1:13" hidden="1" x14ac:dyDescent="0.25">
      <c r="A464" s="50">
        <v>44993</v>
      </c>
      <c r="B464" s="50">
        <v>44993</v>
      </c>
      <c r="C464" s="19" t="s">
        <v>6143</v>
      </c>
      <c r="D464" s="19" t="s">
        <v>1523</v>
      </c>
      <c r="E464" s="19">
        <v>260</v>
      </c>
      <c r="F464" s="19" t="s">
        <v>3371</v>
      </c>
      <c r="G464" s="19" t="s">
        <v>1118</v>
      </c>
      <c r="H464" s="51">
        <v>50182</v>
      </c>
      <c r="I464" s="51">
        <v>5018</v>
      </c>
      <c r="J464" s="51">
        <v>55200</v>
      </c>
      <c r="K464" t="e">
        <f>+INDEX('18.02.23'!$N$9:$N$746,MATCH('Hàng tra'!$E464,'18.02.23'!$N$9:$N$746,0))</f>
        <v>#N/A</v>
      </c>
      <c r="L464" t="e">
        <f>+INDEX('18.02.23'!$F$9:$F$746,MATCH('Hàng tra'!$E464,'18.02.23'!$N$9:$N$746,0))</f>
        <v>#N/A</v>
      </c>
      <c r="M464" s="2" t="e">
        <f t="shared" si="7"/>
        <v>#N/A</v>
      </c>
    </row>
    <row r="465" spans="1:13" hidden="1" x14ac:dyDescent="0.25">
      <c r="A465" s="50">
        <v>44977</v>
      </c>
      <c r="B465" s="50">
        <v>44977</v>
      </c>
      <c r="C465" s="19" t="s">
        <v>6144</v>
      </c>
      <c r="D465" s="19" t="s">
        <v>6145</v>
      </c>
      <c r="E465" s="19">
        <v>222</v>
      </c>
      <c r="F465" s="19" t="s">
        <v>3453</v>
      </c>
      <c r="G465" s="19" t="s">
        <v>1887</v>
      </c>
      <c r="H465" s="51">
        <v>330750</v>
      </c>
      <c r="I465" s="51">
        <v>33075</v>
      </c>
      <c r="J465" s="51">
        <v>363825</v>
      </c>
      <c r="K465" t="e">
        <f>+INDEX('18.02.23'!$N$9:$N$746,MATCH('Hàng tra'!$E465,'18.02.23'!$N$9:$N$746,0))</f>
        <v>#N/A</v>
      </c>
      <c r="L465" t="e">
        <f>+INDEX('18.02.23'!$F$9:$F$746,MATCH('Hàng tra'!$E465,'18.02.23'!$N$9:$N$746,0))</f>
        <v>#N/A</v>
      </c>
      <c r="M465" s="2" t="e">
        <f t="shared" si="7"/>
        <v>#N/A</v>
      </c>
    </row>
    <row r="466" spans="1:13" hidden="1" x14ac:dyDescent="0.25">
      <c r="A466" s="50">
        <v>44977</v>
      </c>
      <c r="B466" s="50">
        <v>44977</v>
      </c>
      <c r="C466" s="19" t="s">
        <v>6146</v>
      </c>
      <c r="D466" s="19" t="s">
        <v>6147</v>
      </c>
      <c r="E466" s="19">
        <v>221</v>
      </c>
      <c r="F466" s="19" t="s">
        <v>3453</v>
      </c>
      <c r="G466" s="19" t="s">
        <v>1887</v>
      </c>
      <c r="H466" s="51">
        <v>111058</v>
      </c>
      <c r="I466" s="51">
        <v>11106</v>
      </c>
      <c r="J466" s="51">
        <v>122164</v>
      </c>
      <c r="K466" t="e">
        <f>+INDEX('18.02.23'!$N$9:$N$746,MATCH('Hàng tra'!$E466,'18.02.23'!$N$9:$N$746,0))</f>
        <v>#N/A</v>
      </c>
      <c r="L466" t="e">
        <f>+INDEX('18.02.23'!$F$9:$F$746,MATCH('Hàng tra'!$E466,'18.02.23'!$N$9:$N$746,0))</f>
        <v>#N/A</v>
      </c>
      <c r="M466" s="2" t="e">
        <f t="shared" si="7"/>
        <v>#N/A</v>
      </c>
    </row>
    <row r="467" spans="1:13" hidden="1" x14ac:dyDescent="0.25">
      <c r="A467" s="50">
        <v>44961</v>
      </c>
      <c r="B467" s="50">
        <v>44961</v>
      </c>
      <c r="C467" s="19" t="s">
        <v>6148</v>
      </c>
      <c r="D467" s="19" t="s">
        <v>2353</v>
      </c>
      <c r="E467" s="19">
        <v>130</v>
      </c>
      <c r="F467" s="19" t="s">
        <v>3453</v>
      </c>
      <c r="G467" s="19" t="s">
        <v>1887</v>
      </c>
      <c r="H467" s="51">
        <v>352800</v>
      </c>
      <c r="I467" s="51">
        <v>35280</v>
      </c>
      <c r="J467" s="51">
        <v>388080</v>
      </c>
      <c r="K467" t="e">
        <f>+INDEX('18.02.23'!$N$9:$N$746,MATCH('Hàng tra'!$E467,'18.02.23'!$N$9:$N$746,0))</f>
        <v>#N/A</v>
      </c>
      <c r="L467" t="e">
        <f>+INDEX('18.02.23'!$F$9:$F$746,MATCH('Hàng tra'!$E467,'18.02.23'!$N$9:$N$746,0))</f>
        <v>#N/A</v>
      </c>
      <c r="M467" s="2" t="e">
        <f t="shared" si="7"/>
        <v>#N/A</v>
      </c>
    </row>
    <row r="468" spans="1:13" hidden="1" x14ac:dyDescent="0.25">
      <c r="A468" s="50">
        <v>44981</v>
      </c>
      <c r="B468" s="50">
        <v>44981</v>
      </c>
      <c r="C468" s="19" t="s">
        <v>6149</v>
      </c>
      <c r="D468" s="19" t="s">
        <v>6150</v>
      </c>
      <c r="E468" s="19">
        <v>93</v>
      </c>
      <c r="F468" s="19" t="s">
        <v>3501</v>
      </c>
      <c r="G468" s="19" t="s">
        <v>660</v>
      </c>
      <c r="H468" s="51">
        <v>466656</v>
      </c>
      <c r="I468" s="51">
        <v>46666</v>
      </c>
      <c r="J468" s="51">
        <v>513322</v>
      </c>
      <c r="K468" t="e">
        <f>+INDEX('18.02.23'!$N$9:$N$746,MATCH('Hàng tra'!$E468,'18.02.23'!$N$9:$N$746,0))</f>
        <v>#N/A</v>
      </c>
      <c r="L468" t="e">
        <f>+INDEX('18.02.23'!$F$9:$F$746,MATCH('Hàng tra'!$E468,'18.02.23'!$N$9:$N$746,0))</f>
        <v>#N/A</v>
      </c>
      <c r="M468" s="2" t="e">
        <f t="shared" si="7"/>
        <v>#N/A</v>
      </c>
    </row>
    <row r="469" spans="1:13" hidden="1" x14ac:dyDescent="0.25">
      <c r="A469" s="50">
        <v>44981</v>
      </c>
      <c r="B469" s="50">
        <v>44981</v>
      </c>
      <c r="C469" s="19" t="s">
        <v>6151</v>
      </c>
      <c r="D469" s="19" t="s">
        <v>6152</v>
      </c>
      <c r="E469" s="19">
        <v>94</v>
      </c>
      <c r="F469" s="19" t="s">
        <v>3501</v>
      </c>
      <c r="G469" s="19" t="s">
        <v>660</v>
      </c>
      <c r="H469" s="51">
        <v>352800</v>
      </c>
      <c r="I469" s="51">
        <v>35280</v>
      </c>
      <c r="J469" s="51">
        <v>388080</v>
      </c>
      <c r="K469" t="e">
        <f>+INDEX('18.02.23'!$N$9:$N$746,MATCH('Hàng tra'!$E469,'18.02.23'!$N$9:$N$746,0))</f>
        <v>#N/A</v>
      </c>
      <c r="L469" t="e">
        <f>+INDEX('18.02.23'!$F$9:$F$746,MATCH('Hàng tra'!$E469,'18.02.23'!$N$9:$N$746,0))</f>
        <v>#N/A</v>
      </c>
      <c r="M469" s="2" t="e">
        <f t="shared" si="7"/>
        <v>#N/A</v>
      </c>
    </row>
    <row r="470" spans="1:13" hidden="1" x14ac:dyDescent="0.25">
      <c r="A470" s="50">
        <v>44980</v>
      </c>
      <c r="B470" s="50">
        <v>44980</v>
      </c>
      <c r="C470" s="19" t="s">
        <v>6153</v>
      </c>
      <c r="D470" s="19" t="s">
        <v>2235</v>
      </c>
      <c r="E470" s="19">
        <v>214</v>
      </c>
      <c r="F470" s="19" t="s">
        <v>4034</v>
      </c>
      <c r="G470" s="19" t="s">
        <v>2114</v>
      </c>
      <c r="H470" s="51">
        <v>110250</v>
      </c>
      <c r="I470" s="51">
        <v>8820</v>
      </c>
      <c r="J470" s="51">
        <v>119070</v>
      </c>
      <c r="K470" t="e">
        <f>+INDEX('18.02.23'!$N$9:$N$746,MATCH('Hàng tra'!$E470,'18.02.23'!$N$9:$N$746,0))</f>
        <v>#N/A</v>
      </c>
      <c r="L470" t="e">
        <f>+INDEX('18.02.23'!$F$9:$F$746,MATCH('Hàng tra'!$E470,'18.02.23'!$N$9:$N$746,0))</f>
        <v>#N/A</v>
      </c>
      <c r="M470" s="2" t="e">
        <f t="shared" si="7"/>
        <v>#N/A</v>
      </c>
    </row>
    <row r="471" spans="1:13" hidden="1" x14ac:dyDescent="0.25">
      <c r="A471" s="50">
        <v>44985</v>
      </c>
      <c r="B471" s="50">
        <v>44985</v>
      </c>
      <c r="C471" s="19" t="s">
        <v>6154</v>
      </c>
      <c r="D471" s="19" t="s">
        <v>342</v>
      </c>
      <c r="E471" s="19">
        <v>459</v>
      </c>
      <c r="F471" s="19" t="s">
        <v>4026</v>
      </c>
      <c r="G471" s="19" t="s">
        <v>701</v>
      </c>
      <c r="H471" s="51">
        <v>183150</v>
      </c>
      <c r="I471" s="51">
        <v>18315</v>
      </c>
      <c r="J471" s="51">
        <v>201465</v>
      </c>
      <c r="K471">
        <f>+INDEX('18.02.23'!$N$9:$N$746,MATCH('Hàng tra'!$E471,'18.02.23'!$N$9:$N$746,0))</f>
        <v>459</v>
      </c>
      <c r="L471">
        <v>0</v>
      </c>
      <c r="M471" s="2">
        <f t="shared" si="7"/>
        <v>201465</v>
      </c>
    </row>
    <row r="472" spans="1:13" hidden="1" x14ac:dyDescent="0.25">
      <c r="A472" s="50">
        <v>44981</v>
      </c>
      <c r="B472" s="50">
        <v>44981</v>
      </c>
      <c r="C472" s="19" t="s">
        <v>6155</v>
      </c>
      <c r="D472" s="19" t="s">
        <v>2536</v>
      </c>
      <c r="E472" s="19">
        <v>368</v>
      </c>
      <c r="F472" s="19" t="s">
        <v>4026</v>
      </c>
      <c r="G472" s="19" t="s">
        <v>701</v>
      </c>
      <c r="H472" s="51">
        <v>460350</v>
      </c>
      <c r="I472" s="51">
        <v>46035</v>
      </c>
      <c r="J472" s="51">
        <v>506385</v>
      </c>
      <c r="K472">
        <f>+INDEX('18.02.23'!$N$9:$N$746,MATCH('Hàng tra'!$E472,'18.02.23'!$N$9:$N$746,0))</f>
        <v>368</v>
      </c>
      <c r="L472">
        <v>0</v>
      </c>
      <c r="M472" s="2">
        <f t="shared" si="7"/>
        <v>506385</v>
      </c>
    </row>
    <row r="473" spans="1:13" hidden="1" x14ac:dyDescent="0.25">
      <c r="A473" s="50">
        <v>44968</v>
      </c>
      <c r="B473" s="50">
        <v>44968</v>
      </c>
      <c r="C473" s="19" t="s">
        <v>6156</v>
      </c>
      <c r="D473" s="19" t="s">
        <v>6157</v>
      </c>
      <c r="E473" s="19">
        <v>259</v>
      </c>
      <c r="F473" s="19" t="s">
        <v>4026</v>
      </c>
      <c r="G473" s="19" t="s">
        <v>701</v>
      </c>
      <c r="H473" s="51">
        <v>846450</v>
      </c>
      <c r="I473" s="51">
        <v>67716</v>
      </c>
      <c r="J473" s="51">
        <v>914166</v>
      </c>
      <c r="K473" t="e">
        <f>+INDEX('18.02.23'!$N$9:$N$746,MATCH('Hàng tra'!$E473,'18.02.23'!$N$9:$N$746,0))</f>
        <v>#N/A</v>
      </c>
      <c r="L473" t="e">
        <f>+INDEX('18.02.23'!$F$9:$F$746,MATCH('Hàng tra'!$E473,'18.02.23'!$N$9:$N$746,0))</f>
        <v>#N/A</v>
      </c>
      <c r="M473" s="2" t="e">
        <f t="shared" si="7"/>
        <v>#N/A</v>
      </c>
    </row>
    <row r="474" spans="1:13" hidden="1" x14ac:dyDescent="0.25">
      <c r="A474" s="50">
        <v>44980</v>
      </c>
      <c r="B474" s="50">
        <v>44980</v>
      </c>
      <c r="C474" s="19" t="s">
        <v>6158</v>
      </c>
      <c r="D474" s="19" t="s">
        <v>5639</v>
      </c>
      <c r="E474" s="19">
        <v>350</v>
      </c>
      <c r="F474" s="19" t="s">
        <v>4026</v>
      </c>
      <c r="G474" s="19" t="s">
        <v>701</v>
      </c>
      <c r="H474" s="51">
        <v>385690</v>
      </c>
      <c r="I474" s="51">
        <v>38569</v>
      </c>
      <c r="J474" s="51">
        <v>424259</v>
      </c>
      <c r="K474" t="e">
        <f>+INDEX('18.02.23'!$N$9:$N$746,MATCH('Hàng tra'!$E474,'18.02.23'!$N$9:$N$746,0))</f>
        <v>#N/A</v>
      </c>
      <c r="L474" t="e">
        <f>+INDEX('18.02.23'!$F$9:$F$746,MATCH('Hàng tra'!$E474,'18.02.23'!$N$9:$N$746,0))</f>
        <v>#N/A</v>
      </c>
      <c r="M474" s="2" t="e">
        <f t="shared" si="7"/>
        <v>#N/A</v>
      </c>
    </row>
    <row r="475" spans="1:13" hidden="1" x14ac:dyDescent="0.25">
      <c r="A475" s="50">
        <v>44963</v>
      </c>
      <c r="B475" s="50">
        <v>44963</v>
      </c>
      <c r="C475" s="19" t="s">
        <v>6159</v>
      </c>
      <c r="D475" s="19" t="s">
        <v>2087</v>
      </c>
      <c r="E475" s="19">
        <v>153</v>
      </c>
      <c r="F475" s="19" t="s">
        <v>4026</v>
      </c>
      <c r="G475" s="19" t="s">
        <v>701</v>
      </c>
      <c r="H475" s="51">
        <v>405805</v>
      </c>
      <c r="I475" s="51">
        <v>40581</v>
      </c>
      <c r="J475" s="51">
        <v>446386</v>
      </c>
      <c r="K475">
        <f>+INDEX('18.02.23'!$N$9:$N$746,MATCH('Hàng tra'!$E475,'18.02.23'!$N$9:$N$746,0))</f>
        <v>153</v>
      </c>
      <c r="L475">
        <v>0</v>
      </c>
      <c r="M475" s="2">
        <f t="shared" si="7"/>
        <v>446386</v>
      </c>
    </row>
    <row r="476" spans="1:13" hidden="1" x14ac:dyDescent="0.25">
      <c r="A476" s="50">
        <v>45012</v>
      </c>
      <c r="B476" s="50">
        <v>45012</v>
      </c>
      <c r="C476" s="19" t="s">
        <v>6160</v>
      </c>
      <c r="D476" s="19" t="s">
        <v>299</v>
      </c>
      <c r="E476" s="19">
        <v>419</v>
      </c>
      <c r="F476" s="19" t="s">
        <v>4102</v>
      </c>
      <c r="G476" s="19" t="s">
        <v>2998</v>
      </c>
      <c r="H476" s="51">
        <v>237237</v>
      </c>
      <c r="I476" s="51">
        <v>23724</v>
      </c>
      <c r="J476" s="51">
        <v>260961</v>
      </c>
      <c r="K476" t="e">
        <f>+INDEX('18.02.23'!$N$9:$N$746,MATCH('Hàng tra'!$E476,'18.02.23'!$N$9:$N$746,0))</f>
        <v>#N/A</v>
      </c>
      <c r="L476" t="e">
        <f>+INDEX('18.02.23'!$F$9:$F$746,MATCH('Hàng tra'!$E476,'18.02.23'!$N$9:$N$746,0))</f>
        <v>#N/A</v>
      </c>
      <c r="M476" s="2" t="e">
        <f t="shared" si="7"/>
        <v>#N/A</v>
      </c>
    </row>
    <row r="477" spans="1:13" hidden="1" x14ac:dyDescent="0.25">
      <c r="A477" s="50">
        <v>44982</v>
      </c>
      <c r="B477" s="50">
        <v>44982</v>
      </c>
      <c r="C477" s="19" t="s">
        <v>6161</v>
      </c>
      <c r="D477" s="19" t="s">
        <v>2289</v>
      </c>
      <c r="E477" s="19">
        <v>303</v>
      </c>
      <c r="F477" s="19" t="s">
        <v>4020</v>
      </c>
      <c r="G477" s="19" t="s">
        <v>2482</v>
      </c>
      <c r="H477" s="51">
        <v>1431374</v>
      </c>
      <c r="I477" s="51">
        <v>143137</v>
      </c>
      <c r="J477" s="51">
        <v>1574511</v>
      </c>
      <c r="K477">
        <f>+INDEX('18.02.23'!$N$9:$N$746,MATCH('Hàng tra'!$E477,'18.02.23'!$N$9:$N$746,0))</f>
        <v>303</v>
      </c>
      <c r="L477">
        <v>0</v>
      </c>
      <c r="M477" s="2">
        <f t="shared" si="7"/>
        <v>1574511</v>
      </c>
    </row>
    <row r="478" spans="1:13" hidden="1" x14ac:dyDescent="0.25">
      <c r="A478" s="50">
        <v>44984</v>
      </c>
      <c r="B478" s="50">
        <v>44984</v>
      </c>
      <c r="C478" s="19" t="s">
        <v>6162</v>
      </c>
      <c r="D478" s="19" t="s">
        <v>2072</v>
      </c>
      <c r="E478" s="19">
        <v>257</v>
      </c>
      <c r="F478" s="19" t="s">
        <v>4112</v>
      </c>
      <c r="G478" s="19" t="s">
        <v>181</v>
      </c>
      <c r="H478" s="51">
        <v>73431</v>
      </c>
      <c r="I478" s="51">
        <v>7343</v>
      </c>
      <c r="J478" s="51">
        <v>80774</v>
      </c>
      <c r="K478" t="e">
        <f>+INDEX('18.02.23'!$N$9:$N$746,MATCH('Hàng tra'!$E478,'18.02.23'!$N$9:$N$746,0))</f>
        <v>#N/A</v>
      </c>
      <c r="L478" t="e">
        <f>+INDEX('18.02.23'!$F$9:$F$746,MATCH('Hàng tra'!$E478,'18.02.23'!$N$9:$N$746,0))</f>
        <v>#N/A</v>
      </c>
      <c r="M478" s="2" t="e">
        <f t="shared" si="7"/>
        <v>#N/A</v>
      </c>
    </row>
    <row r="479" spans="1:13" hidden="1" x14ac:dyDescent="0.25">
      <c r="A479" s="50">
        <v>44984</v>
      </c>
      <c r="B479" s="50">
        <v>44984</v>
      </c>
      <c r="C479" s="19" t="s">
        <v>6163</v>
      </c>
      <c r="D479" s="19" t="s">
        <v>2660</v>
      </c>
      <c r="E479" s="19">
        <v>256</v>
      </c>
      <c r="F479" s="19" t="s">
        <v>4112</v>
      </c>
      <c r="G479" s="19" t="s">
        <v>181</v>
      </c>
      <c r="H479" s="51">
        <v>220500</v>
      </c>
      <c r="I479" s="51">
        <v>22050</v>
      </c>
      <c r="J479" s="51">
        <v>242550</v>
      </c>
      <c r="K479" t="e">
        <f>+INDEX('18.02.23'!$N$9:$N$746,MATCH('Hàng tra'!$E479,'18.02.23'!$N$9:$N$746,0))</f>
        <v>#N/A</v>
      </c>
      <c r="L479" t="e">
        <f>+INDEX('18.02.23'!$F$9:$F$746,MATCH('Hàng tra'!$E479,'18.02.23'!$N$9:$N$746,0))</f>
        <v>#N/A</v>
      </c>
      <c r="M479" s="2" t="e">
        <f t="shared" si="7"/>
        <v>#N/A</v>
      </c>
    </row>
    <row r="480" spans="1:13" hidden="1" x14ac:dyDescent="0.25">
      <c r="A480" s="50">
        <v>44967</v>
      </c>
      <c r="B480" s="50">
        <v>44967</v>
      </c>
      <c r="C480" s="19" t="s">
        <v>6164</v>
      </c>
      <c r="D480" s="19" t="s">
        <v>6165</v>
      </c>
      <c r="E480" s="19">
        <v>3211</v>
      </c>
      <c r="F480" s="19" t="s">
        <v>3140</v>
      </c>
      <c r="G480" s="19" t="s">
        <v>1882</v>
      </c>
      <c r="H480" s="51">
        <v>181955</v>
      </c>
      <c r="I480" s="51">
        <v>18196</v>
      </c>
      <c r="J480" s="51">
        <v>200151</v>
      </c>
      <c r="K480" t="e">
        <f>+INDEX('18.02.23'!$N$9:$N$746,MATCH('Hàng tra'!$E480,'18.02.23'!$N$9:$N$746,0))</f>
        <v>#N/A</v>
      </c>
      <c r="L480" t="e">
        <f>+INDEX('18.02.23'!$F$9:$F$746,MATCH('Hàng tra'!$E480,'18.02.23'!$N$9:$N$746,0))</f>
        <v>#N/A</v>
      </c>
      <c r="M480" s="2" t="e">
        <f t="shared" si="7"/>
        <v>#N/A</v>
      </c>
    </row>
    <row r="481" spans="1:13" hidden="1" x14ac:dyDescent="0.25">
      <c r="A481" s="50">
        <v>44985</v>
      </c>
      <c r="B481" s="50">
        <v>44985</v>
      </c>
      <c r="C481" s="19" t="s">
        <v>6166</v>
      </c>
      <c r="D481" s="19" t="s">
        <v>6167</v>
      </c>
      <c r="E481" s="19">
        <v>6455</v>
      </c>
      <c r="F481" s="19" t="s">
        <v>3140</v>
      </c>
      <c r="G481" s="19" t="s">
        <v>1882</v>
      </c>
      <c r="H481" s="51">
        <v>1985586</v>
      </c>
      <c r="I481" s="51">
        <v>198559</v>
      </c>
      <c r="J481" s="51">
        <v>2184145</v>
      </c>
      <c r="K481" t="e">
        <f>+INDEX('18.02.23'!$N$9:$N$746,MATCH('Hàng tra'!$E481,'18.02.23'!$N$9:$N$746,0))</f>
        <v>#N/A</v>
      </c>
      <c r="L481" t="e">
        <f>+INDEX('18.02.23'!$F$9:$F$746,MATCH('Hàng tra'!$E481,'18.02.23'!$N$9:$N$746,0))</f>
        <v>#N/A</v>
      </c>
      <c r="M481" s="2" t="e">
        <f t="shared" si="7"/>
        <v>#N/A</v>
      </c>
    </row>
    <row r="482" spans="1:13" hidden="1" x14ac:dyDescent="0.25">
      <c r="A482" s="50">
        <v>44985</v>
      </c>
      <c r="B482" s="50">
        <v>44985</v>
      </c>
      <c r="C482" s="19" t="s">
        <v>6168</v>
      </c>
      <c r="D482" s="19" t="s">
        <v>6169</v>
      </c>
      <c r="E482" s="19">
        <v>6454</v>
      </c>
      <c r="F482" s="19" t="s">
        <v>3140</v>
      </c>
      <c r="G482" s="19" t="s">
        <v>1882</v>
      </c>
      <c r="H482" s="51">
        <v>212100</v>
      </c>
      <c r="I482" s="51">
        <v>21210</v>
      </c>
      <c r="J482" s="51">
        <v>233310</v>
      </c>
      <c r="K482" t="e">
        <f>+INDEX('18.02.23'!$N$9:$N$746,MATCH('Hàng tra'!$E482,'18.02.23'!$N$9:$N$746,0))</f>
        <v>#N/A</v>
      </c>
      <c r="L482" t="e">
        <f>+INDEX('18.02.23'!$F$9:$F$746,MATCH('Hàng tra'!$E482,'18.02.23'!$N$9:$N$746,0))</f>
        <v>#N/A</v>
      </c>
      <c r="M482" s="2" t="e">
        <f t="shared" si="7"/>
        <v>#N/A</v>
      </c>
    </row>
    <row r="483" spans="1:13" hidden="1" x14ac:dyDescent="0.25">
      <c r="A483" s="50">
        <v>44977</v>
      </c>
      <c r="B483" s="50">
        <v>44977</v>
      </c>
      <c r="C483" s="19" t="s">
        <v>6170</v>
      </c>
      <c r="D483" s="19" t="s">
        <v>6171</v>
      </c>
      <c r="E483" s="19">
        <v>4756</v>
      </c>
      <c r="F483" s="19" t="s">
        <v>3140</v>
      </c>
      <c r="G483" s="19" t="s">
        <v>1882</v>
      </c>
      <c r="H483" s="51">
        <v>948980</v>
      </c>
      <c r="I483" s="51">
        <v>94898</v>
      </c>
      <c r="J483" s="51">
        <v>1043878</v>
      </c>
      <c r="K483" t="e">
        <f>+INDEX('18.02.23'!$N$9:$N$746,MATCH('Hàng tra'!$E483,'18.02.23'!$N$9:$N$746,0))</f>
        <v>#N/A</v>
      </c>
      <c r="L483" t="e">
        <f>+INDEX('18.02.23'!$F$9:$F$746,MATCH('Hàng tra'!$E483,'18.02.23'!$N$9:$N$746,0))</f>
        <v>#N/A</v>
      </c>
      <c r="M483" s="2" t="e">
        <f t="shared" si="7"/>
        <v>#N/A</v>
      </c>
    </row>
    <row r="484" spans="1:13" hidden="1" x14ac:dyDescent="0.25">
      <c r="A484" s="50">
        <v>45016</v>
      </c>
      <c r="B484" s="50">
        <v>45016</v>
      </c>
      <c r="C484" s="19" t="s">
        <v>6172</v>
      </c>
      <c r="D484" s="19" t="s">
        <v>6173</v>
      </c>
      <c r="E484" s="19">
        <v>11981</v>
      </c>
      <c r="F484" s="19" t="s">
        <v>3140</v>
      </c>
      <c r="G484" s="19" t="s">
        <v>1882</v>
      </c>
      <c r="H484" s="51">
        <v>483720</v>
      </c>
      <c r="I484" s="51">
        <v>48372</v>
      </c>
      <c r="J484" s="51">
        <v>532092</v>
      </c>
      <c r="K484" t="e">
        <f>+INDEX('18.02.23'!$N$9:$N$746,MATCH('Hàng tra'!$E484,'18.02.23'!$N$9:$N$746,0))</f>
        <v>#N/A</v>
      </c>
      <c r="L484" t="e">
        <f>+INDEX('18.02.23'!$F$9:$F$746,MATCH('Hàng tra'!$E484,'18.02.23'!$N$9:$N$746,0))</f>
        <v>#N/A</v>
      </c>
      <c r="M484" s="2" t="e">
        <f t="shared" si="7"/>
        <v>#N/A</v>
      </c>
    </row>
    <row r="485" spans="1:13" hidden="1" x14ac:dyDescent="0.25">
      <c r="A485" s="50">
        <v>45014</v>
      </c>
      <c r="B485" s="50">
        <v>45014</v>
      </c>
      <c r="C485" s="19" t="s">
        <v>6174</v>
      </c>
      <c r="D485" s="19" t="s">
        <v>6175</v>
      </c>
      <c r="E485" s="19">
        <v>11374</v>
      </c>
      <c r="F485" s="19" t="s">
        <v>3140</v>
      </c>
      <c r="G485" s="19" t="s">
        <v>1882</v>
      </c>
      <c r="H485" s="51">
        <v>250050</v>
      </c>
      <c r="I485" s="51">
        <v>25005</v>
      </c>
      <c r="J485" s="51">
        <v>275055</v>
      </c>
      <c r="K485" t="e">
        <f>+INDEX('18.02.23'!$N$9:$N$746,MATCH('Hàng tra'!$E485,'18.02.23'!$N$9:$N$746,0))</f>
        <v>#N/A</v>
      </c>
      <c r="L485" t="e">
        <f>+INDEX('18.02.23'!$F$9:$F$746,MATCH('Hàng tra'!$E485,'18.02.23'!$N$9:$N$746,0))</f>
        <v>#N/A</v>
      </c>
      <c r="M485" s="2" t="e">
        <f t="shared" si="7"/>
        <v>#N/A</v>
      </c>
    </row>
    <row r="486" spans="1:13" hidden="1" x14ac:dyDescent="0.25">
      <c r="A486" s="50">
        <v>44994</v>
      </c>
      <c r="B486" s="50">
        <v>44994</v>
      </c>
      <c r="C486" s="19" t="s">
        <v>6176</v>
      </c>
      <c r="D486" s="19" t="s">
        <v>6177</v>
      </c>
      <c r="E486" s="19">
        <v>8043</v>
      </c>
      <c r="F486" s="19" t="s">
        <v>3140</v>
      </c>
      <c r="G486" s="19" t="s">
        <v>1882</v>
      </c>
      <c r="H486" s="51">
        <v>796468</v>
      </c>
      <c r="I486" s="51">
        <v>79647</v>
      </c>
      <c r="J486" s="51">
        <v>876115</v>
      </c>
      <c r="K486" t="e">
        <f>+INDEX('18.02.23'!$N$9:$N$746,MATCH('Hàng tra'!$E486,'18.02.23'!$N$9:$N$746,0))</f>
        <v>#N/A</v>
      </c>
      <c r="L486" t="e">
        <f>+INDEX('18.02.23'!$F$9:$F$746,MATCH('Hàng tra'!$E486,'18.02.23'!$N$9:$N$746,0))</f>
        <v>#N/A</v>
      </c>
      <c r="M486" s="2" t="e">
        <f t="shared" si="7"/>
        <v>#N/A</v>
      </c>
    </row>
    <row r="487" spans="1:13" hidden="1" x14ac:dyDescent="0.25">
      <c r="A487" s="50">
        <v>44963</v>
      </c>
      <c r="B487" s="50">
        <v>44963</v>
      </c>
      <c r="C487" s="19" t="s">
        <v>6178</v>
      </c>
      <c r="D487" s="19" t="s">
        <v>6179</v>
      </c>
      <c r="E487" s="19">
        <v>2528</v>
      </c>
      <c r="F487" s="19" t="s">
        <v>3140</v>
      </c>
      <c r="G487" s="19" t="s">
        <v>1882</v>
      </c>
      <c r="H487" s="51">
        <v>133739</v>
      </c>
      <c r="I487" s="51">
        <v>10699</v>
      </c>
      <c r="J487" s="51">
        <v>144438</v>
      </c>
      <c r="K487" t="e">
        <f>+INDEX('18.02.23'!$N$9:$N$746,MATCH('Hàng tra'!$E487,'18.02.23'!$N$9:$N$746,0))</f>
        <v>#N/A</v>
      </c>
      <c r="L487" t="e">
        <f>+INDEX('18.02.23'!$F$9:$F$746,MATCH('Hàng tra'!$E487,'18.02.23'!$N$9:$N$746,0))</f>
        <v>#N/A</v>
      </c>
      <c r="M487" s="2" t="e">
        <f t="shared" si="7"/>
        <v>#N/A</v>
      </c>
    </row>
    <row r="488" spans="1:13" hidden="1" x14ac:dyDescent="0.25">
      <c r="A488" s="50">
        <v>44964</v>
      </c>
      <c r="B488" s="50">
        <v>44964</v>
      </c>
      <c r="C488" s="19" t="s">
        <v>6180</v>
      </c>
      <c r="D488" s="19" t="s">
        <v>6181</v>
      </c>
      <c r="E488" s="19">
        <v>2589</v>
      </c>
      <c r="F488" s="19" t="s">
        <v>3140</v>
      </c>
      <c r="G488" s="19" t="s">
        <v>1882</v>
      </c>
      <c r="H488" s="51">
        <v>851123</v>
      </c>
      <c r="I488" s="51">
        <v>85112</v>
      </c>
      <c r="J488" s="51">
        <v>936235</v>
      </c>
      <c r="K488" t="e">
        <f>+INDEX('18.02.23'!$N$9:$N$746,MATCH('Hàng tra'!$E488,'18.02.23'!$N$9:$N$746,0))</f>
        <v>#N/A</v>
      </c>
      <c r="L488" t="e">
        <f>+INDEX('18.02.23'!$F$9:$F$746,MATCH('Hàng tra'!$E488,'18.02.23'!$N$9:$N$746,0))</f>
        <v>#N/A</v>
      </c>
      <c r="M488" s="2" t="e">
        <f t="shared" si="7"/>
        <v>#N/A</v>
      </c>
    </row>
    <row r="489" spans="1:13" hidden="1" x14ac:dyDescent="0.25">
      <c r="A489" s="50">
        <v>44971</v>
      </c>
      <c r="B489" s="50">
        <v>44971</v>
      </c>
      <c r="C489" s="19" t="s">
        <v>6182</v>
      </c>
      <c r="D489" s="19" t="s">
        <v>6183</v>
      </c>
      <c r="E489" s="19">
        <v>354</v>
      </c>
      <c r="F489" s="19" t="s">
        <v>3971</v>
      </c>
      <c r="G489" s="19" t="s">
        <v>349</v>
      </c>
      <c r="H489" s="51">
        <v>443292</v>
      </c>
      <c r="I489" s="51">
        <v>35463</v>
      </c>
      <c r="J489" s="51">
        <v>478755</v>
      </c>
      <c r="K489" t="e">
        <f>+INDEX('18.02.23'!$N$9:$N$746,MATCH('Hàng tra'!$E489,'18.02.23'!$N$9:$N$746,0))</f>
        <v>#N/A</v>
      </c>
      <c r="L489" t="e">
        <f>+INDEX('18.02.23'!$F$9:$F$746,MATCH('Hàng tra'!$E489,'18.02.23'!$N$9:$N$746,0))</f>
        <v>#N/A</v>
      </c>
      <c r="M489" s="2" t="e">
        <f t="shared" si="7"/>
        <v>#N/A</v>
      </c>
    </row>
    <row r="490" spans="1:13" hidden="1" x14ac:dyDescent="0.25">
      <c r="A490" s="50">
        <v>45015</v>
      </c>
      <c r="B490" s="50">
        <v>45015</v>
      </c>
      <c r="C490" s="19" t="s">
        <v>6184</v>
      </c>
      <c r="D490" s="19" t="s">
        <v>6185</v>
      </c>
      <c r="E490" s="19">
        <v>1203</v>
      </c>
      <c r="F490" s="19" t="s">
        <v>3971</v>
      </c>
      <c r="G490" s="19" t="s">
        <v>349</v>
      </c>
      <c r="H490" s="51">
        <v>117399</v>
      </c>
      <c r="I490" s="51">
        <v>11740</v>
      </c>
      <c r="J490" s="51">
        <v>129139</v>
      </c>
      <c r="K490" t="e">
        <f>+INDEX('18.02.23'!$N$9:$N$746,MATCH('Hàng tra'!$E490,'18.02.23'!$N$9:$N$746,0))</f>
        <v>#N/A</v>
      </c>
      <c r="L490" t="e">
        <f>+INDEX('18.02.23'!$F$9:$F$746,MATCH('Hàng tra'!$E490,'18.02.23'!$N$9:$N$746,0))</f>
        <v>#N/A</v>
      </c>
      <c r="M490" s="2" t="e">
        <f t="shared" si="7"/>
        <v>#N/A</v>
      </c>
    </row>
    <row r="491" spans="1:13" hidden="1" x14ac:dyDescent="0.25">
      <c r="A491" s="50">
        <v>44964</v>
      </c>
      <c r="B491" s="50">
        <v>44964</v>
      </c>
      <c r="C491" s="19" t="s">
        <v>6186</v>
      </c>
      <c r="D491" s="19" t="s">
        <v>403</v>
      </c>
      <c r="E491" s="19">
        <v>155</v>
      </c>
      <c r="F491" s="19" t="s">
        <v>3971</v>
      </c>
      <c r="G491" s="19" t="s">
        <v>349</v>
      </c>
      <c r="H491" s="51">
        <v>563674</v>
      </c>
      <c r="I491" s="51">
        <v>45094</v>
      </c>
      <c r="J491" s="51">
        <v>608768</v>
      </c>
      <c r="K491">
        <f>+INDEX('18.02.23'!$N$9:$N$746,MATCH('Hàng tra'!$E491,'18.02.23'!$N$9:$N$746,0))</f>
        <v>155</v>
      </c>
      <c r="L491">
        <v>0</v>
      </c>
      <c r="M491" s="2">
        <f t="shared" si="7"/>
        <v>608768</v>
      </c>
    </row>
    <row r="492" spans="1:13" hidden="1" x14ac:dyDescent="0.25">
      <c r="A492" s="50">
        <v>44965</v>
      </c>
      <c r="B492" s="50">
        <v>44965</v>
      </c>
      <c r="C492" s="19" t="s">
        <v>6187</v>
      </c>
      <c r="D492" s="19" t="s">
        <v>2430</v>
      </c>
      <c r="E492" s="19">
        <v>183</v>
      </c>
      <c r="F492" s="19" t="s">
        <v>3971</v>
      </c>
      <c r="G492" s="19" t="s">
        <v>349</v>
      </c>
      <c r="H492" s="51">
        <v>111058</v>
      </c>
      <c r="I492" s="51">
        <v>8885</v>
      </c>
      <c r="J492" s="51">
        <v>119943</v>
      </c>
      <c r="K492" t="e">
        <f>+INDEX('18.02.23'!$N$9:$N$746,MATCH('Hàng tra'!$E492,'18.02.23'!$N$9:$N$746,0))</f>
        <v>#N/A</v>
      </c>
      <c r="L492" t="e">
        <f>+INDEX('18.02.23'!$F$9:$F$746,MATCH('Hàng tra'!$E492,'18.02.23'!$N$9:$N$746,0))</f>
        <v>#N/A</v>
      </c>
      <c r="M492" s="2" t="e">
        <f t="shared" si="7"/>
        <v>#N/A</v>
      </c>
    </row>
    <row r="493" spans="1:13" hidden="1" x14ac:dyDescent="0.25">
      <c r="A493" s="50">
        <v>44971</v>
      </c>
      <c r="B493" s="50">
        <v>44971</v>
      </c>
      <c r="C493" s="19" t="s">
        <v>6188</v>
      </c>
      <c r="D493" s="19" t="s">
        <v>6189</v>
      </c>
      <c r="E493" s="19">
        <v>356</v>
      </c>
      <c r="F493" s="19" t="s">
        <v>3971</v>
      </c>
      <c r="G493" s="19" t="s">
        <v>349</v>
      </c>
      <c r="H493" s="51">
        <v>1007259</v>
      </c>
      <c r="I493" s="51">
        <v>80581</v>
      </c>
      <c r="J493" s="51">
        <v>1087840</v>
      </c>
      <c r="K493" t="e">
        <f>+INDEX('18.02.23'!$N$9:$N$746,MATCH('Hàng tra'!$E493,'18.02.23'!$N$9:$N$746,0))</f>
        <v>#N/A</v>
      </c>
      <c r="L493" t="e">
        <f>+INDEX('18.02.23'!$F$9:$F$746,MATCH('Hàng tra'!$E493,'18.02.23'!$N$9:$N$746,0))</f>
        <v>#N/A</v>
      </c>
      <c r="M493" s="2" t="e">
        <f t="shared" si="7"/>
        <v>#N/A</v>
      </c>
    </row>
    <row r="494" spans="1:13" hidden="1" x14ac:dyDescent="0.25">
      <c r="A494" s="50">
        <v>44965</v>
      </c>
      <c r="B494" s="50">
        <v>44965</v>
      </c>
      <c r="C494" s="19" t="s">
        <v>6190</v>
      </c>
      <c r="D494" s="19" t="s">
        <v>6191</v>
      </c>
      <c r="E494" s="19">
        <v>228</v>
      </c>
      <c r="F494" s="19" t="s">
        <v>3971</v>
      </c>
      <c r="G494" s="19" t="s">
        <v>349</v>
      </c>
      <c r="H494" s="51">
        <v>407956</v>
      </c>
      <c r="I494" s="51">
        <v>32636</v>
      </c>
      <c r="J494" s="51">
        <v>440592</v>
      </c>
      <c r="K494" t="e">
        <f>+INDEX('18.02.23'!$N$9:$N$746,MATCH('Hàng tra'!$E494,'18.02.23'!$N$9:$N$746,0))</f>
        <v>#N/A</v>
      </c>
      <c r="L494" t="e">
        <f>+INDEX('18.02.23'!$F$9:$F$746,MATCH('Hàng tra'!$E494,'18.02.23'!$N$9:$N$746,0))</f>
        <v>#N/A</v>
      </c>
      <c r="M494" s="2" t="e">
        <f t="shared" si="7"/>
        <v>#N/A</v>
      </c>
    </row>
    <row r="495" spans="1:13" hidden="1" x14ac:dyDescent="0.25">
      <c r="A495" s="50">
        <v>44964</v>
      </c>
      <c r="B495" s="50">
        <v>44964</v>
      </c>
      <c r="C495" s="19" t="s">
        <v>6192</v>
      </c>
      <c r="D495" s="19" t="s">
        <v>2179</v>
      </c>
      <c r="E495" s="19">
        <v>157</v>
      </c>
      <c r="F495" s="19" t="s">
        <v>3971</v>
      </c>
      <c r="G495" s="19" t="s">
        <v>349</v>
      </c>
      <c r="H495" s="51">
        <v>222116</v>
      </c>
      <c r="I495" s="51">
        <v>17769</v>
      </c>
      <c r="J495" s="51">
        <v>239885</v>
      </c>
      <c r="K495" t="e">
        <f>+INDEX('18.02.23'!$N$9:$N$746,MATCH('Hàng tra'!$E495,'18.02.23'!$N$9:$N$746,0))</f>
        <v>#N/A</v>
      </c>
      <c r="L495" t="e">
        <f>+INDEX('18.02.23'!$F$9:$F$746,MATCH('Hàng tra'!$E495,'18.02.23'!$N$9:$N$746,0))</f>
        <v>#N/A</v>
      </c>
      <c r="M495" s="2" t="e">
        <f t="shared" si="7"/>
        <v>#N/A</v>
      </c>
    </row>
    <row r="496" spans="1:13" hidden="1" x14ac:dyDescent="0.25">
      <c r="A496" s="50">
        <v>44964</v>
      </c>
      <c r="B496" s="50">
        <v>44964</v>
      </c>
      <c r="C496" s="19" t="s">
        <v>6193</v>
      </c>
      <c r="D496" s="19" t="s">
        <v>1591</v>
      </c>
      <c r="E496" s="19">
        <v>48</v>
      </c>
      <c r="F496" s="19" t="s">
        <v>3973</v>
      </c>
      <c r="G496" s="19" t="s">
        <v>1711</v>
      </c>
      <c r="H496" s="51">
        <v>704222</v>
      </c>
      <c r="I496" s="51">
        <v>70422</v>
      </c>
      <c r="J496" s="51">
        <v>774644</v>
      </c>
      <c r="K496" t="e">
        <f>+INDEX('18.02.23'!$N$9:$N$746,MATCH('Hàng tra'!$E496,'18.02.23'!$N$9:$N$746,0))</f>
        <v>#N/A</v>
      </c>
      <c r="L496" t="e">
        <f>+INDEX('18.02.23'!$F$9:$F$746,MATCH('Hàng tra'!$E496,'18.02.23'!$N$9:$N$746,0))</f>
        <v>#N/A</v>
      </c>
      <c r="M496" s="2" t="e">
        <f t="shared" si="7"/>
        <v>#N/A</v>
      </c>
    </row>
    <row r="497" spans="1:13" hidden="1" x14ac:dyDescent="0.25">
      <c r="A497" s="50">
        <v>44977</v>
      </c>
      <c r="B497" s="50">
        <v>44977</v>
      </c>
      <c r="C497" s="19" t="s">
        <v>6194</v>
      </c>
      <c r="D497" s="19" t="s">
        <v>2949</v>
      </c>
      <c r="E497" s="19">
        <v>86</v>
      </c>
      <c r="F497" s="19" t="s">
        <v>3973</v>
      </c>
      <c r="G497" s="19" t="s">
        <v>1711</v>
      </c>
      <c r="H497" s="51">
        <v>868924</v>
      </c>
      <c r="I497" s="51">
        <v>86892</v>
      </c>
      <c r="J497" s="51">
        <v>955816</v>
      </c>
      <c r="K497">
        <f>+INDEX('18.02.23'!$N$9:$N$746,MATCH('Hàng tra'!$E497,'18.02.23'!$N$9:$N$746,0))</f>
        <v>86</v>
      </c>
      <c r="L497">
        <v>0</v>
      </c>
      <c r="M497" s="2">
        <f t="shared" si="7"/>
        <v>955816</v>
      </c>
    </row>
    <row r="498" spans="1:13" hidden="1" x14ac:dyDescent="0.25">
      <c r="A498" s="50">
        <v>44984</v>
      </c>
      <c r="B498" s="50">
        <v>44984</v>
      </c>
      <c r="C498" s="19" t="s">
        <v>6195</v>
      </c>
      <c r="D498" s="19" t="s">
        <v>1309</v>
      </c>
      <c r="E498" s="19">
        <v>134</v>
      </c>
      <c r="F498" s="19" t="s">
        <v>3975</v>
      </c>
      <c r="G498" s="19" t="s">
        <v>1332</v>
      </c>
      <c r="H498" s="51">
        <v>283166</v>
      </c>
      <c r="I498" s="51">
        <v>28317</v>
      </c>
      <c r="J498" s="51">
        <v>311483</v>
      </c>
      <c r="K498" t="e">
        <f>+INDEX('18.02.23'!$N$9:$N$746,MATCH('Hàng tra'!$E498,'18.02.23'!$N$9:$N$746,0))</f>
        <v>#N/A</v>
      </c>
      <c r="L498" t="e">
        <f>+INDEX('18.02.23'!$F$9:$F$746,MATCH('Hàng tra'!$E498,'18.02.23'!$N$9:$N$746,0))</f>
        <v>#N/A</v>
      </c>
      <c r="M498" s="2" t="e">
        <f t="shared" si="7"/>
        <v>#N/A</v>
      </c>
    </row>
    <row r="499" spans="1:13" hidden="1" x14ac:dyDescent="0.25">
      <c r="A499" s="50">
        <v>44984</v>
      </c>
      <c r="B499" s="50">
        <v>44984</v>
      </c>
      <c r="C499" s="19" t="s">
        <v>6196</v>
      </c>
      <c r="D499" s="19" t="s">
        <v>2575</v>
      </c>
      <c r="E499" s="19">
        <v>126</v>
      </c>
      <c r="F499" s="19" t="s">
        <v>3975</v>
      </c>
      <c r="G499" s="19" t="s">
        <v>1332</v>
      </c>
      <c r="H499" s="51">
        <v>110250</v>
      </c>
      <c r="I499" s="51">
        <v>11025</v>
      </c>
      <c r="J499" s="51">
        <v>121275</v>
      </c>
      <c r="K499" t="e">
        <f>+INDEX('18.02.23'!$N$9:$N$746,MATCH('Hàng tra'!$E499,'18.02.23'!$N$9:$N$746,0))</f>
        <v>#N/A</v>
      </c>
      <c r="L499" t="e">
        <f>+INDEX('18.02.23'!$F$9:$F$746,MATCH('Hàng tra'!$E499,'18.02.23'!$N$9:$N$746,0))</f>
        <v>#N/A</v>
      </c>
      <c r="M499" s="2" t="e">
        <f t="shared" si="7"/>
        <v>#N/A</v>
      </c>
    </row>
    <row r="500" spans="1:13" hidden="1" x14ac:dyDescent="0.25">
      <c r="A500" s="50">
        <v>44981</v>
      </c>
      <c r="B500" s="50">
        <v>44981</v>
      </c>
      <c r="C500" s="19" t="s">
        <v>6197</v>
      </c>
      <c r="D500" s="19" t="s">
        <v>2281</v>
      </c>
      <c r="E500" s="19">
        <v>289</v>
      </c>
      <c r="F500" s="19" t="s">
        <v>3977</v>
      </c>
      <c r="G500" s="19" t="s">
        <v>1976</v>
      </c>
      <c r="H500" s="51">
        <v>533863</v>
      </c>
      <c r="I500" s="51">
        <v>53386</v>
      </c>
      <c r="J500" s="51">
        <v>587249</v>
      </c>
      <c r="K500" t="e">
        <f>+INDEX('18.02.23'!$N$9:$N$746,MATCH('Hàng tra'!$E500,'18.02.23'!$N$9:$N$746,0))</f>
        <v>#N/A</v>
      </c>
      <c r="L500" t="e">
        <f>+INDEX('18.02.23'!$F$9:$F$746,MATCH('Hàng tra'!$E500,'18.02.23'!$N$9:$N$746,0))</f>
        <v>#N/A</v>
      </c>
      <c r="M500" s="2" t="e">
        <f t="shared" si="7"/>
        <v>#N/A</v>
      </c>
    </row>
    <row r="501" spans="1:13" x14ac:dyDescent="0.25">
      <c r="A501" s="50">
        <v>44970</v>
      </c>
      <c r="B501" s="50">
        <v>44970</v>
      </c>
      <c r="C501" s="19" t="s">
        <v>6198</v>
      </c>
      <c r="D501" s="19" t="s">
        <v>821</v>
      </c>
      <c r="E501" s="19">
        <v>220</v>
      </c>
      <c r="F501" s="19" t="s">
        <v>3977</v>
      </c>
      <c r="G501" s="19" t="s">
        <v>1976</v>
      </c>
      <c r="H501" s="51">
        <v>222750</v>
      </c>
      <c r="I501" s="51">
        <v>17820</v>
      </c>
      <c r="J501" s="51">
        <v>240570</v>
      </c>
      <c r="K501">
        <f>+INDEX('18.02.23'!$N$9:$N$746,MATCH('Hàng tra'!$E501,'18.02.23'!$N$9:$N$746,0))</f>
        <v>220</v>
      </c>
      <c r="L501">
        <f>+INDEX('18.02.23'!$F$9:$F$746,MATCH('Hàng tra'!$E501,'18.02.23'!$N$9:$N$746,0))</f>
        <v>-240570</v>
      </c>
      <c r="M501" s="2">
        <f t="shared" si="7"/>
        <v>0</v>
      </c>
    </row>
    <row r="502" spans="1:13" hidden="1" x14ac:dyDescent="0.25">
      <c r="A502" s="50">
        <v>44981</v>
      </c>
      <c r="B502" s="50">
        <v>44981</v>
      </c>
      <c r="C502" s="19" t="s">
        <v>6199</v>
      </c>
      <c r="D502" s="19" t="s">
        <v>1233</v>
      </c>
      <c r="E502" s="19">
        <v>292</v>
      </c>
      <c r="F502" s="19" t="s">
        <v>3977</v>
      </c>
      <c r="G502" s="19" t="s">
        <v>1976</v>
      </c>
      <c r="H502" s="51">
        <v>220500</v>
      </c>
      <c r="I502" s="51">
        <v>22050</v>
      </c>
      <c r="J502" s="51">
        <v>242550</v>
      </c>
      <c r="K502">
        <f>+INDEX('18.02.23'!$N$9:$N$746,MATCH('Hàng tra'!$E502,'18.02.23'!$N$9:$N$746,0))</f>
        <v>292</v>
      </c>
      <c r="L502">
        <v>0</v>
      </c>
      <c r="M502" s="2">
        <f t="shared" si="7"/>
        <v>242550</v>
      </c>
    </row>
    <row r="503" spans="1:13" hidden="1" x14ac:dyDescent="0.25">
      <c r="A503" s="50">
        <v>44943</v>
      </c>
      <c r="B503" s="50">
        <v>44943</v>
      </c>
      <c r="C503" s="19" t="s">
        <v>6200</v>
      </c>
      <c r="D503" s="19" t="s">
        <v>1875</v>
      </c>
      <c r="E503" s="19">
        <v>67</v>
      </c>
      <c r="F503" s="19" t="s">
        <v>3977</v>
      </c>
      <c r="G503" s="19" t="s">
        <v>1976</v>
      </c>
      <c r="H503" s="51">
        <v>176400</v>
      </c>
      <c r="I503" s="51">
        <v>14112</v>
      </c>
      <c r="J503" s="51">
        <v>190512</v>
      </c>
      <c r="K503" t="e">
        <f>+INDEX('18.02.23'!$N$9:$N$746,MATCH('Hàng tra'!$E503,'18.02.23'!$N$9:$N$746,0))</f>
        <v>#N/A</v>
      </c>
      <c r="L503" t="e">
        <f>+INDEX('18.02.23'!$F$9:$F$746,MATCH('Hàng tra'!$E503,'18.02.23'!$N$9:$N$746,0))</f>
        <v>#N/A</v>
      </c>
      <c r="M503" s="2" t="e">
        <f t="shared" si="7"/>
        <v>#N/A</v>
      </c>
    </row>
    <row r="504" spans="1:13" hidden="1" x14ac:dyDescent="0.25">
      <c r="A504" s="50">
        <v>44971</v>
      </c>
      <c r="B504" s="50">
        <v>44971</v>
      </c>
      <c r="C504" s="19" t="s">
        <v>6201</v>
      </c>
      <c r="D504" s="19" t="s">
        <v>2234</v>
      </c>
      <c r="E504" s="19">
        <v>243</v>
      </c>
      <c r="F504" s="19" t="s">
        <v>3977</v>
      </c>
      <c r="G504" s="19" t="s">
        <v>1976</v>
      </c>
      <c r="H504" s="51">
        <v>693862</v>
      </c>
      <c r="I504" s="51">
        <v>55509</v>
      </c>
      <c r="J504" s="51">
        <v>749371</v>
      </c>
      <c r="K504">
        <f>+INDEX('18.02.23'!$N$9:$N$746,MATCH('Hàng tra'!$E504,'18.02.23'!$N$9:$N$746,0))</f>
        <v>243</v>
      </c>
      <c r="L504">
        <v>0</v>
      </c>
      <c r="M504" s="2">
        <f t="shared" si="7"/>
        <v>749371</v>
      </c>
    </row>
    <row r="505" spans="1:13" x14ac:dyDescent="0.25">
      <c r="A505" s="50">
        <v>44964</v>
      </c>
      <c r="B505" s="50">
        <v>44964</v>
      </c>
      <c r="C505" s="19" t="s">
        <v>6202</v>
      </c>
      <c r="D505" s="19" t="s">
        <v>194</v>
      </c>
      <c r="E505" s="19">
        <v>167</v>
      </c>
      <c r="F505" s="19" t="s">
        <v>3977</v>
      </c>
      <c r="G505" s="19" t="s">
        <v>1976</v>
      </c>
      <c r="H505" s="51">
        <v>173382</v>
      </c>
      <c r="I505" s="51">
        <v>13871</v>
      </c>
      <c r="J505" s="51">
        <v>187253</v>
      </c>
      <c r="K505">
        <f>+INDEX('18.02.23'!$N$9:$N$746,MATCH('Hàng tra'!$E505,'18.02.23'!$N$9:$N$746,0))</f>
        <v>167</v>
      </c>
      <c r="L505">
        <f>+INDEX('18.02.23'!$F$9:$F$746,MATCH('Hàng tra'!$E505,'18.02.23'!$N$9:$N$746,0))</f>
        <v>-187253</v>
      </c>
      <c r="M505" s="2">
        <f t="shared" si="7"/>
        <v>0</v>
      </c>
    </row>
    <row r="506" spans="1:13" hidden="1" x14ac:dyDescent="0.25">
      <c r="A506" s="50">
        <v>44964</v>
      </c>
      <c r="B506" s="50">
        <v>44964</v>
      </c>
      <c r="C506" s="19" t="s">
        <v>6203</v>
      </c>
      <c r="D506" s="19" t="s">
        <v>1720</v>
      </c>
      <c r="E506" s="19">
        <v>165</v>
      </c>
      <c r="F506" s="19" t="s">
        <v>3977</v>
      </c>
      <c r="G506" s="19" t="s">
        <v>1976</v>
      </c>
      <c r="H506" s="51">
        <v>507500</v>
      </c>
      <c r="I506" s="51">
        <v>40600</v>
      </c>
      <c r="J506" s="51">
        <v>548100</v>
      </c>
      <c r="K506">
        <f>+INDEX('18.02.23'!$N$9:$N$746,MATCH('Hàng tra'!$E506,'18.02.23'!$N$9:$N$746,0))</f>
        <v>165</v>
      </c>
      <c r="L506">
        <v>0</v>
      </c>
      <c r="M506" s="2">
        <f t="shared" si="7"/>
        <v>548100</v>
      </c>
    </row>
    <row r="507" spans="1:13" x14ac:dyDescent="0.25">
      <c r="A507" s="50">
        <v>44964</v>
      </c>
      <c r="B507" s="50">
        <v>44964</v>
      </c>
      <c r="C507" s="19" t="s">
        <v>6204</v>
      </c>
      <c r="D507" s="19" t="s">
        <v>308</v>
      </c>
      <c r="E507" s="19">
        <v>166</v>
      </c>
      <c r="F507" s="19" t="s">
        <v>3977</v>
      </c>
      <c r="G507" s="19" t="s">
        <v>1976</v>
      </c>
      <c r="H507" s="51">
        <v>97078</v>
      </c>
      <c r="I507" s="51">
        <v>7766</v>
      </c>
      <c r="J507" s="51">
        <v>104844</v>
      </c>
      <c r="K507">
        <f>+INDEX('18.02.23'!$N$9:$N$746,MATCH('Hàng tra'!$E507,'18.02.23'!$N$9:$N$746,0))</f>
        <v>166</v>
      </c>
      <c r="L507">
        <v>-104844</v>
      </c>
      <c r="M507" s="2">
        <f t="shared" si="7"/>
        <v>0</v>
      </c>
    </row>
    <row r="508" spans="1:13" x14ac:dyDescent="0.25">
      <c r="A508" s="50">
        <v>44963</v>
      </c>
      <c r="B508" s="50">
        <v>44963</v>
      </c>
      <c r="C508" s="19" t="s">
        <v>6205</v>
      </c>
      <c r="D508" s="19" t="s">
        <v>2087</v>
      </c>
      <c r="E508" s="19">
        <v>153</v>
      </c>
      <c r="F508" s="19" t="s">
        <v>3977</v>
      </c>
      <c r="G508" s="19" t="s">
        <v>1976</v>
      </c>
      <c r="H508" s="51">
        <v>193364</v>
      </c>
      <c r="I508" s="51">
        <v>15469</v>
      </c>
      <c r="J508" s="51">
        <v>208833</v>
      </c>
      <c r="K508">
        <f>+INDEX('18.02.23'!$N$9:$N$746,MATCH('Hàng tra'!$E508,'18.02.23'!$N$9:$N$746,0))</f>
        <v>153</v>
      </c>
      <c r="L508">
        <f>+INDEX('18.02.23'!$F$9:$F$746,MATCH('Hàng tra'!$E508,'18.02.23'!$N$9:$N$746,0))</f>
        <v>-208833</v>
      </c>
      <c r="M508" s="2">
        <f t="shared" si="7"/>
        <v>0</v>
      </c>
    </row>
    <row r="509" spans="1:13" x14ac:dyDescent="0.25">
      <c r="A509" s="50">
        <v>44960</v>
      </c>
      <c r="B509" s="50">
        <v>44960</v>
      </c>
      <c r="C509" s="19" t="s">
        <v>6206</v>
      </c>
      <c r="D509" s="19" t="s">
        <v>868</v>
      </c>
      <c r="E509" s="19">
        <v>137</v>
      </c>
      <c r="F509" s="19" t="s">
        <v>3977</v>
      </c>
      <c r="G509" s="19" t="s">
        <v>1976</v>
      </c>
      <c r="H509" s="51">
        <v>142560</v>
      </c>
      <c r="I509" s="51">
        <v>11405</v>
      </c>
      <c r="J509" s="51">
        <v>153965</v>
      </c>
      <c r="K509">
        <f>+INDEX('18.02.23'!$N$9:$N$746,MATCH('Hàng tra'!$E509,'18.02.23'!$N$9:$N$746,0))</f>
        <v>137</v>
      </c>
      <c r="L509">
        <f>+INDEX('18.02.23'!$F$9:$F$746,MATCH('Hàng tra'!$E509,'18.02.23'!$N$9:$N$746,0))</f>
        <v>-153965</v>
      </c>
      <c r="M509" s="2">
        <f t="shared" si="7"/>
        <v>0</v>
      </c>
    </row>
    <row r="510" spans="1:13" x14ac:dyDescent="0.25">
      <c r="A510" s="50">
        <v>44970</v>
      </c>
      <c r="B510" s="50">
        <v>44970</v>
      </c>
      <c r="C510" s="19" t="s">
        <v>6207</v>
      </c>
      <c r="D510" s="19" t="s">
        <v>6208</v>
      </c>
      <c r="E510" s="19">
        <v>229</v>
      </c>
      <c r="F510" s="19" t="s">
        <v>3977</v>
      </c>
      <c r="G510" s="19" t="s">
        <v>1976</v>
      </c>
      <c r="H510" s="51">
        <v>357198</v>
      </c>
      <c r="I510" s="51">
        <v>28576</v>
      </c>
      <c r="J510" s="51">
        <v>385774</v>
      </c>
      <c r="K510">
        <f>+INDEX('18.02.23'!$N$9:$N$746,MATCH('Hàng tra'!$E510,'18.02.23'!$N$9:$N$746,0))</f>
        <v>229</v>
      </c>
      <c r="L510">
        <f>+INDEX('18.02.23'!$F$9:$F$746,MATCH('Hàng tra'!$E510,'18.02.23'!$N$9:$N$746,0))</f>
        <v>-385774</v>
      </c>
      <c r="M510" s="2">
        <f t="shared" si="7"/>
        <v>0</v>
      </c>
    </row>
    <row r="511" spans="1:13" hidden="1" x14ac:dyDescent="0.25">
      <c r="A511" s="50">
        <v>44981</v>
      </c>
      <c r="B511" s="50">
        <v>44981</v>
      </c>
      <c r="C511" s="19" t="s">
        <v>6209</v>
      </c>
      <c r="D511" s="19" t="s">
        <v>5543</v>
      </c>
      <c r="E511" s="19">
        <v>319</v>
      </c>
      <c r="F511" s="19" t="s">
        <v>3977</v>
      </c>
      <c r="G511" s="19" t="s">
        <v>1976</v>
      </c>
      <c r="H511" s="51">
        <v>315759</v>
      </c>
      <c r="I511" s="51">
        <v>31576</v>
      </c>
      <c r="J511" s="51">
        <v>347335</v>
      </c>
      <c r="K511" t="e">
        <f>+INDEX('18.02.23'!$N$9:$N$746,MATCH('Hàng tra'!$E511,'18.02.23'!$N$9:$N$746,0))</f>
        <v>#N/A</v>
      </c>
      <c r="L511" t="e">
        <f>+INDEX('18.02.23'!$F$9:$F$746,MATCH('Hàng tra'!$E511,'18.02.23'!$N$9:$N$746,0))</f>
        <v>#N/A</v>
      </c>
      <c r="M511" s="2" t="e">
        <f t="shared" si="7"/>
        <v>#N/A</v>
      </c>
    </row>
    <row r="512" spans="1:13" x14ac:dyDescent="0.25">
      <c r="A512" s="50">
        <v>44964</v>
      </c>
      <c r="B512" s="50">
        <v>44964</v>
      </c>
      <c r="C512" s="19" t="s">
        <v>6210</v>
      </c>
      <c r="D512" s="19" t="s">
        <v>571</v>
      </c>
      <c r="E512" s="19">
        <v>178</v>
      </c>
      <c r="F512" s="19" t="s">
        <v>3977</v>
      </c>
      <c r="G512" s="19" t="s">
        <v>1976</v>
      </c>
      <c r="H512" s="51">
        <v>574030</v>
      </c>
      <c r="I512" s="51">
        <v>45922</v>
      </c>
      <c r="J512" s="51">
        <v>619952</v>
      </c>
      <c r="K512">
        <f>+INDEX('18.02.23'!$N$9:$N$746,MATCH('Hàng tra'!$E512,'18.02.23'!$N$9:$N$746,0))</f>
        <v>178</v>
      </c>
      <c r="L512">
        <v>-619952</v>
      </c>
      <c r="M512" s="2">
        <f t="shared" si="7"/>
        <v>0</v>
      </c>
    </row>
    <row r="513" spans="1:14" hidden="1" x14ac:dyDescent="0.25">
      <c r="A513" s="50">
        <v>45016</v>
      </c>
      <c r="B513" s="50">
        <v>45016</v>
      </c>
      <c r="C513" s="19" t="s">
        <v>6211</v>
      </c>
      <c r="D513" s="19" t="s">
        <v>6212</v>
      </c>
      <c r="E513" s="19">
        <v>575</v>
      </c>
      <c r="F513" s="19" t="s">
        <v>3977</v>
      </c>
      <c r="G513" s="19" t="s">
        <v>1976</v>
      </c>
      <c r="H513" s="51">
        <v>150546</v>
      </c>
      <c r="I513" s="51">
        <v>15055</v>
      </c>
      <c r="J513" s="51">
        <v>165601</v>
      </c>
      <c r="K513" t="e">
        <f>+INDEX('18.02.23'!$N$9:$N$746,MATCH('Hàng tra'!$E513,'18.02.23'!$N$9:$N$746,0))</f>
        <v>#N/A</v>
      </c>
      <c r="L513" t="e">
        <f>+INDEX('18.02.23'!$F$9:$F$746,MATCH('Hàng tra'!$E513,'18.02.23'!$N$9:$N$746,0))</f>
        <v>#N/A</v>
      </c>
      <c r="M513" s="2" t="e">
        <f t="shared" si="7"/>
        <v>#N/A</v>
      </c>
    </row>
    <row r="514" spans="1:14" hidden="1" x14ac:dyDescent="0.25">
      <c r="A514" s="50">
        <v>44940</v>
      </c>
      <c r="B514" s="50">
        <v>44940</v>
      </c>
      <c r="C514" s="19" t="s">
        <v>6213</v>
      </c>
      <c r="D514" s="19" t="s">
        <v>2519</v>
      </c>
      <c r="E514" s="19">
        <v>64</v>
      </c>
      <c r="F514" s="19" t="s">
        <v>3977</v>
      </c>
      <c r="G514" s="19" t="s">
        <v>1976</v>
      </c>
      <c r="H514" s="51">
        <v>106050</v>
      </c>
      <c r="I514" s="51">
        <v>8484</v>
      </c>
      <c r="J514" s="51">
        <v>114534</v>
      </c>
      <c r="K514" t="e">
        <f>+INDEX('18.02.23'!$N$9:$N$746,MATCH('Hàng tra'!$E514,'18.02.23'!$N$9:$N$746,0))</f>
        <v>#N/A</v>
      </c>
      <c r="L514" t="e">
        <f>+INDEX('18.02.23'!$F$9:$F$746,MATCH('Hàng tra'!$E514,'18.02.23'!$N$9:$N$746,0))</f>
        <v>#N/A</v>
      </c>
      <c r="M514" s="2" t="e">
        <f t="shared" si="7"/>
        <v>#N/A</v>
      </c>
    </row>
    <row r="515" spans="1:14" hidden="1" x14ac:dyDescent="0.25">
      <c r="A515" s="50">
        <v>44984</v>
      </c>
      <c r="B515" s="50">
        <v>44984</v>
      </c>
      <c r="C515" s="19" t="s">
        <v>6214</v>
      </c>
      <c r="D515" s="19" t="s">
        <v>2647</v>
      </c>
      <c r="E515" s="19">
        <v>149</v>
      </c>
      <c r="F515" s="19" t="s">
        <v>4073</v>
      </c>
      <c r="G515" s="19" t="s">
        <v>1531</v>
      </c>
      <c r="H515" s="51">
        <v>119066</v>
      </c>
      <c r="I515" s="51">
        <v>11907</v>
      </c>
      <c r="J515" s="51">
        <v>130973</v>
      </c>
      <c r="K515">
        <f>+INDEX('18.02.23'!$N$9:$N$746,MATCH('Hàng tra'!$E515,'18.02.23'!$N$9:$N$746,0))</f>
        <v>149</v>
      </c>
      <c r="L515">
        <v>0</v>
      </c>
      <c r="M515" s="2">
        <v>0</v>
      </c>
    </row>
    <row r="516" spans="1:14" hidden="1" x14ac:dyDescent="0.25">
      <c r="A516" s="50">
        <v>44929</v>
      </c>
      <c r="B516" s="50">
        <v>44929</v>
      </c>
      <c r="C516" s="19" t="s">
        <v>6215</v>
      </c>
      <c r="D516" s="19" t="s">
        <v>2078</v>
      </c>
      <c r="E516" s="19">
        <v>3</v>
      </c>
      <c r="F516" s="19" t="s">
        <v>3487</v>
      </c>
      <c r="G516" s="19" t="s">
        <v>1471</v>
      </c>
      <c r="H516" s="51">
        <v>181090</v>
      </c>
      <c r="I516" s="51">
        <v>14487</v>
      </c>
      <c r="J516" s="51">
        <v>195577</v>
      </c>
      <c r="K516">
        <f>+INDEX('18.02.23'!$N$9:$N$746,MATCH('Hàng tra'!$E516,'18.02.23'!$N$9:$N$746,0))</f>
        <v>3</v>
      </c>
      <c r="L516">
        <v>0</v>
      </c>
      <c r="M516" s="2">
        <v>0</v>
      </c>
      <c r="N516" t="s">
        <v>6220</v>
      </c>
    </row>
    <row r="517" spans="1:14" x14ac:dyDescent="0.25">
      <c r="A517" s="50">
        <v>44956</v>
      </c>
      <c r="B517" s="50">
        <v>44956</v>
      </c>
      <c r="C517" s="19" t="s">
        <v>6216</v>
      </c>
      <c r="D517" s="19" t="s">
        <v>372</v>
      </c>
      <c r="E517" s="19">
        <v>81</v>
      </c>
      <c r="F517" s="19" t="s">
        <v>3995</v>
      </c>
      <c r="G517" s="19" t="s">
        <v>2244</v>
      </c>
      <c r="H517" s="51">
        <v>1070484</v>
      </c>
      <c r="I517" s="51">
        <v>107048</v>
      </c>
      <c r="J517" s="51">
        <v>1177532</v>
      </c>
      <c r="K517">
        <f>+INDEX('18.02.23'!$N$9:$N$746,MATCH('Hàng tra'!$E517,'18.02.23'!$N$9:$N$746,0))</f>
        <v>81</v>
      </c>
      <c r="L517">
        <f>+INDEX('18.02.23'!$F$9:$F$746,MATCH('Hàng tra'!$E517,'18.02.23'!$N$9:$N$746,0))</f>
        <v>-1177532</v>
      </c>
      <c r="M517" s="2">
        <f t="shared" ref="M517:M519" si="8">+J517+L517</f>
        <v>0</v>
      </c>
    </row>
    <row r="518" spans="1:14" hidden="1" x14ac:dyDescent="0.25">
      <c r="A518" s="50">
        <v>45015</v>
      </c>
      <c r="B518" s="50">
        <v>45015</v>
      </c>
      <c r="C518" s="19" t="s">
        <v>6217</v>
      </c>
      <c r="D518" s="19" t="s">
        <v>2889</v>
      </c>
      <c r="E518" s="19">
        <v>493</v>
      </c>
      <c r="F518" s="19" t="s">
        <v>3947</v>
      </c>
      <c r="G518" s="19" t="s">
        <v>1246</v>
      </c>
      <c r="H518" s="51">
        <v>518706</v>
      </c>
      <c r="I518" s="51">
        <v>51874</v>
      </c>
      <c r="J518" s="51">
        <v>570580</v>
      </c>
      <c r="K518">
        <f>+INDEX('18.02.23'!$N$9:$N$746,MATCH('Hàng tra'!$E518,'18.02.23'!$N$9:$N$746,0))</f>
        <v>493</v>
      </c>
      <c r="L518">
        <v>0</v>
      </c>
      <c r="M518" s="2">
        <f t="shared" si="8"/>
        <v>570580</v>
      </c>
    </row>
    <row r="519" spans="1:14" x14ac:dyDescent="0.25">
      <c r="A519" s="50">
        <v>44970</v>
      </c>
      <c r="B519" s="50">
        <v>44970</v>
      </c>
      <c r="C519" s="19" t="s">
        <v>6218</v>
      </c>
      <c r="D519" s="19" t="s">
        <v>976</v>
      </c>
      <c r="E519" s="19">
        <v>224</v>
      </c>
      <c r="F519" s="19" t="s">
        <v>3977</v>
      </c>
      <c r="G519" s="19" t="s">
        <v>1976</v>
      </c>
      <c r="H519" s="51">
        <v>203978</v>
      </c>
      <c r="I519" s="51">
        <v>16318</v>
      </c>
      <c r="J519" s="51">
        <v>220296</v>
      </c>
      <c r="K519">
        <f>+INDEX('18.02.23'!$N$9:$N$746,MATCH('Hàng tra'!$E519,'18.02.23'!$N$9:$N$746,0))</f>
        <v>224</v>
      </c>
      <c r="L519">
        <v>-220296</v>
      </c>
      <c r="M519" s="2">
        <f t="shared" si="8"/>
        <v>0</v>
      </c>
    </row>
    <row r="520" spans="1:14" hidden="1" x14ac:dyDescent="0.25">
      <c r="A520" s="52" t="s">
        <v>6219</v>
      </c>
      <c r="E520" s="19"/>
      <c r="H520" s="53">
        <v>218929791</v>
      </c>
      <c r="I520" s="53">
        <v>20695175</v>
      </c>
      <c r="J520" s="53">
        <v>239624966</v>
      </c>
      <c r="K520" t="e">
        <f>+INDEX('18.02.23'!$N$9:$N$746,MATCH('Hàng tra'!$E520,'18.02.23'!$N$9:$N$746,0))</f>
        <v>#N/A</v>
      </c>
      <c r="L520" t="e">
        <f>+INDEX('18.02.23'!$F$9:$F$746,MATCH('Hàng tra'!$E520,'18.02.23'!$N$9:$N$746,0))</f>
        <v>#N/A</v>
      </c>
    </row>
    <row r="521" spans="1:14" x14ac:dyDescent="0.25">
      <c r="E521" s="55">
        <v>129</v>
      </c>
      <c r="K521">
        <f>+INDEX('18.02.23'!$N$9:$N$746,MATCH('Hàng tra'!$E521,'18.02.23'!$N$9:$N$746,0))</f>
        <v>129</v>
      </c>
      <c r="L521">
        <v>-203902</v>
      </c>
      <c r="M521">
        <v>0</v>
      </c>
    </row>
    <row r="522" spans="1:14" x14ac:dyDescent="0.25">
      <c r="E522" s="55">
        <v>168</v>
      </c>
      <c r="K522">
        <f>+INDEX('18.02.23'!$N$9:$N$746,MATCH('Hàng tra'!$E522,'18.02.23'!$N$9:$N$746,0))</f>
        <v>168</v>
      </c>
      <c r="L522">
        <v>-716014</v>
      </c>
      <c r="M522">
        <v>0</v>
      </c>
    </row>
    <row r="523" spans="1:14" x14ac:dyDescent="0.25">
      <c r="E523" s="55">
        <v>243</v>
      </c>
      <c r="K523">
        <f>+INDEX('18.02.23'!$N$9:$N$746,MATCH('Hàng tra'!$E523,'18.02.23'!$N$9:$N$746,0))</f>
        <v>243</v>
      </c>
      <c r="L523">
        <v>-749371</v>
      </c>
      <c r="M523">
        <v>0</v>
      </c>
    </row>
    <row r="524" spans="1:14" x14ac:dyDescent="0.25">
      <c r="E524" s="55">
        <v>243</v>
      </c>
      <c r="K524">
        <v>243</v>
      </c>
      <c r="L524">
        <v>-641520</v>
      </c>
      <c r="M524">
        <v>0</v>
      </c>
    </row>
  </sheetData>
  <autoFilter ref="A2:M522" xr:uid="{F5E93B83-5CD0-4739-B8BE-CF8F46DD0E16}">
    <filterColumn colId="11">
      <filters>
        <filter val="(426,417)"/>
        <filter val="(586,195)"/>
        <filter val="-102643"/>
        <filter val="-104844"/>
        <filter val="-1056334"/>
        <filter val="-1065523"/>
        <filter val="-1177532"/>
        <filter val="-119943"/>
        <filter val="-1356404"/>
        <filter val="-153965"/>
        <filter val="-163300"/>
        <filter val="-187253"/>
        <filter val="-195577"/>
        <filter val="-203902"/>
        <filter val="-208833"/>
        <filter val="-216786"/>
        <filter val="-220296"/>
        <filter val="-228336"/>
        <filter val="-237916"/>
        <filter val="-240570"/>
        <filter val="-249927"/>
        <filter val="-261446"/>
        <filter val="-276010"/>
        <filter val="-286080"/>
        <filter val="-295940"/>
        <filter val="-307843"/>
        <filter val="-310526"/>
        <filter val="-311517"/>
        <filter val="-320760"/>
        <filter val="-355535"/>
        <filter val="-359828"/>
        <filter val="-385774"/>
        <filter val="-400950"/>
        <filter val="-468474"/>
        <filter val="-490050"/>
        <filter val="-492647"/>
        <filter val="-533967"/>
        <filter val="-588060"/>
        <filter val="-614808"/>
        <filter val="-619952"/>
        <filter val="-621955"/>
        <filter val="-624671"/>
        <filter val="-629488"/>
        <filter val="-65934"/>
        <filter val="-661197"/>
        <filter val="-66177"/>
        <filter val="-716014"/>
        <filter val="-721305"/>
        <filter val="-80190"/>
        <filter val="-847077"/>
        <filter val="-859286"/>
        <filter val="-914248"/>
        <filter val="-959429"/>
      </filters>
    </filterColumn>
  </autoFilter>
  <mergeCells count="1">
    <mergeCell ref="A1:J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56BC3-F475-46E1-B751-AA21F90C1BE5}">
  <sheetPr filterMode="1"/>
  <dimension ref="A1:S759"/>
  <sheetViews>
    <sheetView workbookViewId="0">
      <pane xSplit="2" ySplit="8" topLeftCell="C590" activePane="bottomRight" state="frozen"/>
      <selection pane="topRight" activeCell="C1" sqref="C1"/>
      <selection pane="bottomLeft" activeCell="A9" sqref="A9"/>
      <selection pane="bottomRight" activeCell="M4" sqref="M4"/>
    </sheetView>
  </sheetViews>
  <sheetFormatPr defaultRowHeight="15" x14ac:dyDescent="0.25"/>
  <cols>
    <col min="1" max="1" width="4.42578125" customWidth="1"/>
    <col min="2" max="2" width="26.85546875" bestFit="1" customWidth="1"/>
    <col min="3" max="3" width="12" bestFit="1" customWidth="1"/>
    <col min="4" max="4" width="9.7109375" bestFit="1" customWidth="1"/>
    <col min="5" max="5" width="12.7109375" customWidth="1"/>
    <col min="6" max="6" width="10.7109375" bestFit="1" customWidth="1"/>
    <col min="7" max="7" width="12.85546875" customWidth="1"/>
    <col min="8" max="8" width="14.42578125" customWidth="1"/>
    <col min="9" max="10" width="1.7109375" customWidth="1"/>
    <col min="11" max="11" width="9.140625" customWidth="1"/>
    <col min="12" max="12" width="23.85546875" customWidth="1"/>
    <col min="13" max="13" width="29" customWidth="1"/>
    <col min="16" max="17" width="16.85546875" bestFit="1" customWidth="1"/>
    <col min="19" max="19" width="14.5703125" customWidth="1"/>
  </cols>
  <sheetData>
    <row r="1" spans="1:19" ht="10.9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</row>
    <row r="2" spans="1:19" ht="15.4" customHeight="1" x14ac:dyDescent="0.25">
      <c r="A2" s="59"/>
      <c r="B2" s="59"/>
      <c r="C2" s="59"/>
      <c r="D2" s="59"/>
      <c r="E2" s="59"/>
      <c r="F2" s="59"/>
      <c r="G2" s="59"/>
      <c r="H2" s="60"/>
      <c r="I2" s="23"/>
      <c r="J2" s="61" t="s">
        <v>4312</v>
      </c>
      <c r="K2" s="61"/>
      <c r="L2" s="62"/>
      <c r="M2" s="24">
        <v>2055599811</v>
      </c>
    </row>
    <row r="3" spans="1:19" ht="15.4" customHeight="1" x14ac:dyDescent="0.25">
      <c r="A3" s="59"/>
      <c r="B3" s="59"/>
      <c r="C3" s="59"/>
      <c r="D3" s="59"/>
      <c r="E3" s="59"/>
      <c r="F3" s="59"/>
      <c r="G3" s="59"/>
      <c r="H3" s="60"/>
      <c r="I3" s="23"/>
      <c r="J3" s="61" t="s">
        <v>4313</v>
      </c>
      <c r="K3" s="61"/>
      <c r="L3" s="62"/>
      <c r="M3" s="24">
        <v>223312333</v>
      </c>
      <c r="P3" s="48">
        <v>1928355531</v>
      </c>
    </row>
    <row r="4" spans="1:19" ht="21" customHeight="1" x14ac:dyDescent="0.3">
      <c r="A4" s="59"/>
      <c r="B4" s="59"/>
      <c r="C4" s="59"/>
      <c r="D4" s="59"/>
      <c r="E4" s="59"/>
      <c r="F4" s="59"/>
      <c r="G4" s="59"/>
      <c r="H4" s="60"/>
      <c r="I4" s="23"/>
      <c r="J4" s="61" t="s">
        <v>4314</v>
      </c>
      <c r="K4" s="61"/>
      <c r="L4" s="62"/>
      <c r="M4" s="25">
        <v>1832287478</v>
      </c>
      <c r="P4">
        <v>-24989681</v>
      </c>
      <c r="Q4" s="17">
        <f>+P3+P4</f>
        <v>1903365850</v>
      </c>
      <c r="S4" s="17"/>
    </row>
    <row r="5" spans="1:19" x14ac:dyDescent="0.25">
      <c r="A5" s="63"/>
      <c r="B5" s="63"/>
      <c r="C5" s="63"/>
      <c r="D5" s="45">
        <v>44975</v>
      </c>
      <c r="E5" s="44"/>
      <c r="F5" s="44"/>
      <c r="G5" s="44"/>
      <c r="H5" s="44"/>
      <c r="I5" s="44"/>
      <c r="J5" s="44"/>
      <c r="K5" s="44"/>
      <c r="L5" s="44"/>
      <c r="M5" s="44"/>
    </row>
    <row r="6" spans="1:19" ht="13.9" customHeight="1" x14ac:dyDescent="0.25">
      <c r="A6" s="64"/>
      <c r="B6" s="64"/>
      <c r="C6" s="64"/>
      <c r="D6" s="65" t="s">
        <v>4315</v>
      </c>
      <c r="E6" s="65"/>
      <c r="F6" s="65"/>
      <c r="G6" s="65"/>
      <c r="H6" s="65"/>
      <c r="I6" s="65"/>
      <c r="J6" s="65"/>
      <c r="K6" s="65"/>
      <c r="L6" s="65"/>
      <c r="M6" s="65"/>
      <c r="Q6" s="48">
        <v>-2931750</v>
      </c>
    </row>
    <row r="7" spans="1:19" ht="14.1" customHeight="1" x14ac:dyDescent="0.25">
      <c r="A7" s="66" t="s">
        <v>4316</v>
      </c>
      <c r="B7" s="66" t="s">
        <v>4317</v>
      </c>
      <c r="C7" s="68" t="s">
        <v>4318</v>
      </c>
      <c r="D7" s="69"/>
      <c r="E7" s="69"/>
      <c r="F7" s="70"/>
      <c r="G7" s="68" t="s">
        <v>4319</v>
      </c>
      <c r="H7" s="70"/>
      <c r="I7" s="71" t="s">
        <v>4320</v>
      </c>
      <c r="J7" s="72"/>
      <c r="K7" s="73"/>
      <c r="L7" s="74" t="s">
        <v>3140</v>
      </c>
      <c r="M7" s="75"/>
      <c r="P7" s="48">
        <f>+SUBTOTAL(9,P9:P746)</f>
        <v>-24989681</v>
      </c>
      <c r="Q7" s="48">
        <f>+SUBTOTAL(9,Q9:Q748)</f>
        <v>-98999803</v>
      </c>
      <c r="S7" s="34">
        <f>+P7-M4</f>
        <v>-1857277159</v>
      </c>
    </row>
    <row r="8" spans="1:19" ht="14.1" customHeight="1" x14ac:dyDescent="0.25">
      <c r="A8" s="67"/>
      <c r="B8" s="67"/>
      <c r="C8" s="26" t="s">
        <v>4321</v>
      </c>
      <c r="D8" s="26" t="s">
        <v>4322</v>
      </c>
      <c r="E8" s="26" t="s">
        <v>4323</v>
      </c>
      <c r="F8" s="26" t="s">
        <v>4324</v>
      </c>
      <c r="G8" s="26" t="s">
        <v>4325</v>
      </c>
      <c r="H8" s="26" t="s">
        <v>4326</v>
      </c>
      <c r="I8" s="71" t="s">
        <v>4327</v>
      </c>
      <c r="J8" s="72"/>
      <c r="K8" s="73"/>
      <c r="L8" s="76"/>
      <c r="M8" s="77"/>
    </row>
    <row r="9" spans="1:19" ht="14.65" hidden="1" customHeight="1" x14ac:dyDescent="0.25">
      <c r="A9" s="27">
        <v>1</v>
      </c>
      <c r="B9" s="78" t="s">
        <v>4328</v>
      </c>
      <c r="C9" s="28" t="s">
        <v>4329</v>
      </c>
      <c r="D9" s="29">
        <v>44931</v>
      </c>
      <c r="E9" s="30" t="s">
        <v>4330</v>
      </c>
      <c r="F9" s="31">
        <v>1038392</v>
      </c>
      <c r="G9" s="30" t="s">
        <v>4331</v>
      </c>
      <c r="H9" s="31">
        <v>109031</v>
      </c>
      <c r="I9" s="81">
        <v>5314084</v>
      </c>
      <c r="J9" s="82"/>
      <c r="K9" s="83"/>
      <c r="L9" s="90" t="s">
        <v>4332</v>
      </c>
      <c r="M9" s="91"/>
      <c r="N9">
        <v>442</v>
      </c>
      <c r="P9" s="48">
        <f>+F9-H9</f>
        <v>929361</v>
      </c>
      <c r="Q9" t="str">
        <f>+IF($F9&lt;0,F9,"")</f>
        <v/>
      </c>
    </row>
    <row r="10" spans="1:19" ht="14.65" hidden="1" customHeight="1" x14ac:dyDescent="0.25">
      <c r="A10" s="35">
        <v>2</v>
      </c>
      <c r="B10" s="80"/>
      <c r="C10" s="28" t="s">
        <v>4333</v>
      </c>
      <c r="D10" s="29">
        <v>44938</v>
      </c>
      <c r="E10" s="30" t="s">
        <v>4334</v>
      </c>
      <c r="F10" s="31">
        <v>4899132</v>
      </c>
      <c r="G10" s="30" t="s">
        <v>4331</v>
      </c>
      <c r="H10" s="31">
        <v>514409</v>
      </c>
      <c r="I10" s="87"/>
      <c r="J10" s="88"/>
      <c r="K10" s="89"/>
      <c r="L10" s="94"/>
      <c r="M10" s="95"/>
      <c r="N10">
        <v>1419</v>
      </c>
      <c r="P10" s="48">
        <f t="shared" ref="P10:P73" si="0">+F10-H10</f>
        <v>4384723</v>
      </c>
      <c r="Q10" t="str">
        <f t="shared" ref="Q10:Q73" si="1">+IF($F10&lt;0,F10,"")</f>
        <v/>
      </c>
    </row>
    <row r="11" spans="1:19" ht="14.45" hidden="1" customHeight="1" x14ac:dyDescent="0.25">
      <c r="A11" s="27">
        <v>3</v>
      </c>
      <c r="B11" s="78" t="s">
        <v>4335</v>
      </c>
      <c r="C11" s="28" t="s">
        <v>4336</v>
      </c>
      <c r="D11" s="29">
        <v>44937</v>
      </c>
      <c r="E11" s="30" t="s">
        <v>4334</v>
      </c>
      <c r="F11" s="31">
        <v>9748246</v>
      </c>
      <c r="G11" s="30" t="s">
        <v>4331</v>
      </c>
      <c r="H11" s="31">
        <v>1023566</v>
      </c>
      <c r="I11" s="81">
        <v>12442124</v>
      </c>
      <c r="J11" s="82"/>
      <c r="K11" s="83"/>
      <c r="L11" s="90" t="s">
        <v>4337</v>
      </c>
      <c r="M11" s="91"/>
      <c r="N11">
        <v>1099</v>
      </c>
      <c r="P11" s="48">
        <f t="shared" si="0"/>
        <v>8724680</v>
      </c>
      <c r="Q11" t="str">
        <f t="shared" si="1"/>
        <v/>
      </c>
    </row>
    <row r="12" spans="1:19" ht="14.45" hidden="1" customHeight="1" x14ac:dyDescent="0.25">
      <c r="A12" s="37">
        <v>4</v>
      </c>
      <c r="B12" s="79"/>
      <c r="C12" s="28" t="s">
        <v>4338</v>
      </c>
      <c r="D12" s="29">
        <v>44940</v>
      </c>
      <c r="E12" s="30" t="s">
        <v>4330</v>
      </c>
      <c r="F12" s="31">
        <v>1038392</v>
      </c>
      <c r="G12" s="30" t="s">
        <v>4331</v>
      </c>
      <c r="H12" s="31">
        <v>109031</v>
      </c>
      <c r="I12" s="84"/>
      <c r="J12" s="85"/>
      <c r="K12" s="86"/>
      <c r="L12" s="92"/>
      <c r="M12" s="93"/>
      <c r="N12">
        <v>1595</v>
      </c>
      <c r="P12" s="48">
        <f t="shared" si="0"/>
        <v>929361</v>
      </c>
      <c r="Q12" t="str">
        <f t="shared" si="1"/>
        <v/>
      </c>
    </row>
    <row r="13" spans="1:19" ht="14.45" hidden="1" customHeight="1" x14ac:dyDescent="0.25">
      <c r="A13" s="35">
        <v>5</v>
      </c>
      <c r="B13" s="80"/>
      <c r="C13" s="28" t="s">
        <v>4339</v>
      </c>
      <c r="D13" s="29">
        <v>44930</v>
      </c>
      <c r="E13" s="30" t="s">
        <v>4330</v>
      </c>
      <c r="F13" s="31">
        <v>3115177</v>
      </c>
      <c r="G13" s="30" t="s">
        <v>4331</v>
      </c>
      <c r="H13" s="31">
        <v>327094</v>
      </c>
      <c r="I13" s="87"/>
      <c r="J13" s="88"/>
      <c r="K13" s="89"/>
      <c r="L13" s="94"/>
      <c r="M13" s="95"/>
      <c r="N13">
        <v>308</v>
      </c>
      <c r="P13" s="48">
        <f t="shared" si="0"/>
        <v>2788083</v>
      </c>
      <c r="Q13" t="str">
        <f t="shared" si="1"/>
        <v/>
      </c>
    </row>
    <row r="14" spans="1:19" ht="14.45" hidden="1" customHeight="1" x14ac:dyDescent="0.25">
      <c r="A14" s="27">
        <v>6</v>
      </c>
      <c r="B14" s="78" t="s">
        <v>4340</v>
      </c>
      <c r="C14" s="28" t="s">
        <v>4341</v>
      </c>
      <c r="D14" s="29">
        <v>44929</v>
      </c>
      <c r="E14" s="30" t="s">
        <v>4330</v>
      </c>
      <c r="F14" s="31">
        <v>1479699</v>
      </c>
      <c r="G14" s="30" t="s">
        <v>4331</v>
      </c>
      <c r="H14" s="31">
        <v>155368</v>
      </c>
      <c r="I14" s="81">
        <v>139301975</v>
      </c>
      <c r="J14" s="82"/>
      <c r="K14" s="83"/>
      <c r="L14" s="90" t="s">
        <v>4342</v>
      </c>
      <c r="M14" s="91"/>
      <c r="N14">
        <v>156</v>
      </c>
      <c r="P14" s="48">
        <f t="shared" si="0"/>
        <v>1324331</v>
      </c>
      <c r="Q14" t="str">
        <f t="shared" si="1"/>
        <v/>
      </c>
    </row>
    <row r="15" spans="1:19" ht="14.45" hidden="1" customHeight="1" x14ac:dyDescent="0.25">
      <c r="A15" s="37">
        <v>7</v>
      </c>
      <c r="B15" s="79"/>
      <c r="C15" s="28" t="s">
        <v>4343</v>
      </c>
      <c r="D15" s="29">
        <v>44939</v>
      </c>
      <c r="E15" s="30" t="s">
        <v>4334</v>
      </c>
      <c r="F15" s="31">
        <v>38605606</v>
      </c>
      <c r="G15" s="30" t="s">
        <v>4331</v>
      </c>
      <c r="H15" s="31">
        <v>4053589</v>
      </c>
      <c r="I15" s="84"/>
      <c r="J15" s="85"/>
      <c r="K15" s="86"/>
      <c r="L15" s="92"/>
      <c r="M15" s="93"/>
      <c r="N15">
        <v>1520</v>
      </c>
      <c r="P15" s="48">
        <f t="shared" si="0"/>
        <v>34552017</v>
      </c>
      <c r="Q15" t="str">
        <f t="shared" si="1"/>
        <v/>
      </c>
    </row>
    <row r="16" spans="1:19" ht="14.45" hidden="1" customHeight="1" x14ac:dyDescent="0.25">
      <c r="A16" s="37">
        <v>8</v>
      </c>
      <c r="B16" s="79"/>
      <c r="C16" s="28" t="s">
        <v>4344</v>
      </c>
      <c r="D16" s="29">
        <v>44929</v>
      </c>
      <c r="E16" s="30" t="s">
        <v>4330</v>
      </c>
      <c r="F16" s="31">
        <v>47680963</v>
      </c>
      <c r="G16" s="30" t="s">
        <v>4331</v>
      </c>
      <c r="H16" s="31">
        <v>5006501</v>
      </c>
      <c r="I16" s="84"/>
      <c r="J16" s="85"/>
      <c r="K16" s="86"/>
      <c r="L16" s="92"/>
      <c r="M16" s="93"/>
      <c r="N16">
        <v>155</v>
      </c>
      <c r="P16" s="48">
        <f t="shared" si="0"/>
        <v>42674462</v>
      </c>
      <c r="Q16" t="str">
        <f t="shared" si="1"/>
        <v/>
      </c>
    </row>
    <row r="17" spans="1:17" ht="14.45" hidden="1" customHeight="1" x14ac:dyDescent="0.25">
      <c r="A17" s="37">
        <v>9</v>
      </c>
      <c r="B17" s="79"/>
      <c r="C17" s="28" t="s">
        <v>4345</v>
      </c>
      <c r="D17" s="29">
        <v>44936</v>
      </c>
      <c r="E17" s="30" t="s">
        <v>4346</v>
      </c>
      <c r="F17" s="31">
        <v>65781271</v>
      </c>
      <c r="G17" s="30" t="s">
        <v>4331</v>
      </c>
      <c r="H17" s="31">
        <v>6907034</v>
      </c>
      <c r="I17" s="84"/>
      <c r="J17" s="85"/>
      <c r="K17" s="86"/>
      <c r="L17" s="92"/>
      <c r="M17" s="93"/>
      <c r="N17">
        <v>1022</v>
      </c>
      <c r="P17" s="48">
        <f t="shared" si="0"/>
        <v>58874237</v>
      </c>
      <c r="Q17" t="str">
        <f t="shared" si="1"/>
        <v/>
      </c>
    </row>
    <row r="18" spans="1:17" ht="14.45" hidden="1" customHeight="1" x14ac:dyDescent="0.25">
      <c r="A18" s="35">
        <v>10</v>
      </c>
      <c r="B18" s="80"/>
      <c r="C18" s="28" t="s">
        <v>4347</v>
      </c>
      <c r="D18" s="29">
        <v>44936</v>
      </c>
      <c r="E18" s="30" t="s">
        <v>4330</v>
      </c>
      <c r="F18" s="31">
        <v>2097126</v>
      </c>
      <c r="G18" s="30" t="s">
        <v>4331</v>
      </c>
      <c r="H18" s="31">
        <v>220198</v>
      </c>
      <c r="I18" s="87"/>
      <c r="J18" s="88"/>
      <c r="K18" s="89"/>
      <c r="L18" s="94"/>
      <c r="M18" s="95"/>
      <c r="N18">
        <v>1021</v>
      </c>
      <c r="P18" s="48">
        <f t="shared" si="0"/>
        <v>1876928</v>
      </c>
      <c r="Q18" t="str">
        <f t="shared" si="1"/>
        <v/>
      </c>
    </row>
    <row r="19" spans="1:17" ht="14.45" hidden="1" customHeight="1" x14ac:dyDescent="0.25">
      <c r="A19" s="27">
        <v>11</v>
      </c>
      <c r="B19" s="78" t="s">
        <v>4348</v>
      </c>
      <c r="C19" s="39" t="s">
        <v>4349</v>
      </c>
      <c r="D19" s="29">
        <v>44932</v>
      </c>
      <c r="E19" s="30" t="s">
        <v>4350</v>
      </c>
      <c r="F19" s="31">
        <v>807741</v>
      </c>
      <c r="G19" s="30" t="s">
        <v>4331</v>
      </c>
      <c r="H19" s="31">
        <v>84813</v>
      </c>
      <c r="I19" s="81">
        <v>235356029</v>
      </c>
      <c r="J19" s="82"/>
      <c r="K19" s="83"/>
      <c r="L19" s="32" t="s">
        <v>4351</v>
      </c>
      <c r="M19" s="33"/>
      <c r="N19">
        <v>671</v>
      </c>
      <c r="P19" s="48">
        <f t="shared" si="0"/>
        <v>722928</v>
      </c>
      <c r="Q19" t="str">
        <f t="shared" si="1"/>
        <v/>
      </c>
    </row>
    <row r="20" spans="1:17" ht="14.45" hidden="1" customHeight="1" x14ac:dyDescent="0.25">
      <c r="A20" s="37">
        <v>12</v>
      </c>
      <c r="B20" s="79"/>
      <c r="C20" s="40" t="s">
        <v>4352</v>
      </c>
      <c r="D20" s="29">
        <v>44929</v>
      </c>
      <c r="E20" s="30" t="s">
        <v>4353</v>
      </c>
      <c r="F20" s="31">
        <v>633353</v>
      </c>
      <c r="G20" s="30" t="s">
        <v>4331</v>
      </c>
      <c r="H20" s="31">
        <v>66502</v>
      </c>
      <c r="I20" s="84"/>
      <c r="J20" s="85"/>
      <c r="K20" s="86"/>
      <c r="L20" s="32" t="s">
        <v>4351</v>
      </c>
      <c r="M20" s="38"/>
      <c r="N20">
        <v>76</v>
      </c>
      <c r="P20" s="48">
        <f t="shared" si="0"/>
        <v>566851</v>
      </c>
      <c r="Q20" t="str">
        <f t="shared" si="1"/>
        <v/>
      </c>
    </row>
    <row r="21" spans="1:17" ht="14.45" hidden="1" customHeight="1" x14ac:dyDescent="0.25">
      <c r="A21" s="37">
        <v>13</v>
      </c>
      <c r="B21" s="79"/>
      <c r="C21" s="40" t="s">
        <v>4354</v>
      </c>
      <c r="D21" s="29">
        <v>44931</v>
      </c>
      <c r="E21" s="30" t="s">
        <v>4355</v>
      </c>
      <c r="F21" s="31">
        <v>925195</v>
      </c>
      <c r="G21" s="30" t="s">
        <v>4331</v>
      </c>
      <c r="H21" s="31">
        <v>97145</v>
      </c>
      <c r="I21" s="84"/>
      <c r="J21" s="85"/>
      <c r="K21" s="86"/>
      <c r="L21" s="32" t="s">
        <v>4351</v>
      </c>
      <c r="M21" s="38"/>
      <c r="N21">
        <v>422</v>
      </c>
      <c r="P21" s="48">
        <f t="shared" si="0"/>
        <v>828050</v>
      </c>
      <c r="Q21" t="str">
        <f t="shared" si="1"/>
        <v/>
      </c>
    </row>
    <row r="22" spans="1:17" ht="14.45" hidden="1" customHeight="1" x14ac:dyDescent="0.25">
      <c r="A22" s="37">
        <v>14</v>
      </c>
      <c r="B22" s="79"/>
      <c r="C22" s="39" t="s">
        <v>4356</v>
      </c>
      <c r="D22" s="29">
        <v>44932</v>
      </c>
      <c r="E22" s="30" t="s">
        <v>4353</v>
      </c>
      <c r="F22" s="31">
        <v>521324</v>
      </c>
      <c r="G22" s="30" t="s">
        <v>4331</v>
      </c>
      <c r="H22" s="31">
        <v>54739</v>
      </c>
      <c r="I22" s="84"/>
      <c r="J22" s="85"/>
      <c r="K22" s="86"/>
      <c r="L22" s="32" t="s">
        <v>4351</v>
      </c>
      <c r="M22" s="38"/>
      <c r="N22">
        <v>593</v>
      </c>
      <c r="P22" s="48">
        <f t="shared" si="0"/>
        <v>466585</v>
      </c>
      <c r="Q22" t="str">
        <f t="shared" si="1"/>
        <v/>
      </c>
    </row>
    <row r="23" spans="1:17" ht="14.45" hidden="1" customHeight="1" x14ac:dyDescent="0.25">
      <c r="A23" s="37">
        <v>15</v>
      </c>
      <c r="B23" s="79"/>
      <c r="C23" s="40" t="s">
        <v>4357</v>
      </c>
      <c r="D23" s="29">
        <v>44932</v>
      </c>
      <c r="E23" s="30" t="s">
        <v>4355</v>
      </c>
      <c r="F23" s="31">
        <v>807741</v>
      </c>
      <c r="G23" s="30" t="s">
        <v>4331</v>
      </c>
      <c r="H23" s="31">
        <v>84813</v>
      </c>
      <c r="I23" s="84"/>
      <c r="J23" s="85"/>
      <c r="K23" s="86"/>
      <c r="L23" s="32" t="s">
        <v>4351</v>
      </c>
      <c r="M23" s="38"/>
      <c r="N23">
        <v>788</v>
      </c>
      <c r="P23" s="48">
        <f t="shared" si="0"/>
        <v>722928</v>
      </c>
      <c r="Q23" t="str">
        <f t="shared" si="1"/>
        <v/>
      </c>
    </row>
    <row r="24" spans="1:17" ht="14.45" hidden="1" customHeight="1" x14ac:dyDescent="0.25">
      <c r="A24" s="37">
        <v>16</v>
      </c>
      <c r="B24" s="79"/>
      <c r="C24" s="40" t="s">
        <v>4358</v>
      </c>
      <c r="D24" s="29">
        <v>44935</v>
      </c>
      <c r="E24" s="30" t="s">
        <v>4355</v>
      </c>
      <c r="F24" s="31">
        <v>807741</v>
      </c>
      <c r="G24" s="30" t="s">
        <v>4331</v>
      </c>
      <c r="H24" s="31">
        <v>84813</v>
      </c>
      <c r="I24" s="84"/>
      <c r="J24" s="85"/>
      <c r="K24" s="86"/>
      <c r="L24" s="32" t="s">
        <v>4351</v>
      </c>
      <c r="M24" s="38"/>
      <c r="N24">
        <v>899</v>
      </c>
      <c r="P24" s="48">
        <f t="shared" si="0"/>
        <v>722928</v>
      </c>
      <c r="Q24" t="str">
        <f t="shared" si="1"/>
        <v/>
      </c>
    </row>
    <row r="25" spans="1:17" ht="14.45" hidden="1" customHeight="1" x14ac:dyDescent="0.25">
      <c r="A25" s="37">
        <v>17</v>
      </c>
      <c r="B25" s="79"/>
      <c r="C25" s="40" t="s">
        <v>4359</v>
      </c>
      <c r="D25" s="29">
        <v>44932</v>
      </c>
      <c r="E25" s="30" t="s">
        <v>4360</v>
      </c>
      <c r="F25" s="31">
        <v>807741</v>
      </c>
      <c r="G25" s="30" t="s">
        <v>4331</v>
      </c>
      <c r="H25" s="31">
        <v>84813</v>
      </c>
      <c r="I25" s="84"/>
      <c r="J25" s="85"/>
      <c r="K25" s="86"/>
      <c r="L25" s="32" t="s">
        <v>4351</v>
      </c>
      <c r="M25" s="38"/>
      <c r="N25">
        <v>747</v>
      </c>
      <c r="P25" s="48">
        <f t="shared" si="0"/>
        <v>722928</v>
      </c>
      <c r="Q25" t="str">
        <f t="shared" si="1"/>
        <v/>
      </c>
    </row>
    <row r="26" spans="1:17" ht="14.45" hidden="1" customHeight="1" x14ac:dyDescent="0.25">
      <c r="A26" s="37">
        <v>18</v>
      </c>
      <c r="B26" s="79"/>
      <c r="C26" s="40" t="s">
        <v>4361</v>
      </c>
      <c r="D26" s="29">
        <v>44931</v>
      </c>
      <c r="E26" s="30" t="s">
        <v>4362</v>
      </c>
      <c r="F26" s="31">
        <v>807741</v>
      </c>
      <c r="G26" s="30" t="s">
        <v>4331</v>
      </c>
      <c r="H26" s="31">
        <v>84813</v>
      </c>
      <c r="I26" s="84"/>
      <c r="J26" s="85"/>
      <c r="K26" s="86"/>
      <c r="L26" s="32" t="s">
        <v>4351</v>
      </c>
      <c r="M26" s="38"/>
      <c r="N26">
        <v>462</v>
      </c>
      <c r="P26" s="48">
        <f t="shared" si="0"/>
        <v>722928</v>
      </c>
      <c r="Q26" t="str">
        <f t="shared" si="1"/>
        <v/>
      </c>
    </row>
    <row r="27" spans="1:17" ht="14.45" hidden="1" customHeight="1" x14ac:dyDescent="0.25">
      <c r="A27" s="37">
        <v>19</v>
      </c>
      <c r="B27" s="79"/>
      <c r="C27" s="40" t="s">
        <v>4363</v>
      </c>
      <c r="D27" s="29">
        <v>44932</v>
      </c>
      <c r="E27" s="30" t="s">
        <v>4362</v>
      </c>
      <c r="F27" s="31">
        <v>807741</v>
      </c>
      <c r="G27" s="30" t="s">
        <v>4331</v>
      </c>
      <c r="H27" s="31">
        <v>84813</v>
      </c>
      <c r="I27" s="84"/>
      <c r="J27" s="85"/>
      <c r="K27" s="86"/>
      <c r="L27" s="32" t="s">
        <v>4351</v>
      </c>
      <c r="M27" s="38"/>
      <c r="N27">
        <v>585</v>
      </c>
      <c r="P27" s="48">
        <f t="shared" si="0"/>
        <v>722928</v>
      </c>
      <c r="Q27" t="str">
        <f t="shared" si="1"/>
        <v/>
      </c>
    </row>
    <row r="28" spans="1:17" ht="14.45" hidden="1" customHeight="1" x14ac:dyDescent="0.25">
      <c r="A28" s="37">
        <v>20</v>
      </c>
      <c r="B28" s="79"/>
      <c r="C28" s="40" t="s">
        <v>4364</v>
      </c>
      <c r="D28" s="29">
        <v>44930</v>
      </c>
      <c r="E28" s="30" t="s">
        <v>4350</v>
      </c>
      <c r="F28" s="31">
        <v>555077</v>
      </c>
      <c r="G28" s="30" t="s">
        <v>4331</v>
      </c>
      <c r="H28" s="31">
        <v>58283</v>
      </c>
      <c r="I28" s="84"/>
      <c r="J28" s="85"/>
      <c r="K28" s="86"/>
      <c r="L28" s="32" t="s">
        <v>4351</v>
      </c>
      <c r="M28" s="38"/>
      <c r="N28">
        <v>243</v>
      </c>
      <c r="P28" s="48">
        <f t="shared" si="0"/>
        <v>496794</v>
      </c>
      <c r="Q28" t="str">
        <f t="shared" si="1"/>
        <v/>
      </c>
    </row>
    <row r="29" spans="1:17" ht="14.45" hidden="1" customHeight="1" x14ac:dyDescent="0.25">
      <c r="A29" s="37">
        <v>21</v>
      </c>
      <c r="B29" s="79"/>
      <c r="C29" s="40" t="s">
        <v>4365</v>
      </c>
      <c r="D29" s="29">
        <v>44937</v>
      </c>
      <c r="E29" s="30" t="s">
        <v>4350</v>
      </c>
      <c r="F29" s="31">
        <v>705445</v>
      </c>
      <c r="G29" s="30" t="s">
        <v>4331</v>
      </c>
      <c r="H29" s="31">
        <v>74072</v>
      </c>
      <c r="I29" s="84"/>
      <c r="J29" s="85"/>
      <c r="K29" s="86"/>
      <c r="L29" s="32" t="s">
        <v>4351</v>
      </c>
      <c r="M29" s="38"/>
      <c r="N29">
        <v>1049</v>
      </c>
      <c r="P29" s="48">
        <f t="shared" si="0"/>
        <v>631373</v>
      </c>
      <c r="Q29" t="str">
        <f t="shared" si="1"/>
        <v/>
      </c>
    </row>
    <row r="30" spans="1:17" ht="14.45" hidden="1" customHeight="1" x14ac:dyDescent="0.25">
      <c r="A30" s="37">
        <v>22</v>
      </c>
      <c r="B30" s="79"/>
      <c r="C30" s="40" t="s">
        <v>4366</v>
      </c>
      <c r="D30" s="29">
        <v>44938</v>
      </c>
      <c r="E30" s="30" t="s">
        <v>4350</v>
      </c>
      <c r="F30" s="31">
        <v>165601</v>
      </c>
      <c r="G30" s="30" t="s">
        <v>4331</v>
      </c>
      <c r="H30" s="31">
        <v>17388</v>
      </c>
      <c r="I30" s="84"/>
      <c r="J30" s="85"/>
      <c r="K30" s="86"/>
      <c r="L30" s="32" t="s">
        <v>4351</v>
      </c>
      <c r="M30" s="38"/>
      <c r="N30">
        <v>1442</v>
      </c>
      <c r="P30" s="48">
        <f t="shared" si="0"/>
        <v>148213</v>
      </c>
      <c r="Q30" t="str">
        <f t="shared" si="1"/>
        <v/>
      </c>
    </row>
    <row r="31" spans="1:17" ht="14.45" hidden="1" customHeight="1" x14ac:dyDescent="0.25">
      <c r="A31" s="37">
        <v>23</v>
      </c>
      <c r="B31" s="79"/>
      <c r="C31" s="40" t="s">
        <v>4367</v>
      </c>
      <c r="D31" s="29">
        <v>44931</v>
      </c>
      <c r="E31" s="30" t="s">
        <v>4353</v>
      </c>
      <c r="F31" s="31">
        <v>807741</v>
      </c>
      <c r="G31" s="30" t="s">
        <v>4331</v>
      </c>
      <c r="H31" s="31">
        <v>84813</v>
      </c>
      <c r="I31" s="84"/>
      <c r="J31" s="85"/>
      <c r="K31" s="86"/>
      <c r="L31" s="32" t="s">
        <v>4351</v>
      </c>
      <c r="M31" s="38"/>
      <c r="N31">
        <v>482</v>
      </c>
      <c r="P31" s="48">
        <f t="shared" si="0"/>
        <v>722928</v>
      </c>
      <c r="Q31" t="str">
        <f t="shared" si="1"/>
        <v/>
      </c>
    </row>
    <row r="32" spans="1:17" ht="14.45" hidden="1" customHeight="1" x14ac:dyDescent="0.25">
      <c r="A32" s="37">
        <v>24</v>
      </c>
      <c r="B32" s="79"/>
      <c r="C32" s="40" t="s">
        <v>4368</v>
      </c>
      <c r="D32" s="29">
        <v>44932</v>
      </c>
      <c r="E32" s="30" t="s">
        <v>4350</v>
      </c>
      <c r="F32" s="31">
        <v>807741</v>
      </c>
      <c r="G32" s="30" t="s">
        <v>4331</v>
      </c>
      <c r="H32" s="31">
        <v>84813</v>
      </c>
      <c r="I32" s="84"/>
      <c r="J32" s="85"/>
      <c r="K32" s="86"/>
      <c r="L32" s="32" t="s">
        <v>4351</v>
      </c>
      <c r="M32" s="38"/>
      <c r="N32">
        <v>699</v>
      </c>
      <c r="P32" s="48">
        <f t="shared" si="0"/>
        <v>722928</v>
      </c>
      <c r="Q32" t="str">
        <f t="shared" si="1"/>
        <v/>
      </c>
    </row>
    <row r="33" spans="1:17" ht="14.45" hidden="1" customHeight="1" x14ac:dyDescent="0.25">
      <c r="A33" s="37">
        <v>25</v>
      </c>
      <c r="B33" s="79"/>
      <c r="C33" s="40" t="s">
        <v>4369</v>
      </c>
      <c r="D33" s="29">
        <v>44940</v>
      </c>
      <c r="E33" s="30" t="s">
        <v>4360</v>
      </c>
      <c r="F33" s="31">
        <v>1431736</v>
      </c>
      <c r="G33" s="30" t="s">
        <v>4331</v>
      </c>
      <c r="H33" s="31">
        <v>150332</v>
      </c>
      <c r="I33" s="84"/>
      <c r="J33" s="85"/>
      <c r="K33" s="86"/>
      <c r="L33" s="32" t="s">
        <v>4351</v>
      </c>
      <c r="M33" s="38"/>
      <c r="N33">
        <v>1571</v>
      </c>
      <c r="P33" s="48">
        <f t="shared" si="0"/>
        <v>1281404</v>
      </c>
      <c r="Q33" t="str">
        <f t="shared" si="1"/>
        <v/>
      </c>
    </row>
    <row r="34" spans="1:17" ht="14.45" hidden="1" customHeight="1" x14ac:dyDescent="0.25">
      <c r="A34" s="37">
        <v>26</v>
      </c>
      <c r="B34" s="79"/>
      <c r="C34" s="40" t="s">
        <v>4370</v>
      </c>
      <c r="D34" s="29">
        <v>44932</v>
      </c>
      <c r="E34" s="30" t="s">
        <v>4355</v>
      </c>
      <c r="F34" s="31">
        <v>807741</v>
      </c>
      <c r="G34" s="30" t="s">
        <v>4331</v>
      </c>
      <c r="H34" s="31">
        <v>84813</v>
      </c>
      <c r="I34" s="84"/>
      <c r="J34" s="85"/>
      <c r="K34" s="86"/>
      <c r="L34" s="32" t="s">
        <v>4351</v>
      </c>
      <c r="M34" s="38"/>
      <c r="N34">
        <v>610</v>
      </c>
      <c r="P34" s="48">
        <f t="shared" si="0"/>
        <v>722928</v>
      </c>
      <c r="Q34" t="str">
        <f t="shared" si="1"/>
        <v/>
      </c>
    </row>
    <row r="35" spans="1:17" ht="14.45" hidden="1" customHeight="1" x14ac:dyDescent="0.25">
      <c r="A35" s="37">
        <v>27</v>
      </c>
      <c r="B35" s="79"/>
      <c r="C35" s="39" t="s">
        <v>4371</v>
      </c>
      <c r="D35" s="29">
        <v>44932</v>
      </c>
      <c r="E35" s="30" t="s">
        <v>4355</v>
      </c>
      <c r="F35" s="31">
        <v>807741</v>
      </c>
      <c r="G35" s="30" t="s">
        <v>4331</v>
      </c>
      <c r="H35" s="31">
        <v>84813</v>
      </c>
      <c r="I35" s="84"/>
      <c r="J35" s="85"/>
      <c r="K35" s="86"/>
      <c r="L35" s="32" t="s">
        <v>4351</v>
      </c>
      <c r="M35" s="38"/>
      <c r="N35">
        <v>786</v>
      </c>
      <c r="P35" s="48">
        <f t="shared" si="0"/>
        <v>722928</v>
      </c>
      <c r="Q35" t="str">
        <f t="shared" si="1"/>
        <v/>
      </c>
    </row>
    <row r="36" spans="1:17" ht="14.45" hidden="1" customHeight="1" x14ac:dyDescent="0.25">
      <c r="A36" s="37">
        <v>28</v>
      </c>
      <c r="B36" s="79"/>
      <c r="C36" s="40" t="s">
        <v>4372</v>
      </c>
      <c r="D36" s="29">
        <v>44938</v>
      </c>
      <c r="E36" s="30" t="s">
        <v>4350</v>
      </c>
      <c r="F36" s="31">
        <v>1848285</v>
      </c>
      <c r="G36" s="30" t="s">
        <v>4331</v>
      </c>
      <c r="H36" s="31">
        <v>194070</v>
      </c>
      <c r="I36" s="84"/>
      <c r="J36" s="85"/>
      <c r="K36" s="86"/>
      <c r="L36" s="32" t="s">
        <v>4351</v>
      </c>
      <c r="M36" s="38"/>
      <c r="N36">
        <v>1390</v>
      </c>
      <c r="P36" s="48">
        <f t="shared" si="0"/>
        <v>1654215</v>
      </c>
      <c r="Q36" t="str">
        <f t="shared" si="1"/>
        <v/>
      </c>
    </row>
    <row r="37" spans="1:17" ht="14.45" hidden="1" customHeight="1" x14ac:dyDescent="0.25">
      <c r="A37" s="37">
        <v>29</v>
      </c>
      <c r="B37" s="79"/>
      <c r="C37" s="40" t="s">
        <v>4373</v>
      </c>
      <c r="D37" s="29">
        <v>44932</v>
      </c>
      <c r="E37" s="30" t="s">
        <v>4350</v>
      </c>
      <c r="F37" s="31">
        <v>807741</v>
      </c>
      <c r="G37" s="30" t="s">
        <v>4331</v>
      </c>
      <c r="H37" s="31">
        <v>84813</v>
      </c>
      <c r="I37" s="84"/>
      <c r="J37" s="85"/>
      <c r="K37" s="86"/>
      <c r="L37" s="32" t="s">
        <v>4351</v>
      </c>
      <c r="M37" s="38"/>
      <c r="N37">
        <v>691</v>
      </c>
      <c r="P37" s="48">
        <f t="shared" si="0"/>
        <v>722928</v>
      </c>
      <c r="Q37" t="str">
        <f t="shared" si="1"/>
        <v/>
      </c>
    </row>
    <row r="38" spans="1:17" ht="14.45" hidden="1" customHeight="1" x14ac:dyDescent="0.25">
      <c r="A38" s="37">
        <v>30</v>
      </c>
      <c r="B38" s="79"/>
      <c r="C38" s="40" t="s">
        <v>4374</v>
      </c>
      <c r="D38" s="29">
        <v>44945</v>
      </c>
      <c r="E38" s="30" t="s">
        <v>4360</v>
      </c>
      <c r="F38" s="31">
        <v>738073</v>
      </c>
      <c r="G38" s="30" t="s">
        <v>4331</v>
      </c>
      <c r="H38" s="31">
        <v>77498</v>
      </c>
      <c r="I38" s="84"/>
      <c r="J38" s="85"/>
      <c r="K38" s="86"/>
      <c r="L38" s="32" t="s">
        <v>4351</v>
      </c>
      <c r="M38" s="38"/>
      <c r="N38">
        <v>1826</v>
      </c>
      <c r="P38" s="48">
        <f t="shared" si="0"/>
        <v>660575</v>
      </c>
      <c r="Q38" t="str">
        <f t="shared" si="1"/>
        <v/>
      </c>
    </row>
    <row r="39" spans="1:17" ht="14.45" hidden="1" customHeight="1" x14ac:dyDescent="0.25">
      <c r="A39" s="37">
        <v>31</v>
      </c>
      <c r="B39" s="79"/>
      <c r="C39" s="40" t="s">
        <v>4375</v>
      </c>
      <c r="D39" s="29">
        <v>44945</v>
      </c>
      <c r="E39" s="30" t="s">
        <v>4362</v>
      </c>
      <c r="F39" s="31">
        <v>500872</v>
      </c>
      <c r="G39" s="30" t="s">
        <v>4331</v>
      </c>
      <c r="H39" s="31">
        <v>52592</v>
      </c>
      <c r="I39" s="84"/>
      <c r="J39" s="85"/>
      <c r="K39" s="86"/>
      <c r="L39" s="32" t="s">
        <v>4351</v>
      </c>
      <c r="M39" s="38"/>
      <c r="N39">
        <v>1807</v>
      </c>
      <c r="P39" s="48">
        <f t="shared" si="0"/>
        <v>448280</v>
      </c>
      <c r="Q39" t="str">
        <f t="shared" si="1"/>
        <v/>
      </c>
    </row>
    <row r="40" spans="1:17" ht="14.45" hidden="1" customHeight="1" x14ac:dyDescent="0.25">
      <c r="A40" s="37">
        <v>32</v>
      </c>
      <c r="B40" s="79"/>
      <c r="C40" s="28" t="s">
        <v>4376</v>
      </c>
      <c r="D40" s="29">
        <v>44932</v>
      </c>
      <c r="E40" s="30" t="s">
        <v>4362</v>
      </c>
      <c r="F40" s="31">
        <v>807741</v>
      </c>
      <c r="G40" s="30" t="s">
        <v>4331</v>
      </c>
      <c r="H40" s="31">
        <v>84813</v>
      </c>
      <c r="I40" s="84"/>
      <c r="J40" s="85"/>
      <c r="K40" s="86"/>
      <c r="L40" s="32" t="s">
        <v>4351</v>
      </c>
      <c r="M40" s="38"/>
      <c r="N40">
        <v>630</v>
      </c>
      <c r="P40" s="48">
        <f t="shared" si="0"/>
        <v>722928</v>
      </c>
      <c r="Q40" t="str">
        <f t="shared" si="1"/>
        <v/>
      </c>
    </row>
    <row r="41" spans="1:17" ht="14.45" hidden="1" customHeight="1" x14ac:dyDescent="0.25">
      <c r="A41" s="37">
        <v>33</v>
      </c>
      <c r="B41" s="79"/>
      <c r="C41" s="28" t="s">
        <v>4377</v>
      </c>
      <c r="D41" s="29">
        <v>44932</v>
      </c>
      <c r="E41" s="41"/>
      <c r="F41" s="31">
        <v>450217</v>
      </c>
      <c r="G41" s="30" t="s">
        <v>4331</v>
      </c>
      <c r="H41" s="31">
        <v>47273</v>
      </c>
      <c r="I41" s="84"/>
      <c r="J41" s="85"/>
      <c r="K41" s="86"/>
      <c r="L41" s="32" t="s">
        <v>4351</v>
      </c>
      <c r="M41" s="38"/>
      <c r="N41">
        <v>777</v>
      </c>
      <c r="P41" s="48">
        <f t="shared" si="0"/>
        <v>402944</v>
      </c>
      <c r="Q41" t="str">
        <f t="shared" si="1"/>
        <v/>
      </c>
    </row>
    <row r="42" spans="1:17" ht="14.45" hidden="1" customHeight="1" x14ac:dyDescent="0.25">
      <c r="A42" s="37">
        <v>34</v>
      </c>
      <c r="B42" s="79"/>
      <c r="C42" s="28" t="s">
        <v>4378</v>
      </c>
      <c r="D42" s="29">
        <v>44945</v>
      </c>
      <c r="E42" s="30" t="s">
        <v>4353</v>
      </c>
      <c r="F42" s="31">
        <v>608275</v>
      </c>
      <c r="G42" s="30" t="s">
        <v>4331</v>
      </c>
      <c r="H42" s="31">
        <v>63869</v>
      </c>
      <c r="I42" s="84"/>
      <c r="J42" s="85"/>
      <c r="K42" s="86"/>
      <c r="L42" s="32" t="s">
        <v>4351</v>
      </c>
      <c r="M42" s="38"/>
      <c r="N42">
        <v>1780</v>
      </c>
      <c r="P42" s="48">
        <f t="shared" si="0"/>
        <v>544406</v>
      </c>
      <c r="Q42" t="str">
        <f t="shared" si="1"/>
        <v/>
      </c>
    </row>
    <row r="43" spans="1:17" ht="14.45" hidden="1" customHeight="1" x14ac:dyDescent="0.25">
      <c r="A43" s="37">
        <v>35</v>
      </c>
      <c r="B43" s="79"/>
      <c r="C43" s="28" t="s">
        <v>4379</v>
      </c>
      <c r="D43" s="29">
        <v>44942</v>
      </c>
      <c r="E43" s="30" t="s">
        <v>4353</v>
      </c>
      <c r="F43" s="31">
        <v>2092054</v>
      </c>
      <c r="G43" s="30" t="s">
        <v>4331</v>
      </c>
      <c r="H43" s="31">
        <v>219666</v>
      </c>
      <c r="I43" s="84"/>
      <c r="J43" s="85"/>
      <c r="K43" s="86"/>
      <c r="L43" s="32" t="s">
        <v>4351</v>
      </c>
      <c r="M43" s="38"/>
      <c r="N43">
        <v>1625</v>
      </c>
      <c r="P43" s="48">
        <f t="shared" si="0"/>
        <v>1872388</v>
      </c>
      <c r="Q43" t="str">
        <f t="shared" si="1"/>
        <v/>
      </c>
    </row>
    <row r="44" spans="1:17" ht="14.45" hidden="1" customHeight="1" x14ac:dyDescent="0.25">
      <c r="A44" s="37">
        <v>36</v>
      </c>
      <c r="B44" s="79"/>
      <c r="C44" s="28" t="s">
        <v>4380</v>
      </c>
      <c r="D44" s="29">
        <v>44932</v>
      </c>
      <c r="E44" s="30" t="s">
        <v>4360</v>
      </c>
      <c r="F44" s="31">
        <v>904742</v>
      </c>
      <c r="G44" s="30" t="s">
        <v>4331</v>
      </c>
      <c r="H44" s="31">
        <v>94998</v>
      </c>
      <c r="I44" s="84"/>
      <c r="J44" s="85"/>
      <c r="K44" s="86"/>
      <c r="L44" s="32" t="s">
        <v>4351</v>
      </c>
      <c r="M44" s="38"/>
      <c r="N44">
        <v>604</v>
      </c>
      <c r="P44" s="48">
        <f t="shared" si="0"/>
        <v>809744</v>
      </c>
      <c r="Q44" t="str">
        <f t="shared" si="1"/>
        <v/>
      </c>
    </row>
    <row r="45" spans="1:17" ht="14.45" hidden="1" customHeight="1" x14ac:dyDescent="0.25">
      <c r="A45" s="37">
        <v>37</v>
      </c>
      <c r="B45" s="79"/>
      <c r="C45" s="28" t="s">
        <v>4381</v>
      </c>
      <c r="D45" s="29">
        <v>44945</v>
      </c>
      <c r="E45" s="30" t="s">
        <v>4362</v>
      </c>
      <c r="F45" s="31">
        <v>904742</v>
      </c>
      <c r="G45" s="30" t="s">
        <v>4331</v>
      </c>
      <c r="H45" s="31">
        <v>94998</v>
      </c>
      <c r="I45" s="84"/>
      <c r="J45" s="85"/>
      <c r="K45" s="86"/>
      <c r="L45" s="32" t="s">
        <v>4351</v>
      </c>
      <c r="M45" s="38"/>
      <c r="N45">
        <v>1816</v>
      </c>
      <c r="P45" s="48">
        <f t="shared" si="0"/>
        <v>809744</v>
      </c>
      <c r="Q45" t="str">
        <f t="shared" si="1"/>
        <v/>
      </c>
    </row>
    <row r="46" spans="1:17" ht="14.45" hidden="1" customHeight="1" x14ac:dyDescent="0.25">
      <c r="A46" s="37">
        <v>38</v>
      </c>
      <c r="B46" s="79"/>
      <c r="C46" s="28" t="s">
        <v>4382</v>
      </c>
      <c r="D46" s="29">
        <v>44932</v>
      </c>
      <c r="E46" s="30" t="s">
        <v>4355</v>
      </c>
      <c r="F46" s="31">
        <v>904965</v>
      </c>
      <c r="G46" s="30" t="s">
        <v>4331</v>
      </c>
      <c r="H46" s="31">
        <v>95021</v>
      </c>
      <c r="I46" s="84"/>
      <c r="J46" s="85"/>
      <c r="K46" s="86"/>
      <c r="L46" s="32" t="s">
        <v>4351</v>
      </c>
      <c r="M46" s="38"/>
      <c r="N46">
        <v>587</v>
      </c>
      <c r="P46" s="48">
        <f t="shared" si="0"/>
        <v>809944</v>
      </c>
      <c r="Q46" t="str">
        <f t="shared" si="1"/>
        <v/>
      </c>
    </row>
    <row r="47" spans="1:17" ht="14.45" hidden="1" customHeight="1" x14ac:dyDescent="0.25">
      <c r="A47" s="37">
        <v>39</v>
      </c>
      <c r="B47" s="79"/>
      <c r="C47" s="28" t="s">
        <v>4383</v>
      </c>
      <c r="D47" s="29">
        <v>44931</v>
      </c>
      <c r="E47" s="30" t="s">
        <v>4353</v>
      </c>
      <c r="F47" s="31">
        <v>807741</v>
      </c>
      <c r="G47" s="30" t="s">
        <v>4331</v>
      </c>
      <c r="H47" s="31">
        <v>84813</v>
      </c>
      <c r="I47" s="84"/>
      <c r="J47" s="85"/>
      <c r="K47" s="86"/>
      <c r="L47" s="32" t="s">
        <v>4351</v>
      </c>
      <c r="M47" s="38"/>
      <c r="N47">
        <v>518</v>
      </c>
      <c r="P47" s="48">
        <f t="shared" si="0"/>
        <v>722928</v>
      </c>
      <c r="Q47" t="str">
        <f t="shared" si="1"/>
        <v/>
      </c>
    </row>
    <row r="48" spans="1:17" ht="14.45" hidden="1" customHeight="1" x14ac:dyDescent="0.25">
      <c r="A48" s="37">
        <v>40</v>
      </c>
      <c r="B48" s="79"/>
      <c r="C48" s="28" t="s">
        <v>4384</v>
      </c>
      <c r="D48" s="29">
        <v>44932</v>
      </c>
      <c r="E48" s="30" t="s">
        <v>4360</v>
      </c>
      <c r="F48" s="31">
        <v>1308613</v>
      </c>
      <c r="G48" s="30" t="s">
        <v>4331</v>
      </c>
      <c r="H48" s="31">
        <v>137404</v>
      </c>
      <c r="I48" s="84"/>
      <c r="J48" s="85"/>
      <c r="K48" s="86"/>
      <c r="L48" s="32" t="s">
        <v>4351</v>
      </c>
      <c r="M48" s="38"/>
      <c r="N48">
        <v>534</v>
      </c>
      <c r="P48" s="48">
        <f t="shared" si="0"/>
        <v>1171209</v>
      </c>
      <c r="Q48" t="str">
        <f t="shared" si="1"/>
        <v/>
      </c>
    </row>
    <row r="49" spans="1:17" ht="14.45" hidden="1" customHeight="1" x14ac:dyDescent="0.25">
      <c r="A49" s="37">
        <v>41</v>
      </c>
      <c r="B49" s="79"/>
      <c r="C49" s="28" t="s">
        <v>4385</v>
      </c>
      <c r="D49" s="29">
        <v>44929</v>
      </c>
      <c r="E49" s="30" t="s">
        <v>4360</v>
      </c>
      <c r="F49" s="31">
        <v>654001</v>
      </c>
      <c r="G49" s="30" t="s">
        <v>4331</v>
      </c>
      <c r="H49" s="31">
        <v>68670</v>
      </c>
      <c r="I49" s="84"/>
      <c r="J49" s="85"/>
      <c r="K49" s="86"/>
      <c r="L49" s="32" t="s">
        <v>4351</v>
      </c>
      <c r="M49" s="38"/>
      <c r="N49">
        <v>150</v>
      </c>
      <c r="P49" s="48">
        <f t="shared" si="0"/>
        <v>585331</v>
      </c>
      <c r="Q49" t="str">
        <f t="shared" si="1"/>
        <v/>
      </c>
    </row>
    <row r="50" spans="1:17" ht="14.45" hidden="1" customHeight="1" x14ac:dyDescent="0.25">
      <c r="A50" s="37">
        <v>42</v>
      </c>
      <c r="B50" s="79"/>
      <c r="C50" s="28" t="s">
        <v>4386</v>
      </c>
      <c r="D50" s="29">
        <v>44930</v>
      </c>
      <c r="E50" s="30" t="s">
        <v>4360</v>
      </c>
      <c r="F50" s="31">
        <v>1853562</v>
      </c>
      <c r="G50" s="30" t="s">
        <v>4331</v>
      </c>
      <c r="H50" s="31">
        <v>194624</v>
      </c>
      <c r="I50" s="84"/>
      <c r="J50" s="85"/>
      <c r="K50" s="86"/>
      <c r="L50" s="32" t="s">
        <v>4351</v>
      </c>
      <c r="M50" s="38"/>
      <c r="N50">
        <v>275</v>
      </c>
      <c r="P50" s="48">
        <f t="shared" si="0"/>
        <v>1658938</v>
      </c>
      <c r="Q50" t="str">
        <f t="shared" si="1"/>
        <v/>
      </c>
    </row>
    <row r="51" spans="1:17" ht="14.45" hidden="1" customHeight="1" x14ac:dyDescent="0.25">
      <c r="A51" s="37">
        <v>43</v>
      </c>
      <c r="B51" s="79"/>
      <c r="C51" s="28" t="s">
        <v>4387</v>
      </c>
      <c r="D51" s="29">
        <v>44931</v>
      </c>
      <c r="E51" s="30" t="s">
        <v>4353</v>
      </c>
      <c r="F51" s="31">
        <v>403871</v>
      </c>
      <c r="G51" s="30" t="s">
        <v>4331</v>
      </c>
      <c r="H51" s="31">
        <v>42406</v>
      </c>
      <c r="I51" s="84"/>
      <c r="J51" s="85"/>
      <c r="K51" s="86"/>
      <c r="L51" s="32" t="s">
        <v>4351</v>
      </c>
      <c r="M51" s="38"/>
      <c r="N51">
        <v>464</v>
      </c>
      <c r="P51" s="48">
        <f t="shared" si="0"/>
        <v>361465</v>
      </c>
      <c r="Q51" t="str">
        <f t="shared" si="1"/>
        <v/>
      </c>
    </row>
    <row r="52" spans="1:17" ht="14.45" hidden="1" customHeight="1" x14ac:dyDescent="0.25">
      <c r="A52" s="37">
        <v>44</v>
      </c>
      <c r="B52" s="79"/>
      <c r="C52" s="28" t="s">
        <v>4388</v>
      </c>
      <c r="D52" s="29">
        <v>44929</v>
      </c>
      <c r="E52" s="30" t="s">
        <v>4355</v>
      </c>
      <c r="F52" s="31">
        <v>872133</v>
      </c>
      <c r="G52" s="30" t="s">
        <v>4331</v>
      </c>
      <c r="H52" s="31">
        <v>91574</v>
      </c>
      <c r="I52" s="84"/>
      <c r="J52" s="85"/>
      <c r="K52" s="86"/>
      <c r="L52" s="32" t="s">
        <v>4351</v>
      </c>
      <c r="M52" s="38"/>
      <c r="N52">
        <v>210</v>
      </c>
      <c r="P52" s="48">
        <f t="shared" si="0"/>
        <v>780559</v>
      </c>
      <c r="Q52" t="str">
        <f t="shared" si="1"/>
        <v/>
      </c>
    </row>
    <row r="53" spans="1:17" ht="14.45" hidden="1" customHeight="1" x14ac:dyDescent="0.25">
      <c r="A53" s="37">
        <v>45</v>
      </c>
      <c r="B53" s="79"/>
      <c r="C53" s="28" t="s">
        <v>4389</v>
      </c>
      <c r="D53" s="29">
        <v>44930</v>
      </c>
      <c r="E53" s="30" t="s">
        <v>4355</v>
      </c>
      <c r="F53" s="31">
        <v>807741</v>
      </c>
      <c r="G53" s="30" t="s">
        <v>4331</v>
      </c>
      <c r="H53" s="31">
        <v>84813</v>
      </c>
      <c r="I53" s="84"/>
      <c r="J53" s="85"/>
      <c r="K53" s="86"/>
      <c r="L53" s="32" t="s">
        <v>4351</v>
      </c>
      <c r="M53" s="38"/>
      <c r="N53">
        <v>226</v>
      </c>
      <c r="P53" s="48">
        <f t="shared" si="0"/>
        <v>722928</v>
      </c>
      <c r="Q53" t="str">
        <f t="shared" si="1"/>
        <v/>
      </c>
    </row>
    <row r="54" spans="1:17" ht="14.45" hidden="1" customHeight="1" x14ac:dyDescent="0.25">
      <c r="A54" s="37">
        <v>46</v>
      </c>
      <c r="B54" s="79"/>
      <c r="C54" s="28" t="s">
        <v>4390</v>
      </c>
      <c r="D54" s="29">
        <v>44931</v>
      </c>
      <c r="E54" s="30" t="s">
        <v>4353</v>
      </c>
      <c r="F54" s="31">
        <v>1038374</v>
      </c>
      <c r="G54" s="30" t="s">
        <v>4331</v>
      </c>
      <c r="H54" s="31">
        <v>109029</v>
      </c>
      <c r="I54" s="84"/>
      <c r="J54" s="85"/>
      <c r="K54" s="86"/>
      <c r="L54" s="32" t="s">
        <v>4351</v>
      </c>
      <c r="M54" s="38"/>
      <c r="N54">
        <v>474</v>
      </c>
      <c r="P54" s="48">
        <f t="shared" si="0"/>
        <v>929345</v>
      </c>
      <c r="Q54" t="str">
        <f t="shared" si="1"/>
        <v/>
      </c>
    </row>
    <row r="55" spans="1:17" ht="14.45" hidden="1" customHeight="1" x14ac:dyDescent="0.25">
      <c r="A55" s="37">
        <v>47</v>
      </c>
      <c r="B55" s="79"/>
      <c r="C55" s="28" t="s">
        <v>4391</v>
      </c>
      <c r="D55" s="29">
        <v>44931</v>
      </c>
      <c r="E55" s="30" t="s">
        <v>4353</v>
      </c>
      <c r="F55" s="31">
        <v>484645</v>
      </c>
      <c r="G55" s="30" t="s">
        <v>4331</v>
      </c>
      <c r="H55" s="31">
        <v>50888</v>
      </c>
      <c r="I55" s="84"/>
      <c r="J55" s="85"/>
      <c r="K55" s="86"/>
      <c r="L55" s="32" t="s">
        <v>4351</v>
      </c>
      <c r="M55" s="38"/>
      <c r="N55">
        <v>485</v>
      </c>
      <c r="P55" s="48">
        <f t="shared" si="0"/>
        <v>433757</v>
      </c>
      <c r="Q55" t="str">
        <f t="shared" si="1"/>
        <v/>
      </c>
    </row>
    <row r="56" spans="1:17" ht="14.45" hidden="1" customHeight="1" x14ac:dyDescent="0.25">
      <c r="A56" s="37">
        <v>48</v>
      </c>
      <c r="B56" s="79"/>
      <c r="C56" s="28" t="s">
        <v>4392</v>
      </c>
      <c r="D56" s="29">
        <v>44932</v>
      </c>
      <c r="E56" s="30" t="s">
        <v>4353</v>
      </c>
      <c r="F56" s="31">
        <v>601046</v>
      </c>
      <c r="G56" s="30" t="s">
        <v>4331</v>
      </c>
      <c r="H56" s="31">
        <v>63110</v>
      </c>
      <c r="I56" s="84"/>
      <c r="J56" s="85"/>
      <c r="K56" s="86"/>
      <c r="L56" s="32" t="s">
        <v>4351</v>
      </c>
      <c r="M56" s="38"/>
      <c r="N56">
        <v>658</v>
      </c>
      <c r="P56" s="48">
        <f t="shared" si="0"/>
        <v>537936</v>
      </c>
      <c r="Q56" t="str">
        <f t="shared" si="1"/>
        <v/>
      </c>
    </row>
    <row r="57" spans="1:17" ht="14.45" hidden="1" customHeight="1" x14ac:dyDescent="0.25">
      <c r="A57" s="37">
        <v>49</v>
      </c>
      <c r="B57" s="79"/>
      <c r="C57" s="28" t="s">
        <v>4393</v>
      </c>
      <c r="D57" s="29">
        <v>44932</v>
      </c>
      <c r="E57" s="30" t="s">
        <v>4355</v>
      </c>
      <c r="F57" s="31">
        <v>807741</v>
      </c>
      <c r="G57" s="30" t="s">
        <v>4331</v>
      </c>
      <c r="H57" s="31">
        <v>84813</v>
      </c>
      <c r="I57" s="84"/>
      <c r="J57" s="85"/>
      <c r="K57" s="86"/>
      <c r="L57" s="32" t="s">
        <v>4351</v>
      </c>
      <c r="M57" s="38"/>
      <c r="N57">
        <v>774</v>
      </c>
      <c r="P57" s="48">
        <f t="shared" si="0"/>
        <v>722928</v>
      </c>
      <c r="Q57" t="str">
        <f t="shared" si="1"/>
        <v/>
      </c>
    </row>
    <row r="58" spans="1:17" ht="14.45" hidden="1" customHeight="1" x14ac:dyDescent="0.25">
      <c r="A58" s="37">
        <v>50</v>
      </c>
      <c r="B58" s="79"/>
      <c r="C58" s="28" t="s">
        <v>4394</v>
      </c>
      <c r="D58" s="29">
        <v>44932</v>
      </c>
      <c r="E58" s="30" t="s">
        <v>4355</v>
      </c>
      <c r="F58" s="31">
        <v>807741</v>
      </c>
      <c r="G58" s="30" t="s">
        <v>4331</v>
      </c>
      <c r="H58" s="31">
        <v>84813</v>
      </c>
      <c r="I58" s="84"/>
      <c r="J58" s="85"/>
      <c r="K58" s="86"/>
      <c r="L58" s="32" t="s">
        <v>4351</v>
      </c>
      <c r="M58" s="38"/>
      <c r="N58">
        <v>792</v>
      </c>
      <c r="P58" s="48">
        <f t="shared" si="0"/>
        <v>722928</v>
      </c>
      <c r="Q58" t="str">
        <f t="shared" si="1"/>
        <v/>
      </c>
    </row>
    <row r="59" spans="1:17" ht="14.45" hidden="1" customHeight="1" x14ac:dyDescent="0.25">
      <c r="A59" s="37">
        <v>51</v>
      </c>
      <c r="B59" s="79"/>
      <c r="C59" s="28" t="s">
        <v>4395</v>
      </c>
      <c r="D59" s="29">
        <v>44932</v>
      </c>
      <c r="E59" s="30" t="s">
        <v>4360</v>
      </c>
      <c r="F59" s="31">
        <v>807741</v>
      </c>
      <c r="G59" s="30" t="s">
        <v>4331</v>
      </c>
      <c r="H59" s="31">
        <v>84813</v>
      </c>
      <c r="I59" s="84"/>
      <c r="J59" s="85"/>
      <c r="K59" s="86"/>
      <c r="L59" s="32" t="s">
        <v>4351</v>
      </c>
      <c r="M59" s="38"/>
      <c r="N59">
        <v>692</v>
      </c>
      <c r="P59" s="48">
        <f t="shared" si="0"/>
        <v>722928</v>
      </c>
      <c r="Q59" t="str">
        <f t="shared" si="1"/>
        <v/>
      </c>
    </row>
    <row r="60" spans="1:17" ht="14.45" hidden="1" customHeight="1" x14ac:dyDescent="0.25">
      <c r="A60" s="37">
        <v>52</v>
      </c>
      <c r="B60" s="79"/>
      <c r="C60" s="28" t="s">
        <v>4396</v>
      </c>
      <c r="D60" s="29">
        <v>44938</v>
      </c>
      <c r="E60" s="30" t="s">
        <v>4360</v>
      </c>
      <c r="F60" s="31">
        <v>276001</v>
      </c>
      <c r="G60" s="30" t="s">
        <v>4331</v>
      </c>
      <c r="H60" s="31">
        <v>28980</v>
      </c>
      <c r="I60" s="84"/>
      <c r="J60" s="85"/>
      <c r="K60" s="86"/>
      <c r="L60" s="32" t="s">
        <v>4351</v>
      </c>
      <c r="M60" s="38"/>
      <c r="N60">
        <v>1386</v>
      </c>
      <c r="P60" s="48">
        <f t="shared" si="0"/>
        <v>247021</v>
      </c>
      <c r="Q60" t="str">
        <f t="shared" si="1"/>
        <v/>
      </c>
    </row>
    <row r="61" spans="1:17" ht="14.45" hidden="1" customHeight="1" x14ac:dyDescent="0.25">
      <c r="A61" s="37">
        <v>53</v>
      </c>
      <c r="B61" s="79"/>
      <c r="C61" s="28" t="s">
        <v>4397</v>
      </c>
      <c r="D61" s="29">
        <v>44932</v>
      </c>
      <c r="E61" s="30" t="s">
        <v>4362</v>
      </c>
      <c r="F61" s="31">
        <v>1308613</v>
      </c>
      <c r="G61" s="30" t="s">
        <v>4331</v>
      </c>
      <c r="H61" s="31">
        <v>137404</v>
      </c>
      <c r="I61" s="84"/>
      <c r="J61" s="85"/>
      <c r="K61" s="86"/>
      <c r="L61" s="32" t="s">
        <v>4351</v>
      </c>
      <c r="M61" s="38"/>
      <c r="N61">
        <v>584</v>
      </c>
      <c r="P61" s="48">
        <f t="shared" si="0"/>
        <v>1171209</v>
      </c>
      <c r="Q61" t="str">
        <f t="shared" si="1"/>
        <v/>
      </c>
    </row>
    <row r="62" spans="1:17" ht="14.45" hidden="1" customHeight="1" x14ac:dyDescent="0.25">
      <c r="A62" s="37">
        <v>54</v>
      </c>
      <c r="B62" s="79"/>
      <c r="C62" s="28" t="s">
        <v>4398</v>
      </c>
      <c r="D62" s="29">
        <v>44935</v>
      </c>
      <c r="E62" s="30" t="s">
        <v>4362</v>
      </c>
      <c r="F62" s="31">
        <v>807741</v>
      </c>
      <c r="G62" s="30" t="s">
        <v>4331</v>
      </c>
      <c r="H62" s="31">
        <v>84813</v>
      </c>
      <c r="I62" s="84"/>
      <c r="J62" s="85"/>
      <c r="K62" s="86"/>
      <c r="L62" s="32" t="s">
        <v>4351</v>
      </c>
      <c r="M62" s="38"/>
      <c r="N62">
        <v>915</v>
      </c>
      <c r="P62" s="48">
        <f t="shared" si="0"/>
        <v>722928</v>
      </c>
      <c r="Q62" t="str">
        <f t="shared" si="1"/>
        <v/>
      </c>
    </row>
    <row r="63" spans="1:17" ht="14.45" hidden="1" customHeight="1" x14ac:dyDescent="0.25">
      <c r="A63" s="37">
        <v>55</v>
      </c>
      <c r="B63" s="79"/>
      <c r="C63" s="28" t="s">
        <v>4399</v>
      </c>
      <c r="D63" s="29">
        <v>44932</v>
      </c>
      <c r="E63" s="30" t="s">
        <v>4360</v>
      </c>
      <c r="F63" s="31">
        <v>807741</v>
      </c>
      <c r="G63" s="30" t="s">
        <v>4331</v>
      </c>
      <c r="H63" s="31">
        <v>84813</v>
      </c>
      <c r="I63" s="84"/>
      <c r="J63" s="85"/>
      <c r="K63" s="86"/>
      <c r="L63" s="32" t="s">
        <v>4351</v>
      </c>
      <c r="M63" s="38"/>
      <c r="N63">
        <v>599</v>
      </c>
      <c r="P63" s="48">
        <f t="shared" si="0"/>
        <v>722928</v>
      </c>
      <c r="Q63" t="str">
        <f t="shared" si="1"/>
        <v/>
      </c>
    </row>
    <row r="64" spans="1:17" ht="14.45" hidden="1" customHeight="1" x14ac:dyDescent="0.25">
      <c r="A64" s="37">
        <v>56</v>
      </c>
      <c r="B64" s="79"/>
      <c r="C64" s="28" t="s">
        <v>4400</v>
      </c>
      <c r="D64" s="29">
        <v>44932</v>
      </c>
      <c r="E64" s="30" t="s">
        <v>4360</v>
      </c>
      <c r="F64" s="31">
        <v>807741</v>
      </c>
      <c r="G64" s="30" t="s">
        <v>4331</v>
      </c>
      <c r="H64" s="31">
        <v>84813</v>
      </c>
      <c r="I64" s="84"/>
      <c r="J64" s="85"/>
      <c r="K64" s="86"/>
      <c r="L64" s="32" t="s">
        <v>4351</v>
      </c>
      <c r="M64" s="38"/>
      <c r="N64">
        <v>694</v>
      </c>
      <c r="P64" s="48">
        <f t="shared" si="0"/>
        <v>722928</v>
      </c>
      <c r="Q64" t="str">
        <f t="shared" si="1"/>
        <v/>
      </c>
    </row>
    <row r="65" spans="1:17" ht="14.45" hidden="1" customHeight="1" x14ac:dyDescent="0.25">
      <c r="A65" s="37">
        <v>57</v>
      </c>
      <c r="B65" s="79"/>
      <c r="C65" s="28" t="s">
        <v>4401</v>
      </c>
      <c r="D65" s="29">
        <v>44931</v>
      </c>
      <c r="E65" s="30" t="s">
        <v>4350</v>
      </c>
      <c r="F65" s="31">
        <v>807741</v>
      </c>
      <c r="G65" s="30" t="s">
        <v>4331</v>
      </c>
      <c r="H65" s="31">
        <v>84813</v>
      </c>
      <c r="I65" s="84"/>
      <c r="J65" s="85"/>
      <c r="K65" s="86"/>
      <c r="L65" s="32" t="s">
        <v>4351</v>
      </c>
      <c r="M65" s="38"/>
      <c r="N65">
        <v>475</v>
      </c>
      <c r="P65" s="48">
        <f t="shared" si="0"/>
        <v>722928</v>
      </c>
      <c r="Q65" t="str">
        <f t="shared" si="1"/>
        <v/>
      </c>
    </row>
    <row r="66" spans="1:17" ht="14.45" hidden="1" customHeight="1" x14ac:dyDescent="0.25">
      <c r="A66" s="37">
        <v>58</v>
      </c>
      <c r="B66" s="79"/>
      <c r="C66" s="28" t="s">
        <v>4402</v>
      </c>
      <c r="D66" s="29">
        <v>44939</v>
      </c>
      <c r="E66" s="30" t="s">
        <v>4355</v>
      </c>
      <c r="F66" s="31">
        <v>408375</v>
      </c>
      <c r="G66" s="30" t="s">
        <v>4331</v>
      </c>
      <c r="H66" s="31">
        <v>42879</v>
      </c>
      <c r="I66" s="84"/>
      <c r="J66" s="85"/>
      <c r="K66" s="86"/>
      <c r="L66" s="32" t="s">
        <v>4351</v>
      </c>
      <c r="M66" s="38"/>
      <c r="N66">
        <v>1490</v>
      </c>
      <c r="P66" s="48">
        <f t="shared" si="0"/>
        <v>365496</v>
      </c>
      <c r="Q66" t="str">
        <f t="shared" si="1"/>
        <v/>
      </c>
    </row>
    <row r="67" spans="1:17" ht="14.45" hidden="1" customHeight="1" x14ac:dyDescent="0.25">
      <c r="A67" s="37">
        <v>59</v>
      </c>
      <c r="B67" s="79"/>
      <c r="C67" s="28" t="s">
        <v>4403</v>
      </c>
      <c r="D67" s="29">
        <v>44932</v>
      </c>
      <c r="E67" s="30" t="s">
        <v>4353</v>
      </c>
      <c r="F67" s="31">
        <v>807741</v>
      </c>
      <c r="G67" s="30" t="s">
        <v>4331</v>
      </c>
      <c r="H67" s="31">
        <v>84813</v>
      </c>
      <c r="I67" s="84"/>
      <c r="J67" s="85"/>
      <c r="K67" s="86"/>
      <c r="L67" s="32" t="s">
        <v>4351</v>
      </c>
      <c r="M67" s="38"/>
      <c r="N67">
        <v>659</v>
      </c>
      <c r="P67" s="48">
        <f t="shared" si="0"/>
        <v>722928</v>
      </c>
      <c r="Q67" t="str">
        <f t="shared" si="1"/>
        <v/>
      </c>
    </row>
    <row r="68" spans="1:17" ht="14.45" hidden="1" customHeight="1" x14ac:dyDescent="0.25">
      <c r="A68" s="37">
        <v>60</v>
      </c>
      <c r="B68" s="79"/>
      <c r="C68" s="28" t="s">
        <v>4404</v>
      </c>
      <c r="D68" s="29">
        <v>44932</v>
      </c>
      <c r="E68" s="30" t="s">
        <v>4405</v>
      </c>
      <c r="F68" s="31">
        <v>1308613</v>
      </c>
      <c r="G68" s="30" t="s">
        <v>4331</v>
      </c>
      <c r="H68" s="31">
        <v>137404</v>
      </c>
      <c r="I68" s="84"/>
      <c r="J68" s="85"/>
      <c r="K68" s="86"/>
      <c r="L68" s="32" t="s">
        <v>4351</v>
      </c>
      <c r="M68" s="38"/>
      <c r="N68">
        <v>698</v>
      </c>
      <c r="P68" s="48">
        <f t="shared" si="0"/>
        <v>1171209</v>
      </c>
      <c r="Q68" t="str">
        <f t="shared" si="1"/>
        <v/>
      </c>
    </row>
    <row r="69" spans="1:17" ht="14.45" hidden="1" customHeight="1" x14ac:dyDescent="0.25">
      <c r="A69" s="37">
        <v>61</v>
      </c>
      <c r="B69" s="79"/>
      <c r="C69" s="28" t="s">
        <v>4406</v>
      </c>
      <c r="D69" s="29">
        <v>44943</v>
      </c>
      <c r="E69" s="30" t="s">
        <v>4353</v>
      </c>
      <c r="F69" s="31">
        <v>500872</v>
      </c>
      <c r="G69" s="30" t="s">
        <v>4331</v>
      </c>
      <c r="H69" s="31">
        <v>52592</v>
      </c>
      <c r="I69" s="84"/>
      <c r="J69" s="85"/>
      <c r="K69" s="86"/>
      <c r="L69" s="32" t="s">
        <v>4351</v>
      </c>
      <c r="M69" s="38"/>
      <c r="N69">
        <v>1745</v>
      </c>
      <c r="P69" s="48">
        <f t="shared" si="0"/>
        <v>448280</v>
      </c>
      <c r="Q69" t="str">
        <f t="shared" si="1"/>
        <v/>
      </c>
    </row>
    <row r="70" spans="1:17" ht="14.45" hidden="1" customHeight="1" x14ac:dyDescent="0.25">
      <c r="A70" s="37">
        <v>62</v>
      </c>
      <c r="B70" s="79"/>
      <c r="C70" s="28" t="s">
        <v>4407</v>
      </c>
      <c r="D70" s="29">
        <v>44932</v>
      </c>
      <c r="E70" s="30" t="s">
        <v>4355</v>
      </c>
      <c r="F70" s="31">
        <v>1219053</v>
      </c>
      <c r="G70" s="30" t="s">
        <v>4331</v>
      </c>
      <c r="H70" s="31">
        <v>128001</v>
      </c>
      <c r="I70" s="84"/>
      <c r="J70" s="85"/>
      <c r="K70" s="86"/>
      <c r="L70" s="32" t="s">
        <v>4351</v>
      </c>
      <c r="M70" s="38"/>
      <c r="N70">
        <v>775</v>
      </c>
      <c r="P70" s="48">
        <f t="shared" si="0"/>
        <v>1091052</v>
      </c>
      <c r="Q70" t="str">
        <f t="shared" si="1"/>
        <v/>
      </c>
    </row>
    <row r="71" spans="1:17" ht="14.45" hidden="1" customHeight="1" x14ac:dyDescent="0.25">
      <c r="A71" s="37">
        <v>63</v>
      </c>
      <c r="B71" s="79"/>
      <c r="C71" s="28" t="s">
        <v>4408</v>
      </c>
      <c r="D71" s="29">
        <v>44933</v>
      </c>
      <c r="E71" s="30" t="s">
        <v>4353</v>
      </c>
      <c r="F71" s="31">
        <v>807741</v>
      </c>
      <c r="G71" s="30" t="s">
        <v>4331</v>
      </c>
      <c r="H71" s="31">
        <v>84813</v>
      </c>
      <c r="I71" s="84"/>
      <c r="J71" s="85"/>
      <c r="K71" s="86"/>
      <c r="L71" s="32" t="s">
        <v>4351</v>
      </c>
      <c r="M71" s="38"/>
      <c r="N71">
        <v>871</v>
      </c>
      <c r="P71" s="48">
        <f t="shared" si="0"/>
        <v>722928</v>
      </c>
      <c r="Q71" t="str">
        <f t="shared" si="1"/>
        <v/>
      </c>
    </row>
    <row r="72" spans="1:17" ht="14.45" hidden="1" customHeight="1" x14ac:dyDescent="0.25">
      <c r="A72" s="37">
        <v>64</v>
      </c>
      <c r="B72" s="79"/>
      <c r="C72" s="28" t="s">
        <v>4409</v>
      </c>
      <c r="D72" s="29">
        <v>44931</v>
      </c>
      <c r="E72" s="30" t="s">
        <v>4362</v>
      </c>
      <c r="F72" s="31">
        <v>807741</v>
      </c>
      <c r="G72" s="30" t="s">
        <v>4331</v>
      </c>
      <c r="H72" s="31">
        <v>84813</v>
      </c>
      <c r="I72" s="84"/>
      <c r="J72" s="85"/>
      <c r="K72" s="86"/>
      <c r="L72" s="32" t="s">
        <v>4351</v>
      </c>
      <c r="M72" s="38"/>
      <c r="N72">
        <v>433</v>
      </c>
      <c r="P72" s="48">
        <f t="shared" si="0"/>
        <v>722928</v>
      </c>
      <c r="Q72" t="str">
        <f t="shared" si="1"/>
        <v/>
      </c>
    </row>
    <row r="73" spans="1:17" ht="14.45" hidden="1" customHeight="1" x14ac:dyDescent="0.25">
      <c r="A73" s="37">
        <v>65</v>
      </c>
      <c r="B73" s="79"/>
      <c r="C73" s="28" t="s">
        <v>4410</v>
      </c>
      <c r="D73" s="29">
        <v>44931</v>
      </c>
      <c r="E73" s="30" t="s">
        <v>4350</v>
      </c>
      <c r="F73" s="31">
        <v>736700</v>
      </c>
      <c r="G73" s="30" t="s">
        <v>4331</v>
      </c>
      <c r="H73" s="31">
        <v>77353</v>
      </c>
      <c r="I73" s="84"/>
      <c r="J73" s="85"/>
      <c r="K73" s="86"/>
      <c r="L73" s="32" t="s">
        <v>4351</v>
      </c>
      <c r="M73" s="38"/>
      <c r="N73">
        <v>519</v>
      </c>
      <c r="P73" s="48">
        <f t="shared" si="0"/>
        <v>659347</v>
      </c>
      <c r="Q73" t="str">
        <f t="shared" si="1"/>
        <v/>
      </c>
    </row>
    <row r="74" spans="1:17" ht="14.45" hidden="1" customHeight="1" x14ac:dyDescent="0.25">
      <c r="A74" s="37">
        <v>66</v>
      </c>
      <c r="B74" s="79"/>
      <c r="C74" s="28" t="s">
        <v>4411</v>
      </c>
      <c r="D74" s="29">
        <v>44932</v>
      </c>
      <c r="E74" s="30" t="s">
        <v>4405</v>
      </c>
      <c r="F74" s="31">
        <v>1308613</v>
      </c>
      <c r="G74" s="30" t="s">
        <v>4331</v>
      </c>
      <c r="H74" s="31">
        <v>137404</v>
      </c>
      <c r="I74" s="84"/>
      <c r="J74" s="85"/>
      <c r="K74" s="86"/>
      <c r="L74" s="32" t="s">
        <v>4351</v>
      </c>
      <c r="M74" s="38"/>
      <c r="N74">
        <v>705</v>
      </c>
      <c r="P74" s="48">
        <f t="shared" ref="P74:P137" si="2">+F74-H74</f>
        <v>1171209</v>
      </c>
      <c r="Q74" t="str">
        <f t="shared" ref="Q74:Q137" si="3">+IF($F74&lt;0,F74,"")</f>
        <v/>
      </c>
    </row>
    <row r="75" spans="1:17" ht="14.45" hidden="1" customHeight="1" x14ac:dyDescent="0.25">
      <c r="A75" s="37">
        <v>67</v>
      </c>
      <c r="B75" s="79"/>
      <c r="C75" s="28" t="s">
        <v>4412</v>
      </c>
      <c r="D75" s="29">
        <v>44935</v>
      </c>
      <c r="E75" s="30" t="s">
        <v>4353</v>
      </c>
      <c r="F75" s="31">
        <v>807741</v>
      </c>
      <c r="G75" s="30" t="s">
        <v>4331</v>
      </c>
      <c r="H75" s="31">
        <v>84813</v>
      </c>
      <c r="I75" s="84"/>
      <c r="J75" s="85"/>
      <c r="K75" s="86"/>
      <c r="L75" s="32" t="s">
        <v>4351</v>
      </c>
      <c r="M75" s="38"/>
      <c r="N75">
        <v>894</v>
      </c>
      <c r="P75" s="48">
        <f t="shared" si="2"/>
        <v>722928</v>
      </c>
      <c r="Q75" t="str">
        <f t="shared" si="3"/>
        <v/>
      </c>
    </row>
    <row r="76" spans="1:17" ht="14.45" hidden="1" customHeight="1" x14ac:dyDescent="0.25">
      <c r="A76" s="37">
        <v>68</v>
      </c>
      <c r="B76" s="79"/>
      <c r="C76" s="28" t="s">
        <v>4413</v>
      </c>
      <c r="D76" s="29">
        <v>44940</v>
      </c>
      <c r="E76" s="30" t="s">
        <v>4405</v>
      </c>
      <c r="F76" s="31">
        <v>1001426</v>
      </c>
      <c r="G76" s="30" t="s">
        <v>4331</v>
      </c>
      <c r="H76" s="31">
        <v>105150</v>
      </c>
      <c r="I76" s="84"/>
      <c r="J76" s="85"/>
      <c r="K76" s="86"/>
      <c r="L76" s="32" t="s">
        <v>4351</v>
      </c>
      <c r="M76" s="38"/>
      <c r="N76">
        <v>1574</v>
      </c>
      <c r="P76" s="48">
        <f t="shared" si="2"/>
        <v>896276</v>
      </c>
      <c r="Q76" t="str">
        <f t="shared" si="3"/>
        <v/>
      </c>
    </row>
    <row r="77" spans="1:17" ht="14.45" hidden="1" customHeight="1" x14ac:dyDescent="0.25">
      <c r="A77" s="37">
        <v>69</v>
      </c>
      <c r="B77" s="79"/>
      <c r="C77" s="28" t="s">
        <v>4414</v>
      </c>
      <c r="D77" s="29">
        <v>44942</v>
      </c>
      <c r="E77" s="30" t="s">
        <v>4362</v>
      </c>
      <c r="F77" s="31">
        <v>552002</v>
      </c>
      <c r="G77" s="30" t="s">
        <v>4331</v>
      </c>
      <c r="H77" s="31">
        <v>57960</v>
      </c>
      <c r="I77" s="84"/>
      <c r="J77" s="85"/>
      <c r="K77" s="86"/>
      <c r="L77" s="32" t="s">
        <v>4351</v>
      </c>
      <c r="M77" s="38"/>
      <c r="N77">
        <v>1650</v>
      </c>
      <c r="P77" s="48">
        <f t="shared" si="2"/>
        <v>494042</v>
      </c>
      <c r="Q77" t="str">
        <f t="shared" si="3"/>
        <v/>
      </c>
    </row>
    <row r="78" spans="1:17" ht="14.45" hidden="1" customHeight="1" x14ac:dyDescent="0.25">
      <c r="A78" s="37">
        <v>70</v>
      </c>
      <c r="B78" s="79"/>
      <c r="C78" s="28" t="s">
        <v>4415</v>
      </c>
      <c r="D78" s="29">
        <v>44935</v>
      </c>
      <c r="E78" s="30" t="s">
        <v>4362</v>
      </c>
      <c r="F78" s="31">
        <v>790272</v>
      </c>
      <c r="G78" s="30" t="s">
        <v>4331</v>
      </c>
      <c r="H78" s="31">
        <v>82979</v>
      </c>
      <c r="I78" s="84"/>
      <c r="J78" s="85"/>
      <c r="K78" s="86"/>
      <c r="L78" s="32" t="s">
        <v>4351</v>
      </c>
      <c r="M78" s="38"/>
      <c r="N78">
        <v>916</v>
      </c>
      <c r="P78" s="48">
        <f t="shared" si="2"/>
        <v>707293</v>
      </c>
      <c r="Q78" t="str">
        <f t="shared" si="3"/>
        <v/>
      </c>
    </row>
    <row r="79" spans="1:17" ht="14.45" hidden="1" customHeight="1" x14ac:dyDescent="0.25">
      <c r="A79" s="37">
        <v>71</v>
      </c>
      <c r="B79" s="79"/>
      <c r="C79" s="28" t="s">
        <v>4416</v>
      </c>
      <c r="D79" s="29">
        <v>44932</v>
      </c>
      <c r="E79" s="30" t="s">
        <v>4360</v>
      </c>
      <c r="F79" s="31">
        <v>807741</v>
      </c>
      <c r="G79" s="30" t="s">
        <v>4331</v>
      </c>
      <c r="H79" s="31">
        <v>84813</v>
      </c>
      <c r="I79" s="84"/>
      <c r="J79" s="85"/>
      <c r="K79" s="86"/>
      <c r="L79" s="32" t="s">
        <v>4351</v>
      </c>
      <c r="M79" s="38"/>
      <c r="N79">
        <v>533</v>
      </c>
      <c r="P79" s="48">
        <f t="shared" si="2"/>
        <v>722928</v>
      </c>
      <c r="Q79" t="str">
        <f t="shared" si="3"/>
        <v/>
      </c>
    </row>
    <row r="80" spans="1:17" ht="14.45" hidden="1" customHeight="1" x14ac:dyDescent="0.25">
      <c r="A80" s="37">
        <v>72</v>
      </c>
      <c r="B80" s="79"/>
      <c r="C80" s="28" t="s">
        <v>4417</v>
      </c>
      <c r="D80" s="29">
        <v>44932</v>
      </c>
      <c r="E80" s="30" t="s">
        <v>4362</v>
      </c>
      <c r="F80" s="31">
        <v>807741</v>
      </c>
      <c r="G80" s="30" t="s">
        <v>4331</v>
      </c>
      <c r="H80" s="31">
        <v>84813</v>
      </c>
      <c r="I80" s="84"/>
      <c r="J80" s="85"/>
      <c r="K80" s="86"/>
      <c r="L80" s="32" t="s">
        <v>4351</v>
      </c>
      <c r="M80" s="38"/>
      <c r="N80">
        <v>633</v>
      </c>
      <c r="P80" s="48">
        <f t="shared" si="2"/>
        <v>722928</v>
      </c>
      <c r="Q80" t="str">
        <f t="shared" si="3"/>
        <v/>
      </c>
    </row>
    <row r="81" spans="1:17" ht="14.45" hidden="1" customHeight="1" x14ac:dyDescent="0.25">
      <c r="A81" s="37">
        <v>73</v>
      </c>
      <c r="B81" s="79"/>
      <c r="C81" s="28" t="s">
        <v>4418</v>
      </c>
      <c r="D81" s="29">
        <v>44930</v>
      </c>
      <c r="E81" s="30" t="s">
        <v>4355</v>
      </c>
      <c r="F81" s="31">
        <v>624671</v>
      </c>
      <c r="G81" s="30" t="s">
        <v>4331</v>
      </c>
      <c r="H81" s="31">
        <v>65590</v>
      </c>
      <c r="I81" s="84"/>
      <c r="J81" s="85"/>
      <c r="K81" s="86"/>
      <c r="L81" s="32" t="s">
        <v>4351</v>
      </c>
      <c r="M81" s="38"/>
      <c r="N81">
        <v>245</v>
      </c>
      <c r="P81" s="48">
        <f t="shared" si="2"/>
        <v>559081</v>
      </c>
      <c r="Q81" t="str">
        <f t="shared" si="3"/>
        <v/>
      </c>
    </row>
    <row r="82" spans="1:17" ht="14.45" hidden="1" customHeight="1" x14ac:dyDescent="0.25">
      <c r="A82" s="37">
        <v>74</v>
      </c>
      <c r="B82" s="79"/>
      <c r="C82" s="28" t="s">
        <v>4419</v>
      </c>
      <c r="D82" s="29">
        <v>44932</v>
      </c>
      <c r="E82" s="30" t="s">
        <v>4355</v>
      </c>
      <c r="F82" s="31">
        <v>560842</v>
      </c>
      <c r="G82" s="30" t="s">
        <v>4331</v>
      </c>
      <c r="H82" s="31">
        <v>58888</v>
      </c>
      <c r="I82" s="84"/>
      <c r="J82" s="85"/>
      <c r="K82" s="86"/>
      <c r="L82" s="32" t="s">
        <v>4351</v>
      </c>
      <c r="M82" s="38"/>
      <c r="N82">
        <v>618</v>
      </c>
      <c r="P82" s="48">
        <f t="shared" si="2"/>
        <v>501954</v>
      </c>
      <c r="Q82" t="str">
        <f t="shared" si="3"/>
        <v/>
      </c>
    </row>
    <row r="83" spans="1:17" ht="14.45" hidden="1" customHeight="1" x14ac:dyDescent="0.25">
      <c r="A83" s="37">
        <v>75</v>
      </c>
      <c r="B83" s="79"/>
      <c r="C83" s="28" t="s">
        <v>4420</v>
      </c>
      <c r="D83" s="29">
        <v>44932</v>
      </c>
      <c r="E83" s="30" t="s">
        <v>4353</v>
      </c>
      <c r="F83" s="31">
        <v>403871</v>
      </c>
      <c r="G83" s="30" t="s">
        <v>4331</v>
      </c>
      <c r="H83" s="31">
        <v>42406</v>
      </c>
      <c r="I83" s="84"/>
      <c r="J83" s="85"/>
      <c r="K83" s="86"/>
      <c r="L83" s="32" t="s">
        <v>4351</v>
      </c>
      <c r="M83" s="38"/>
      <c r="N83">
        <v>606</v>
      </c>
      <c r="P83" s="48">
        <f t="shared" si="2"/>
        <v>361465</v>
      </c>
      <c r="Q83" t="str">
        <f t="shared" si="3"/>
        <v/>
      </c>
    </row>
    <row r="84" spans="1:17" ht="14.45" hidden="1" customHeight="1" x14ac:dyDescent="0.25">
      <c r="A84" s="37">
        <v>76</v>
      </c>
      <c r="B84" s="79"/>
      <c r="C84" s="28" t="s">
        <v>4421</v>
      </c>
      <c r="D84" s="29">
        <v>44932</v>
      </c>
      <c r="E84" s="30" t="s">
        <v>4405</v>
      </c>
      <c r="F84" s="31">
        <v>1308613</v>
      </c>
      <c r="G84" s="30" t="s">
        <v>4331</v>
      </c>
      <c r="H84" s="31">
        <v>137404</v>
      </c>
      <c r="I84" s="84"/>
      <c r="J84" s="85"/>
      <c r="K84" s="86"/>
      <c r="L84" s="32" t="s">
        <v>4351</v>
      </c>
      <c r="M84" s="38"/>
      <c r="N84">
        <v>700</v>
      </c>
      <c r="P84" s="48">
        <f t="shared" si="2"/>
        <v>1171209</v>
      </c>
      <c r="Q84" t="str">
        <f t="shared" si="3"/>
        <v/>
      </c>
    </row>
    <row r="85" spans="1:17" ht="14.45" hidden="1" customHeight="1" x14ac:dyDescent="0.25">
      <c r="A85" s="37">
        <v>77</v>
      </c>
      <c r="B85" s="79"/>
      <c r="C85" s="28" t="s">
        <v>4422</v>
      </c>
      <c r="D85" s="29">
        <v>44932</v>
      </c>
      <c r="E85" s="30" t="s">
        <v>4405</v>
      </c>
      <c r="F85" s="31">
        <v>807741</v>
      </c>
      <c r="G85" s="30" t="s">
        <v>4331</v>
      </c>
      <c r="H85" s="31">
        <v>84813</v>
      </c>
      <c r="I85" s="84"/>
      <c r="J85" s="85"/>
      <c r="K85" s="86"/>
      <c r="L85" s="32" t="s">
        <v>4351</v>
      </c>
      <c r="M85" s="38"/>
      <c r="N85">
        <v>703</v>
      </c>
      <c r="P85" s="48">
        <f t="shared" si="2"/>
        <v>722928</v>
      </c>
      <c r="Q85" t="str">
        <f t="shared" si="3"/>
        <v/>
      </c>
    </row>
    <row r="86" spans="1:17" ht="14.45" hidden="1" customHeight="1" x14ac:dyDescent="0.25">
      <c r="A86" s="37">
        <v>78</v>
      </c>
      <c r="B86" s="79"/>
      <c r="C86" s="28" t="s">
        <v>4423</v>
      </c>
      <c r="D86" s="29">
        <v>44932</v>
      </c>
      <c r="E86" s="30" t="s">
        <v>4353</v>
      </c>
      <c r="F86" s="31">
        <v>807741</v>
      </c>
      <c r="G86" s="30" t="s">
        <v>4331</v>
      </c>
      <c r="H86" s="31">
        <v>84813</v>
      </c>
      <c r="I86" s="84"/>
      <c r="J86" s="85"/>
      <c r="K86" s="86"/>
      <c r="L86" s="32" t="s">
        <v>4351</v>
      </c>
      <c r="M86" s="38"/>
      <c r="N86">
        <v>594</v>
      </c>
      <c r="P86" s="48">
        <f t="shared" si="2"/>
        <v>722928</v>
      </c>
      <c r="Q86" t="str">
        <f t="shared" si="3"/>
        <v/>
      </c>
    </row>
    <row r="87" spans="1:17" ht="14.45" hidden="1" customHeight="1" x14ac:dyDescent="0.25">
      <c r="A87" s="37">
        <v>79</v>
      </c>
      <c r="B87" s="79"/>
      <c r="C87" s="28" t="s">
        <v>4424</v>
      </c>
      <c r="D87" s="29">
        <v>44932</v>
      </c>
      <c r="E87" s="30" t="s">
        <v>4360</v>
      </c>
      <c r="F87" s="31">
        <v>776873</v>
      </c>
      <c r="G87" s="30" t="s">
        <v>4331</v>
      </c>
      <c r="H87" s="31">
        <v>81572</v>
      </c>
      <c r="I87" s="84"/>
      <c r="J87" s="85"/>
      <c r="K87" s="86"/>
      <c r="L87" s="32" t="s">
        <v>4351</v>
      </c>
      <c r="M87" s="38"/>
      <c r="N87">
        <v>601</v>
      </c>
      <c r="P87" s="48">
        <f t="shared" si="2"/>
        <v>695301</v>
      </c>
      <c r="Q87" t="str">
        <f t="shared" si="3"/>
        <v/>
      </c>
    </row>
    <row r="88" spans="1:17" ht="14.45" hidden="1" customHeight="1" x14ac:dyDescent="0.25">
      <c r="A88" s="37">
        <v>80</v>
      </c>
      <c r="B88" s="79"/>
      <c r="C88" s="28" t="s">
        <v>4425</v>
      </c>
      <c r="D88" s="29">
        <v>44932</v>
      </c>
      <c r="E88" s="30" t="s">
        <v>4353</v>
      </c>
      <c r="F88" s="31">
        <v>807741</v>
      </c>
      <c r="G88" s="30" t="s">
        <v>4331</v>
      </c>
      <c r="H88" s="31">
        <v>84813</v>
      </c>
      <c r="I88" s="84"/>
      <c r="J88" s="85"/>
      <c r="K88" s="86"/>
      <c r="L88" s="32" t="s">
        <v>4351</v>
      </c>
      <c r="M88" s="38"/>
      <c r="N88">
        <v>649</v>
      </c>
      <c r="P88" s="48">
        <f t="shared" si="2"/>
        <v>722928</v>
      </c>
      <c r="Q88" t="str">
        <f t="shared" si="3"/>
        <v/>
      </c>
    </row>
    <row r="89" spans="1:17" ht="14.45" hidden="1" customHeight="1" x14ac:dyDescent="0.25">
      <c r="A89" s="37">
        <v>81</v>
      </c>
      <c r="B89" s="79"/>
      <c r="C89" s="28" t="s">
        <v>4426</v>
      </c>
      <c r="D89" s="29">
        <v>44932</v>
      </c>
      <c r="E89" s="30" t="s">
        <v>4353</v>
      </c>
      <c r="F89" s="31">
        <v>807741</v>
      </c>
      <c r="G89" s="30" t="s">
        <v>4331</v>
      </c>
      <c r="H89" s="31">
        <v>84813</v>
      </c>
      <c r="I89" s="84"/>
      <c r="J89" s="85"/>
      <c r="K89" s="86"/>
      <c r="L89" s="32" t="s">
        <v>4351</v>
      </c>
      <c r="M89" s="38"/>
      <c r="N89">
        <v>656</v>
      </c>
      <c r="P89" s="48">
        <f t="shared" si="2"/>
        <v>722928</v>
      </c>
      <c r="Q89" t="str">
        <f t="shared" si="3"/>
        <v/>
      </c>
    </row>
    <row r="90" spans="1:17" ht="14.45" hidden="1" customHeight="1" x14ac:dyDescent="0.25">
      <c r="A90" s="37">
        <v>82</v>
      </c>
      <c r="B90" s="79"/>
      <c r="C90" s="28" t="s">
        <v>4427</v>
      </c>
      <c r="D90" s="29">
        <v>44932</v>
      </c>
      <c r="E90" s="30" t="s">
        <v>4353</v>
      </c>
      <c r="F90" s="31">
        <v>1211612</v>
      </c>
      <c r="G90" s="30" t="s">
        <v>4331</v>
      </c>
      <c r="H90" s="31">
        <v>127219</v>
      </c>
      <c r="I90" s="84"/>
      <c r="J90" s="85"/>
      <c r="K90" s="86"/>
      <c r="L90" s="32" t="s">
        <v>4351</v>
      </c>
      <c r="M90" s="38"/>
      <c r="N90">
        <v>660</v>
      </c>
      <c r="P90" s="48">
        <f t="shared" si="2"/>
        <v>1084393</v>
      </c>
      <c r="Q90" t="str">
        <f t="shared" si="3"/>
        <v/>
      </c>
    </row>
    <row r="91" spans="1:17" ht="14.45" hidden="1" customHeight="1" x14ac:dyDescent="0.25">
      <c r="A91" s="37">
        <v>83</v>
      </c>
      <c r="B91" s="79"/>
      <c r="C91" s="28" t="s">
        <v>4428</v>
      </c>
      <c r="D91" s="29">
        <v>44930</v>
      </c>
      <c r="E91" s="30" t="s">
        <v>4360</v>
      </c>
      <c r="F91" s="31">
        <v>500872</v>
      </c>
      <c r="G91" s="30" t="s">
        <v>4331</v>
      </c>
      <c r="H91" s="31">
        <v>52592</v>
      </c>
      <c r="I91" s="84"/>
      <c r="J91" s="85"/>
      <c r="K91" s="86"/>
      <c r="L91" s="32" t="s">
        <v>4351</v>
      </c>
      <c r="M91" s="38"/>
      <c r="N91">
        <v>272</v>
      </c>
      <c r="P91" s="48">
        <f t="shared" si="2"/>
        <v>448280</v>
      </c>
      <c r="Q91" t="str">
        <f t="shared" si="3"/>
        <v/>
      </c>
    </row>
    <row r="92" spans="1:17" ht="14.45" hidden="1" customHeight="1" x14ac:dyDescent="0.25">
      <c r="A92" s="37">
        <v>84</v>
      </c>
      <c r="B92" s="79"/>
      <c r="C92" s="28" t="s">
        <v>4429</v>
      </c>
      <c r="D92" s="29">
        <v>44931</v>
      </c>
      <c r="E92" s="30" t="s">
        <v>4353</v>
      </c>
      <c r="F92" s="31">
        <v>721673</v>
      </c>
      <c r="G92" s="30" t="s">
        <v>4331</v>
      </c>
      <c r="H92" s="31">
        <v>75776</v>
      </c>
      <c r="I92" s="84"/>
      <c r="J92" s="85"/>
      <c r="K92" s="86"/>
      <c r="L92" s="32" t="s">
        <v>4351</v>
      </c>
      <c r="M92" s="38"/>
      <c r="N92">
        <v>473</v>
      </c>
      <c r="P92" s="48">
        <f t="shared" si="2"/>
        <v>645897</v>
      </c>
      <c r="Q92" t="str">
        <f t="shared" si="3"/>
        <v/>
      </c>
    </row>
    <row r="93" spans="1:17" ht="14.45" hidden="1" customHeight="1" x14ac:dyDescent="0.25">
      <c r="A93" s="37">
        <v>85</v>
      </c>
      <c r="B93" s="79"/>
      <c r="C93" s="28" t="s">
        <v>4430</v>
      </c>
      <c r="D93" s="29">
        <v>44931</v>
      </c>
      <c r="E93" s="30" t="s">
        <v>4353</v>
      </c>
      <c r="F93" s="31">
        <v>807741</v>
      </c>
      <c r="G93" s="30" t="s">
        <v>4331</v>
      </c>
      <c r="H93" s="31">
        <v>84813</v>
      </c>
      <c r="I93" s="84"/>
      <c r="J93" s="85"/>
      <c r="K93" s="86"/>
      <c r="L93" s="32" t="s">
        <v>4351</v>
      </c>
      <c r="M93" s="38"/>
      <c r="N93">
        <v>480</v>
      </c>
      <c r="P93" s="48">
        <f t="shared" si="2"/>
        <v>722928</v>
      </c>
      <c r="Q93" t="str">
        <f t="shared" si="3"/>
        <v/>
      </c>
    </row>
    <row r="94" spans="1:17" ht="14.45" hidden="1" customHeight="1" x14ac:dyDescent="0.25">
      <c r="A94" s="37">
        <v>86</v>
      </c>
      <c r="B94" s="79"/>
      <c r="C94" s="28" t="s">
        <v>4431</v>
      </c>
      <c r="D94" s="29">
        <v>44932</v>
      </c>
      <c r="E94" s="30" t="s">
        <v>4355</v>
      </c>
      <c r="F94" s="31">
        <v>807741</v>
      </c>
      <c r="G94" s="30" t="s">
        <v>4331</v>
      </c>
      <c r="H94" s="31">
        <v>84813</v>
      </c>
      <c r="I94" s="84"/>
      <c r="J94" s="85"/>
      <c r="K94" s="86"/>
      <c r="L94" s="32" t="s">
        <v>4351</v>
      </c>
      <c r="M94" s="38"/>
      <c r="N94">
        <v>607</v>
      </c>
      <c r="P94" s="48">
        <f t="shared" si="2"/>
        <v>722928</v>
      </c>
      <c r="Q94" t="str">
        <f t="shared" si="3"/>
        <v/>
      </c>
    </row>
    <row r="95" spans="1:17" ht="14.45" hidden="1" customHeight="1" x14ac:dyDescent="0.25">
      <c r="A95" s="37">
        <v>87</v>
      </c>
      <c r="B95" s="79"/>
      <c r="C95" s="28" t="s">
        <v>4432</v>
      </c>
      <c r="D95" s="29">
        <v>44932</v>
      </c>
      <c r="E95" s="30" t="s">
        <v>4355</v>
      </c>
      <c r="F95" s="31">
        <v>807741</v>
      </c>
      <c r="G95" s="30" t="s">
        <v>4331</v>
      </c>
      <c r="H95" s="31">
        <v>84813</v>
      </c>
      <c r="I95" s="84"/>
      <c r="J95" s="85"/>
      <c r="K95" s="86"/>
      <c r="L95" s="32" t="s">
        <v>4351</v>
      </c>
      <c r="M95" s="38"/>
      <c r="N95">
        <v>787</v>
      </c>
      <c r="P95" s="48">
        <f t="shared" si="2"/>
        <v>722928</v>
      </c>
      <c r="Q95" t="str">
        <f t="shared" si="3"/>
        <v/>
      </c>
    </row>
    <row r="96" spans="1:17" ht="14.45" hidden="1" customHeight="1" x14ac:dyDescent="0.25">
      <c r="A96" s="37">
        <v>88</v>
      </c>
      <c r="B96" s="79"/>
      <c r="C96" s="28" t="s">
        <v>4433</v>
      </c>
      <c r="D96" s="29">
        <v>44932</v>
      </c>
      <c r="E96" s="30" t="s">
        <v>4355</v>
      </c>
      <c r="F96" s="31">
        <v>807741</v>
      </c>
      <c r="G96" s="30" t="s">
        <v>4331</v>
      </c>
      <c r="H96" s="31">
        <v>84813</v>
      </c>
      <c r="I96" s="84"/>
      <c r="J96" s="85"/>
      <c r="K96" s="86"/>
      <c r="L96" s="32" t="s">
        <v>4351</v>
      </c>
      <c r="M96" s="38"/>
      <c r="N96">
        <v>799</v>
      </c>
      <c r="P96" s="48">
        <f t="shared" si="2"/>
        <v>722928</v>
      </c>
      <c r="Q96" t="str">
        <f t="shared" si="3"/>
        <v/>
      </c>
    </row>
    <row r="97" spans="1:17" ht="14.45" hidden="1" customHeight="1" x14ac:dyDescent="0.25">
      <c r="A97" s="37">
        <v>89</v>
      </c>
      <c r="B97" s="79"/>
      <c r="C97" s="28" t="s">
        <v>4434</v>
      </c>
      <c r="D97" s="29">
        <v>44932</v>
      </c>
      <c r="E97" s="30" t="s">
        <v>4362</v>
      </c>
      <c r="F97" s="31">
        <v>1308613</v>
      </c>
      <c r="G97" s="30" t="s">
        <v>4331</v>
      </c>
      <c r="H97" s="31">
        <v>137404</v>
      </c>
      <c r="I97" s="84"/>
      <c r="J97" s="85"/>
      <c r="K97" s="86"/>
      <c r="L97" s="32" t="s">
        <v>4351</v>
      </c>
      <c r="M97" s="38"/>
      <c r="N97">
        <v>632</v>
      </c>
      <c r="P97" s="48">
        <f t="shared" si="2"/>
        <v>1171209</v>
      </c>
      <c r="Q97" t="str">
        <f t="shared" si="3"/>
        <v/>
      </c>
    </row>
    <row r="98" spans="1:17" ht="14.45" hidden="1" customHeight="1" x14ac:dyDescent="0.25">
      <c r="A98" s="37">
        <v>90</v>
      </c>
      <c r="B98" s="79"/>
      <c r="C98" s="28" t="s">
        <v>4435</v>
      </c>
      <c r="D98" s="29">
        <v>44935</v>
      </c>
      <c r="E98" s="30" t="s">
        <v>4350</v>
      </c>
      <c r="F98" s="31">
        <v>403871</v>
      </c>
      <c r="G98" s="30" t="s">
        <v>4331</v>
      </c>
      <c r="H98" s="31">
        <v>42406</v>
      </c>
      <c r="I98" s="84"/>
      <c r="J98" s="85"/>
      <c r="K98" s="86"/>
      <c r="L98" s="32" t="s">
        <v>4351</v>
      </c>
      <c r="M98" s="38"/>
      <c r="N98">
        <v>881</v>
      </c>
      <c r="P98" s="48">
        <f t="shared" si="2"/>
        <v>361465</v>
      </c>
      <c r="Q98" t="str">
        <f t="shared" si="3"/>
        <v/>
      </c>
    </row>
    <row r="99" spans="1:17" ht="14.45" hidden="1" customHeight="1" x14ac:dyDescent="0.25">
      <c r="A99" s="37">
        <v>91</v>
      </c>
      <c r="B99" s="79"/>
      <c r="C99" s="28" t="s">
        <v>4436</v>
      </c>
      <c r="D99" s="29">
        <v>44932</v>
      </c>
      <c r="E99" s="30" t="s">
        <v>4353</v>
      </c>
      <c r="F99" s="31">
        <v>807741</v>
      </c>
      <c r="G99" s="30" t="s">
        <v>4331</v>
      </c>
      <c r="H99" s="31">
        <v>84813</v>
      </c>
      <c r="I99" s="84"/>
      <c r="J99" s="85"/>
      <c r="K99" s="86"/>
      <c r="L99" s="32" t="s">
        <v>4351</v>
      </c>
      <c r="M99" s="38"/>
      <c r="N99">
        <v>654</v>
      </c>
      <c r="P99" s="48">
        <f t="shared" si="2"/>
        <v>722928</v>
      </c>
      <c r="Q99" t="str">
        <f t="shared" si="3"/>
        <v/>
      </c>
    </row>
    <row r="100" spans="1:17" ht="14.45" hidden="1" customHeight="1" x14ac:dyDescent="0.25">
      <c r="A100" s="37">
        <v>92</v>
      </c>
      <c r="B100" s="79"/>
      <c r="C100" s="28" t="s">
        <v>4437</v>
      </c>
      <c r="D100" s="29">
        <v>44932</v>
      </c>
      <c r="E100" s="30" t="s">
        <v>4355</v>
      </c>
      <c r="F100" s="31">
        <v>807741</v>
      </c>
      <c r="G100" s="30" t="s">
        <v>4331</v>
      </c>
      <c r="H100" s="31">
        <v>84813</v>
      </c>
      <c r="I100" s="84"/>
      <c r="J100" s="85"/>
      <c r="K100" s="86"/>
      <c r="L100" s="32" t="s">
        <v>4351</v>
      </c>
      <c r="M100" s="38"/>
      <c r="N100">
        <v>783</v>
      </c>
      <c r="P100" s="48">
        <f t="shared" si="2"/>
        <v>722928</v>
      </c>
      <c r="Q100" t="str">
        <f t="shared" si="3"/>
        <v/>
      </c>
    </row>
    <row r="101" spans="1:17" ht="14.45" hidden="1" customHeight="1" x14ac:dyDescent="0.25">
      <c r="A101" s="37">
        <v>93</v>
      </c>
      <c r="B101" s="79"/>
      <c r="C101" s="28" t="s">
        <v>4438</v>
      </c>
      <c r="D101" s="29">
        <v>44932</v>
      </c>
      <c r="E101" s="30" t="s">
        <v>4362</v>
      </c>
      <c r="F101" s="31">
        <v>1308613</v>
      </c>
      <c r="G101" s="30" t="s">
        <v>4331</v>
      </c>
      <c r="H101" s="31">
        <v>137404</v>
      </c>
      <c r="I101" s="84"/>
      <c r="J101" s="85"/>
      <c r="K101" s="86"/>
      <c r="L101" s="32" t="s">
        <v>4351</v>
      </c>
      <c r="M101" s="38"/>
      <c r="N101">
        <v>586</v>
      </c>
      <c r="P101" s="48">
        <f t="shared" si="2"/>
        <v>1171209</v>
      </c>
      <c r="Q101" t="str">
        <f t="shared" si="3"/>
        <v/>
      </c>
    </row>
    <row r="102" spans="1:17" ht="14.45" hidden="1" customHeight="1" x14ac:dyDescent="0.25">
      <c r="A102" s="37">
        <v>94</v>
      </c>
      <c r="B102" s="79"/>
      <c r="C102" s="28" t="s">
        <v>4439</v>
      </c>
      <c r="D102" s="29">
        <v>44932</v>
      </c>
      <c r="E102" s="30" t="s">
        <v>4362</v>
      </c>
      <c r="F102" s="31">
        <v>807741</v>
      </c>
      <c r="G102" s="30" t="s">
        <v>4331</v>
      </c>
      <c r="H102" s="31">
        <v>84813</v>
      </c>
      <c r="I102" s="84"/>
      <c r="J102" s="85"/>
      <c r="K102" s="86"/>
      <c r="L102" s="32" t="s">
        <v>4351</v>
      </c>
      <c r="M102" s="38"/>
      <c r="N102">
        <v>724</v>
      </c>
      <c r="P102" s="48">
        <f t="shared" si="2"/>
        <v>722928</v>
      </c>
      <c r="Q102" t="str">
        <f t="shared" si="3"/>
        <v/>
      </c>
    </row>
    <row r="103" spans="1:17" ht="14.45" hidden="1" customHeight="1" x14ac:dyDescent="0.25">
      <c r="A103" s="37">
        <v>95</v>
      </c>
      <c r="B103" s="79"/>
      <c r="C103" s="28" t="s">
        <v>4440</v>
      </c>
      <c r="D103" s="29">
        <v>44932</v>
      </c>
      <c r="E103" s="30" t="s">
        <v>4353</v>
      </c>
      <c r="F103" s="31">
        <v>807741</v>
      </c>
      <c r="G103" s="30" t="s">
        <v>4331</v>
      </c>
      <c r="H103" s="31">
        <v>84813</v>
      </c>
      <c r="I103" s="84"/>
      <c r="J103" s="85"/>
      <c r="K103" s="86"/>
      <c r="L103" s="32" t="s">
        <v>4351</v>
      </c>
      <c r="M103" s="38"/>
      <c r="N103">
        <v>648</v>
      </c>
      <c r="P103" s="48">
        <f t="shared" si="2"/>
        <v>722928</v>
      </c>
      <c r="Q103" t="str">
        <f t="shared" si="3"/>
        <v/>
      </c>
    </row>
    <row r="104" spans="1:17" ht="14.45" hidden="1" customHeight="1" x14ac:dyDescent="0.25">
      <c r="A104" s="37">
        <v>96</v>
      </c>
      <c r="B104" s="79"/>
      <c r="C104" s="28" t="s">
        <v>4441</v>
      </c>
      <c r="D104" s="29">
        <v>44932</v>
      </c>
      <c r="E104" s="30" t="s">
        <v>4355</v>
      </c>
      <c r="F104" s="31">
        <v>1308613</v>
      </c>
      <c r="G104" s="30" t="s">
        <v>4331</v>
      </c>
      <c r="H104" s="31">
        <v>137404</v>
      </c>
      <c r="I104" s="84"/>
      <c r="J104" s="85"/>
      <c r="K104" s="86"/>
      <c r="L104" s="32" t="s">
        <v>4351</v>
      </c>
      <c r="M104" s="38"/>
      <c r="N104">
        <v>798</v>
      </c>
      <c r="P104" s="48">
        <f t="shared" si="2"/>
        <v>1171209</v>
      </c>
      <c r="Q104" t="str">
        <f t="shared" si="3"/>
        <v/>
      </c>
    </row>
    <row r="105" spans="1:17" ht="14.45" hidden="1" customHeight="1" x14ac:dyDescent="0.25">
      <c r="A105" s="37">
        <v>97</v>
      </c>
      <c r="B105" s="79"/>
      <c r="C105" s="28" t="s">
        <v>4442</v>
      </c>
      <c r="D105" s="29">
        <v>44931</v>
      </c>
      <c r="E105" s="30" t="s">
        <v>4353</v>
      </c>
      <c r="F105" s="31">
        <v>1308613</v>
      </c>
      <c r="G105" s="30" t="s">
        <v>4331</v>
      </c>
      <c r="H105" s="31">
        <v>137404</v>
      </c>
      <c r="I105" s="84"/>
      <c r="J105" s="85"/>
      <c r="K105" s="86"/>
      <c r="L105" s="32" t="s">
        <v>4351</v>
      </c>
      <c r="M105" s="38"/>
      <c r="N105">
        <v>477</v>
      </c>
      <c r="P105" s="48">
        <f t="shared" si="2"/>
        <v>1171209</v>
      </c>
      <c r="Q105" t="str">
        <f t="shared" si="3"/>
        <v/>
      </c>
    </row>
    <row r="106" spans="1:17" ht="14.45" hidden="1" customHeight="1" x14ac:dyDescent="0.25">
      <c r="A106" s="37">
        <v>98</v>
      </c>
      <c r="B106" s="79"/>
      <c r="C106" s="28" t="s">
        <v>4443</v>
      </c>
      <c r="D106" s="29">
        <v>44932</v>
      </c>
      <c r="E106" s="30" t="s">
        <v>4360</v>
      </c>
      <c r="F106" s="31">
        <v>807741</v>
      </c>
      <c r="G106" s="30" t="s">
        <v>4331</v>
      </c>
      <c r="H106" s="31">
        <v>84813</v>
      </c>
      <c r="I106" s="84"/>
      <c r="J106" s="85"/>
      <c r="K106" s="86"/>
      <c r="L106" s="32" t="s">
        <v>4351</v>
      </c>
      <c r="M106" s="38"/>
      <c r="N106">
        <v>679</v>
      </c>
      <c r="P106" s="48">
        <f t="shared" si="2"/>
        <v>722928</v>
      </c>
      <c r="Q106" t="str">
        <f t="shared" si="3"/>
        <v/>
      </c>
    </row>
    <row r="107" spans="1:17" ht="14.45" hidden="1" customHeight="1" x14ac:dyDescent="0.25">
      <c r="A107" s="37">
        <v>99</v>
      </c>
      <c r="B107" s="79"/>
      <c r="C107" s="28" t="s">
        <v>4444</v>
      </c>
      <c r="D107" s="29">
        <v>44940</v>
      </c>
      <c r="E107" s="30" t="s">
        <v>4360</v>
      </c>
      <c r="F107" s="31">
        <v>500872</v>
      </c>
      <c r="G107" s="30" t="s">
        <v>4331</v>
      </c>
      <c r="H107" s="31">
        <v>52592</v>
      </c>
      <c r="I107" s="84"/>
      <c r="J107" s="85"/>
      <c r="K107" s="86"/>
      <c r="L107" s="32" t="s">
        <v>4351</v>
      </c>
      <c r="M107" s="38"/>
      <c r="N107">
        <v>1575</v>
      </c>
      <c r="P107" s="48">
        <f t="shared" si="2"/>
        <v>448280</v>
      </c>
      <c r="Q107" t="str">
        <f t="shared" si="3"/>
        <v/>
      </c>
    </row>
    <row r="108" spans="1:17" ht="14.45" hidden="1" customHeight="1" x14ac:dyDescent="0.25">
      <c r="A108" s="37">
        <v>100</v>
      </c>
      <c r="B108" s="79"/>
      <c r="C108" s="28" t="s">
        <v>4445</v>
      </c>
      <c r="D108" s="29">
        <v>44937</v>
      </c>
      <c r="E108" s="30" t="s">
        <v>4350</v>
      </c>
      <c r="F108" s="31">
        <v>1553746</v>
      </c>
      <c r="G108" s="30" t="s">
        <v>4331</v>
      </c>
      <c r="H108" s="31">
        <v>163143</v>
      </c>
      <c r="I108" s="84"/>
      <c r="J108" s="85"/>
      <c r="K108" s="86"/>
      <c r="L108" s="32" t="s">
        <v>4351</v>
      </c>
      <c r="M108" s="38"/>
      <c r="N108">
        <v>1046</v>
      </c>
      <c r="P108" s="48">
        <f t="shared" si="2"/>
        <v>1390603</v>
      </c>
      <c r="Q108" t="str">
        <f t="shared" si="3"/>
        <v/>
      </c>
    </row>
    <row r="109" spans="1:17" ht="14.45" hidden="1" customHeight="1" x14ac:dyDescent="0.25">
      <c r="A109" s="37">
        <v>101</v>
      </c>
      <c r="B109" s="79"/>
      <c r="C109" s="28" t="s">
        <v>4446</v>
      </c>
      <c r="D109" s="29">
        <v>44937</v>
      </c>
      <c r="E109" s="30" t="s">
        <v>4355</v>
      </c>
      <c r="F109" s="31">
        <v>400697</v>
      </c>
      <c r="G109" s="30" t="s">
        <v>4331</v>
      </c>
      <c r="H109" s="31">
        <v>42073</v>
      </c>
      <c r="I109" s="84"/>
      <c r="J109" s="85"/>
      <c r="K109" s="86"/>
      <c r="L109" s="32" t="s">
        <v>4351</v>
      </c>
      <c r="M109" s="38"/>
      <c r="N109">
        <v>1063</v>
      </c>
      <c r="P109" s="48">
        <f t="shared" si="2"/>
        <v>358624</v>
      </c>
      <c r="Q109" t="str">
        <f t="shared" si="3"/>
        <v/>
      </c>
    </row>
    <row r="110" spans="1:17" ht="14.45" hidden="1" customHeight="1" x14ac:dyDescent="0.25">
      <c r="A110" s="37">
        <v>102</v>
      </c>
      <c r="B110" s="79"/>
      <c r="C110" s="28" t="s">
        <v>4447</v>
      </c>
      <c r="D110" s="29">
        <v>44940</v>
      </c>
      <c r="E110" s="30" t="s">
        <v>4355</v>
      </c>
      <c r="F110" s="31">
        <v>547501</v>
      </c>
      <c r="G110" s="30" t="s">
        <v>4331</v>
      </c>
      <c r="H110" s="31">
        <v>57488</v>
      </c>
      <c r="I110" s="84"/>
      <c r="J110" s="85"/>
      <c r="K110" s="86"/>
      <c r="L110" s="32" t="s">
        <v>4351</v>
      </c>
      <c r="M110" s="38"/>
      <c r="N110">
        <v>1561</v>
      </c>
      <c r="P110" s="48">
        <f t="shared" si="2"/>
        <v>490013</v>
      </c>
      <c r="Q110" t="str">
        <f t="shared" si="3"/>
        <v/>
      </c>
    </row>
    <row r="111" spans="1:17" ht="14.45" hidden="1" customHeight="1" x14ac:dyDescent="0.25">
      <c r="A111" s="37">
        <v>103</v>
      </c>
      <c r="B111" s="79"/>
      <c r="C111" s="28" t="s">
        <v>4448</v>
      </c>
      <c r="D111" s="29">
        <v>44932</v>
      </c>
      <c r="E111" s="30" t="s">
        <v>4350</v>
      </c>
      <c r="F111" s="31">
        <v>403871</v>
      </c>
      <c r="G111" s="30" t="s">
        <v>4331</v>
      </c>
      <c r="H111" s="31">
        <v>42406</v>
      </c>
      <c r="I111" s="84"/>
      <c r="J111" s="85"/>
      <c r="K111" s="86"/>
      <c r="L111" s="32" t="s">
        <v>4351</v>
      </c>
      <c r="M111" s="38"/>
      <c r="N111">
        <v>678</v>
      </c>
      <c r="P111" s="48">
        <f t="shared" si="2"/>
        <v>361465</v>
      </c>
      <c r="Q111" t="str">
        <f t="shared" si="3"/>
        <v/>
      </c>
    </row>
    <row r="112" spans="1:17" ht="14.45" hidden="1" customHeight="1" x14ac:dyDescent="0.25">
      <c r="A112" s="37">
        <v>104</v>
      </c>
      <c r="B112" s="79"/>
      <c r="C112" s="28" t="s">
        <v>4449</v>
      </c>
      <c r="D112" s="29">
        <v>44945</v>
      </c>
      <c r="E112" s="30" t="s">
        <v>4353</v>
      </c>
      <c r="F112" s="31">
        <v>1108564</v>
      </c>
      <c r="G112" s="30" t="s">
        <v>4331</v>
      </c>
      <c r="H112" s="31">
        <v>116399</v>
      </c>
      <c r="I112" s="84"/>
      <c r="J112" s="85"/>
      <c r="K112" s="86"/>
      <c r="L112" s="32" t="s">
        <v>4351</v>
      </c>
      <c r="M112" s="38"/>
      <c r="N112">
        <v>1782</v>
      </c>
      <c r="P112" s="48">
        <f t="shared" si="2"/>
        <v>992165</v>
      </c>
      <c r="Q112" t="str">
        <f t="shared" si="3"/>
        <v/>
      </c>
    </row>
    <row r="113" spans="1:17" ht="14.45" hidden="1" customHeight="1" x14ac:dyDescent="0.25">
      <c r="A113" s="37">
        <v>105</v>
      </c>
      <c r="B113" s="79"/>
      <c r="C113" s="28" t="s">
        <v>4450</v>
      </c>
      <c r="D113" s="29">
        <v>44931</v>
      </c>
      <c r="E113" s="30" t="s">
        <v>4362</v>
      </c>
      <c r="F113" s="31">
        <v>807741</v>
      </c>
      <c r="G113" s="30" t="s">
        <v>4331</v>
      </c>
      <c r="H113" s="31">
        <v>84813</v>
      </c>
      <c r="I113" s="84"/>
      <c r="J113" s="85"/>
      <c r="K113" s="86"/>
      <c r="L113" s="32" t="s">
        <v>4351</v>
      </c>
      <c r="M113" s="38"/>
      <c r="N113">
        <v>428</v>
      </c>
      <c r="P113" s="48">
        <f t="shared" si="2"/>
        <v>722928</v>
      </c>
      <c r="Q113" t="str">
        <f t="shared" si="3"/>
        <v/>
      </c>
    </row>
    <row r="114" spans="1:17" ht="14.45" hidden="1" customHeight="1" x14ac:dyDescent="0.25">
      <c r="A114" s="37">
        <v>106</v>
      </c>
      <c r="B114" s="79"/>
      <c r="C114" s="28" t="s">
        <v>4451</v>
      </c>
      <c r="D114" s="29">
        <v>44932</v>
      </c>
      <c r="E114" s="30" t="s">
        <v>4362</v>
      </c>
      <c r="F114" s="31">
        <v>807741</v>
      </c>
      <c r="G114" s="30" t="s">
        <v>4331</v>
      </c>
      <c r="H114" s="31">
        <v>84813</v>
      </c>
      <c r="I114" s="84"/>
      <c r="J114" s="85"/>
      <c r="K114" s="86"/>
      <c r="L114" s="32" t="s">
        <v>4351</v>
      </c>
      <c r="M114" s="38"/>
      <c r="N114">
        <v>628</v>
      </c>
      <c r="P114" s="48">
        <f t="shared" si="2"/>
        <v>722928</v>
      </c>
      <c r="Q114" t="str">
        <f t="shared" si="3"/>
        <v/>
      </c>
    </row>
    <row r="115" spans="1:17" ht="14.45" hidden="1" customHeight="1" x14ac:dyDescent="0.25">
      <c r="A115" s="37">
        <v>107</v>
      </c>
      <c r="B115" s="79"/>
      <c r="C115" s="28" t="s">
        <v>4452</v>
      </c>
      <c r="D115" s="29">
        <v>44932</v>
      </c>
      <c r="E115" s="30" t="s">
        <v>4355</v>
      </c>
      <c r="F115" s="31">
        <v>484645</v>
      </c>
      <c r="G115" s="30" t="s">
        <v>4331</v>
      </c>
      <c r="H115" s="31">
        <v>50888</v>
      </c>
      <c r="I115" s="84"/>
      <c r="J115" s="85"/>
      <c r="K115" s="86"/>
      <c r="L115" s="32" t="s">
        <v>4351</v>
      </c>
      <c r="M115" s="38"/>
      <c r="N115">
        <v>755</v>
      </c>
      <c r="P115" s="48">
        <f t="shared" si="2"/>
        <v>433757</v>
      </c>
      <c r="Q115" t="str">
        <f t="shared" si="3"/>
        <v/>
      </c>
    </row>
    <row r="116" spans="1:17" ht="14.45" hidden="1" customHeight="1" x14ac:dyDescent="0.25">
      <c r="A116" s="37">
        <v>108</v>
      </c>
      <c r="B116" s="79"/>
      <c r="C116" s="28" t="s">
        <v>4453</v>
      </c>
      <c r="D116" s="29">
        <v>44943</v>
      </c>
      <c r="E116" s="30" t="s">
        <v>4355</v>
      </c>
      <c r="F116" s="31">
        <v>930864</v>
      </c>
      <c r="G116" s="30" t="s">
        <v>4331</v>
      </c>
      <c r="H116" s="31">
        <v>97741</v>
      </c>
      <c r="I116" s="84"/>
      <c r="J116" s="85"/>
      <c r="K116" s="86"/>
      <c r="L116" s="32" t="s">
        <v>4351</v>
      </c>
      <c r="M116" s="38"/>
      <c r="N116">
        <v>1720</v>
      </c>
      <c r="P116" s="48">
        <f t="shared" si="2"/>
        <v>833123</v>
      </c>
      <c r="Q116" t="str">
        <f t="shared" si="3"/>
        <v/>
      </c>
    </row>
    <row r="117" spans="1:17" ht="14.45" hidden="1" customHeight="1" x14ac:dyDescent="0.25">
      <c r="A117" s="37">
        <v>109</v>
      </c>
      <c r="B117" s="79"/>
      <c r="C117" s="28" t="s">
        <v>4454</v>
      </c>
      <c r="D117" s="29">
        <v>44935</v>
      </c>
      <c r="E117" s="30" t="s">
        <v>4353</v>
      </c>
      <c r="F117" s="31">
        <v>807741</v>
      </c>
      <c r="G117" s="30" t="s">
        <v>4331</v>
      </c>
      <c r="H117" s="31">
        <v>84813</v>
      </c>
      <c r="I117" s="84"/>
      <c r="J117" s="85"/>
      <c r="K117" s="86"/>
      <c r="L117" s="32" t="s">
        <v>4351</v>
      </c>
      <c r="M117" s="38"/>
      <c r="N117">
        <v>891</v>
      </c>
      <c r="P117" s="48">
        <f t="shared" si="2"/>
        <v>722928</v>
      </c>
      <c r="Q117" t="str">
        <f t="shared" si="3"/>
        <v/>
      </c>
    </row>
    <row r="118" spans="1:17" ht="14.45" hidden="1" customHeight="1" x14ac:dyDescent="0.25">
      <c r="A118" s="37">
        <v>110</v>
      </c>
      <c r="B118" s="79"/>
      <c r="C118" s="28" t="s">
        <v>4455</v>
      </c>
      <c r="D118" s="29">
        <v>44935</v>
      </c>
      <c r="E118" s="30" t="s">
        <v>4353</v>
      </c>
      <c r="F118" s="31">
        <v>1308613</v>
      </c>
      <c r="G118" s="30" t="s">
        <v>4331</v>
      </c>
      <c r="H118" s="31">
        <v>137404</v>
      </c>
      <c r="I118" s="84"/>
      <c r="J118" s="85"/>
      <c r="K118" s="86"/>
      <c r="L118" s="32" t="s">
        <v>4351</v>
      </c>
      <c r="M118" s="38"/>
      <c r="N118">
        <v>893</v>
      </c>
      <c r="P118" s="48">
        <f t="shared" si="2"/>
        <v>1171209</v>
      </c>
      <c r="Q118" t="str">
        <f t="shared" si="3"/>
        <v/>
      </c>
    </row>
    <row r="119" spans="1:17" ht="14.45" hidden="1" customHeight="1" x14ac:dyDescent="0.25">
      <c r="A119" s="37">
        <v>111</v>
      </c>
      <c r="B119" s="79"/>
      <c r="C119" s="28" t="s">
        <v>4456</v>
      </c>
      <c r="D119" s="29">
        <v>44942</v>
      </c>
      <c r="E119" s="30" t="s">
        <v>4353</v>
      </c>
      <c r="F119" s="31">
        <v>1016067</v>
      </c>
      <c r="G119" s="30" t="s">
        <v>4331</v>
      </c>
      <c r="H119" s="31">
        <v>106687</v>
      </c>
      <c r="I119" s="84"/>
      <c r="J119" s="85"/>
      <c r="K119" s="86"/>
      <c r="L119" s="32" t="s">
        <v>4351</v>
      </c>
      <c r="M119" s="38"/>
      <c r="N119">
        <v>1626</v>
      </c>
      <c r="P119" s="48">
        <f t="shared" si="2"/>
        <v>909380</v>
      </c>
      <c r="Q119" t="str">
        <f t="shared" si="3"/>
        <v/>
      </c>
    </row>
    <row r="120" spans="1:17" ht="14.45" hidden="1" customHeight="1" x14ac:dyDescent="0.25">
      <c r="A120" s="37">
        <v>112</v>
      </c>
      <c r="B120" s="79"/>
      <c r="C120" s="28" t="s">
        <v>4457</v>
      </c>
      <c r="D120" s="29">
        <v>44932</v>
      </c>
      <c r="E120" s="30" t="s">
        <v>4362</v>
      </c>
      <c r="F120" s="31">
        <v>1308613</v>
      </c>
      <c r="G120" s="30" t="s">
        <v>4331</v>
      </c>
      <c r="H120" s="31">
        <v>137404</v>
      </c>
      <c r="I120" s="84"/>
      <c r="J120" s="85"/>
      <c r="K120" s="86"/>
      <c r="L120" s="32" t="s">
        <v>4351</v>
      </c>
      <c r="M120" s="38"/>
      <c r="N120">
        <v>710</v>
      </c>
      <c r="P120" s="48">
        <f t="shared" si="2"/>
        <v>1171209</v>
      </c>
      <c r="Q120" t="str">
        <f t="shared" si="3"/>
        <v/>
      </c>
    </row>
    <row r="121" spans="1:17" ht="14.45" hidden="1" customHeight="1" x14ac:dyDescent="0.25">
      <c r="A121" s="37">
        <v>113</v>
      </c>
      <c r="B121" s="79"/>
      <c r="C121" s="28" t="s">
        <v>4458</v>
      </c>
      <c r="D121" s="29">
        <v>44932</v>
      </c>
      <c r="E121" s="30" t="s">
        <v>4362</v>
      </c>
      <c r="F121" s="31">
        <v>807741</v>
      </c>
      <c r="G121" s="30" t="s">
        <v>4331</v>
      </c>
      <c r="H121" s="31">
        <v>84813</v>
      </c>
      <c r="I121" s="84"/>
      <c r="J121" s="85"/>
      <c r="K121" s="86"/>
      <c r="L121" s="32" t="s">
        <v>4351</v>
      </c>
      <c r="M121" s="38"/>
      <c r="N121">
        <v>629</v>
      </c>
      <c r="P121" s="48">
        <f t="shared" si="2"/>
        <v>722928</v>
      </c>
      <c r="Q121" t="str">
        <f t="shared" si="3"/>
        <v/>
      </c>
    </row>
    <row r="122" spans="1:17" ht="14.45" hidden="1" customHeight="1" x14ac:dyDescent="0.25">
      <c r="A122" s="37">
        <v>114</v>
      </c>
      <c r="B122" s="79"/>
      <c r="C122" s="28" t="s">
        <v>4459</v>
      </c>
      <c r="D122" s="29">
        <v>44932</v>
      </c>
      <c r="E122" s="30" t="s">
        <v>4350</v>
      </c>
      <c r="F122" s="31">
        <v>1308613</v>
      </c>
      <c r="G122" s="30" t="s">
        <v>4331</v>
      </c>
      <c r="H122" s="31">
        <v>137404</v>
      </c>
      <c r="I122" s="84"/>
      <c r="J122" s="85"/>
      <c r="K122" s="86"/>
      <c r="L122" s="32" t="s">
        <v>4351</v>
      </c>
      <c r="M122" s="38"/>
      <c r="N122">
        <v>612</v>
      </c>
      <c r="P122" s="48">
        <f t="shared" si="2"/>
        <v>1171209</v>
      </c>
      <c r="Q122" t="str">
        <f t="shared" si="3"/>
        <v/>
      </c>
    </row>
    <row r="123" spans="1:17" ht="14.45" hidden="1" customHeight="1" x14ac:dyDescent="0.25">
      <c r="A123" s="37">
        <v>115</v>
      </c>
      <c r="B123" s="79"/>
      <c r="C123" s="28" t="s">
        <v>4460</v>
      </c>
      <c r="D123" s="29">
        <v>44932</v>
      </c>
      <c r="E123" s="30" t="s">
        <v>4353</v>
      </c>
      <c r="F123" s="31">
        <v>807741</v>
      </c>
      <c r="G123" s="30" t="s">
        <v>4331</v>
      </c>
      <c r="H123" s="31">
        <v>84813</v>
      </c>
      <c r="I123" s="84"/>
      <c r="J123" s="85"/>
      <c r="K123" s="86"/>
      <c r="L123" s="32" t="s">
        <v>4351</v>
      </c>
      <c r="M123" s="38"/>
      <c r="N123">
        <v>647</v>
      </c>
      <c r="P123" s="48">
        <f t="shared" si="2"/>
        <v>722928</v>
      </c>
      <c r="Q123" t="str">
        <f t="shared" si="3"/>
        <v/>
      </c>
    </row>
    <row r="124" spans="1:17" ht="14.45" hidden="1" customHeight="1" x14ac:dyDescent="0.25">
      <c r="A124" s="37">
        <v>116</v>
      </c>
      <c r="B124" s="79"/>
      <c r="C124" s="28" t="s">
        <v>4461</v>
      </c>
      <c r="D124" s="29">
        <v>44938</v>
      </c>
      <c r="E124" s="30" t="s">
        <v>4360</v>
      </c>
      <c r="F124" s="31">
        <v>220801</v>
      </c>
      <c r="G124" s="30" t="s">
        <v>4331</v>
      </c>
      <c r="H124" s="31">
        <v>23184</v>
      </c>
      <c r="I124" s="84"/>
      <c r="J124" s="85"/>
      <c r="K124" s="86"/>
      <c r="L124" s="32" t="s">
        <v>4351</v>
      </c>
      <c r="M124" s="38"/>
      <c r="N124">
        <v>1391</v>
      </c>
      <c r="P124" s="48">
        <f t="shared" si="2"/>
        <v>197617</v>
      </c>
      <c r="Q124" t="str">
        <f t="shared" si="3"/>
        <v/>
      </c>
    </row>
    <row r="125" spans="1:17" ht="14.45" hidden="1" customHeight="1" x14ac:dyDescent="0.25">
      <c r="A125" s="37">
        <v>117</v>
      </c>
      <c r="B125" s="79"/>
      <c r="C125" s="28" t="s">
        <v>4462</v>
      </c>
      <c r="D125" s="29">
        <v>44932</v>
      </c>
      <c r="E125" s="30" t="s">
        <v>4353</v>
      </c>
      <c r="F125" s="31">
        <v>807741</v>
      </c>
      <c r="G125" s="30" t="s">
        <v>4331</v>
      </c>
      <c r="H125" s="31">
        <v>84813</v>
      </c>
      <c r="I125" s="84"/>
      <c r="J125" s="85"/>
      <c r="K125" s="86"/>
      <c r="L125" s="32" t="s">
        <v>4351</v>
      </c>
      <c r="M125" s="38"/>
      <c r="N125">
        <v>655</v>
      </c>
      <c r="P125" s="48">
        <f t="shared" si="2"/>
        <v>722928</v>
      </c>
      <c r="Q125" t="str">
        <f t="shared" si="3"/>
        <v/>
      </c>
    </row>
    <row r="126" spans="1:17" ht="14.45" hidden="1" customHeight="1" x14ac:dyDescent="0.25">
      <c r="A126" s="37">
        <v>118</v>
      </c>
      <c r="B126" s="79"/>
      <c r="C126" s="28" t="s">
        <v>4463</v>
      </c>
      <c r="D126" s="29">
        <v>44932</v>
      </c>
      <c r="E126" s="30" t="s">
        <v>4360</v>
      </c>
      <c r="F126" s="31">
        <v>807741</v>
      </c>
      <c r="G126" s="30" t="s">
        <v>4331</v>
      </c>
      <c r="H126" s="31">
        <v>84813</v>
      </c>
      <c r="I126" s="84"/>
      <c r="J126" s="85"/>
      <c r="K126" s="86"/>
      <c r="L126" s="32" t="s">
        <v>4351</v>
      </c>
      <c r="M126" s="38"/>
      <c r="N126">
        <v>600</v>
      </c>
      <c r="P126" s="48">
        <f t="shared" si="2"/>
        <v>722928</v>
      </c>
      <c r="Q126" t="str">
        <f t="shared" si="3"/>
        <v/>
      </c>
    </row>
    <row r="127" spans="1:17" ht="14.45" hidden="1" customHeight="1" x14ac:dyDescent="0.25">
      <c r="A127" s="37">
        <v>119</v>
      </c>
      <c r="B127" s="79"/>
      <c r="C127" s="28" t="s">
        <v>4464</v>
      </c>
      <c r="D127" s="29">
        <v>44932</v>
      </c>
      <c r="E127" s="30" t="s">
        <v>4353</v>
      </c>
      <c r="F127" s="31">
        <v>500872</v>
      </c>
      <c r="G127" s="30" t="s">
        <v>4331</v>
      </c>
      <c r="H127" s="31">
        <v>52592</v>
      </c>
      <c r="I127" s="84"/>
      <c r="J127" s="85"/>
      <c r="K127" s="86"/>
      <c r="L127" s="32" t="s">
        <v>4351</v>
      </c>
      <c r="M127" s="38"/>
      <c r="N127">
        <v>661</v>
      </c>
      <c r="P127" s="48">
        <f t="shared" si="2"/>
        <v>448280</v>
      </c>
      <c r="Q127" t="str">
        <f t="shared" si="3"/>
        <v/>
      </c>
    </row>
    <row r="128" spans="1:17" ht="14.45" hidden="1" customHeight="1" x14ac:dyDescent="0.25">
      <c r="A128" s="37">
        <v>120</v>
      </c>
      <c r="B128" s="79"/>
      <c r="C128" s="28" t="s">
        <v>4465</v>
      </c>
      <c r="D128" s="29">
        <v>44932</v>
      </c>
      <c r="E128" s="30" t="s">
        <v>4353</v>
      </c>
      <c r="F128" s="31">
        <v>545548</v>
      </c>
      <c r="G128" s="30" t="s">
        <v>4331</v>
      </c>
      <c r="H128" s="31">
        <v>57283</v>
      </c>
      <c r="I128" s="84"/>
      <c r="J128" s="85"/>
      <c r="K128" s="86"/>
      <c r="L128" s="32" t="s">
        <v>4351</v>
      </c>
      <c r="M128" s="38"/>
      <c r="N128">
        <v>662</v>
      </c>
      <c r="P128" s="48">
        <f t="shared" si="2"/>
        <v>488265</v>
      </c>
      <c r="Q128" t="str">
        <f t="shared" si="3"/>
        <v/>
      </c>
    </row>
    <row r="129" spans="1:17" ht="14.45" hidden="1" customHeight="1" x14ac:dyDescent="0.25">
      <c r="A129" s="37">
        <v>121</v>
      </c>
      <c r="B129" s="79"/>
      <c r="C129" s="28" t="s">
        <v>4466</v>
      </c>
      <c r="D129" s="29">
        <v>44931</v>
      </c>
      <c r="E129" s="30" t="s">
        <v>4360</v>
      </c>
      <c r="F129" s="31">
        <v>807741</v>
      </c>
      <c r="G129" s="30" t="s">
        <v>4331</v>
      </c>
      <c r="H129" s="31">
        <v>84813</v>
      </c>
      <c r="I129" s="84"/>
      <c r="J129" s="85"/>
      <c r="K129" s="86"/>
      <c r="L129" s="32" t="s">
        <v>4351</v>
      </c>
      <c r="M129" s="38"/>
      <c r="N129">
        <v>465</v>
      </c>
      <c r="P129" s="48">
        <f t="shared" si="2"/>
        <v>722928</v>
      </c>
      <c r="Q129" t="str">
        <f t="shared" si="3"/>
        <v/>
      </c>
    </row>
    <row r="130" spans="1:17" ht="14.45" hidden="1" customHeight="1" x14ac:dyDescent="0.25">
      <c r="A130" s="37">
        <v>122</v>
      </c>
      <c r="B130" s="79"/>
      <c r="C130" s="28" t="s">
        <v>4467</v>
      </c>
      <c r="D130" s="29">
        <v>44931</v>
      </c>
      <c r="E130" s="30" t="s">
        <v>4350</v>
      </c>
      <c r="F130" s="31">
        <v>1308613</v>
      </c>
      <c r="G130" s="30" t="s">
        <v>4331</v>
      </c>
      <c r="H130" s="31">
        <v>137404</v>
      </c>
      <c r="I130" s="84"/>
      <c r="J130" s="85"/>
      <c r="K130" s="86"/>
      <c r="L130" s="32" t="s">
        <v>4351</v>
      </c>
      <c r="M130" s="38"/>
      <c r="N130">
        <v>456</v>
      </c>
      <c r="P130" s="48">
        <f t="shared" si="2"/>
        <v>1171209</v>
      </c>
      <c r="Q130" t="str">
        <f t="shared" si="3"/>
        <v/>
      </c>
    </row>
    <row r="131" spans="1:17" ht="14.45" hidden="1" customHeight="1" x14ac:dyDescent="0.25">
      <c r="A131" s="37">
        <v>123</v>
      </c>
      <c r="B131" s="79"/>
      <c r="C131" s="28" t="s">
        <v>4468</v>
      </c>
      <c r="D131" s="29">
        <v>44931</v>
      </c>
      <c r="E131" s="30" t="s">
        <v>4353</v>
      </c>
      <c r="F131" s="31">
        <v>1308613</v>
      </c>
      <c r="G131" s="30" t="s">
        <v>4331</v>
      </c>
      <c r="H131" s="31">
        <v>137404</v>
      </c>
      <c r="I131" s="84"/>
      <c r="J131" s="85"/>
      <c r="K131" s="86"/>
      <c r="L131" s="32" t="s">
        <v>4351</v>
      </c>
      <c r="M131" s="38"/>
      <c r="N131">
        <v>484</v>
      </c>
      <c r="P131" s="48">
        <f t="shared" si="2"/>
        <v>1171209</v>
      </c>
      <c r="Q131" t="str">
        <f t="shared" si="3"/>
        <v/>
      </c>
    </row>
    <row r="132" spans="1:17" ht="14.45" hidden="1" customHeight="1" x14ac:dyDescent="0.25">
      <c r="A132" s="37">
        <v>124</v>
      </c>
      <c r="B132" s="79"/>
      <c r="C132" s="28" t="s">
        <v>4469</v>
      </c>
      <c r="D132" s="29">
        <v>44932</v>
      </c>
      <c r="E132" s="30" t="s">
        <v>4355</v>
      </c>
      <c r="F132" s="31">
        <v>1635258</v>
      </c>
      <c r="G132" s="30" t="s">
        <v>4331</v>
      </c>
      <c r="H132" s="31">
        <v>171702</v>
      </c>
      <c r="I132" s="84"/>
      <c r="J132" s="85"/>
      <c r="K132" s="86"/>
      <c r="L132" s="32" t="s">
        <v>4351</v>
      </c>
      <c r="M132" s="38"/>
      <c r="N132">
        <v>615</v>
      </c>
      <c r="P132" s="48">
        <f t="shared" si="2"/>
        <v>1463556</v>
      </c>
      <c r="Q132" t="str">
        <f t="shared" si="3"/>
        <v/>
      </c>
    </row>
    <row r="133" spans="1:17" ht="14.45" hidden="1" customHeight="1" x14ac:dyDescent="0.25">
      <c r="A133" s="37">
        <v>125</v>
      </c>
      <c r="B133" s="79"/>
      <c r="C133" s="28" t="s">
        <v>4470</v>
      </c>
      <c r="D133" s="29">
        <v>44931</v>
      </c>
      <c r="E133" s="30" t="s">
        <v>4362</v>
      </c>
      <c r="F133" s="31">
        <v>807741</v>
      </c>
      <c r="G133" s="30" t="s">
        <v>4331</v>
      </c>
      <c r="H133" s="31">
        <v>84813</v>
      </c>
      <c r="I133" s="84"/>
      <c r="J133" s="85"/>
      <c r="K133" s="86"/>
      <c r="L133" s="32" t="s">
        <v>4351</v>
      </c>
      <c r="M133" s="38"/>
      <c r="N133">
        <v>436</v>
      </c>
      <c r="P133" s="48">
        <f t="shared" si="2"/>
        <v>722928</v>
      </c>
      <c r="Q133" t="str">
        <f t="shared" si="3"/>
        <v/>
      </c>
    </row>
    <row r="134" spans="1:17" ht="14.45" hidden="1" customHeight="1" x14ac:dyDescent="0.25">
      <c r="A134" s="37">
        <v>126</v>
      </c>
      <c r="B134" s="79"/>
      <c r="C134" s="28" t="s">
        <v>4471</v>
      </c>
      <c r="D134" s="29">
        <v>44932</v>
      </c>
      <c r="E134" s="30" t="s">
        <v>4355</v>
      </c>
      <c r="F134" s="31">
        <v>807741</v>
      </c>
      <c r="G134" s="30" t="s">
        <v>4331</v>
      </c>
      <c r="H134" s="31">
        <v>84813</v>
      </c>
      <c r="I134" s="84"/>
      <c r="J134" s="85"/>
      <c r="K134" s="86"/>
      <c r="L134" s="32" t="s">
        <v>4351</v>
      </c>
      <c r="M134" s="38"/>
      <c r="N134">
        <v>623</v>
      </c>
      <c r="P134" s="48">
        <f t="shared" si="2"/>
        <v>722928</v>
      </c>
      <c r="Q134" t="str">
        <f t="shared" si="3"/>
        <v/>
      </c>
    </row>
    <row r="135" spans="1:17" ht="14.45" hidden="1" customHeight="1" x14ac:dyDescent="0.25">
      <c r="A135" s="37">
        <v>127</v>
      </c>
      <c r="B135" s="79"/>
      <c r="C135" s="28" t="s">
        <v>4472</v>
      </c>
      <c r="D135" s="29">
        <v>44930</v>
      </c>
      <c r="E135" s="30" t="s">
        <v>4360</v>
      </c>
      <c r="F135" s="31">
        <v>220801</v>
      </c>
      <c r="G135" s="30" t="s">
        <v>4331</v>
      </c>
      <c r="H135" s="31">
        <v>23184</v>
      </c>
      <c r="I135" s="84"/>
      <c r="J135" s="85"/>
      <c r="K135" s="86"/>
      <c r="L135" s="32" t="s">
        <v>4351</v>
      </c>
      <c r="M135" s="38"/>
      <c r="N135">
        <v>274</v>
      </c>
      <c r="P135" s="48">
        <f t="shared" si="2"/>
        <v>197617</v>
      </c>
      <c r="Q135" t="str">
        <f t="shared" si="3"/>
        <v/>
      </c>
    </row>
    <row r="136" spans="1:17" ht="14.45" hidden="1" customHeight="1" x14ac:dyDescent="0.25">
      <c r="A136" s="37">
        <v>128</v>
      </c>
      <c r="B136" s="79"/>
      <c r="C136" s="28" t="s">
        <v>4473</v>
      </c>
      <c r="D136" s="29">
        <v>44932</v>
      </c>
      <c r="E136" s="30" t="s">
        <v>4360</v>
      </c>
      <c r="F136" s="31">
        <v>807741</v>
      </c>
      <c r="G136" s="30" t="s">
        <v>4331</v>
      </c>
      <c r="H136" s="31">
        <v>84813</v>
      </c>
      <c r="I136" s="84"/>
      <c r="J136" s="85"/>
      <c r="K136" s="86"/>
      <c r="L136" s="32" t="s">
        <v>4351</v>
      </c>
      <c r="M136" s="38"/>
      <c r="N136">
        <v>547</v>
      </c>
      <c r="P136" s="48">
        <f t="shared" si="2"/>
        <v>722928</v>
      </c>
      <c r="Q136" t="str">
        <f t="shared" si="3"/>
        <v/>
      </c>
    </row>
    <row r="137" spans="1:17" ht="14.45" hidden="1" customHeight="1" x14ac:dyDescent="0.25">
      <c r="A137" s="37">
        <v>129</v>
      </c>
      <c r="B137" s="79"/>
      <c r="C137" s="28" t="s">
        <v>4474</v>
      </c>
      <c r="D137" s="29">
        <v>44932</v>
      </c>
      <c r="E137" s="30" t="s">
        <v>4360</v>
      </c>
      <c r="F137" s="31">
        <v>788922</v>
      </c>
      <c r="G137" s="30" t="s">
        <v>4331</v>
      </c>
      <c r="H137" s="31">
        <v>82837</v>
      </c>
      <c r="I137" s="84"/>
      <c r="J137" s="85"/>
      <c r="K137" s="86"/>
      <c r="L137" s="32" t="s">
        <v>4351</v>
      </c>
      <c r="M137" s="38"/>
      <c r="N137">
        <v>674</v>
      </c>
      <c r="P137" s="48">
        <f t="shared" si="2"/>
        <v>706085</v>
      </c>
      <c r="Q137" t="str">
        <f t="shared" si="3"/>
        <v/>
      </c>
    </row>
    <row r="138" spans="1:17" ht="14.45" hidden="1" customHeight="1" x14ac:dyDescent="0.25">
      <c r="A138" s="37">
        <v>130</v>
      </c>
      <c r="B138" s="79"/>
      <c r="C138" s="28" t="s">
        <v>4475</v>
      </c>
      <c r="D138" s="29">
        <v>44932</v>
      </c>
      <c r="E138" s="30" t="s">
        <v>4362</v>
      </c>
      <c r="F138" s="31">
        <v>1308613</v>
      </c>
      <c r="G138" s="30" t="s">
        <v>4331</v>
      </c>
      <c r="H138" s="31">
        <v>137404</v>
      </c>
      <c r="I138" s="84"/>
      <c r="J138" s="85"/>
      <c r="K138" s="86"/>
      <c r="L138" s="32" t="s">
        <v>4351</v>
      </c>
      <c r="M138" s="38"/>
      <c r="N138">
        <v>707</v>
      </c>
      <c r="P138" s="48">
        <f t="shared" ref="P138:P201" si="4">+F138-H138</f>
        <v>1171209</v>
      </c>
      <c r="Q138" t="str">
        <f t="shared" ref="Q138:Q201" si="5">+IF($F138&lt;0,F138,"")</f>
        <v/>
      </c>
    </row>
    <row r="139" spans="1:17" ht="14.45" hidden="1" customHeight="1" x14ac:dyDescent="0.25">
      <c r="A139" s="37">
        <v>131</v>
      </c>
      <c r="B139" s="79"/>
      <c r="C139" s="28" t="s">
        <v>4476</v>
      </c>
      <c r="D139" s="29">
        <v>44939</v>
      </c>
      <c r="E139" s="30" t="s">
        <v>4362</v>
      </c>
      <c r="F139" s="31">
        <v>679872</v>
      </c>
      <c r="G139" s="30" t="s">
        <v>4331</v>
      </c>
      <c r="H139" s="31">
        <v>71387</v>
      </c>
      <c r="I139" s="84"/>
      <c r="J139" s="85"/>
      <c r="K139" s="86"/>
      <c r="L139" s="32" t="s">
        <v>4351</v>
      </c>
      <c r="M139" s="38"/>
      <c r="N139">
        <v>1470</v>
      </c>
      <c r="P139" s="48">
        <f t="shared" si="4"/>
        <v>608485</v>
      </c>
      <c r="Q139" t="str">
        <f t="shared" si="5"/>
        <v/>
      </c>
    </row>
    <row r="140" spans="1:17" ht="14.45" hidden="1" customHeight="1" x14ac:dyDescent="0.25">
      <c r="A140" s="37">
        <v>132</v>
      </c>
      <c r="B140" s="79"/>
      <c r="C140" s="28" t="s">
        <v>4477</v>
      </c>
      <c r="D140" s="29">
        <v>44931</v>
      </c>
      <c r="E140" s="30" t="s">
        <v>4362</v>
      </c>
      <c r="F140" s="31">
        <v>1308613</v>
      </c>
      <c r="G140" s="30" t="s">
        <v>4331</v>
      </c>
      <c r="H140" s="31">
        <v>137404</v>
      </c>
      <c r="I140" s="84"/>
      <c r="J140" s="85"/>
      <c r="K140" s="86"/>
      <c r="L140" s="32" t="s">
        <v>4351</v>
      </c>
      <c r="M140" s="38"/>
      <c r="N140">
        <v>457</v>
      </c>
      <c r="P140" s="48">
        <f t="shared" si="4"/>
        <v>1171209</v>
      </c>
      <c r="Q140" t="str">
        <f t="shared" si="5"/>
        <v/>
      </c>
    </row>
    <row r="141" spans="1:17" ht="14.45" hidden="1" customHeight="1" x14ac:dyDescent="0.25">
      <c r="A141" s="37">
        <v>133</v>
      </c>
      <c r="B141" s="79"/>
      <c r="C141" s="28" t="s">
        <v>4478</v>
      </c>
      <c r="D141" s="29">
        <v>44940</v>
      </c>
      <c r="E141" s="30" t="s">
        <v>4360</v>
      </c>
      <c r="F141" s="31">
        <v>1001744</v>
      </c>
      <c r="G141" s="30" t="s">
        <v>4331</v>
      </c>
      <c r="H141" s="31">
        <v>105183</v>
      </c>
      <c r="I141" s="84"/>
      <c r="J141" s="85"/>
      <c r="K141" s="86"/>
      <c r="L141" s="32" t="s">
        <v>4351</v>
      </c>
      <c r="M141" s="38"/>
      <c r="N141">
        <v>1578</v>
      </c>
      <c r="P141" s="48">
        <f t="shared" si="4"/>
        <v>896561</v>
      </c>
      <c r="Q141" t="str">
        <f t="shared" si="5"/>
        <v/>
      </c>
    </row>
    <row r="142" spans="1:17" ht="14.45" hidden="1" customHeight="1" x14ac:dyDescent="0.25">
      <c r="A142" s="37">
        <v>134</v>
      </c>
      <c r="B142" s="79"/>
      <c r="C142" s="28" t="s">
        <v>4479</v>
      </c>
      <c r="D142" s="29">
        <v>44932</v>
      </c>
      <c r="E142" s="30" t="s">
        <v>4362</v>
      </c>
      <c r="F142" s="31">
        <v>807741</v>
      </c>
      <c r="G142" s="30" t="s">
        <v>4331</v>
      </c>
      <c r="H142" s="31">
        <v>84813</v>
      </c>
      <c r="I142" s="84"/>
      <c r="J142" s="85"/>
      <c r="K142" s="86"/>
      <c r="L142" s="32" t="s">
        <v>4351</v>
      </c>
      <c r="M142" s="38"/>
      <c r="N142">
        <v>609</v>
      </c>
      <c r="P142" s="48">
        <f t="shared" si="4"/>
        <v>722928</v>
      </c>
      <c r="Q142" t="str">
        <f t="shared" si="5"/>
        <v/>
      </c>
    </row>
    <row r="143" spans="1:17" ht="14.45" hidden="1" customHeight="1" x14ac:dyDescent="0.25">
      <c r="A143" s="37">
        <v>135</v>
      </c>
      <c r="B143" s="79"/>
      <c r="C143" s="28" t="s">
        <v>4480</v>
      </c>
      <c r="D143" s="29">
        <v>44937</v>
      </c>
      <c r="E143" s="30" t="s">
        <v>4353</v>
      </c>
      <c r="F143" s="31">
        <v>165601</v>
      </c>
      <c r="G143" s="30" t="s">
        <v>4331</v>
      </c>
      <c r="H143" s="31">
        <v>17388</v>
      </c>
      <c r="I143" s="84"/>
      <c r="J143" s="85"/>
      <c r="K143" s="86"/>
      <c r="L143" s="32" t="s">
        <v>4351</v>
      </c>
      <c r="M143" s="38"/>
      <c r="N143">
        <v>1047</v>
      </c>
      <c r="P143" s="48">
        <f t="shared" si="4"/>
        <v>148213</v>
      </c>
      <c r="Q143" t="str">
        <f t="shared" si="5"/>
        <v/>
      </c>
    </row>
    <row r="144" spans="1:17" ht="14.45" hidden="1" customHeight="1" x14ac:dyDescent="0.25">
      <c r="A144" s="37">
        <v>136</v>
      </c>
      <c r="B144" s="79"/>
      <c r="C144" s="28" t="s">
        <v>4481</v>
      </c>
      <c r="D144" s="29">
        <v>44931</v>
      </c>
      <c r="E144" s="30" t="s">
        <v>4362</v>
      </c>
      <c r="F144" s="31">
        <v>807741</v>
      </c>
      <c r="G144" s="30" t="s">
        <v>4331</v>
      </c>
      <c r="H144" s="31">
        <v>84813</v>
      </c>
      <c r="I144" s="84"/>
      <c r="J144" s="85"/>
      <c r="K144" s="86"/>
      <c r="L144" s="32" t="s">
        <v>4351</v>
      </c>
      <c r="M144" s="38"/>
      <c r="N144">
        <v>458</v>
      </c>
      <c r="P144" s="48">
        <f t="shared" si="4"/>
        <v>722928</v>
      </c>
      <c r="Q144" t="str">
        <f t="shared" si="5"/>
        <v/>
      </c>
    </row>
    <row r="145" spans="1:17" ht="14.45" hidden="1" customHeight="1" x14ac:dyDescent="0.25">
      <c r="A145" s="37">
        <v>137</v>
      </c>
      <c r="B145" s="79"/>
      <c r="C145" s="28" t="s">
        <v>4482</v>
      </c>
      <c r="D145" s="29">
        <v>44931</v>
      </c>
      <c r="E145" s="30" t="s">
        <v>4350</v>
      </c>
      <c r="F145" s="31">
        <v>807741</v>
      </c>
      <c r="G145" s="30" t="s">
        <v>4331</v>
      </c>
      <c r="H145" s="31">
        <v>84813</v>
      </c>
      <c r="I145" s="84"/>
      <c r="J145" s="85"/>
      <c r="K145" s="86"/>
      <c r="L145" s="32" t="s">
        <v>4351</v>
      </c>
      <c r="M145" s="38"/>
      <c r="N145">
        <v>508</v>
      </c>
      <c r="P145" s="48">
        <f t="shared" si="4"/>
        <v>722928</v>
      </c>
      <c r="Q145" t="str">
        <f t="shared" si="5"/>
        <v/>
      </c>
    </row>
    <row r="146" spans="1:17" ht="14.45" hidden="1" customHeight="1" x14ac:dyDescent="0.25">
      <c r="A146" s="37">
        <v>138</v>
      </c>
      <c r="B146" s="79"/>
      <c r="C146" s="28" t="s">
        <v>4483</v>
      </c>
      <c r="D146" s="29">
        <v>44932</v>
      </c>
      <c r="E146" s="30" t="s">
        <v>4355</v>
      </c>
      <c r="F146" s="31">
        <v>500872</v>
      </c>
      <c r="G146" s="30" t="s">
        <v>4331</v>
      </c>
      <c r="H146" s="31">
        <v>52592</v>
      </c>
      <c r="I146" s="84"/>
      <c r="J146" s="85"/>
      <c r="K146" s="86"/>
      <c r="L146" s="32" t="s">
        <v>4351</v>
      </c>
      <c r="M146" s="38"/>
      <c r="N146">
        <v>782</v>
      </c>
      <c r="P146" s="48">
        <f t="shared" si="4"/>
        <v>448280</v>
      </c>
      <c r="Q146" t="str">
        <f t="shared" si="5"/>
        <v/>
      </c>
    </row>
    <row r="147" spans="1:17" ht="14.45" hidden="1" customHeight="1" x14ac:dyDescent="0.25">
      <c r="A147" s="37">
        <v>139</v>
      </c>
      <c r="B147" s="79"/>
      <c r="C147" s="28" t="s">
        <v>4484</v>
      </c>
      <c r="D147" s="29">
        <v>44932</v>
      </c>
      <c r="E147" s="30" t="s">
        <v>4355</v>
      </c>
      <c r="F147" s="31">
        <v>807741</v>
      </c>
      <c r="G147" s="30" t="s">
        <v>4331</v>
      </c>
      <c r="H147" s="31">
        <v>84813</v>
      </c>
      <c r="I147" s="84"/>
      <c r="J147" s="85"/>
      <c r="K147" s="86"/>
      <c r="L147" s="32" t="s">
        <v>4351</v>
      </c>
      <c r="M147" s="38"/>
      <c r="N147">
        <v>791</v>
      </c>
      <c r="P147" s="48">
        <f t="shared" si="4"/>
        <v>722928</v>
      </c>
      <c r="Q147" t="str">
        <f t="shared" si="5"/>
        <v/>
      </c>
    </row>
    <row r="148" spans="1:17" ht="14.45" hidden="1" customHeight="1" x14ac:dyDescent="0.25">
      <c r="A148" s="37">
        <v>140</v>
      </c>
      <c r="B148" s="79"/>
      <c r="C148" s="28" t="s">
        <v>4485</v>
      </c>
      <c r="D148" s="29">
        <v>44942</v>
      </c>
      <c r="E148" s="30" t="s">
        <v>4353</v>
      </c>
      <c r="F148" s="31">
        <v>1052874</v>
      </c>
      <c r="G148" s="30" t="s">
        <v>4331</v>
      </c>
      <c r="H148" s="31">
        <v>110552</v>
      </c>
      <c r="I148" s="84"/>
      <c r="J148" s="85"/>
      <c r="K148" s="86"/>
      <c r="L148" s="32" t="s">
        <v>4351</v>
      </c>
      <c r="M148" s="38"/>
      <c r="N148">
        <v>1621</v>
      </c>
      <c r="P148" s="48">
        <f t="shared" si="4"/>
        <v>942322</v>
      </c>
      <c r="Q148" t="str">
        <f t="shared" si="5"/>
        <v/>
      </c>
    </row>
    <row r="149" spans="1:17" ht="14.45" hidden="1" customHeight="1" x14ac:dyDescent="0.25">
      <c r="A149" s="37">
        <v>141</v>
      </c>
      <c r="B149" s="79"/>
      <c r="C149" s="28" t="s">
        <v>4486</v>
      </c>
      <c r="D149" s="29">
        <v>44942</v>
      </c>
      <c r="E149" s="30" t="s">
        <v>4353</v>
      </c>
      <c r="F149" s="31">
        <v>2862357</v>
      </c>
      <c r="G149" s="30" t="s">
        <v>4331</v>
      </c>
      <c r="H149" s="31">
        <v>300547</v>
      </c>
      <c r="I149" s="84"/>
      <c r="J149" s="85"/>
      <c r="K149" s="86"/>
      <c r="L149" s="32" t="s">
        <v>4351</v>
      </c>
      <c r="M149" s="38"/>
      <c r="N149">
        <v>1644</v>
      </c>
      <c r="P149" s="48">
        <f t="shared" si="4"/>
        <v>2561810</v>
      </c>
      <c r="Q149" t="str">
        <f t="shared" si="5"/>
        <v/>
      </c>
    </row>
    <row r="150" spans="1:17" ht="14.45" hidden="1" customHeight="1" x14ac:dyDescent="0.25">
      <c r="A150" s="37">
        <v>142</v>
      </c>
      <c r="B150" s="79"/>
      <c r="C150" s="28" t="s">
        <v>4487</v>
      </c>
      <c r="D150" s="29">
        <v>44943</v>
      </c>
      <c r="E150" s="30" t="s">
        <v>4353</v>
      </c>
      <c r="F150" s="31">
        <v>1083742</v>
      </c>
      <c r="G150" s="30" t="s">
        <v>4331</v>
      </c>
      <c r="H150" s="31">
        <v>113793</v>
      </c>
      <c r="I150" s="84"/>
      <c r="J150" s="85"/>
      <c r="K150" s="86"/>
      <c r="L150" s="32" t="s">
        <v>4351</v>
      </c>
      <c r="M150" s="38"/>
      <c r="N150">
        <v>1704</v>
      </c>
      <c r="P150" s="48">
        <f t="shared" si="4"/>
        <v>969949</v>
      </c>
      <c r="Q150" t="str">
        <f t="shared" si="5"/>
        <v/>
      </c>
    </row>
    <row r="151" spans="1:17" ht="14.45" hidden="1" customHeight="1" x14ac:dyDescent="0.25">
      <c r="A151" s="37">
        <v>143</v>
      </c>
      <c r="B151" s="79"/>
      <c r="C151" s="28" t="s">
        <v>4488</v>
      </c>
      <c r="D151" s="29">
        <v>44931</v>
      </c>
      <c r="E151" s="30" t="s">
        <v>4350</v>
      </c>
      <c r="F151" s="31">
        <v>963995</v>
      </c>
      <c r="G151" s="30" t="s">
        <v>4331</v>
      </c>
      <c r="H151" s="31">
        <v>101219</v>
      </c>
      <c r="I151" s="84"/>
      <c r="J151" s="85"/>
      <c r="K151" s="86"/>
      <c r="L151" s="32" t="s">
        <v>4351</v>
      </c>
      <c r="M151" s="38"/>
      <c r="N151">
        <v>401</v>
      </c>
      <c r="P151" s="48">
        <f t="shared" si="4"/>
        <v>862776</v>
      </c>
      <c r="Q151" t="str">
        <f t="shared" si="5"/>
        <v/>
      </c>
    </row>
    <row r="152" spans="1:17" ht="14.45" hidden="1" customHeight="1" x14ac:dyDescent="0.25">
      <c r="A152" s="37">
        <v>144</v>
      </c>
      <c r="B152" s="79"/>
      <c r="C152" s="28" t="s">
        <v>4489</v>
      </c>
      <c r="D152" s="29">
        <v>44930</v>
      </c>
      <c r="E152" s="30" t="s">
        <v>4350</v>
      </c>
      <c r="F152" s="31">
        <v>807741</v>
      </c>
      <c r="G152" s="30" t="s">
        <v>4331</v>
      </c>
      <c r="H152" s="31">
        <v>84813</v>
      </c>
      <c r="I152" s="84"/>
      <c r="J152" s="85"/>
      <c r="K152" s="86"/>
      <c r="L152" s="32" t="s">
        <v>4351</v>
      </c>
      <c r="M152" s="38"/>
      <c r="N152">
        <v>291</v>
      </c>
      <c r="P152" s="48">
        <f t="shared" si="4"/>
        <v>722928</v>
      </c>
      <c r="Q152" t="str">
        <f t="shared" si="5"/>
        <v/>
      </c>
    </row>
    <row r="153" spans="1:17" ht="14.45" hidden="1" customHeight="1" x14ac:dyDescent="0.25">
      <c r="A153" s="37">
        <v>145</v>
      </c>
      <c r="B153" s="79"/>
      <c r="C153" s="28" t="s">
        <v>4490</v>
      </c>
      <c r="D153" s="29">
        <v>44932</v>
      </c>
      <c r="E153" s="30" t="s">
        <v>4350</v>
      </c>
      <c r="F153" s="31">
        <v>807741</v>
      </c>
      <c r="G153" s="30" t="s">
        <v>4331</v>
      </c>
      <c r="H153" s="31">
        <v>84813</v>
      </c>
      <c r="I153" s="84"/>
      <c r="J153" s="85"/>
      <c r="K153" s="86"/>
      <c r="L153" s="32" t="s">
        <v>4351</v>
      </c>
      <c r="M153" s="38"/>
      <c r="N153">
        <v>588</v>
      </c>
      <c r="P153" s="48">
        <f t="shared" si="4"/>
        <v>722928</v>
      </c>
      <c r="Q153" t="str">
        <f t="shared" si="5"/>
        <v/>
      </c>
    </row>
    <row r="154" spans="1:17" ht="14.45" hidden="1" customHeight="1" x14ac:dyDescent="0.25">
      <c r="A154" s="37">
        <v>146</v>
      </c>
      <c r="B154" s="79"/>
      <c r="C154" s="28" t="s">
        <v>4491</v>
      </c>
      <c r="D154" s="29">
        <v>44932</v>
      </c>
      <c r="E154" s="30" t="s">
        <v>4360</v>
      </c>
      <c r="F154" s="31">
        <v>807741</v>
      </c>
      <c r="G154" s="30" t="s">
        <v>4331</v>
      </c>
      <c r="H154" s="31">
        <v>84813</v>
      </c>
      <c r="I154" s="84"/>
      <c r="J154" s="85"/>
      <c r="K154" s="86"/>
      <c r="L154" s="32" t="s">
        <v>4351</v>
      </c>
      <c r="M154" s="38"/>
      <c r="N154">
        <v>754</v>
      </c>
      <c r="P154" s="48">
        <f t="shared" si="4"/>
        <v>722928</v>
      </c>
      <c r="Q154" t="str">
        <f t="shared" si="5"/>
        <v/>
      </c>
    </row>
    <row r="155" spans="1:17" ht="14.45" hidden="1" customHeight="1" x14ac:dyDescent="0.25">
      <c r="A155" s="37">
        <v>147</v>
      </c>
      <c r="B155" s="79"/>
      <c r="C155" s="28" t="s">
        <v>4492</v>
      </c>
      <c r="D155" s="29">
        <v>44932</v>
      </c>
      <c r="E155" s="30" t="s">
        <v>4353</v>
      </c>
      <c r="F155" s="31">
        <v>807741</v>
      </c>
      <c r="G155" s="30" t="s">
        <v>4331</v>
      </c>
      <c r="H155" s="31">
        <v>84813</v>
      </c>
      <c r="I155" s="84"/>
      <c r="J155" s="85"/>
      <c r="K155" s="86"/>
      <c r="L155" s="32" t="s">
        <v>4351</v>
      </c>
      <c r="M155" s="38"/>
      <c r="N155">
        <v>794</v>
      </c>
      <c r="P155" s="48">
        <f t="shared" si="4"/>
        <v>722928</v>
      </c>
      <c r="Q155" t="str">
        <f t="shared" si="5"/>
        <v/>
      </c>
    </row>
    <row r="156" spans="1:17" ht="14.45" hidden="1" customHeight="1" x14ac:dyDescent="0.25">
      <c r="A156" s="37">
        <v>148</v>
      </c>
      <c r="B156" s="79"/>
      <c r="C156" s="28" t="s">
        <v>4493</v>
      </c>
      <c r="D156" s="29">
        <v>44936</v>
      </c>
      <c r="E156" s="30" t="s">
        <v>4362</v>
      </c>
      <c r="F156" s="31">
        <v>1553746</v>
      </c>
      <c r="G156" s="30" t="s">
        <v>4331</v>
      </c>
      <c r="H156" s="31">
        <v>163143</v>
      </c>
      <c r="I156" s="84"/>
      <c r="J156" s="85"/>
      <c r="K156" s="86"/>
      <c r="L156" s="32" t="s">
        <v>4351</v>
      </c>
      <c r="M156" s="38"/>
      <c r="N156">
        <v>1003</v>
      </c>
      <c r="P156" s="48">
        <f t="shared" si="4"/>
        <v>1390603</v>
      </c>
      <c r="Q156" t="str">
        <f t="shared" si="5"/>
        <v/>
      </c>
    </row>
    <row r="157" spans="1:17" ht="14.45" hidden="1" customHeight="1" x14ac:dyDescent="0.25">
      <c r="A157" s="37">
        <v>149</v>
      </c>
      <c r="B157" s="79"/>
      <c r="C157" s="28" t="s">
        <v>4494</v>
      </c>
      <c r="D157" s="29">
        <v>44935</v>
      </c>
      <c r="E157" s="30" t="s">
        <v>4353</v>
      </c>
      <c r="F157" s="31">
        <v>1675154</v>
      </c>
      <c r="G157" s="30" t="s">
        <v>4331</v>
      </c>
      <c r="H157" s="31">
        <v>175891</v>
      </c>
      <c r="I157" s="84"/>
      <c r="J157" s="85"/>
      <c r="K157" s="86"/>
      <c r="L157" s="32" t="s">
        <v>4351</v>
      </c>
      <c r="M157" s="38"/>
      <c r="N157">
        <v>888</v>
      </c>
      <c r="P157" s="48">
        <f t="shared" si="4"/>
        <v>1499263</v>
      </c>
      <c r="Q157" t="str">
        <f t="shared" si="5"/>
        <v/>
      </c>
    </row>
    <row r="158" spans="1:17" ht="14.45" hidden="1" customHeight="1" x14ac:dyDescent="0.25">
      <c r="A158" s="37">
        <v>150</v>
      </c>
      <c r="B158" s="79"/>
      <c r="C158" s="28" t="s">
        <v>4495</v>
      </c>
      <c r="D158" s="29">
        <v>44932</v>
      </c>
      <c r="E158" s="30" t="s">
        <v>4350</v>
      </c>
      <c r="F158" s="31">
        <v>807741</v>
      </c>
      <c r="G158" s="30" t="s">
        <v>4331</v>
      </c>
      <c r="H158" s="31">
        <v>84813</v>
      </c>
      <c r="I158" s="84"/>
      <c r="J158" s="85"/>
      <c r="K158" s="86"/>
      <c r="L158" s="32" t="s">
        <v>4351</v>
      </c>
      <c r="M158" s="38"/>
      <c r="N158">
        <v>693</v>
      </c>
      <c r="P158" s="48">
        <f t="shared" si="4"/>
        <v>722928</v>
      </c>
      <c r="Q158" t="str">
        <f t="shared" si="5"/>
        <v/>
      </c>
    </row>
    <row r="159" spans="1:17" ht="14.45" hidden="1" customHeight="1" x14ac:dyDescent="0.25">
      <c r="A159" s="37">
        <v>151</v>
      </c>
      <c r="B159" s="79"/>
      <c r="C159" s="28" t="s">
        <v>4496</v>
      </c>
      <c r="D159" s="29">
        <v>44932</v>
      </c>
      <c r="E159" s="30" t="s">
        <v>4360</v>
      </c>
      <c r="F159" s="31">
        <v>807741</v>
      </c>
      <c r="G159" s="30" t="s">
        <v>4331</v>
      </c>
      <c r="H159" s="31">
        <v>84813</v>
      </c>
      <c r="I159" s="84"/>
      <c r="J159" s="85"/>
      <c r="K159" s="86"/>
      <c r="L159" s="32" t="s">
        <v>4351</v>
      </c>
      <c r="M159" s="38"/>
      <c r="N159">
        <v>561</v>
      </c>
      <c r="P159" s="48">
        <f t="shared" si="4"/>
        <v>722928</v>
      </c>
      <c r="Q159" t="str">
        <f t="shared" si="5"/>
        <v/>
      </c>
    </row>
    <row r="160" spans="1:17" ht="14.45" hidden="1" customHeight="1" x14ac:dyDescent="0.25">
      <c r="A160" s="37">
        <v>152</v>
      </c>
      <c r="B160" s="79"/>
      <c r="C160" s="28" t="s">
        <v>4497</v>
      </c>
      <c r="D160" s="29">
        <v>44938</v>
      </c>
      <c r="E160" s="30" t="s">
        <v>4360</v>
      </c>
      <c r="F160" s="31">
        <v>1180743</v>
      </c>
      <c r="G160" s="30" t="s">
        <v>4331</v>
      </c>
      <c r="H160" s="31">
        <v>123978</v>
      </c>
      <c r="I160" s="84"/>
      <c r="J160" s="85"/>
      <c r="K160" s="86"/>
      <c r="L160" s="32" t="s">
        <v>4351</v>
      </c>
      <c r="M160" s="38"/>
      <c r="N160">
        <v>1389</v>
      </c>
      <c r="P160" s="48">
        <f t="shared" si="4"/>
        <v>1056765</v>
      </c>
      <c r="Q160" t="str">
        <f t="shared" si="5"/>
        <v/>
      </c>
    </row>
    <row r="161" spans="1:17" ht="14.45" hidden="1" customHeight="1" x14ac:dyDescent="0.25">
      <c r="A161" s="37">
        <v>153</v>
      </c>
      <c r="B161" s="79"/>
      <c r="C161" s="28" t="s">
        <v>4498</v>
      </c>
      <c r="D161" s="29">
        <v>44932</v>
      </c>
      <c r="E161" s="30" t="s">
        <v>4350</v>
      </c>
      <c r="F161" s="31">
        <v>1809485</v>
      </c>
      <c r="G161" s="30" t="s">
        <v>4331</v>
      </c>
      <c r="H161" s="31">
        <v>189996</v>
      </c>
      <c r="I161" s="84"/>
      <c r="J161" s="85"/>
      <c r="K161" s="86"/>
      <c r="L161" s="32" t="s">
        <v>4351</v>
      </c>
      <c r="M161" s="38"/>
      <c r="N161">
        <v>677</v>
      </c>
      <c r="P161" s="48">
        <f t="shared" si="4"/>
        <v>1619489</v>
      </c>
      <c r="Q161" t="str">
        <f t="shared" si="5"/>
        <v/>
      </c>
    </row>
    <row r="162" spans="1:17" ht="14.45" hidden="1" customHeight="1" x14ac:dyDescent="0.25">
      <c r="A162" s="37">
        <v>154</v>
      </c>
      <c r="B162" s="79"/>
      <c r="C162" s="28" t="s">
        <v>4499</v>
      </c>
      <c r="D162" s="29">
        <v>44932</v>
      </c>
      <c r="E162" s="30" t="s">
        <v>4355</v>
      </c>
      <c r="F162" s="31">
        <v>807741</v>
      </c>
      <c r="G162" s="30" t="s">
        <v>4331</v>
      </c>
      <c r="H162" s="31">
        <v>84813</v>
      </c>
      <c r="I162" s="84"/>
      <c r="J162" s="85"/>
      <c r="K162" s="86"/>
      <c r="L162" s="32" t="s">
        <v>4351</v>
      </c>
      <c r="M162" s="38"/>
      <c r="N162">
        <v>620</v>
      </c>
      <c r="P162" s="48">
        <f t="shared" si="4"/>
        <v>722928</v>
      </c>
      <c r="Q162" t="str">
        <f t="shared" si="5"/>
        <v/>
      </c>
    </row>
    <row r="163" spans="1:17" ht="14.45" hidden="1" customHeight="1" x14ac:dyDescent="0.25">
      <c r="A163" s="37">
        <v>155</v>
      </c>
      <c r="B163" s="79"/>
      <c r="C163" s="28" t="s">
        <v>4500</v>
      </c>
      <c r="D163" s="29">
        <v>44932</v>
      </c>
      <c r="E163" s="30" t="s">
        <v>4355</v>
      </c>
      <c r="F163" s="31">
        <v>807741</v>
      </c>
      <c r="G163" s="30" t="s">
        <v>4331</v>
      </c>
      <c r="H163" s="31">
        <v>84813</v>
      </c>
      <c r="I163" s="84"/>
      <c r="J163" s="85"/>
      <c r="K163" s="86"/>
      <c r="L163" s="32" t="s">
        <v>4351</v>
      </c>
      <c r="M163" s="38"/>
      <c r="N163">
        <v>800</v>
      </c>
      <c r="P163" s="48">
        <f t="shared" si="4"/>
        <v>722928</v>
      </c>
      <c r="Q163" t="str">
        <f t="shared" si="5"/>
        <v/>
      </c>
    </row>
    <row r="164" spans="1:17" ht="14.45" hidden="1" customHeight="1" x14ac:dyDescent="0.25">
      <c r="A164" s="37">
        <v>156</v>
      </c>
      <c r="B164" s="79"/>
      <c r="C164" s="28" t="s">
        <v>4501</v>
      </c>
      <c r="D164" s="29">
        <v>44931</v>
      </c>
      <c r="E164" s="30" t="s">
        <v>4353</v>
      </c>
      <c r="F164" s="31">
        <v>807741</v>
      </c>
      <c r="G164" s="30" t="s">
        <v>4331</v>
      </c>
      <c r="H164" s="31">
        <v>84813</v>
      </c>
      <c r="I164" s="84"/>
      <c r="J164" s="85"/>
      <c r="K164" s="86"/>
      <c r="L164" s="32" t="s">
        <v>4351</v>
      </c>
      <c r="M164" s="38"/>
      <c r="N164">
        <v>517</v>
      </c>
      <c r="P164" s="48">
        <f t="shared" si="4"/>
        <v>722928</v>
      </c>
      <c r="Q164" t="str">
        <f t="shared" si="5"/>
        <v/>
      </c>
    </row>
    <row r="165" spans="1:17" ht="14.45" hidden="1" customHeight="1" x14ac:dyDescent="0.25">
      <c r="A165" s="37">
        <v>157</v>
      </c>
      <c r="B165" s="79"/>
      <c r="C165" s="28" t="s">
        <v>4502</v>
      </c>
      <c r="D165" s="29">
        <v>44930</v>
      </c>
      <c r="E165" s="30" t="s">
        <v>4350</v>
      </c>
      <c r="F165" s="31">
        <v>1551197</v>
      </c>
      <c r="G165" s="30" t="s">
        <v>4331</v>
      </c>
      <c r="H165" s="31">
        <v>162876</v>
      </c>
      <c r="I165" s="84"/>
      <c r="J165" s="85"/>
      <c r="K165" s="86"/>
      <c r="L165" s="32" t="s">
        <v>4351</v>
      </c>
      <c r="M165" s="38"/>
      <c r="N165">
        <v>286</v>
      </c>
      <c r="P165" s="48">
        <f t="shared" si="4"/>
        <v>1388321</v>
      </c>
      <c r="Q165" t="str">
        <f t="shared" si="5"/>
        <v/>
      </c>
    </row>
    <row r="166" spans="1:17" ht="14.45" hidden="1" customHeight="1" x14ac:dyDescent="0.25">
      <c r="A166" s="37">
        <v>158</v>
      </c>
      <c r="B166" s="79"/>
      <c r="C166" s="28" t="s">
        <v>4503</v>
      </c>
      <c r="D166" s="29">
        <v>44932</v>
      </c>
      <c r="E166" s="30" t="s">
        <v>4353</v>
      </c>
      <c r="F166" s="31">
        <v>807741</v>
      </c>
      <c r="G166" s="30" t="s">
        <v>4331</v>
      </c>
      <c r="H166" s="31">
        <v>84813</v>
      </c>
      <c r="I166" s="84"/>
      <c r="J166" s="85"/>
      <c r="K166" s="86"/>
      <c r="L166" s="32" t="s">
        <v>4351</v>
      </c>
      <c r="M166" s="38"/>
      <c r="N166">
        <v>652</v>
      </c>
      <c r="P166" s="48">
        <f t="shared" si="4"/>
        <v>722928</v>
      </c>
      <c r="Q166" t="str">
        <f t="shared" si="5"/>
        <v/>
      </c>
    </row>
    <row r="167" spans="1:17" ht="14.45" hidden="1" customHeight="1" x14ac:dyDescent="0.25">
      <c r="A167" s="37">
        <v>159</v>
      </c>
      <c r="B167" s="79"/>
      <c r="C167" s="28" t="s">
        <v>4504</v>
      </c>
      <c r="D167" s="29">
        <v>44932</v>
      </c>
      <c r="E167" s="30" t="s">
        <v>4360</v>
      </c>
      <c r="F167" s="31">
        <v>2300184</v>
      </c>
      <c r="G167" s="30" t="s">
        <v>4331</v>
      </c>
      <c r="H167" s="31">
        <v>241519</v>
      </c>
      <c r="I167" s="84"/>
      <c r="J167" s="85"/>
      <c r="K167" s="86"/>
      <c r="L167" s="32" t="s">
        <v>4351</v>
      </c>
      <c r="M167" s="38"/>
      <c r="N167">
        <v>546</v>
      </c>
      <c r="P167" s="48">
        <f t="shared" si="4"/>
        <v>2058665</v>
      </c>
      <c r="Q167" t="str">
        <f t="shared" si="5"/>
        <v/>
      </c>
    </row>
    <row r="168" spans="1:17" ht="14.45" hidden="1" customHeight="1" x14ac:dyDescent="0.25">
      <c r="A168" s="37">
        <v>160</v>
      </c>
      <c r="B168" s="79"/>
      <c r="C168" s="28" t="s">
        <v>4505</v>
      </c>
      <c r="D168" s="29">
        <v>44932</v>
      </c>
      <c r="E168" s="30" t="s">
        <v>4360</v>
      </c>
      <c r="F168" s="31">
        <v>807741</v>
      </c>
      <c r="G168" s="30" t="s">
        <v>4331</v>
      </c>
      <c r="H168" s="31">
        <v>84813</v>
      </c>
      <c r="I168" s="84"/>
      <c r="J168" s="85"/>
      <c r="K168" s="86"/>
      <c r="L168" s="32" t="s">
        <v>4351</v>
      </c>
      <c r="M168" s="38"/>
      <c r="N168">
        <v>602</v>
      </c>
      <c r="P168" s="48">
        <f t="shared" si="4"/>
        <v>722928</v>
      </c>
      <c r="Q168" t="str">
        <f t="shared" si="5"/>
        <v/>
      </c>
    </row>
    <row r="169" spans="1:17" ht="14.45" hidden="1" customHeight="1" x14ac:dyDescent="0.25">
      <c r="A169" s="37">
        <v>161</v>
      </c>
      <c r="B169" s="79"/>
      <c r="C169" s="28" t="s">
        <v>4506</v>
      </c>
      <c r="D169" s="29">
        <v>44932</v>
      </c>
      <c r="E169" s="30" t="s">
        <v>4360</v>
      </c>
      <c r="F169" s="31">
        <v>807741</v>
      </c>
      <c r="G169" s="30" t="s">
        <v>4331</v>
      </c>
      <c r="H169" s="31">
        <v>84813</v>
      </c>
      <c r="I169" s="84"/>
      <c r="J169" s="85"/>
      <c r="K169" s="86"/>
      <c r="L169" s="32" t="s">
        <v>4351</v>
      </c>
      <c r="M169" s="38"/>
      <c r="N169">
        <v>680</v>
      </c>
      <c r="P169" s="48">
        <f t="shared" si="4"/>
        <v>722928</v>
      </c>
      <c r="Q169" t="str">
        <f t="shared" si="5"/>
        <v/>
      </c>
    </row>
    <row r="170" spans="1:17" ht="14.45" hidden="1" customHeight="1" x14ac:dyDescent="0.25">
      <c r="A170" s="37">
        <v>162</v>
      </c>
      <c r="B170" s="79"/>
      <c r="C170" s="28" t="s">
        <v>4507</v>
      </c>
      <c r="D170" s="29">
        <v>44930</v>
      </c>
      <c r="E170" s="30" t="s">
        <v>4353</v>
      </c>
      <c r="F170" s="31">
        <v>1402105</v>
      </c>
      <c r="G170" s="30" t="s">
        <v>4331</v>
      </c>
      <c r="H170" s="31">
        <v>147221</v>
      </c>
      <c r="I170" s="84"/>
      <c r="J170" s="85"/>
      <c r="K170" s="86"/>
      <c r="L170" s="32" t="s">
        <v>4351</v>
      </c>
      <c r="M170" s="38"/>
      <c r="N170">
        <v>252</v>
      </c>
      <c r="P170" s="48">
        <f t="shared" si="4"/>
        <v>1254884</v>
      </c>
      <c r="Q170" t="str">
        <f t="shared" si="5"/>
        <v/>
      </c>
    </row>
    <row r="171" spans="1:17" ht="14.45" hidden="1" customHeight="1" x14ac:dyDescent="0.25">
      <c r="A171" s="37">
        <v>163</v>
      </c>
      <c r="B171" s="79"/>
      <c r="C171" s="28" t="s">
        <v>4508</v>
      </c>
      <c r="D171" s="29">
        <v>44931</v>
      </c>
      <c r="E171" s="30" t="s">
        <v>4353</v>
      </c>
      <c r="F171" s="31">
        <v>807741</v>
      </c>
      <c r="G171" s="30" t="s">
        <v>4331</v>
      </c>
      <c r="H171" s="31">
        <v>84813</v>
      </c>
      <c r="I171" s="84"/>
      <c r="J171" s="85"/>
      <c r="K171" s="86"/>
      <c r="L171" s="32" t="s">
        <v>4351</v>
      </c>
      <c r="M171" s="38"/>
      <c r="N171">
        <v>478</v>
      </c>
      <c r="P171" s="48">
        <f t="shared" si="4"/>
        <v>722928</v>
      </c>
      <c r="Q171" t="str">
        <f t="shared" si="5"/>
        <v/>
      </c>
    </row>
    <row r="172" spans="1:17" ht="14.45" hidden="1" customHeight="1" x14ac:dyDescent="0.25">
      <c r="A172" s="37">
        <v>164</v>
      </c>
      <c r="B172" s="79"/>
      <c r="C172" s="28" t="s">
        <v>4509</v>
      </c>
      <c r="D172" s="29">
        <v>44932</v>
      </c>
      <c r="E172" s="30" t="s">
        <v>4355</v>
      </c>
      <c r="F172" s="31">
        <v>807741</v>
      </c>
      <c r="G172" s="30" t="s">
        <v>4331</v>
      </c>
      <c r="H172" s="31">
        <v>84813</v>
      </c>
      <c r="I172" s="84"/>
      <c r="J172" s="85"/>
      <c r="K172" s="86"/>
      <c r="L172" s="32" t="s">
        <v>4351</v>
      </c>
      <c r="M172" s="38"/>
      <c r="N172">
        <v>616</v>
      </c>
      <c r="P172" s="48">
        <f t="shared" si="4"/>
        <v>722928</v>
      </c>
      <c r="Q172" t="str">
        <f t="shared" si="5"/>
        <v/>
      </c>
    </row>
    <row r="173" spans="1:17" ht="14.45" hidden="1" customHeight="1" x14ac:dyDescent="0.25">
      <c r="A173" s="37">
        <v>165</v>
      </c>
      <c r="B173" s="79"/>
      <c r="C173" s="28" t="s">
        <v>4510</v>
      </c>
      <c r="D173" s="29">
        <v>44932</v>
      </c>
      <c r="E173" s="30" t="s">
        <v>4355</v>
      </c>
      <c r="F173" s="31">
        <v>807741</v>
      </c>
      <c r="G173" s="30" t="s">
        <v>4331</v>
      </c>
      <c r="H173" s="31">
        <v>84813</v>
      </c>
      <c r="I173" s="84"/>
      <c r="J173" s="85"/>
      <c r="K173" s="86"/>
      <c r="L173" s="32" t="s">
        <v>4351</v>
      </c>
      <c r="M173" s="38"/>
      <c r="N173">
        <v>796</v>
      </c>
      <c r="P173" s="48">
        <f t="shared" si="4"/>
        <v>722928</v>
      </c>
      <c r="Q173" t="str">
        <f t="shared" si="5"/>
        <v/>
      </c>
    </row>
    <row r="174" spans="1:17" ht="14.45" hidden="1" customHeight="1" x14ac:dyDescent="0.25">
      <c r="A174" s="37">
        <v>166</v>
      </c>
      <c r="B174" s="79"/>
      <c r="C174" s="28" t="s">
        <v>4511</v>
      </c>
      <c r="D174" s="29">
        <v>44935</v>
      </c>
      <c r="E174" s="30" t="s">
        <v>4355</v>
      </c>
      <c r="F174" s="31">
        <v>373280</v>
      </c>
      <c r="G174" s="30" t="s">
        <v>4331</v>
      </c>
      <c r="H174" s="31">
        <v>39194</v>
      </c>
      <c r="I174" s="84"/>
      <c r="J174" s="85"/>
      <c r="K174" s="86"/>
      <c r="L174" s="32" t="s">
        <v>4351</v>
      </c>
      <c r="M174" s="38"/>
      <c r="N174">
        <v>896</v>
      </c>
      <c r="P174" s="48">
        <f t="shared" si="4"/>
        <v>334086</v>
      </c>
      <c r="Q174" t="str">
        <f t="shared" si="5"/>
        <v/>
      </c>
    </row>
    <row r="175" spans="1:17" ht="14.45" hidden="1" customHeight="1" x14ac:dyDescent="0.25">
      <c r="A175" s="37">
        <v>167</v>
      </c>
      <c r="B175" s="79"/>
      <c r="C175" s="28" t="s">
        <v>4512</v>
      </c>
      <c r="D175" s="29">
        <v>44931</v>
      </c>
      <c r="E175" s="30" t="s">
        <v>4362</v>
      </c>
      <c r="F175" s="31">
        <v>807741</v>
      </c>
      <c r="G175" s="30" t="s">
        <v>4331</v>
      </c>
      <c r="H175" s="31">
        <v>84813</v>
      </c>
      <c r="I175" s="84"/>
      <c r="J175" s="85"/>
      <c r="K175" s="86"/>
      <c r="L175" s="32" t="s">
        <v>4351</v>
      </c>
      <c r="M175" s="38"/>
      <c r="N175">
        <v>431</v>
      </c>
      <c r="P175" s="48">
        <f t="shared" si="4"/>
        <v>722928</v>
      </c>
      <c r="Q175" t="str">
        <f t="shared" si="5"/>
        <v/>
      </c>
    </row>
    <row r="176" spans="1:17" ht="14.45" hidden="1" customHeight="1" x14ac:dyDescent="0.25">
      <c r="A176" s="37">
        <v>168</v>
      </c>
      <c r="B176" s="79"/>
      <c r="C176" s="28" t="s">
        <v>4513</v>
      </c>
      <c r="D176" s="29">
        <v>44932</v>
      </c>
      <c r="E176" s="30" t="s">
        <v>4362</v>
      </c>
      <c r="F176" s="31">
        <v>807741</v>
      </c>
      <c r="G176" s="30" t="s">
        <v>4331</v>
      </c>
      <c r="H176" s="31">
        <v>84813</v>
      </c>
      <c r="I176" s="84"/>
      <c r="J176" s="85"/>
      <c r="K176" s="86"/>
      <c r="L176" s="32" t="s">
        <v>4351</v>
      </c>
      <c r="M176" s="38"/>
      <c r="N176">
        <v>631</v>
      </c>
      <c r="P176" s="48">
        <f t="shared" si="4"/>
        <v>722928</v>
      </c>
      <c r="Q176" t="str">
        <f t="shared" si="5"/>
        <v/>
      </c>
    </row>
    <row r="177" spans="1:17" ht="14.45" hidden="1" customHeight="1" x14ac:dyDescent="0.25">
      <c r="A177" s="37">
        <v>169</v>
      </c>
      <c r="B177" s="79"/>
      <c r="C177" s="28" t="s">
        <v>4514</v>
      </c>
      <c r="D177" s="29">
        <v>44932</v>
      </c>
      <c r="E177" s="30" t="s">
        <v>4362</v>
      </c>
      <c r="F177" s="31">
        <v>807741</v>
      </c>
      <c r="G177" s="30" t="s">
        <v>4331</v>
      </c>
      <c r="H177" s="31">
        <v>84813</v>
      </c>
      <c r="I177" s="84"/>
      <c r="J177" s="85"/>
      <c r="K177" s="86"/>
      <c r="L177" s="32" t="s">
        <v>4351</v>
      </c>
      <c r="M177" s="38"/>
      <c r="N177">
        <v>709</v>
      </c>
      <c r="P177" s="48">
        <f t="shared" si="4"/>
        <v>722928</v>
      </c>
      <c r="Q177" t="str">
        <f t="shared" si="5"/>
        <v/>
      </c>
    </row>
    <row r="178" spans="1:17" ht="14.45" hidden="1" customHeight="1" x14ac:dyDescent="0.25">
      <c r="A178" s="37">
        <v>170</v>
      </c>
      <c r="B178" s="79"/>
      <c r="C178" s="28" t="s">
        <v>4515</v>
      </c>
      <c r="D178" s="29">
        <v>44932</v>
      </c>
      <c r="E178" s="30" t="s">
        <v>4350</v>
      </c>
      <c r="F178" s="31">
        <v>500872</v>
      </c>
      <c r="G178" s="30" t="s">
        <v>4331</v>
      </c>
      <c r="H178" s="31">
        <v>52592</v>
      </c>
      <c r="I178" s="84"/>
      <c r="J178" s="85"/>
      <c r="K178" s="86"/>
      <c r="L178" s="32" t="s">
        <v>4351</v>
      </c>
      <c r="M178" s="38"/>
      <c r="N178">
        <v>670</v>
      </c>
      <c r="P178" s="48">
        <f t="shared" si="4"/>
        <v>448280</v>
      </c>
      <c r="Q178" t="str">
        <f t="shared" si="5"/>
        <v/>
      </c>
    </row>
    <row r="179" spans="1:17" ht="14.45" hidden="1" customHeight="1" x14ac:dyDescent="0.25">
      <c r="A179" s="37">
        <v>171</v>
      </c>
      <c r="B179" s="79"/>
      <c r="C179" s="28" t="s">
        <v>4516</v>
      </c>
      <c r="D179" s="29">
        <v>44932</v>
      </c>
      <c r="E179" s="30" t="s">
        <v>4360</v>
      </c>
      <c r="F179" s="31">
        <v>807741</v>
      </c>
      <c r="G179" s="30" t="s">
        <v>4331</v>
      </c>
      <c r="H179" s="31">
        <v>84813</v>
      </c>
      <c r="I179" s="84"/>
      <c r="J179" s="85"/>
      <c r="K179" s="86"/>
      <c r="L179" s="32" t="s">
        <v>4351</v>
      </c>
      <c r="M179" s="38"/>
      <c r="N179">
        <v>529</v>
      </c>
      <c r="P179" s="48">
        <f t="shared" si="4"/>
        <v>722928</v>
      </c>
      <c r="Q179" t="str">
        <f t="shared" si="5"/>
        <v/>
      </c>
    </row>
    <row r="180" spans="1:17" ht="14.45" hidden="1" customHeight="1" x14ac:dyDescent="0.25">
      <c r="A180" s="37">
        <v>172</v>
      </c>
      <c r="B180" s="79"/>
      <c r="C180" s="28" t="s">
        <v>4517</v>
      </c>
      <c r="D180" s="29">
        <v>44929</v>
      </c>
      <c r="E180" s="30" t="s">
        <v>4362</v>
      </c>
      <c r="F180" s="31">
        <v>1045821</v>
      </c>
      <c r="G180" s="30" t="s">
        <v>4331</v>
      </c>
      <c r="H180" s="31">
        <v>109811</v>
      </c>
      <c r="I180" s="84"/>
      <c r="J180" s="85"/>
      <c r="K180" s="86"/>
      <c r="L180" s="32" t="s">
        <v>4351</v>
      </c>
      <c r="M180" s="38"/>
      <c r="N180">
        <v>189</v>
      </c>
      <c r="P180" s="48">
        <f t="shared" si="4"/>
        <v>936010</v>
      </c>
      <c r="Q180" t="str">
        <f t="shared" si="5"/>
        <v/>
      </c>
    </row>
    <row r="181" spans="1:17" ht="14.45" hidden="1" customHeight="1" x14ac:dyDescent="0.25">
      <c r="A181" s="37">
        <v>173</v>
      </c>
      <c r="B181" s="79"/>
      <c r="C181" s="28" t="s">
        <v>4518</v>
      </c>
      <c r="D181" s="29">
        <v>44939</v>
      </c>
      <c r="E181" s="30" t="s">
        <v>4360</v>
      </c>
      <c r="F181" s="31">
        <v>276001</v>
      </c>
      <c r="G181" s="30" t="s">
        <v>4331</v>
      </c>
      <c r="H181" s="31">
        <v>28980</v>
      </c>
      <c r="I181" s="84"/>
      <c r="J181" s="85"/>
      <c r="K181" s="86"/>
      <c r="L181" s="32" t="s">
        <v>4351</v>
      </c>
      <c r="M181" s="38"/>
      <c r="N181">
        <v>1502</v>
      </c>
      <c r="P181" s="48">
        <f t="shared" si="4"/>
        <v>247021</v>
      </c>
      <c r="Q181" t="str">
        <f t="shared" si="5"/>
        <v/>
      </c>
    </row>
    <row r="182" spans="1:17" ht="14.45" hidden="1" customHeight="1" x14ac:dyDescent="0.25">
      <c r="A182" s="37">
        <v>174</v>
      </c>
      <c r="B182" s="79"/>
      <c r="C182" s="28" t="s">
        <v>4519</v>
      </c>
      <c r="D182" s="29">
        <v>44931</v>
      </c>
      <c r="E182" s="30" t="s">
        <v>4353</v>
      </c>
      <c r="F182" s="31">
        <v>807741</v>
      </c>
      <c r="G182" s="30" t="s">
        <v>4331</v>
      </c>
      <c r="H182" s="31">
        <v>84813</v>
      </c>
      <c r="I182" s="84"/>
      <c r="J182" s="85"/>
      <c r="K182" s="86"/>
      <c r="L182" s="32" t="s">
        <v>4351</v>
      </c>
      <c r="M182" s="38"/>
      <c r="N182">
        <v>487</v>
      </c>
      <c r="P182" s="48">
        <f t="shared" si="4"/>
        <v>722928</v>
      </c>
      <c r="Q182" t="str">
        <f t="shared" si="5"/>
        <v/>
      </c>
    </row>
    <row r="183" spans="1:17" ht="14.45" hidden="1" customHeight="1" x14ac:dyDescent="0.25">
      <c r="A183" s="37">
        <v>175</v>
      </c>
      <c r="B183" s="79"/>
      <c r="C183" s="28" t="s">
        <v>4520</v>
      </c>
      <c r="D183" s="29">
        <v>44932</v>
      </c>
      <c r="E183" s="30" t="s">
        <v>4355</v>
      </c>
      <c r="F183" s="31">
        <v>1493436</v>
      </c>
      <c r="G183" s="30" t="s">
        <v>4331</v>
      </c>
      <c r="H183" s="31">
        <v>156811</v>
      </c>
      <c r="I183" s="84"/>
      <c r="J183" s="85"/>
      <c r="K183" s="86"/>
      <c r="L183" s="32" t="s">
        <v>4351</v>
      </c>
      <c r="M183" s="38"/>
      <c r="N183">
        <v>776</v>
      </c>
      <c r="P183" s="48">
        <f t="shared" si="4"/>
        <v>1336625</v>
      </c>
      <c r="Q183" t="str">
        <f t="shared" si="5"/>
        <v/>
      </c>
    </row>
    <row r="184" spans="1:17" ht="14.45" hidden="1" customHeight="1" x14ac:dyDescent="0.25">
      <c r="A184" s="37">
        <v>176</v>
      </c>
      <c r="B184" s="79"/>
      <c r="C184" s="28" t="s">
        <v>4521</v>
      </c>
      <c r="D184" s="29">
        <v>44932</v>
      </c>
      <c r="E184" s="30" t="s">
        <v>4355</v>
      </c>
      <c r="F184" s="31">
        <v>1308613</v>
      </c>
      <c r="G184" s="30" t="s">
        <v>4331</v>
      </c>
      <c r="H184" s="31">
        <v>137404</v>
      </c>
      <c r="I184" s="84"/>
      <c r="J184" s="85"/>
      <c r="K184" s="86"/>
      <c r="L184" s="32" t="s">
        <v>4351</v>
      </c>
      <c r="M184" s="38"/>
      <c r="N184">
        <v>784</v>
      </c>
      <c r="P184" s="48">
        <f t="shared" si="4"/>
        <v>1171209</v>
      </c>
      <c r="Q184" t="str">
        <f t="shared" si="5"/>
        <v/>
      </c>
    </row>
    <row r="185" spans="1:17" ht="14.45" hidden="1" customHeight="1" x14ac:dyDescent="0.25">
      <c r="A185" s="37">
        <v>177</v>
      </c>
      <c r="B185" s="79"/>
      <c r="C185" s="28" t="s">
        <v>4522</v>
      </c>
      <c r="D185" s="29">
        <v>44945</v>
      </c>
      <c r="E185" s="30" t="s">
        <v>4350</v>
      </c>
      <c r="F185" s="31">
        <v>500872</v>
      </c>
      <c r="G185" s="30" t="s">
        <v>4331</v>
      </c>
      <c r="H185" s="31">
        <v>52592</v>
      </c>
      <c r="I185" s="84"/>
      <c r="J185" s="85"/>
      <c r="K185" s="86"/>
      <c r="L185" s="32" t="s">
        <v>4351</v>
      </c>
      <c r="M185" s="38"/>
      <c r="N185">
        <v>1795</v>
      </c>
      <c r="P185" s="48">
        <f t="shared" si="4"/>
        <v>448280</v>
      </c>
      <c r="Q185" t="str">
        <f t="shared" si="5"/>
        <v/>
      </c>
    </row>
    <row r="186" spans="1:17" ht="14.45" hidden="1" customHeight="1" x14ac:dyDescent="0.25">
      <c r="A186" s="37">
        <v>178</v>
      </c>
      <c r="B186" s="79"/>
      <c r="C186" s="28" t="s">
        <v>4523</v>
      </c>
      <c r="D186" s="29">
        <v>44932</v>
      </c>
      <c r="E186" s="30" t="s">
        <v>4405</v>
      </c>
      <c r="F186" s="31">
        <v>1308613</v>
      </c>
      <c r="G186" s="30" t="s">
        <v>4331</v>
      </c>
      <c r="H186" s="31">
        <v>137404</v>
      </c>
      <c r="I186" s="84"/>
      <c r="J186" s="85"/>
      <c r="K186" s="86"/>
      <c r="L186" s="32" t="s">
        <v>4351</v>
      </c>
      <c r="M186" s="38"/>
      <c r="N186">
        <v>742</v>
      </c>
      <c r="P186" s="48">
        <f t="shared" si="4"/>
        <v>1171209</v>
      </c>
      <c r="Q186" t="str">
        <f t="shared" si="5"/>
        <v/>
      </c>
    </row>
    <row r="187" spans="1:17" ht="14.45" hidden="1" customHeight="1" x14ac:dyDescent="0.25">
      <c r="A187" s="37">
        <v>179</v>
      </c>
      <c r="B187" s="79"/>
      <c r="C187" s="28" t="s">
        <v>4524</v>
      </c>
      <c r="D187" s="29">
        <v>44932</v>
      </c>
      <c r="E187" s="30" t="s">
        <v>4350</v>
      </c>
      <c r="F187" s="31">
        <v>1308613</v>
      </c>
      <c r="G187" s="30" t="s">
        <v>4331</v>
      </c>
      <c r="H187" s="31">
        <v>137404</v>
      </c>
      <c r="I187" s="84"/>
      <c r="J187" s="85"/>
      <c r="K187" s="86"/>
      <c r="L187" s="32" t="s">
        <v>4351</v>
      </c>
      <c r="M187" s="38"/>
      <c r="N187">
        <v>591</v>
      </c>
      <c r="P187" s="48">
        <f t="shared" si="4"/>
        <v>1171209</v>
      </c>
      <c r="Q187" t="str">
        <f t="shared" si="5"/>
        <v/>
      </c>
    </row>
    <row r="188" spans="1:17" ht="14.45" hidden="1" customHeight="1" x14ac:dyDescent="0.25">
      <c r="A188" s="37">
        <v>180</v>
      </c>
      <c r="B188" s="79"/>
      <c r="C188" s="28" t="s">
        <v>4525</v>
      </c>
      <c r="D188" s="29">
        <v>44931</v>
      </c>
      <c r="E188" s="30" t="s">
        <v>4405</v>
      </c>
      <c r="F188" s="31">
        <v>807741</v>
      </c>
      <c r="G188" s="30" t="s">
        <v>4331</v>
      </c>
      <c r="H188" s="31">
        <v>84813</v>
      </c>
      <c r="I188" s="84"/>
      <c r="J188" s="85"/>
      <c r="K188" s="86"/>
      <c r="L188" s="32" t="s">
        <v>4351</v>
      </c>
      <c r="M188" s="38"/>
      <c r="N188">
        <v>510</v>
      </c>
      <c r="P188" s="48">
        <f t="shared" si="4"/>
        <v>722928</v>
      </c>
      <c r="Q188" t="str">
        <f t="shared" si="5"/>
        <v/>
      </c>
    </row>
    <row r="189" spans="1:17" ht="14.45" hidden="1" customHeight="1" x14ac:dyDescent="0.25">
      <c r="A189" s="37">
        <v>181</v>
      </c>
      <c r="B189" s="79"/>
      <c r="C189" s="28" t="s">
        <v>4526</v>
      </c>
      <c r="D189" s="29">
        <v>44945</v>
      </c>
      <c r="E189" s="30" t="s">
        <v>4350</v>
      </c>
      <c r="F189" s="31">
        <v>1001744</v>
      </c>
      <c r="G189" s="30" t="s">
        <v>4331</v>
      </c>
      <c r="H189" s="31">
        <v>105183</v>
      </c>
      <c r="I189" s="84"/>
      <c r="J189" s="85"/>
      <c r="K189" s="86"/>
      <c r="L189" s="32" t="s">
        <v>4351</v>
      </c>
      <c r="M189" s="38"/>
      <c r="N189">
        <v>1818</v>
      </c>
      <c r="P189" s="48">
        <f t="shared" si="4"/>
        <v>896561</v>
      </c>
      <c r="Q189" t="str">
        <f t="shared" si="5"/>
        <v/>
      </c>
    </row>
    <row r="190" spans="1:17" ht="14.45" hidden="1" customHeight="1" x14ac:dyDescent="0.25">
      <c r="A190" s="37">
        <v>182</v>
      </c>
      <c r="B190" s="79"/>
      <c r="C190" s="28" t="s">
        <v>4527</v>
      </c>
      <c r="D190" s="29">
        <v>44935</v>
      </c>
      <c r="E190" s="30" t="s">
        <v>4350</v>
      </c>
      <c r="F190" s="31">
        <v>1308613</v>
      </c>
      <c r="G190" s="30" t="s">
        <v>4331</v>
      </c>
      <c r="H190" s="31">
        <v>137404</v>
      </c>
      <c r="I190" s="84"/>
      <c r="J190" s="85"/>
      <c r="K190" s="86"/>
      <c r="L190" s="32" t="s">
        <v>4351</v>
      </c>
      <c r="M190" s="38"/>
      <c r="N190">
        <v>885</v>
      </c>
      <c r="P190" s="48">
        <f t="shared" si="4"/>
        <v>1171209</v>
      </c>
      <c r="Q190" t="str">
        <f t="shared" si="5"/>
        <v/>
      </c>
    </row>
    <row r="191" spans="1:17" ht="14.45" hidden="1" customHeight="1" x14ac:dyDescent="0.25">
      <c r="A191" s="37">
        <v>183</v>
      </c>
      <c r="B191" s="79"/>
      <c r="C191" s="28" t="s">
        <v>4528</v>
      </c>
      <c r="D191" s="29">
        <v>44945</v>
      </c>
      <c r="E191" s="30" t="s">
        <v>4405</v>
      </c>
      <c r="F191" s="31">
        <v>466124</v>
      </c>
      <c r="G191" s="30" t="s">
        <v>4331</v>
      </c>
      <c r="H191" s="31">
        <v>48943</v>
      </c>
      <c r="I191" s="84"/>
      <c r="J191" s="85"/>
      <c r="K191" s="86"/>
      <c r="L191" s="32" t="s">
        <v>4351</v>
      </c>
      <c r="M191" s="38"/>
      <c r="N191">
        <v>1794</v>
      </c>
      <c r="P191" s="48">
        <f t="shared" si="4"/>
        <v>417181</v>
      </c>
      <c r="Q191" t="str">
        <f t="shared" si="5"/>
        <v/>
      </c>
    </row>
    <row r="192" spans="1:17" ht="14.45" hidden="1" customHeight="1" x14ac:dyDescent="0.25">
      <c r="A192" s="37">
        <v>184</v>
      </c>
      <c r="B192" s="79"/>
      <c r="C192" s="28" t="s">
        <v>4529</v>
      </c>
      <c r="D192" s="29">
        <v>44931</v>
      </c>
      <c r="E192" s="30" t="s">
        <v>4362</v>
      </c>
      <c r="F192" s="31">
        <v>807741</v>
      </c>
      <c r="G192" s="30" t="s">
        <v>4331</v>
      </c>
      <c r="H192" s="31">
        <v>84813</v>
      </c>
      <c r="I192" s="84"/>
      <c r="J192" s="85"/>
      <c r="K192" s="86"/>
      <c r="L192" s="32" t="s">
        <v>4351</v>
      </c>
      <c r="M192" s="38"/>
      <c r="N192">
        <v>434</v>
      </c>
      <c r="P192" s="48">
        <f t="shared" si="4"/>
        <v>722928</v>
      </c>
      <c r="Q192" t="str">
        <f t="shared" si="5"/>
        <v/>
      </c>
    </row>
    <row r="193" spans="1:17" ht="14.45" hidden="1" customHeight="1" x14ac:dyDescent="0.25">
      <c r="A193" s="37">
        <v>185</v>
      </c>
      <c r="B193" s="79"/>
      <c r="C193" s="28" t="s">
        <v>4530</v>
      </c>
      <c r="D193" s="29">
        <v>44935</v>
      </c>
      <c r="E193" s="30" t="s">
        <v>4362</v>
      </c>
      <c r="F193" s="31">
        <v>801394</v>
      </c>
      <c r="G193" s="30" t="s">
        <v>4331</v>
      </c>
      <c r="H193" s="31">
        <v>84146</v>
      </c>
      <c r="I193" s="84"/>
      <c r="J193" s="85"/>
      <c r="K193" s="86"/>
      <c r="L193" s="32" t="s">
        <v>4351</v>
      </c>
      <c r="M193" s="38"/>
      <c r="N193">
        <v>914</v>
      </c>
      <c r="P193" s="48">
        <f t="shared" si="4"/>
        <v>717248</v>
      </c>
      <c r="Q193" t="str">
        <f t="shared" si="5"/>
        <v/>
      </c>
    </row>
    <row r="194" spans="1:17" ht="14.45" hidden="1" customHeight="1" x14ac:dyDescent="0.25">
      <c r="A194" s="37">
        <v>186</v>
      </c>
      <c r="B194" s="79"/>
      <c r="C194" s="28" t="s">
        <v>4531</v>
      </c>
      <c r="D194" s="29">
        <v>44939</v>
      </c>
      <c r="E194" s="30" t="s">
        <v>4350</v>
      </c>
      <c r="F194" s="31">
        <v>1749487</v>
      </c>
      <c r="G194" s="30" t="s">
        <v>4331</v>
      </c>
      <c r="H194" s="31">
        <v>183696</v>
      </c>
      <c r="I194" s="84"/>
      <c r="J194" s="85"/>
      <c r="K194" s="86"/>
      <c r="L194" s="32" t="s">
        <v>4351</v>
      </c>
      <c r="M194" s="38"/>
      <c r="N194">
        <v>1464</v>
      </c>
      <c r="P194" s="48">
        <f t="shared" si="4"/>
        <v>1565791</v>
      </c>
      <c r="Q194" t="str">
        <f t="shared" si="5"/>
        <v/>
      </c>
    </row>
    <row r="195" spans="1:17" ht="14.45" hidden="1" customHeight="1" x14ac:dyDescent="0.25">
      <c r="A195" s="37">
        <v>187</v>
      </c>
      <c r="B195" s="79"/>
      <c r="C195" s="28" t="s">
        <v>4532</v>
      </c>
      <c r="D195" s="29">
        <v>44932</v>
      </c>
      <c r="E195" s="30" t="s">
        <v>4355</v>
      </c>
      <c r="F195" s="31">
        <v>1308613</v>
      </c>
      <c r="G195" s="30" t="s">
        <v>4331</v>
      </c>
      <c r="H195" s="31">
        <v>137404</v>
      </c>
      <c r="I195" s="84"/>
      <c r="J195" s="85"/>
      <c r="K195" s="86"/>
      <c r="L195" s="32" t="s">
        <v>4351</v>
      </c>
      <c r="M195" s="38"/>
      <c r="N195">
        <v>621</v>
      </c>
      <c r="P195" s="48">
        <f t="shared" si="4"/>
        <v>1171209</v>
      </c>
      <c r="Q195" t="str">
        <f t="shared" si="5"/>
        <v/>
      </c>
    </row>
    <row r="196" spans="1:17" ht="14.45" hidden="1" customHeight="1" x14ac:dyDescent="0.25">
      <c r="A196" s="37">
        <v>188</v>
      </c>
      <c r="B196" s="79"/>
      <c r="C196" s="28" t="s">
        <v>4533</v>
      </c>
      <c r="D196" s="29">
        <v>44931</v>
      </c>
      <c r="E196" s="30" t="s">
        <v>4353</v>
      </c>
      <c r="F196" s="31">
        <v>807741</v>
      </c>
      <c r="G196" s="30" t="s">
        <v>4331</v>
      </c>
      <c r="H196" s="31">
        <v>84813</v>
      </c>
      <c r="I196" s="84"/>
      <c r="J196" s="85"/>
      <c r="K196" s="86"/>
      <c r="L196" s="32" t="s">
        <v>4351</v>
      </c>
      <c r="M196" s="38"/>
      <c r="N196">
        <v>515</v>
      </c>
      <c r="P196" s="48">
        <f t="shared" si="4"/>
        <v>722928</v>
      </c>
      <c r="Q196" t="str">
        <f t="shared" si="5"/>
        <v/>
      </c>
    </row>
    <row r="197" spans="1:17" ht="14.45" hidden="1" customHeight="1" x14ac:dyDescent="0.25">
      <c r="A197" s="37">
        <v>189</v>
      </c>
      <c r="B197" s="79"/>
      <c r="C197" s="28" t="s">
        <v>4534</v>
      </c>
      <c r="D197" s="29">
        <v>44931</v>
      </c>
      <c r="E197" s="30" t="s">
        <v>4350</v>
      </c>
      <c r="F197" s="31">
        <v>1308613</v>
      </c>
      <c r="G197" s="30" t="s">
        <v>4331</v>
      </c>
      <c r="H197" s="31">
        <v>137404</v>
      </c>
      <c r="I197" s="84"/>
      <c r="J197" s="85"/>
      <c r="K197" s="86"/>
      <c r="L197" s="32" t="s">
        <v>4351</v>
      </c>
      <c r="M197" s="38"/>
      <c r="N197">
        <v>486</v>
      </c>
      <c r="P197" s="48">
        <f t="shared" si="4"/>
        <v>1171209</v>
      </c>
      <c r="Q197" t="str">
        <f t="shared" si="5"/>
        <v/>
      </c>
    </row>
    <row r="198" spans="1:17" ht="14.45" hidden="1" customHeight="1" x14ac:dyDescent="0.25">
      <c r="A198" s="37">
        <v>190</v>
      </c>
      <c r="B198" s="79"/>
      <c r="C198" s="28" t="s">
        <v>4535</v>
      </c>
      <c r="D198" s="29">
        <v>44932</v>
      </c>
      <c r="E198" s="30" t="s">
        <v>4353</v>
      </c>
      <c r="F198" s="31">
        <v>1308613</v>
      </c>
      <c r="G198" s="30" t="s">
        <v>4331</v>
      </c>
      <c r="H198" s="31">
        <v>137404</v>
      </c>
      <c r="I198" s="84"/>
      <c r="J198" s="85"/>
      <c r="K198" s="86"/>
      <c r="L198" s="32" t="s">
        <v>4351</v>
      </c>
      <c r="M198" s="38"/>
      <c r="N198">
        <v>651</v>
      </c>
      <c r="P198" s="48">
        <f t="shared" si="4"/>
        <v>1171209</v>
      </c>
      <c r="Q198" t="str">
        <f t="shared" si="5"/>
        <v/>
      </c>
    </row>
    <row r="199" spans="1:17" ht="14.45" hidden="1" customHeight="1" x14ac:dyDescent="0.25">
      <c r="A199" s="37">
        <v>191</v>
      </c>
      <c r="B199" s="79"/>
      <c r="C199" s="28" t="s">
        <v>4536</v>
      </c>
      <c r="D199" s="29">
        <v>44932</v>
      </c>
      <c r="E199" s="30" t="s">
        <v>4360</v>
      </c>
      <c r="F199" s="31">
        <v>807741</v>
      </c>
      <c r="G199" s="30" t="s">
        <v>4331</v>
      </c>
      <c r="H199" s="31">
        <v>84813</v>
      </c>
      <c r="I199" s="84"/>
      <c r="J199" s="85"/>
      <c r="K199" s="86"/>
      <c r="L199" s="32" t="s">
        <v>4351</v>
      </c>
      <c r="M199" s="38"/>
      <c r="N199">
        <v>673</v>
      </c>
      <c r="P199" s="48">
        <f t="shared" si="4"/>
        <v>722928</v>
      </c>
      <c r="Q199" t="str">
        <f t="shared" si="5"/>
        <v/>
      </c>
    </row>
    <row r="200" spans="1:17" ht="14.45" hidden="1" customHeight="1" x14ac:dyDescent="0.25">
      <c r="A200" s="37">
        <v>192</v>
      </c>
      <c r="B200" s="79"/>
      <c r="C200" s="28" t="s">
        <v>4537</v>
      </c>
      <c r="D200" s="29">
        <v>44930</v>
      </c>
      <c r="E200" s="30" t="s">
        <v>4360</v>
      </c>
      <c r="F200" s="31">
        <v>2034790</v>
      </c>
      <c r="G200" s="30" t="s">
        <v>4331</v>
      </c>
      <c r="H200" s="31">
        <v>213653</v>
      </c>
      <c r="I200" s="84"/>
      <c r="J200" s="85"/>
      <c r="K200" s="86"/>
      <c r="L200" s="32" t="s">
        <v>4351</v>
      </c>
      <c r="M200" s="38"/>
      <c r="N200">
        <v>394</v>
      </c>
      <c r="P200" s="48">
        <f t="shared" si="4"/>
        <v>1821137</v>
      </c>
      <c r="Q200" t="str">
        <f t="shared" si="5"/>
        <v/>
      </c>
    </row>
    <row r="201" spans="1:17" ht="14.45" hidden="1" customHeight="1" x14ac:dyDescent="0.25">
      <c r="A201" s="37">
        <v>193</v>
      </c>
      <c r="B201" s="79"/>
      <c r="C201" s="28" t="s">
        <v>4538</v>
      </c>
      <c r="D201" s="29">
        <v>44931</v>
      </c>
      <c r="E201" s="30" t="s">
        <v>4350</v>
      </c>
      <c r="F201" s="31">
        <v>807741</v>
      </c>
      <c r="G201" s="30" t="s">
        <v>4331</v>
      </c>
      <c r="H201" s="31">
        <v>84813</v>
      </c>
      <c r="I201" s="84"/>
      <c r="J201" s="85"/>
      <c r="K201" s="86"/>
      <c r="L201" s="32" t="s">
        <v>4351</v>
      </c>
      <c r="M201" s="38"/>
      <c r="N201">
        <v>471</v>
      </c>
      <c r="P201" s="48">
        <f t="shared" si="4"/>
        <v>722928</v>
      </c>
      <c r="Q201" t="str">
        <f t="shared" si="5"/>
        <v/>
      </c>
    </row>
    <row r="202" spans="1:17" ht="14.45" hidden="1" customHeight="1" x14ac:dyDescent="0.25">
      <c r="A202" s="37">
        <v>194</v>
      </c>
      <c r="B202" s="79"/>
      <c r="C202" s="28" t="s">
        <v>4539</v>
      </c>
      <c r="D202" s="29">
        <v>44935</v>
      </c>
      <c r="E202" s="30" t="s">
        <v>4350</v>
      </c>
      <c r="F202" s="31">
        <v>807741</v>
      </c>
      <c r="G202" s="30" t="s">
        <v>4331</v>
      </c>
      <c r="H202" s="31">
        <v>84813</v>
      </c>
      <c r="I202" s="84"/>
      <c r="J202" s="85"/>
      <c r="K202" s="86"/>
      <c r="L202" s="32" t="s">
        <v>4351</v>
      </c>
      <c r="M202" s="38"/>
      <c r="N202">
        <v>882</v>
      </c>
      <c r="P202" s="48">
        <f t="shared" ref="P202:P265" si="6">+F202-H202</f>
        <v>722928</v>
      </c>
      <c r="Q202" t="str">
        <f t="shared" ref="Q202:Q265" si="7">+IF($F202&lt;0,F202,"")</f>
        <v/>
      </c>
    </row>
    <row r="203" spans="1:17" ht="14.45" hidden="1" customHeight="1" x14ac:dyDescent="0.25">
      <c r="A203" s="37">
        <v>195</v>
      </c>
      <c r="B203" s="79"/>
      <c r="C203" s="28" t="s">
        <v>4540</v>
      </c>
      <c r="D203" s="29">
        <v>44931</v>
      </c>
      <c r="E203" s="30" t="s">
        <v>4353</v>
      </c>
      <c r="F203" s="31">
        <v>807741</v>
      </c>
      <c r="G203" s="30" t="s">
        <v>4331</v>
      </c>
      <c r="H203" s="31">
        <v>84813</v>
      </c>
      <c r="I203" s="84"/>
      <c r="J203" s="85"/>
      <c r="K203" s="86"/>
      <c r="L203" s="32" t="s">
        <v>4351</v>
      </c>
      <c r="M203" s="38"/>
      <c r="N203">
        <v>479</v>
      </c>
      <c r="P203" s="48">
        <f t="shared" si="6"/>
        <v>722928</v>
      </c>
      <c r="Q203" t="str">
        <f t="shared" si="7"/>
        <v/>
      </c>
    </row>
    <row r="204" spans="1:17" ht="14.45" hidden="1" customHeight="1" x14ac:dyDescent="0.25">
      <c r="A204" s="37">
        <v>196</v>
      </c>
      <c r="B204" s="79"/>
      <c r="C204" s="28" t="s">
        <v>4541</v>
      </c>
      <c r="D204" s="29">
        <v>44929</v>
      </c>
      <c r="E204" s="30" t="s">
        <v>4360</v>
      </c>
      <c r="F204" s="31">
        <v>1328286</v>
      </c>
      <c r="G204" s="30" t="s">
        <v>4331</v>
      </c>
      <c r="H204" s="31">
        <v>139470</v>
      </c>
      <c r="I204" s="84"/>
      <c r="J204" s="85"/>
      <c r="K204" s="86"/>
      <c r="L204" s="32" t="s">
        <v>4351</v>
      </c>
      <c r="M204" s="38"/>
      <c r="N204">
        <v>147</v>
      </c>
      <c r="P204" s="48">
        <f t="shared" si="6"/>
        <v>1188816</v>
      </c>
      <c r="Q204" t="str">
        <f t="shared" si="7"/>
        <v/>
      </c>
    </row>
    <row r="205" spans="1:17" ht="14.45" hidden="1" customHeight="1" x14ac:dyDescent="0.25">
      <c r="A205" s="37">
        <v>197</v>
      </c>
      <c r="B205" s="79"/>
      <c r="C205" s="28" t="s">
        <v>4542</v>
      </c>
      <c r="D205" s="29">
        <v>44931</v>
      </c>
      <c r="E205" s="30" t="s">
        <v>4355</v>
      </c>
      <c r="F205" s="31">
        <v>807741</v>
      </c>
      <c r="G205" s="30" t="s">
        <v>4331</v>
      </c>
      <c r="H205" s="31">
        <v>84813</v>
      </c>
      <c r="I205" s="84"/>
      <c r="J205" s="85"/>
      <c r="K205" s="86"/>
      <c r="L205" s="32" t="s">
        <v>4351</v>
      </c>
      <c r="M205" s="38"/>
      <c r="N205">
        <v>427</v>
      </c>
      <c r="P205" s="48">
        <f t="shared" si="6"/>
        <v>722928</v>
      </c>
      <c r="Q205" t="str">
        <f t="shared" si="7"/>
        <v/>
      </c>
    </row>
    <row r="206" spans="1:17" ht="14.45" hidden="1" customHeight="1" x14ac:dyDescent="0.25">
      <c r="A206" s="37">
        <v>198</v>
      </c>
      <c r="B206" s="79"/>
      <c r="C206" s="28" t="s">
        <v>4543</v>
      </c>
      <c r="D206" s="29">
        <v>44932</v>
      </c>
      <c r="E206" s="30" t="s">
        <v>4360</v>
      </c>
      <c r="F206" s="31">
        <v>807741</v>
      </c>
      <c r="G206" s="30" t="s">
        <v>4331</v>
      </c>
      <c r="H206" s="31">
        <v>84813</v>
      </c>
      <c r="I206" s="84"/>
      <c r="J206" s="85"/>
      <c r="K206" s="86"/>
      <c r="L206" s="32" t="s">
        <v>4351</v>
      </c>
      <c r="M206" s="38"/>
      <c r="N206">
        <v>746</v>
      </c>
      <c r="P206" s="48">
        <f t="shared" si="6"/>
        <v>722928</v>
      </c>
      <c r="Q206" t="str">
        <f t="shared" si="7"/>
        <v/>
      </c>
    </row>
    <row r="207" spans="1:17" ht="14.45" hidden="1" customHeight="1" x14ac:dyDescent="0.25">
      <c r="A207" s="37">
        <v>199</v>
      </c>
      <c r="B207" s="79"/>
      <c r="C207" s="28" t="s">
        <v>4544</v>
      </c>
      <c r="D207" s="29">
        <v>44932</v>
      </c>
      <c r="E207" s="30" t="s">
        <v>4360</v>
      </c>
      <c r="F207" s="31">
        <v>403871</v>
      </c>
      <c r="G207" s="30" t="s">
        <v>4331</v>
      </c>
      <c r="H207" s="31">
        <v>42406</v>
      </c>
      <c r="I207" s="84"/>
      <c r="J207" s="85"/>
      <c r="K207" s="86"/>
      <c r="L207" s="32" t="s">
        <v>4351</v>
      </c>
      <c r="M207" s="38"/>
      <c r="N207">
        <v>751</v>
      </c>
      <c r="P207" s="48">
        <f t="shared" si="6"/>
        <v>361465</v>
      </c>
      <c r="Q207" t="str">
        <f t="shared" si="7"/>
        <v/>
      </c>
    </row>
    <row r="208" spans="1:17" ht="14.45" hidden="1" customHeight="1" x14ac:dyDescent="0.25">
      <c r="A208" s="37">
        <v>200</v>
      </c>
      <c r="B208" s="79"/>
      <c r="C208" s="28" t="s">
        <v>4545</v>
      </c>
      <c r="D208" s="29">
        <v>44938</v>
      </c>
      <c r="E208" s="30" t="s">
        <v>4360</v>
      </c>
      <c r="F208" s="31">
        <v>907916</v>
      </c>
      <c r="G208" s="30" t="s">
        <v>4331</v>
      </c>
      <c r="H208" s="31">
        <v>95331</v>
      </c>
      <c r="I208" s="84"/>
      <c r="J208" s="85"/>
      <c r="K208" s="86"/>
      <c r="L208" s="32" t="s">
        <v>4351</v>
      </c>
      <c r="M208" s="38"/>
      <c r="N208">
        <v>1366</v>
      </c>
      <c r="P208" s="48">
        <f t="shared" si="6"/>
        <v>812585</v>
      </c>
      <c r="Q208" t="str">
        <f t="shared" si="7"/>
        <v/>
      </c>
    </row>
    <row r="209" spans="1:17" ht="14.45" hidden="1" customHeight="1" x14ac:dyDescent="0.25">
      <c r="A209" s="37">
        <v>201</v>
      </c>
      <c r="B209" s="79"/>
      <c r="C209" s="28" t="s">
        <v>4546</v>
      </c>
      <c r="D209" s="29">
        <v>44932</v>
      </c>
      <c r="E209" s="30" t="s">
        <v>4350</v>
      </c>
      <c r="F209" s="31">
        <v>1308613</v>
      </c>
      <c r="G209" s="30" t="s">
        <v>4331</v>
      </c>
      <c r="H209" s="31">
        <v>137404</v>
      </c>
      <c r="I209" s="84"/>
      <c r="J209" s="85"/>
      <c r="K209" s="86"/>
      <c r="L209" s="32" t="s">
        <v>4351</v>
      </c>
      <c r="M209" s="38"/>
      <c r="N209">
        <v>605</v>
      </c>
      <c r="P209" s="48">
        <f t="shared" si="6"/>
        <v>1171209</v>
      </c>
      <c r="Q209" t="str">
        <f t="shared" si="7"/>
        <v/>
      </c>
    </row>
    <row r="210" spans="1:17" ht="14.45" hidden="1" customHeight="1" x14ac:dyDescent="0.25">
      <c r="A210" s="37">
        <v>202</v>
      </c>
      <c r="B210" s="79"/>
      <c r="C210" s="28" t="s">
        <v>4547</v>
      </c>
      <c r="D210" s="29">
        <v>44936</v>
      </c>
      <c r="E210" s="30" t="s">
        <v>4362</v>
      </c>
      <c r="F210" s="31">
        <v>300523</v>
      </c>
      <c r="G210" s="30" t="s">
        <v>4331</v>
      </c>
      <c r="H210" s="31">
        <v>31555</v>
      </c>
      <c r="I210" s="84"/>
      <c r="J210" s="85"/>
      <c r="K210" s="86"/>
      <c r="L210" s="32" t="s">
        <v>4351</v>
      </c>
      <c r="M210" s="38"/>
      <c r="N210">
        <v>1001</v>
      </c>
      <c r="P210" s="48">
        <f t="shared" si="6"/>
        <v>268968</v>
      </c>
      <c r="Q210" t="str">
        <f t="shared" si="7"/>
        <v/>
      </c>
    </row>
    <row r="211" spans="1:17" ht="14.45" hidden="1" customHeight="1" x14ac:dyDescent="0.25">
      <c r="A211" s="37">
        <v>203</v>
      </c>
      <c r="B211" s="79"/>
      <c r="C211" s="28" t="s">
        <v>4548</v>
      </c>
      <c r="D211" s="29">
        <v>44932</v>
      </c>
      <c r="E211" s="30" t="s">
        <v>4360</v>
      </c>
      <c r="F211" s="31">
        <v>807741</v>
      </c>
      <c r="G211" s="30" t="s">
        <v>4331</v>
      </c>
      <c r="H211" s="31">
        <v>84813</v>
      </c>
      <c r="I211" s="84"/>
      <c r="J211" s="85"/>
      <c r="K211" s="86"/>
      <c r="L211" s="32" t="s">
        <v>4351</v>
      </c>
      <c r="M211" s="38"/>
      <c r="N211">
        <v>745</v>
      </c>
      <c r="P211" s="48">
        <f t="shared" si="6"/>
        <v>722928</v>
      </c>
      <c r="Q211" t="str">
        <f t="shared" si="7"/>
        <v/>
      </c>
    </row>
    <row r="212" spans="1:17" ht="14.45" hidden="1" customHeight="1" x14ac:dyDescent="0.25">
      <c r="A212" s="37">
        <v>204</v>
      </c>
      <c r="B212" s="79"/>
      <c r="C212" s="28" t="s">
        <v>4549</v>
      </c>
      <c r="D212" s="29">
        <v>44942</v>
      </c>
      <c r="E212" s="30" t="s">
        <v>4353</v>
      </c>
      <c r="F212" s="31">
        <v>776873</v>
      </c>
      <c r="G212" s="30" t="s">
        <v>4331</v>
      </c>
      <c r="H212" s="31">
        <v>81572</v>
      </c>
      <c r="I212" s="84"/>
      <c r="J212" s="85"/>
      <c r="K212" s="86"/>
      <c r="L212" s="32" t="s">
        <v>4351</v>
      </c>
      <c r="M212" s="38"/>
      <c r="N212">
        <v>1663</v>
      </c>
      <c r="P212" s="48">
        <f t="shared" si="6"/>
        <v>695301</v>
      </c>
      <c r="Q212" t="str">
        <f t="shared" si="7"/>
        <v/>
      </c>
    </row>
    <row r="213" spans="1:17" ht="14.45" hidden="1" customHeight="1" x14ac:dyDescent="0.25">
      <c r="A213" s="37">
        <v>205</v>
      </c>
      <c r="B213" s="79"/>
      <c r="C213" s="28" t="s">
        <v>4550</v>
      </c>
      <c r="D213" s="29">
        <v>44932</v>
      </c>
      <c r="E213" s="30" t="s">
        <v>4350</v>
      </c>
      <c r="F213" s="31">
        <v>1308613</v>
      </c>
      <c r="G213" s="30" t="s">
        <v>4331</v>
      </c>
      <c r="H213" s="31">
        <v>137404</v>
      </c>
      <c r="I213" s="84"/>
      <c r="J213" s="85"/>
      <c r="K213" s="86"/>
      <c r="L213" s="32" t="s">
        <v>4351</v>
      </c>
      <c r="M213" s="38"/>
      <c r="N213">
        <v>668</v>
      </c>
      <c r="P213" s="48">
        <f t="shared" si="6"/>
        <v>1171209</v>
      </c>
      <c r="Q213" t="str">
        <f t="shared" si="7"/>
        <v/>
      </c>
    </row>
    <row r="214" spans="1:17" ht="14.45" hidden="1" customHeight="1" x14ac:dyDescent="0.25">
      <c r="A214" s="37">
        <v>206</v>
      </c>
      <c r="B214" s="79"/>
      <c r="C214" s="28" t="s">
        <v>4551</v>
      </c>
      <c r="D214" s="29">
        <v>44932</v>
      </c>
      <c r="E214" s="30" t="s">
        <v>4350</v>
      </c>
      <c r="F214" s="31">
        <v>904742</v>
      </c>
      <c r="G214" s="30" t="s">
        <v>4331</v>
      </c>
      <c r="H214" s="31">
        <v>94998</v>
      </c>
      <c r="I214" s="84"/>
      <c r="J214" s="85"/>
      <c r="K214" s="86"/>
      <c r="L214" s="32" t="s">
        <v>4351</v>
      </c>
      <c r="M214" s="38"/>
      <c r="N214">
        <v>669</v>
      </c>
      <c r="P214" s="48">
        <f t="shared" si="6"/>
        <v>809744</v>
      </c>
      <c r="Q214" t="str">
        <f t="shared" si="7"/>
        <v/>
      </c>
    </row>
    <row r="215" spans="1:17" ht="14.45" hidden="1" customHeight="1" x14ac:dyDescent="0.25">
      <c r="A215" s="37">
        <v>207</v>
      </c>
      <c r="B215" s="79"/>
      <c r="C215" s="28" t="s">
        <v>4552</v>
      </c>
      <c r="D215" s="29">
        <v>44932</v>
      </c>
      <c r="E215" s="30" t="s">
        <v>4405</v>
      </c>
      <c r="F215" s="31">
        <v>1334735</v>
      </c>
      <c r="G215" s="30" t="s">
        <v>4331</v>
      </c>
      <c r="H215" s="31">
        <v>140147</v>
      </c>
      <c r="I215" s="84"/>
      <c r="J215" s="85"/>
      <c r="K215" s="86"/>
      <c r="L215" s="32" t="s">
        <v>4351</v>
      </c>
      <c r="M215" s="38"/>
      <c r="N215">
        <v>696</v>
      </c>
      <c r="P215" s="48">
        <f t="shared" si="6"/>
        <v>1194588</v>
      </c>
      <c r="Q215" t="str">
        <f t="shared" si="7"/>
        <v/>
      </c>
    </row>
    <row r="216" spans="1:17" ht="14.45" hidden="1" customHeight="1" x14ac:dyDescent="0.25">
      <c r="A216" s="37">
        <v>208</v>
      </c>
      <c r="B216" s="79"/>
      <c r="C216" s="28" t="s">
        <v>4553</v>
      </c>
      <c r="D216" s="29">
        <v>44932</v>
      </c>
      <c r="E216" s="30" t="s">
        <v>4554</v>
      </c>
      <c r="F216" s="31">
        <v>1120045</v>
      </c>
      <c r="G216" s="30" t="s">
        <v>4331</v>
      </c>
      <c r="H216" s="31">
        <v>117605</v>
      </c>
      <c r="I216" s="84"/>
      <c r="J216" s="85"/>
      <c r="K216" s="86"/>
      <c r="L216" s="32" t="s">
        <v>4351</v>
      </c>
      <c r="M216" s="38"/>
      <c r="N216">
        <v>636</v>
      </c>
      <c r="P216" s="48">
        <f t="shared" si="6"/>
        <v>1002440</v>
      </c>
      <c r="Q216" t="str">
        <f t="shared" si="7"/>
        <v/>
      </c>
    </row>
    <row r="217" spans="1:17" ht="14.45" hidden="1" customHeight="1" x14ac:dyDescent="0.25">
      <c r="A217" s="37">
        <v>209</v>
      </c>
      <c r="B217" s="79"/>
      <c r="C217" s="28" t="s">
        <v>4555</v>
      </c>
      <c r="D217" s="29">
        <v>44945</v>
      </c>
      <c r="E217" s="30" t="s">
        <v>4362</v>
      </c>
      <c r="F217" s="31">
        <v>531550</v>
      </c>
      <c r="G217" s="30" t="s">
        <v>4331</v>
      </c>
      <c r="H217" s="31">
        <v>55813</v>
      </c>
      <c r="I217" s="84"/>
      <c r="J217" s="85"/>
      <c r="K217" s="86"/>
      <c r="L217" s="32" t="s">
        <v>4351</v>
      </c>
      <c r="M217" s="38"/>
      <c r="N217">
        <v>1835</v>
      </c>
      <c r="P217" s="48">
        <f t="shared" si="6"/>
        <v>475737</v>
      </c>
      <c r="Q217" t="str">
        <f t="shared" si="7"/>
        <v/>
      </c>
    </row>
    <row r="218" spans="1:17" ht="14.45" hidden="1" customHeight="1" x14ac:dyDescent="0.25">
      <c r="A218" s="37">
        <v>210</v>
      </c>
      <c r="B218" s="79"/>
      <c r="C218" s="28" t="s">
        <v>4556</v>
      </c>
      <c r="D218" s="29">
        <v>44932</v>
      </c>
      <c r="E218" s="30" t="s">
        <v>4360</v>
      </c>
      <c r="F218" s="31">
        <v>807741</v>
      </c>
      <c r="G218" s="30" t="s">
        <v>4331</v>
      </c>
      <c r="H218" s="31">
        <v>84813</v>
      </c>
      <c r="I218" s="84"/>
      <c r="J218" s="85"/>
      <c r="K218" s="86"/>
      <c r="L218" s="32" t="s">
        <v>4351</v>
      </c>
      <c r="M218" s="38"/>
      <c r="N218">
        <v>681</v>
      </c>
      <c r="P218" s="48">
        <f t="shared" si="6"/>
        <v>722928</v>
      </c>
      <c r="Q218" t="str">
        <f t="shared" si="7"/>
        <v/>
      </c>
    </row>
    <row r="219" spans="1:17" ht="14.45" hidden="1" customHeight="1" x14ac:dyDescent="0.25">
      <c r="A219" s="37">
        <v>211</v>
      </c>
      <c r="B219" s="79"/>
      <c r="C219" s="28" t="s">
        <v>4557</v>
      </c>
      <c r="D219" s="29">
        <v>44936</v>
      </c>
      <c r="E219" s="30" t="s">
        <v>4362</v>
      </c>
      <c r="F219" s="31">
        <v>1368752</v>
      </c>
      <c r="G219" s="30" t="s">
        <v>4331</v>
      </c>
      <c r="H219" s="31">
        <v>143719</v>
      </c>
      <c r="I219" s="84"/>
      <c r="J219" s="85"/>
      <c r="K219" s="86"/>
      <c r="L219" s="32" t="s">
        <v>4351</v>
      </c>
      <c r="M219" s="38"/>
      <c r="N219">
        <v>1006</v>
      </c>
      <c r="P219" s="48">
        <f t="shared" si="6"/>
        <v>1225033</v>
      </c>
      <c r="Q219" t="str">
        <f t="shared" si="7"/>
        <v/>
      </c>
    </row>
    <row r="220" spans="1:17" ht="14.45" hidden="1" customHeight="1" x14ac:dyDescent="0.25">
      <c r="A220" s="37">
        <v>212</v>
      </c>
      <c r="B220" s="79"/>
      <c r="C220" s="28" t="s">
        <v>4558</v>
      </c>
      <c r="D220" s="29">
        <v>44942</v>
      </c>
      <c r="E220" s="30" t="s">
        <v>4353</v>
      </c>
      <c r="F220" s="31">
        <v>704394</v>
      </c>
      <c r="G220" s="30" t="s">
        <v>4331</v>
      </c>
      <c r="H220" s="31">
        <v>73961</v>
      </c>
      <c r="I220" s="84"/>
      <c r="J220" s="85"/>
      <c r="K220" s="86"/>
      <c r="L220" s="32" t="s">
        <v>4351</v>
      </c>
      <c r="M220" s="38"/>
      <c r="N220">
        <v>1664</v>
      </c>
      <c r="P220" s="48">
        <f t="shared" si="6"/>
        <v>630433</v>
      </c>
      <c r="Q220" t="str">
        <f t="shared" si="7"/>
        <v/>
      </c>
    </row>
    <row r="221" spans="1:17" ht="14.45" hidden="1" customHeight="1" x14ac:dyDescent="0.25">
      <c r="A221" s="37">
        <v>213</v>
      </c>
      <c r="B221" s="79"/>
      <c r="C221" s="28" t="s">
        <v>4559</v>
      </c>
      <c r="D221" s="29">
        <v>44932</v>
      </c>
      <c r="E221" s="30" t="s">
        <v>4350</v>
      </c>
      <c r="F221" s="31">
        <v>1308613</v>
      </c>
      <c r="G221" s="30" t="s">
        <v>4331</v>
      </c>
      <c r="H221" s="31">
        <v>137404</v>
      </c>
      <c r="I221" s="84"/>
      <c r="J221" s="85"/>
      <c r="K221" s="86"/>
      <c r="L221" s="32" t="s">
        <v>4351</v>
      </c>
      <c r="M221" s="38"/>
      <c r="N221">
        <v>743</v>
      </c>
      <c r="P221" s="48">
        <f t="shared" si="6"/>
        <v>1171209</v>
      </c>
      <c r="Q221" t="str">
        <f t="shared" si="7"/>
        <v/>
      </c>
    </row>
    <row r="222" spans="1:17" ht="14.45" hidden="1" customHeight="1" x14ac:dyDescent="0.25">
      <c r="A222" s="37">
        <v>214</v>
      </c>
      <c r="B222" s="79"/>
      <c r="C222" s="28" t="s">
        <v>4560</v>
      </c>
      <c r="D222" s="29">
        <v>44932</v>
      </c>
      <c r="E222" s="30" t="s">
        <v>4355</v>
      </c>
      <c r="F222" s="31">
        <v>807741</v>
      </c>
      <c r="G222" s="30" t="s">
        <v>4331</v>
      </c>
      <c r="H222" s="31">
        <v>84813</v>
      </c>
      <c r="I222" s="84"/>
      <c r="J222" s="85"/>
      <c r="K222" s="86"/>
      <c r="L222" s="32" t="s">
        <v>4351</v>
      </c>
      <c r="M222" s="38"/>
      <c r="N222">
        <v>781</v>
      </c>
      <c r="P222" s="48">
        <f t="shared" si="6"/>
        <v>722928</v>
      </c>
      <c r="Q222" t="str">
        <f t="shared" si="7"/>
        <v/>
      </c>
    </row>
    <row r="223" spans="1:17" ht="14.45" hidden="1" customHeight="1" x14ac:dyDescent="0.25">
      <c r="A223" s="37">
        <v>215</v>
      </c>
      <c r="B223" s="79"/>
      <c r="C223" s="28" t="s">
        <v>4561</v>
      </c>
      <c r="D223" s="29">
        <v>44932</v>
      </c>
      <c r="E223" s="30" t="s">
        <v>4360</v>
      </c>
      <c r="F223" s="31">
        <v>812246</v>
      </c>
      <c r="G223" s="30" t="s">
        <v>4331</v>
      </c>
      <c r="H223" s="31">
        <v>85286</v>
      </c>
      <c r="I223" s="84"/>
      <c r="J223" s="85"/>
      <c r="K223" s="86"/>
      <c r="L223" s="32" t="s">
        <v>4351</v>
      </c>
      <c r="M223" s="38"/>
      <c r="N223">
        <v>562</v>
      </c>
      <c r="P223" s="48">
        <f t="shared" si="6"/>
        <v>726960</v>
      </c>
      <c r="Q223" t="str">
        <f t="shared" si="7"/>
        <v/>
      </c>
    </row>
    <row r="224" spans="1:17" ht="14.45" hidden="1" customHeight="1" x14ac:dyDescent="0.25">
      <c r="A224" s="37">
        <v>216</v>
      </c>
      <c r="B224" s="79"/>
      <c r="C224" s="28" t="s">
        <v>4562</v>
      </c>
      <c r="D224" s="29">
        <v>44932</v>
      </c>
      <c r="E224" s="30" t="s">
        <v>4360</v>
      </c>
      <c r="F224" s="31">
        <v>807741</v>
      </c>
      <c r="G224" s="30" t="s">
        <v>4331</v>
      </c>
      <c r="H224" s="31">
        <v>84813</v>
      </c>
      <c r="I224" s="84"/>
      <c r="J224" s="85"/>
      <c r="K224" s="86"/>
      <c r="L224" s="32" t="s">
        <v>4351</v>
      </c>
      <c r="M224" s="38"/>
      <c r="N224">
        <v>531</v>
      </c>
      <c r="P224" s="48">
        <f t="shared" si="6"/>
        <v>722928</v>
      </c>
      <c r="Q224" t="str">
        <f t="shared" si="7"/>
        <v/>
      </c>
    </row>
    <row r="225" spans="1:17" ht="14.45" hidden="1" customHeight="1" x14ac:dyDescent="0.25">
      <c r="A225" s="37">
        <v>217</v>
      </c>
      <c r="B225" s="79"/>
      <c r="C225" s="28" t="s">
        <v>4563</v>
      </c>
      <c r="D225" s="29">
        <v>44932</v>
      </c>
      <c r="E225" s="30" t="s">
        <v>4360</v>
      </c>
      <c r="F225" s="31">
        <v>807741</v>
      </c>
      <c r="G225" s="30" t="s">
        <v>4331</v>
      </c>
      <c r="H225" s="31">
        <v>84813</v>
      </c>
      <c r="I225" s="84"/>
      <c r="J225" s="85"/>
      <c r="K225" s="86"/>
      <c r="L225" s="32" t="s">
        <v>4351</v>
      </c>
      <c r="M225" s="38"/>
      <c r="N225">
        <v>750</v>
      </c>
      <c r="P225" s="48">
        <f t="shared" si="6"/>
        <v>722928</v>
      </c>
      <c r="Q225" t="str">
        <f t="shared" si="7"/>
        <v/>
      </c>
    </row>
    <row r="226" spans="1:17" ht="14.45" hidden="1" customHeight="1" x14ac:dyDescent="0.25">
      <c r="A226" s="37">
        <v>218</v>
      </c>
      <c r="B226" s="79"/>
      <c r="C226" s="28" t="s">
        <v>4564</v>
      </c>
      <c r="D226" s="29">
        <v>44931</v>
      </c>
      <c r="E226" s="30" t="s">
        <v>4362</v>
      </c>
      <c r="F226" s="31">
        <v>646193</v>
      </c>
      <c r="G226" s="30" t="s">
        <v>4331</v>
      </c>
      <c r="H226" s="31">
        <v>67850</v>
      </c>
      <c r="I226" s="84"/>
      <c r="J226" s="85"/>
      <c r="K226" s="86"/>
      <c r="L226" s="32" t="s">
        <v>4351</v>
      </c>
      <c r="M226" s="38"/>
      <c r="N226">
        <v>417</v>
      </c>
      <c r="P226" s="48">
        <f t="shared" si="6"/>
        <v>578343</v>
      </c>
      <c r="Q226" t="str">
        <f t="shared" si="7"/>
        <v/>
      </c>
    </row>
    <row r="227" spans="1:17" ht="14.45" hidden="1" customHeight="1" x14ac:dyDescent="0.25">
      <c r="A227" s="37">
        <v>219</v>
      </c>
      <c r="B227" s="79"/>
      <c r="C227" s="28" t="s">
        <v>4565</v>
      </c>
      <c r="D227" s="29">
        <v>44931</v>
      </c>
      <c r="E227" s="30" t="s">
        <v>4350</v>
      </c>
      <c r="F227" s="31">
        <v>1308613</v>
      </c>
      <c r="G227" s="30" t="s">
        <v>4331</v>
      </c>
      <c r="H227" s="31">
        <v>137404</v>
      </c>
      <c r="I227" s="84"/>
      <c r="J227" s="85"/>
      <c r="K227" s="86"/>
      <c r="L227" s="32" t="s">
        <v>4351</v>
      </c>
      <c r="M227" s="38"/>
      <c r="N227">
        <v>516</v>
      </c>
      <c r="P227" s="48">
        <f t="shared" si="6"/>
        <v>1171209</v>
      </c>
      <c r="Q227" t="str">
        <f t="shared" si="7"/>
        <v/>
      </c>
    </row>
    <row r="228" spans="1:17" ht="14.45" hidden="1" customHeight="1" x14ac:dyDescent="0.25">
      <c r="A228" s="37">
        <v>220</v>
      </c>
      <c r="B228" s="79"/>
      <c r="C228" s="28" t="s">
        <v>4566</v>
      </c>
      <c r="D228" s="29">
        <v>44931</v>
      </c>
      <c r="E228" s="30" t="s">
        <v>4353</v>
      </c>
      <c r="F228" s="31">
        <v>807741</v>
      </c>
      <c r="G228" s="30" t="s">
        <v>4331</v>
      </c>
      <c r="H228" s="31">
        <v>84813</v>
      </c>
      <c r="I228" s="84"/>
      <c r="J228" s="85"/>
      <c r="K228" s="86"/>
      <c r="L228" s="32" t="s">
        <v>4351</v>
      </c>
      <c r="M228" s="38"/>
      <c r="N228">
        <v>463</v>
      </c>
      <c r="P228" s="48">
        <f t="shared" si="6"/>
        <v>722928</v>
      </c>
      <c r="Q228" t="str">
        <f t="shared" si="7"/>
        <v/>
      </c>
    </row>
    <row r="229" spans="1:17" ht="14.45" hidden="1" customHeight="1" x14ac:dyDescent="0.25">
      <c r="A229" s="37">
        <v>221</v>
      </c>
      <c r="B229" s="79"/>
      <c r="C229" s="28" t="s">
        <v>4567</v>
      </c>
      <c r="D229" s="29">
        <v>44932</v>
      </c>
      <c r="E229" s="30" t="s">
        <v>4362</v>
      </c>
      <c r="F229" s="31">
        <v>1308613</v>
      </c>
      <c r="G229" s="30" t="s">
        <v>4331</v>
      </c>
      <c r="H229" s="31">
        <v>137404</v>
      </c>
      <c r="I229" s="84"/>
      <c r="J229" s="85"/>
      <c r="K229" s="86"/>
      <c r="L229" s="32" t="s">
        <v>4351</v>
      </c>
      <c r="M229" s="38"/>
      <c r="N229">
        <v>626</v>
      </c>
      <c r="P229" s="48">
        <f t="shared" si="6"/>
        <v>1171209</v>
      </c>
      <c r="Q229" t="str">
        <f t="shared" si="7"/>
        <v/>
      </c>
    </row>
    <row r="230" spans="1:17" ht="14.45" hidden="1" customHeight="1" x14ac:dyDescent="0.25">
      <c r="A230" s="37">
        <v>222</v>
      </c>
      <c r="B230" s="79"/>
      <c r="C230" s="28" t="s">
        <v>4568</v>
      </c>
      <c r="D230" s="29">
        <v>44932</v>
      </c>
      <c r="E230" s="30" t="s">
        <v>4362</v>
      </c>
      <c r="F230" s="31">
        <v>1308613</v>
      </c>
      <c r="G230" s="30" t="s">
        <v>4331</v>
      </c>
      <c r="H230" s="31">
        <v>137404</v>
      </c>
      <c r="I230" s="84"/>
      <c r="J230" s="85"/>
      <c r="K230" s="86"/>
      <c r="L230" s="32" t="s">
        <v>4351</v>
      </c>
      <c r="M230" s="38"/>
      <c r="N230">
        <v>627</v>
      </c>
      <c r="P230" s="48">
        <f t="shared" si="6"/>
        <v>1171209</v>
      </c>
      <c r="Q230" t="str">
        <f t="shared" si="7"/>
        <v/>
      </c>
    </row>
    <row r="231" spans="1:17" ht="14.45" hidden="1" customHeight="1" x14ac:dyDescent="0.25">
      <c r="A231" s="37">
        <v>223</v>
      </c>
      <c r="B231" s="79"/>
      <c r="C231" s="28" t="s">
        <v>4569</v>
      </c>
      <c r="D231" s="29">
        <v>44932</v>
      </c>
      <c r="E231" s="30" t="s">
        <v>4350</v>
      </c>
      <c r="F231" s="31">
        <v>807741</v>
      </c>
      <c r="G231" s="30" t="s">
        <v>4331</v>
      </c>
      <c r="H231" s="31">
        <v>84813</v>
      </c>
      <c r="I231" s="84"/>
      <c r="J231" s="85"/>
      <c r="K231" s="86"/>
      <c r="L231" s="32" t="s">
        <v>4351</v>
      </c>
      <c r="M231" s="38"/>
      <c r="N231">
        <v>592</v>
      </c>
      <c r="P231" s="48">
        <f t="shared" si="6"/>
        <v>722928</v>
      </c>
      <c r="Q231" t="str">
        <f t="shared" si="7"/>
        <v/>
      </c>
    </row>
    <row r="232" spans="1:17" ht="14.45" hidden="1" customHeight="1" x14ac:dyDescent="0.25">
      <c r="A232" s="37">
        <v>224</v>
      </c>
      <c r="B232" s="79"/>
      <c r="C232" s="28" t="s">
        <v>4570</v>
      </c>
      <c r="D232" s="29">
        <v>44932</v>
      </c>
      <c r="E232" s="30" t="s">
        <v>4355</v>
      </c>
      <c r="F232" s="31">
        <v>807741</v>
      </c>
      <c r="G232" s="30" t="s">
        <v>4331</v>
      </c>
      <c r="H232" s="31">
        <v>84813</v>
      </c>
      <c r="I232" s="84"/>
      <c r="J232" s="85"/>
      <c r="K232" s="86"/>
      <c r="L232" s="32" t="s">
        <v>4351</v>
      </c>
      <c r="M232" s="38"/>
      <c r="N232">
        <v>797</v>
      </c>
      <c r="P232" s="48">
        <f t="shared" si="6"/>
        <v>722928</v>
      </c>
      <c r="Q232" t="str">
        <f t="shared" si="7"/>
        <v/>
      </c>
    </row>
    <row r="233" spans="1:17" ht="14.45" hidden="1" customHeight="1" x14ac:dyDescent="0.25">
      <c r="A233" s="37">
        <v>225</v>
      </c>
      <c r="B233" s="79"/>
      <c r="C233" s="28" t="s">
        <v>4571</v>
      </c>
      <c r="D233" s="29">
        <v>44932</v>
      </c>
      <c r="E233" s="30" t="s">
        <v>4353</v>
      </c>
      <c r="F233" s="31">
        <v>807741</v>
      </c>
      <c r="G233" s="30" t="s">
        <v>4331</v>
      </c>
      <c r="H233" s="31">
        <v>84813</v>
      </c>
      <c r="I233" s="84"/>
      <c r="J233" s="85"/>
      <c r="K233" s="86"/>
      <c r="L233" s="32" t="s">
        <v>4351</v>
      </c>
      <c r="M233" s="38"/>
      <c r="N233">
        <v>663</v>
      </c>
      <c r="P233" s="48">
        <f t="shared" si="6"/>
        <v>722928</v>
      </c>
      <c r="Q233" t="str">
        <f t="shared" si="7"/>
        <v/>
      </c>
    </row>
    <row r="234" spans="1:17" ht="14.45" hidden="1" customHeight="1" x14ac:dyDescent="0.25">
      <c r="A234" s="37">
        <v>226</v>
      </c>
      <c r="B234" s="79"/>
      <c r="C234" s="28" t="s">
        <v>4572</v>
      </c>
      <c r="D234" s="29">
        <v>44935</v>
      </c>
      <c r="E234" s="30" t="s">
        <v>4353</v>
      </c>
      <c r="F234" s="31">
        <v>904742</v>
      </c>
      <c r="G234" s="30" t="s">
        <v>4331</v>
      </c>
      <c r="H234" s="31">
        <v>94998</v>
      </c>
      <c r="I234" s="84"/>
      <c r="J234" s="85"/>
      <c r="K234" s="86"/>
      <c r="L234" s="32" t="s">
        <v>4351</v>
      </c>
      <c r="M234" s="38"/>
      <c r="N234">
        <v>890</v>
      </c>
      <c r="P234" s="48">
        <f t="shared" si="6"/>
        <v>809744</v>
      </c>
      <c r="Q234" t="str">
        <f t="shared" si="7"/>
        <v/>
      </c>
    </row>
    <row r="235" spans="1:17" ht="14.45" hidden="1" customHeight="1" x14ac:dyDescent="0.25">
      <c r="A235" s="37">
        <v>227</v>
      </c>
      <c r="B235" s="79"/>
      <c r="C235" s="28" t="s">
        <v>4573</v>
      </c>
      <c r="D235" s="29">
        <v>44932</v>
      </c>
      <c r="E235" s="30" t="s">
        <v>4355</v>
      </c>
      <c r="F235" s="31">
        <v>1308613</v>
      </c>
      <c r="G235" s="30" t="s">
        <v>4331</v>
      </c>
      <c r="H235" s="31">
        <v>137404</v>
      </c>
      <c r="I235" s="84"/>
      <c r="J235" s="85"/>
      <c r="K235" s="86"/>
      <c r="L235" s="32" t="s">
        <v>4351</v>
      </c>
      <c r="M235" s="38"/>
      <c r="N235">
        <v>785</v>
      </c>
      <c r="P235" s="48">
        <f t="shared" si="6"/>
        <v>1171209</v>
      </c>
      <c r="Q235" t="str">
        <f t="shared" si="7"/>
        <v/>
      </c>
    </row>
    <row r="236" spans="1:17" ht="14.45" hidden="1" customHeight="1" x14ac:dyDescent="0.25">
      <c r="A236" s="37">
        <v>228</v>
      </c>
      <c r="B236" s="79"/>
      <c r="C236" s="28" t="s">
        <v>4574</v>
      </c>
      <c r="D236" s="29">
        <v>44940</v>
      </c>
      <c r="E236" s="30" t="s">
        <v>4355</v>
      </c>
      <c r="F236" s="31">
        <v>220801</v>
      </c>
      <c r="G236" s="30" t="s">
        <v>4331</v>
      </c>
      <c r="H236" s="31">
        <v>23184</v>
      </c>
      <c r="I236" s="84"/>
      <c r="J236" s="85"/>
      <c r="K236" s="86"/>
      <c r="L236" s="32" t="s">
        <v>4351</v>
      </c>
      <c r="M236" s="38"/>
      <c r="N236">
        <v>1556</v>
      </c>
      <c r="P236" s="48">
        <f t="shared" si="6"/>
        <v>197617</v>
      </c>
      <c r="Q236" t="str">
        <f t="shared" si="7"/>
        <v/>
      </c>
    </row>
    <row r="237" spans="1:17" ht="14.45" hidden="1" customHeight="1" x14ac:dyDescent="0.25">
      <c r="A237" s="37">
        <v>229</v>
      </c>
      <c r="B237" s="79"/>
      <c r="C237" s="28" t="s">
        <v>4575</v>
      </c>
      <c r="D237" s="29">
        <v>44932</v>
      </c>
      <c r="E237" s="30" t="s">
        <v>4360</v>
      </c>
      <c r="F237" s="31">
        <v>807741</v>
      </c>
      <c r="G237" s="30" t="s">
        <v>4331</v>
      </c>
      <c r="H237" s="31">
        <v>84813</v>
      </c>
      <c r="I237" s="84"/>
      <c r="J237" s="85"/>
      <c r="K237" s="86"/>
      <c r="L237" s="32" t="s">
        <v>4351</v>
      </c>
      <c r="M237" s="38"/>
      <c r="N237">
        <v>748</v>
      </c>
      <c r="P237" s="48">
        <f t="shared" si="6"/>
        <v>722928</v>
      </c>
      <c r="Q237" t="str">
        <f t="shared" si="7"/>
        <v/>
      </c>
    </row>
    <row r="238" spans="1:17" ht="14.45" hidden="1" customHeight="1" x14ac:dyDescent="0.25">
      <c r="A238" s="37">
        <v>230</v>
      </c>
      <c r="B238" s="79"/>
      <c r="C238" s="28" t="s">
        <v>4576</v>
      </c>
      <c r="D238" s="29">
        <v>44932</v>
      </c>
      <c r="E238" s="30" t="s">
        <v>4362</v>
      </c>
      <c r="F238" s="31">
        <v>398030</v>
      </c>
      <c r="G238" s="30" t="s">
        <v>4331</v>
      </c>
      <c r="H238" s="31">
        <v>41793</v>
      </c>
      <c r="I238" s="84"/>
      <c r="J238" s="85"/>
      <c r="K238" s="86"/>
      <c r="L238" s="32" t="s">
        <v>4351</v>
      </c>
      <c r="M238" s="38"/>
      <c r="N238">
        <v>725</v>
      </c>
      <c r="P238" s="48">
        <f t="shared" si="6"/>
        <v>356237</v>
      </c>
      <c r="Q238" t="str">
        <f t="shared" si="7"/>
        <v/>
      </c>
    </row>
    <row r="239" spans="1:17" ht="14.45" hidden="1" customHeight="1" x14ac:dyDescent="0.25">
      <c r="A239" s="37">
        <v>231</v>
      </c>
      <c r="B239" s="79"/>
      <c r="C239" s="28" t="s">
        <v>4577</v>
      </c>
      <c r="D239" s="29">
        <v>44931</v>
      </c>
      <c r="E239" s="30" t="s">
        <v>4362</v>
      </c>
      <c r="F239" s="31">
        <v>807741</v>
      </c>
      <c r="G239" s="30" t="s">
        <v>4331</v>
      </c>
      <c r="H239" s="31">
        <v>84813</v>
      </c>
      <c r="I239" s="84"/>
      <c r="J239" s="85"/>
      <c r="K239" s="86"/>
      <c r="L239" s="32" t="s">
        <v>4351</v>
      </c>
      <c r="M239" s="38"/>
      <c r="N239">
        <v>430</v>
      </c>
      <c r="P239" s="48">
        <f t="shared" si="6"/>
        <v>722928</v>
      </c>
      <c r="Q239" t="str">
        <f t="shared" si="7"/>
        <v/>
      </c>
    </row>
    <row r="240" spans="1:17" ht="14.45" hidden="1" customHeight="1" x14ac:dyDescent="0.25">
      <c r="A240" s="37">
        <v>232</v>
      </c>
      <c r="B240" s="79"/>
      <c r="C240" s="28" t="s">
        <v>4578</v>
      </c>
      <c r="D240" s="29">
        <v>44932</v>
      </c>
      <c r="E240" s="30" t="s">
        <v>4355</v>
      </c>
      <c r="F240" s="31">
        <v>807741</v>
      </c>
      <c r="G240" s="30" t="s">
        <v>4331</v>
      </c>
      <c r="H240" s="31">
        <v>84813</v>
      </c>
      <c r="I240" s="84"/>
      <c r="J240" s="85"/>
      <c r="K240" s="86"/>
      <c r="L240" s="32" t="s">
        <v>4351</v>
      </c>
      <c r="M240" s="38"/>
      <c r="N240">
        <v>795</v>
      </c>
      <c r="P240" s="48">
        <f t="shared" si="6"/>
        <v>722928</v>
      </c>
      <c r="Q240" t="str">
        <f t="shared" si="7"/>
        <v/>
      </c>
    </row>
    <row r="241" spans="1:17" ht="14.45" hidden="1" customHeight="1" x14ac:dyDescent="0.25">
      <c r="A241" s="37">
        <v>233</v>
      </c>
      <c r="B241" s="79"/>
      <c r="C241" s="28" t="s">
        <v>4579</v>
      </c>
      <c r="D241" s="29">
        <v>44940</v>
      </c>
      <c r="E241" s="30" t="s">
        <v>4350</v>
      </c>
      <c r="F241" s="31">
        <v>2124563</v>
      </c>
      <c r="G241" s="30" t="s">
        <v>4331</v>
      </c>
      <c r="H241" s="31">
        <v>223079</v>
      </c>
      <c r="I241" s="84"/>
      <c r="J241" s="85"/>
      <c r="K241" s="86"/>
      <c r="L241" s="32" t="s">
        <v>4351</v>
      </c>
      <c r="M241" s="38"/>
      <c r="N241">
        <v>1529</v>
      </c>
      <c r="P241" s="48">
        <f t="shared" si="6"/>
        <v>1901484</v>
      </c>
      <c r="Q241" t="str">
        <f t="shared" si="7"/>
        <v/>
      </c>
    </row>
    <row r="242" spans="1:17" ht="14.45" hidden="1" customHeight="1" x14ac:dyDescent="0.25">
      <c r="A242" s="37">
        <v>234</v>
      </c>
      <c r="B242" s="79"/>
      <c r="C242" s="28" t="s">
        <v>4580</v>
      </c>
      <c r="D242" s="29">
        <v>44931</v>
      </c>
      <c r="E242" s="30" t="s">
        <v>4362</v>
      </c>
      <c r="F242" s="31">
        <v>1308613</v>
      </c>
      <c r="G242" s="30" t="s">
        <v>4331</v>
      </c>
      <c r="H242" s="31">
        <v>137404</v>
      </c>
      <c r="I242" s="84"/>
      <c r="J242" s="85"/>
      <c r="K242" s="86"/>
      <c r="L242" s="32" t="s">
        <v>4351</v>
      </c>
      <c r="M242" s="38"/>
      <c r="N242">
        <v>437</v>
      </c>
      <c r="P242" s="48">
        <f t="shared" si="6"/>
        <v>1171209</v>
      </c>
      <c r="Q242" t="str">
        <f t="shared" si="7"/>
        <v/>
      </c>
    </row>
    <row r="243" spans="1:17" ht="14.45" hidden="1" customHeight="1" x14ac:dyDescent="0.25">
      <c r="A243" s="37">
        <v>235</v>
      </c>
      <c r="B243" s="79"/>
      <c r="C243" s="28" t="s">
        <v>4581</v>
      </c>
      <c r="D243" s="29">
        <v>44929</v>
      </c>
      <c r="E243" s="30" t="s">
        <v>4355</v>
      </c>
      <c r="F243" s="31">
        <v>333980</v>
      </c>
      <c r="G243" s="30" t="s">
        <v>4331</v>
      </c>
      <c r="H243" s="31">
        <v>35068</v>
      </c>
      <c r="I243" s="84"/>
      <c r="J243" s="85"/>
      <c r="K243" s="86"/>
      <c r="L243" s="32" t="s">
        <v>4351</v>
      </c>
      <c r="M243" s="38"/>
      <c r="N243">
        <v>148</v>
      </c>
      <c r="P243" s="48">
        <f t="shared" si="6"/>
        <v>298912</v>
      </c>
      <c r="Q243" t="str">
        <f t="shared" si="7"/>
        <v/>
      </c>
    </row>
    <row r="244" spans="1:17" ht="14.45" hidden="1" customHeight="1" x14ac:dyDescent="0.25">
      <c r="A244" s="37">
        <v>236</v>
      </c>
      <c r="B244" s="79"/>
      <c r="C244" s="28" t="s">
        <v>4582</v>
      </c>
      <c r="D244" s="29">
        <v>44945</v>
      </c>
      <c r="E244" s="30" t="s">
        <v>4355</v>
      </c>
      <c r="F244" s="31">
        <v>521324</v>
      </c>
      <c r="G244" s="30" t="s">
        <v>4331</v>
      </c>
      <c r="H244" s="31">
        <v>54739</v>
      </c>
      <c r="I244" s="84"/>
      <c r="J244" s="85"/>
      <c r="K244" s="86"/>
      <c r="L244" s="32" t="s">
        <v>4351</v>
      </c>
      <c r="M244" s="38"/>
      <c r="N244">
        <v>1833</v>
      </c>
      <c r="P244" s="48">
        <f t="shared" si="6"/>
        <v>466585</v>
      </c>
      <c r="Q244" t="str">
        <f t="shared" si="7"/>
        <v/>
      </c>
    </row>
    <row r="245" spans="1:17" ht="14.45" hidden="1" customHeight="1" x14ac:dyDescent="0.25">
      <c r="A245" s="37">
        <v>237</v>
      </c>
      <c r="B245" s="79"/>
      <c r="C245" s="28" t="s">
        <v>4583</v>
      </c>
      <c r="D245" s="29">
        <v>44935</v>
      </c>
      <c r="E245" s="30" t="s">
        <v>4353</v>
      </c>
      <c r="F245" s="31">
        <v>1431736</v>
      </c>
      <c r="G245" s="30" t="s">
        <v>4331</v>
      </c>
      <c r="H245" s="31">
        <v>150332</v>
      </c>
      <c r="I245" s="84"/>
      <c r="J245" s="85"/>
      <c r="K245" s="86"/>
      <c r="L245" s="32" t="s">
        <v>4351</v>
      </c>
      <c r="M245" s="38"/>
      <c r="N245">
        <v>892</v>
      </c>
      <c r="P245" s="48">
        <f t="shared" si="6"/>
        <v>1281404</v>
      </c>
      <c r="Q245" t="str">
        <f t="shared" si="7"/>
        <v/>
      </c>
    </row>
    <row r="246" spans="1:17" ht="14.45" hidden="1" customHeight="1" x14ac:dyDescent="0.25">
      <c r="A246" s="37">
        <v>238</v>
      </c>
      <c r="B246" s="79"/>
      <c r="C246" s="28" t="s">
        <v>4584</v>
      </c>
      <c r="D246" s="29">
        <v>44943</v>
      </c>
      <c r="E246" s="30" t="s">
        <v>4360</v>
      </c>
      <c r="F246" s="31">
        <v>776873</v>
      </c>
      <c r="G246" s="30" t="s">
        <v>4331</v>
      </c>
      <c r="H246" s="31">
        <v>81572</v>
      </c>
      <c r="I246" s="84"/>
      <c r="J246" s="85"/>
      <c r="K246" s="86"/>
      <c r="L246" s="32" t="s">
        <v>4351</v>
      </c>
      <c r="M246" s="38"/>
      <c r="N246">
        <v>1736</v>
      </c>
      <c r="P246" s="48">
        <f t="shared" si="6"/>
        <v>695301</v>
      </c>
      <c r="Q246" t="str">
        <f t="shared" si="7"/>
        <v/>
      </c>
    </row>
    <row r="247" spans="1:17" ht="14.45" hidden="1" customHeight="1" x14ac:dyDescent="0.25">
      <c r="A247" s="37">
        <v>239</v>
      </c>
      <c r="B247" s="79"/>
      <c r="C247" s="28" t="s">
        <v>4585</v>
      </c>
      <c r="D247" s="29">
        <v>44932</v>
      </c>
      <c r="E247" s="30" t="s">
        <v>4355</v>
      </c>
      <c r="F247" s="31">
        <v>1308613</v>
      </c>
      <c r="G247" s="30" t="s">
        <v>4331</v>
      </c>
      <c r="H247" s="31">
        <v>137404</v>
      </c>
      <c r="I247" s="84"/>
      <c r="J247" s="85"/>
      <c r="K247" s="86"/>
      <c r="L247" s="32" t="s">
        <v>4351</v>
      </c>
      <c r="M247" s="38"/>
      <c r="N247">
        <v>793</v>
      </c>
      <c r="P247" s="48">
        <f t="shared" si="6"/>
        <v>1171209</v>
      </c>
      <c r="Q247" t="str">
        <f t="shared" si="7"/>
        <v/>
      </c>
    </row>
    <row r="248" spans="1:17" ht="14.45" hidden="1" customHeight="1" x14ac:dyDescent="0.25">
      <c r="A248" s="37">
        <v>240</v>
      </c>
      <c r="B248" s="79"/>
      <c r="C248" s="28" t="s">
        <v>4586</v>
      </c>
      <c r="D248" s="29">
        <v>44943</v>
      </c>
      <c r="E248" s="30" t="s">
        <v>4355</v>
      </c>
      <c r="F248" s="31">
        <v>1052874</v>
      </c>
      <c r="G248" s="30" t="s">
        <v>4331</v>
      </c>
      <c r="H248" s="31">
        <v>110552</v>
      </c>
      <c r="I248" s="84"/>
      <c r="J248" s="85"/>
      <c r="K248" s="86"/>
      <c r="L248" s="32" t="s">
        <v>4351</v>
      </c>
      <c r="M248" s="38"/>
      <c r="N248">
        <v>1705</v>
      </c>
      <c r="P248" s="48">
        <f t="shared" si="6"/>
        <v>942322</v>
      </c>
      <c r="Q248" t="str">
        <f t="shared" si="7"/>
        <v/>
      </c>
    </row>
    <row r="249" spans="1:17" ht="14.45" hidden="1" customHeight="1" x14ac:dyDescent="0.25">
      <c r="A249" s="37">
        <v>241</v>
      </c>
      <c r="B249" s="79"/>
      <c r="C249" s="28" t="s">
        <v>4587</v>
      </c>
      <c r="D249" s="29">
        <v>44942</v>
      </c>
      <c r="E249" s="30" t="s">
        <v>4353</v>
      </c>
      <c r="F249" s="31">
        <v>1246769</v>
      </c>
      <c r="G249" s="30" t="s">
        <v>4331</v>
      </c>
      <c r="H249" s="31">
        <v>130911</v>
      </c>
      <c r="I249" s="84"/>
      <c r="J249" s="85"/>
      <c r="K249" s="86"/>
      <c r="L249" s="32" t="s">
        <v>4351</v>
      </c>
      <c r="M249" s="38"/>
      <c r="N249">
        <v>1642</v>
      </c>
      <c r="P249" s="48">
        <f t="shared" si="6"/>
        <v>1115858</v>
      </c>
      <c r="Q249" t="str">
        <f t="shared" si="7"/>
        <v/>
      </c>
    </row>
    <row r="250" spans="1:17" ht="14.45" hidden="1" customHeight="1" x14ac:dyDescent="0.25">
      <c r="A250" s="37">
        <v>242</v>
      </c>
      <c r="B250" s="79"/>
      <c r="C250" s="28" t="s">
        <v>4588</v>
      </c>
      <c r="D250" s="29">
        <v>44945</v>
      </c>
      <c r="E250" s="30" t="s">
        <v>4362</v>
      </c>
      <c r="F250" s="31">
        <v>1456744</v>
      </c>
      <c r="G250" s="30" t="s">
        <v>4331</v>
      </c>
      <c r="H250" s="31">
        <v>152958</v>
      </c>
      <c r="I250" s="84"/>
      <c r="J250" s="85"/>
      <c r="K250" s="86"/>
      <c r="L250" s="32" t="s">
        <v>4351</v>
      </c>
      <c r="M250" s="38"/>
      <c r="N250">
        <v>1815</v>
      </c>
      <c r="P250" s="48">
        <f t="shared" si="6"/>
        <v>1303786</v>
      </c>
      <c r="Q250" t="str">
        <f t="shared" si="7"/>
        <v/>
      </c>
    </row>
    <row r="251" spans="1:17" ht="14.45" hidden="1" customHeight="1" x14ac:dyDescent="0.25">
      <c r="A251" s="37">
        <v>243</v>
      </c>
      <c r="B251" s="79"/>
      <c r="C251" s="28" t="s">
        <v>4589</v>
      </c>
      <c r="D251" s="29">
        <v>44929</v>
      </c>
      <c r="E251" s="30" t="s">
        <v>4350</v>
      </c>
      <c r="F251" s="31">
        <v>542846</v>
      </c>
      <c r="G251" s="30" t="s">
        <v>4331</v>
      </c>
      <c r="H251" s="31">
        <v>56999</v>
      </c>
      <c r="I251" s="84"/>
      <c r="J251" s="85"/>
      <c r="K251" s="86"/>
      <c r="L251" s="32" t="s">
        <v>4351</v>
      </c>
      <c r="M251" s="38"/>
      <c r="N251">
        <v>127</v>
      </c>
      <c r="P251" s="48">
        <f t="shared" si="6"/>
        <v>485847</v>
      </c>
      <c r="Q251" t="str">
        <f t="shared" si="7"/>
        <v/>
      </c>
    </row>
    <row r="252" spans="1:17" ht="14.45" hidden="1" customHeight="1" x14ac:dyDescent="0.25">
      <c r="A252" s="37">
        <v>244</v>
      </c>
      <c r="B252" s="79"/>
      <c r="C252" s="28" t="s">
        <v>4590</v>
      </c>
      <c r="D252" s="29">
        <v>44932</v>
      </c>
      <c r="E252" s="30" t="s">
        <v>4360</v>
      </c>
      <c r="F252" s="31">
        <v>1308613</v>
      </c>
      <c r="G252" s="30" t="s">
        <v>4331</v>
      </c>
      <c r="H252" s="31">
        <v>137404</v>
      </c>
      <c r="I252" s="84"/>
      <c r="J252" s="85"/>
      <c r="K252" s="86"/>
      <c r="L252" s="32" t="s">
        <v>4351</v>
      </c>
      <c r="M252" s="38"/>
      <c r="N252">
        <v>752</v>
      </c>
      <c r="P252" s="48">
        <f t="shared" si="6"/>
        <v>1171209</v>
      </c>
      <c r="Q252" t="str">
        <f t="shared" si="7"/>
        <v/>
      </c>
    </row>
    <row r="253" spans="1:17" ht="14.45" hidden="1" customHeight="1" x14ac:dyDescent="0.25">
      <c r="A253" s="37">
        <v>245</v>
      </c>
      <c r="B253" s="79"/>
      <c r="C253" s="28" t="s">
        <v>4591</v>
      </c>
      <c r="D253" s="29">
        <v>44945</v>
      </c>
      <c r="E253" s="30" t="s">
        <v>4362</v>
      </c>
      <c r="F253" s="31">
        <v>776873</v>
      </c>
      <c r="G253" s="30" t="s">
        <v>4331</v>
      </c>
      <c r="H253" s="31">
        <v>81572</v>
      </c>
      <c r="I253" s="84"/>
      <c r="J253" s="85"/>
      <c r="K253" s="86"/>
      <c r="L253" s="32" t="s">
        <v>4351</v>
      </c>
      <c r="M253" s="38"/>
      <c r="N253">
        <v>1809</v>
      </c>
      <c r="P253" s="48">
        <f t="shared" si="6"/>
        <v>695301</v>
      </c>
      <c r="Q253" t="str">
        <f t="shared" si="7"/>
        <v/>
      </c>
    </row>
    <row r="254" spans="1:17" ht="14.45" hidden="1" customHeight="1" x14ac:dyDescent="0.25">
      <c r="A254" s="37">
        <v>246</v>
      </c>
      <c r="B254" s="79"/>
      <c r="C254" s="28" t="s">
        <v>4592</v>
      </c>
      <c r="D254" s="29">
        <v>44932</v>
      </c>
      <c r="E254" s="30" t="s">
        <v>4350</v>
      </c>
      <c r="F254" s="31">
        <v>2013867</v>
      </c>
      <c r="G254" s="30" t="s">
        <v>4331</v>
      </c>
      <c r="H254" s="31">
        <v>211456</v>
      </c>
      <c r="I254" s="84"/>
      <c r="J254" s="85"/>
      <c r="K254" s="86"/>
      <c r="L254" s="32" t="s">
        <v>4351</v>
      </c>
      <c r="M254" s="38"/>
      <c r="N254">
        <v>665</v>
      </c>
      <c r="P254" s="48">
        <f t="shared" si="6"/>
        <v>1802411</v>
      </c>
      <c r="Q254" t="str">
        <f t="shared" si="7"/>
        <v/>
      </c>
    </row>
    <row r="255" spans="1:17" ht="14.45" hidden="1" customHeight="1" x14ac:dyDescent="0.25">
      <c r="A255" s="37">
        <v>247</v>
      </c>
      <c r="B255" s="79"/>
      <c r="C255" s="28" t="s">
        <v>4593</v>
      </c>
      <c r="D255" s="29">
        <v>44942</v>
      </c>
      <c r="E255" s="30" t="s">
        <v>4353</v>
      </c>
      <c r="F255" s="31">
        <v>1019195</v>
      </c>
      <c r="G255" s="30" t="s">
        <v>4331</v>
      </c>
      <c r="H255" s="31">
        <v>107015</v>
      </c>
      <c r="I255" s="84"/>
      <c r="J255" s="85"/>
      <c r="K255" s="86"/>
      <c r="L255" s="32" t="s">
        <v>4351</v>
      </c>
      <c r="M255" s="38"/>
      <c r="N255">
        <v>1645</v>
      </c>
      <c r="P255" s="48">
        <f t="shared" si="6"/>
        <v>912180</v>
      </c>
      <c r="Q255" t="str">
        <f t="shared" si="7"/>
        <v/>
      </c>
    </row>
    <row r="256" spans="1:17" ht="14.45" hidden="1" customHeight="1" x14ac:dyDescent="0.25">
      <c r="A256" s="37">
        <v>248</v>
      </c>
      <c r="B256" s="79"/>
      <c r="C256" s="28" t="s">
        <v>4594</v>
      </c>
      <c r="D256" s="29">
        <v>44935</v>
      </c>
      <c r="E256" s="30" t="s">
        <v>4353</v>
      </c>
      <c r="F256" s="31">
        <v>807741</v>
      </c>
      <c r="G256" s="30" t="s">
        <v>4331</v>
      </c>
      <c r="H256" s="31">
        <v>84813</v>
      </c>
      <c r="I256" s="84"/>
      <c r="J256" s="85"/>
      <c r="K256" s="86"/>
      <c r="L256" s="32" t="s">
        <v>4351</v>
      </c>
      <c r="M256" s="38"/>
      <c r="N256">
        <v>889</v>
      </c>
      <c r="P256" s="48">
        <f t="shared" si="6"/>
        <v>722928</v>
      </c>
      <c r="Q256" t="str">
        <f t="shared" si="7"/>
        <v/>
      </c>
    </row>
    <row r="257" spans="1:17" ht="14.45" hidden="1" customHeight="1" x14ac:dyDescent="0.25">
      <c r="A257" s="37">
        <v>249</v>
      </c>
      <c r="B257" s="79"/>
      <c r="C257" s="28" t="s">
        <v>4595</v>
      </c>
      <c r="D257" s="29">
        <v>44932</v>
      </c>
      <c r="E257" s="30" t="s">
        <v>4355</v>
      </c>
      <c r="F257" s="31">
        <v>807741</v>
      </c>
      <c r="G257" s="30" t="s">
        <v>4331</v>
      </c>
      <c r="H257" s="31">
        <v>84813</v>
      </c>
      <c r="I257" s="84"/>
      <c r="J257" s="85"/>
      <c r="K257" s="86"/>
      <c r="L257" s="32" t="s">
        <v>4351</v>
      </c>
      <c r="M257" s="38"/>
      <c r="N257">
        <v>617</v>
      </c>
      <c r="P257" s="48">
        <f t="shared" si="6"/>
        <v>722928</v>
      </c>
      <c r="Q257" t="str">
        <f t="shared" si="7"/>
        <v/>
      </c>
    </row>
    <row r="258" spans="1:17" ht="14.45" hidden="1" customHeight="1" x14ac:dyDescent="0.25">
      <c r="A258" s="37">
        <v>250</v>
      </c>
      <c r="B258" s="79"/>
      <c r="C258" s="28" t="s">
        <v>4596</v>
      </c>
      <c r="D258" s="29">
        <v>44932</v>
      </c>
      <c r="E258" s="30" t="s">
        <v>4355</v>
      </c>
      <c r="F258" s="31">
        <v>1308613</v>
      </c>
      <c r="G258" s="30" t="s">
        <v>4331</v>
      </c>
      <c r="H258" s="31">
        <v>137404</v>
      </c>
      <c r="I258" s="84"/>
      <c r="J258" s="85"/>
      <c r="K258" s="86"/>
      <c r="L258" s="32" t="s">
        <v>4351</v>
      </c>
      <c r="M258" s="38"/>
      <c r="N258">
        <v>789</v>
      </c>
      <c r="P258" s="48">
        <f t="shared" si="6"/>
        <v>1171209</v>
      </c>
      <c r="Q258" t="str">
        <f t="shared" si="7"/>
        <v/>
      </c>
    </row>
    <row r="259" spans="1:17" ht="14.45" hidden="1" customHeight="1" x14ac:dyDescent="0.25">
      <c r="A259" s="37">
        <v>251</v>
      </c>
      <c r="B259" s="79"/>
      <c r="C259" s="28" t="s">
        <v>4597</v>
      </c>
      <c r="D259" s="29">
        <v>44931</v>
      </c>
      <c r="E259" s="30" t="s">
        <v>4353</v>
      </c>
      <c r="F259" s="31">
        <v>807741</v>
      </c>
      <c r="G259" s="30" t="s">
        <v>4331</v>
      </c>
      <c r="H259" s="31">
        <v>84813</v>
      </c>
      <c r="I259" s="84"/>
      <c r="J259" s="85"/>
      <c r="K259" s="86"/>
      <c r="L259" s="32" t="s">
        <v>4351</v>
      </c>
      <c r="M259" s="38"/>
      <c r="N259">
        <v>512</v>
      </c>
      <c r="P259" s="48">
        <f t="shared" si="6"/>
        <v>722928</v>
      </c>
      <c r="Q259" t="str">
        <f t="shared" si="7"/>
        <v/>
      </c>
    </row>
    <row r="260" spans="1:17" ht="14.45" hidden="1" customHeight="1" x14ac:dyDescent="0.25">
      <c r="A260" s="37">
        <v>252</v>
      </c>
      <c r="B260" s="79"/>
      <c r="C260" s="28" t="s">
        <v>4598</v>
      </c>
      <c r="D260" s="29">
        <v>44932</v>
      </c>
      <c r="E260" s="30" t="s">
        <v>4360</v>
      </c>
      <c r="F260" s="31">
        <v>1308613</v>
      </c>
      <c r="G260" s="30" t="s">
        <v>4331</v>
      </c>
      <c r="H260" s="31">
        <v>137404</v>
      </c>
      <c r="I260" s="84"/>
      <c r="J260" s="85"/>
      <c r="K260" s="86"/>
      <c r="L260" s="32" t="s">
        <v>4351</v>
      </c>
      <c r="M260" s="38"/>
      <c r="N260">
        <v>597</v>
      </c>
      <c r="P260" s="48">
        <f t="shared" si="6"/>
        <v>1171209</v>
      </c>
      <c r="Q260" t="str">
        <f t="shared" si="7"/>
        <v/>
      </c>
    </row>
    <row r="261" spans="1:17" ht="14.45" hidden="1" customHeight="1" x14ac:dyDescent="0.25">
      <c r="A261" s="37">
        <v>253</v>
      </c>
      <c r="B261" s="79"/>
      <c r="C261" s="28" t="s">
        <v>4599</v>
      </c>
      <c r="D261" s="29">
        <v>44932</v>
      </c>
      <c r="E261" s="30" t="s">
        <v>4353</v>
      </c>
      <c r="F261" s="31">
        <v>807741</v>
      </c>
      <c r="G261" s="30" t="s">
        <v>4331</v>
      </c>
      <c r="H261" s="31">
        <v>84813</v>
      </c>
      <c r="I261" s="84"/>
      <c r="J261" s="85"/>
      <c r="K261" s="86"/>
      <c r="L261" s="32" t="s">
        <v>4351</v>
      </c>
      <c r="M261" s="38"/>
      <c r="N261">
        <v>672</v>
      </c>
      <c r="P261" s="48">
        <f t="shared" si="6"/>
        <v>722928</v>
      </c>
      <c r="Q261" t="str">
        <f t="shared" si="7"/>
        <v/>
      </c>
    </row>
    <row r="262" spans="1:17" ht="14.45" hidden="1" customHeight="1" x14ac:dyDescent="0.25">
      <c r="A262" s="37">
        <v>254</v>
      </c>
      <c r="B262" s="79"/>
      <c r="C262" s="28" t="s">
        <v>4600</v>
      </c>
      <c r="D262" s="29">
        <v>44932</v>
      </c>
      <c r="E262" s="30" t="s">
        <v>4360</v>
      </c>
      <c r="F262" s="31">
        <v>500872</v>
      </c>
      <c r="G262" s="30" t="s">
        <v>4331</v>
      </c>
      <c r="H262" s="31">
        <v>52592</v>
      </c>
      <c r="I262" s="84"/>
      <c r="J262" s="85"/>
      <c r="K262" s="86"/>
      <c r="L262" s="32" t="s">
        <v>4351</v>
      </c>
      <c r="M262" s="38"/>
      <c r="N262">
        <v>603</v>
      </c>
      <c r="P262" s="48">
        <f t="shared" si="6"/>
        <v>448280</v>
      </c>
      <c r="Q262" t="str">
        <f t="shared" si="7"/>
        <v/>
      </c>
    </row>
    <row r="263" spans="1:17" ht="14.45" hidden="1" customHeight="1" x14ac:dyDescent="0.25">
      <c r="A263" s="37">
        <v>255</v>
      </c>
      <c r="B263" s="79"/>
      <c r="C263" s="28" t="s">
        <v>4601</v>
      </c>
      <c r="D263" s="29">
        <v>44932</v>
      </c>
      <c r="E263" s="30" t="s">
        <v>4353</v>
      </c>
      <c r="F263" s="31">
        <v>441602</v>
      </c>
      <c r="G263" s="30" t="s">
        <v>4331</v>
      </c>
      <c r="H263" s="31">
        <v>46368</v>
      </c>
      <c r="I263" s="84"/>
      <c r="J263" s="85"/>
      <c r="K263" s="86"/>
      <c r="L263" s="32" t="s">
        <v>4351</v>
      </c>
      <c r="M263" s="38"/>
      <c r="N263">
        <v>653</v>
      </c>
      <c r="P263" s="48">
        <f t="shared" si="6"/>
        <v>395234</v>
      </c>
      <c r="Q263" t="str">
        <f t="shared" si="7"/>
        <v/>
      </c>
    </row>
    <row r="264" spans="1:17" ht="14.45" hidden="1" customHeight="1" x14ac:dyDescent="0.25">
      <c r="A264" s="37">
        <v>256</v>
      </c>
      <c r="B264" s="79"/>
      <c r="C264" s="28" t="s">
        <v>4602</v>
      </c>
      <c r="D264" s="29">
        <v>44932</v>
      </c>
      <c r="E264" s="30" t="s">
        <v>4360</v>
      </c>
      <c r="F264" s="31">
        <v>807741</v>
      </c>
      <c r="G264" s="30" t="s">
        <v>4331</v>
      </c>
      <c r="H264" s="31">
        <v>84813</v>
      </c>
      <c r="I264" s="84"/>
      <c r="J264" s="85"/>
      <c r="K264" s="86"/>
      <c r="L264" s="32" t="s">
        <v>4351</v>
      </c>
      <c r="M264" s="38"/>
      <c r="N264">
        <v>532</v>
      </c>
      <c r="P264" s="48">
        <f t="shared" si="6"/>
        <v>722928</v>
      </c>
      <c r="Q264" t="str">
        <f t="shared" si="7"/>
        <v/>
      </c>
    </row>
    <row r="265" spans="1:17" ht="14.45" hidden="1" customHeight="1" x14ac:dyDescent="0.25">
      <c r="A265" s="37">
        <v>257</v>
      </c>
      <c r="B265" s="79"/>
      <c r="C265" s="28" t="s">
        <v>4603</v>
      </c>
      <c r="D265" s="29">
        <v>44935</v>
      </c>
      <c r="E265" s="30" t="s">
        <v>4353</v>
      </c>
      <c r="F265" s="31">
        <v>403871</v>
      </c>
      <c r="G265" s="30" t="s">
        <v>4331</v>
      </c>
      <c r="H265" s="31">
        <v>42406</v>
      </c>
      <c r="I265" s="84"/>
      <c r="J265" s="85"/>
      <c r="K265" s="86"/>
      <c r="L265" s="32" t="s">
        <v>4351</v>
      </c>
      <c r="M265" s="38"/>
      <c r="N265">
        <v>887</v>
      </c>
      <c r="P265" s="48">
        <f t="shared" si="6"/>
        <v>361465</v>
      </c>
      <c r="Q265" t="str">
        <f t="shared" si="7"/>
        <v/>
      </c>
    </row>
    <row r="266" spans="1:17" ht="14.45" hidden="1" customHeight="1" x14ac:dyDescent="0.25">
      <c r="A266" s="37">
        <v>258</v>
      </c>
      <c r="B266" s="79"/>
      <c r="C266" s="28" t="s">
        <v>4604</v>
      </c>
      <c r="D266" s="29">
        <v>44931</v>
      </c>
      <c r="E266" s="30" t="s">
        <v>4353</v>
      </c>
      <c r="F266" s="31">
        <v>1308613</v>
      </c>
      <c r="G266" s="30" t="s">
        <v>4331</v>
      </c>
      <c r="H266" s="31">
        <v>137404</v>
      </c>
      <c r="I266" s="84"/>
      <c r="J266" s="85"/>
      <c r="K266" s="86"/>
      <c r="L266" s="32" t="s">
        <v>4351</v>
      </c>
      <c r="M266" s="38"/>
      <c r="N266">
        <v>483</v>
      </c>
      <c r="P266" s="48">
        <f t="shared" ref="P266:P329" si="8">+F266-H266</f>
        <v>1171209</v>
      </c>
      <c r="Q266" t="str">
        <f t="shared" ref="Q266:Q329" si="9">+IF($F266&lt;0,F266,"")</f>
        <v/>
      </c>
    </row>
    <row r="267" spans="1:17" ht="14.45" hidden="1" customHeight="1" x14ac:dyDescent="0.25">
      <c r="A267" s="37">
        <v>259</v>
      </c>
      <c r="B267" s="79"/>
      <c r="C267" s="28" t="s">
        <v>4605</v>
      </c>
      <c r="D267" s="29">
        <v>44931</v>
      </c>
      <c r="E267" s="30" t="s">
        <v>4353</v>
      </c>
      <c r="F267" s="31">
        <v>403871</v>
      </c>
      <c r="G267" s="30" t="s">
        <v>4331</v>
      </c>
      <c r="H267" s="31">
        <v>42406</v>
      </c>
      <c r="I267" s="84"/>
      <c r="J267" s="85"/>
      <c r="K267" s="86"/>
      <c r="L267" s="32" t="s">
        <v>4351</v>
      </c>
      <c r="M267" s="38"/>
      <c r="N267">
        <v>514</v>
      </c>
      <c r="P267" s="48">
        <f t="shared" si="8"/>
        <v>361465</v>
      </c>
      <c r="Q267" t="str">
        <f t="shared" si="9"/>
        <v/>
      </c>
    </row>
    <row r="268" spans="1:17" ht="14.45" hidden="1" customHeight="1" x14ac:dyDescent="0.25">
      <c r="A268" s="37">
        <v>260</v>
      </c>
      <c r="B268" s="79"/>
      <c r="C268" s="28" t="s">
        <v>4606</v>
      </c>
      <c r="D268" s="29">
        <v>44932</v>
      </c>
      <c r="E268" s="30" t="s">
        <v>4360</v>
      </c>
      <c r="F268" s="31">
        <v>1308613</v>
      </c>
      <c r="G268" s="30" t="s">
        <v>4331</v>
      </c>
      <c r="H268" s="31">
        <v>137404</v>
      </c>
      <c r="I268" s="84"/>
      <c r="J268" s="85"/>
      <c r="K268" s="86"/>
      <c r="L268" s="32" t="s">
        <v>4351</v>
      </c>
      <c r="M268" s="38"/>
      <c r="N268">
        <v>528</v>
      </c>
      <c r="P268" s="48">
        <f t="shared" si="8"/>
        <v>1171209</v>
      </c>
      <c r="Q268" t="str">
        <f t="shared" si="9"/>
        <v/>
      </c>
    </row>
    <row r="269" spans="1:17" ht="14.45" hidden="1" customHeight="1" x14ac:dyDescent="0.25">
      <c r="A269" s="37">
        <v>261</v>
      </c>
      <c r="B269" s="79"/>
      <c r="C269" s="28" t="s">
        <v>4607</v>
      </c>
      <c r="D269" s="29">
        <v>44931</v>
      </c>
      <c r="E269" s="30" t="s">
        <v>4355</v>
      </c>
      <c r="F269" s="31">
        <v>807741</v>
      </c>
      <c r="G269" s="30" t="s">
        <v>4331</v>
      </c>
      <c r="H269" s="31">
        <v>84813</v>
      </c>
      <c r="I269" s="84"/>
      <c r="J269" s="85"/>
      <c r="K269" s="86"/>
      <c r="L269" s="32" t="s">
        <v>4351</v>
      </c>
      <c r="M269" s="38"/>
      <c r="N269">
        <v>439</v>
      </c>
      <c r="P269" s="48">
        <f t="shared" si="8"/>
        <v>722928</v>
      </c>
      <c r="Q269" t="str">
        <f t="shared" si="9"/>
        <v/>
      </c>
    </row>
    <row r="270" spans="1:17" ht="14.45" hidden="1" customHeight="1" x14ac:dyDescent="0.25">
      <c r="A270" s="37">
        <v>262</v>
      </c>
      <c r="B270" s="79"/>
      <c r="C270" s="28" t="s">
        <v>4608</v>
      </c>
      <c r="D270" s="29">
        <v>44932</v>
      </c>
      <c r="E270" s="30" t="s">
        <v>4355</v>
      </c>
      <c r="F270" s="31">
        <v>807741</v>
      </c>
      <c r="G270" s="30" t="s">
        <v>4331</v>
      </c>
      <c r="H270" s="31">
        <v>84813</v>
      </c>
      <c r="I270" s="84"/>
      <c r="J270" s="85"/>
      <c r="K270" s="86"/>
      <c r="L270" s="32" t="s">
        <v>4351</v>
      </c>
      <c r="M270" s="38"/>
      <c r="N270">
        <v>611</v>
      </c>
      <c r="P270" s="48">
        <f t="shared" si="8"/>
        <v>722928</v>
      </c>
      <c r="Q270" t="str">
        <f t="shared" si="9"/>
        <v/>
      </c>
    </row>
    <row r="271" spans="1:17" ht="14.45" hidden="1" customHeight="1" x14ac:dyDescent="0.25">
      <c r="A271" s="37">
        <v>263</v>
      </c>
      <c r="B271" s="79"/>
      <c r="C271" s="28" t="s">
        <v>4609</v>
      </c>
      <c r="D271" s="29">
        <v>44932</v>
      </c>
      <c r="E271" s="30" t="s">
        <v>4355</v>
      </c>
      <c r="F271" s="31">
        <v>807741</v>
      </c>
      <c r="G271" s="30" t="s">
        <v>4331</v>
      </c>
      <c r="H271" s="31">
        <v>84813</v>
      </c>
      <c r="I271" s="84"/>
      <c r="J271" s="85"/>
      <c r="K271" s="86"/>
      <c r="L271" s="32" t="s">
        <v>4351</v>
      </c>
      <c r="M271" s="38"/>
      <c r="N271">
        <v>619</v>
      </c>
      <c r="P271" s="48">
        <f t="shared" si="8"/>
        <v>722928</v>
      </c>
      <c r="Q271" t="str">
        <f t="shared" si="9"/>
        <v/>
      </c>
    </row>
    <row r="272" spans="1:17" ht="14.45" hidden="1" customHeight="1" x14ac:dyDescent="0.25">
      <c r="A272" s="37">
        <v>264</v>
      </c>
      <c r="B272" s="79"/>
      <c r="C272" s="28" t="s">
        <v>4610</v>
      </c>
      <c r="D272" s="29">
        <v>44932</v>
      </c>
      <c r="E272" s="30" t="s">
        <v>4355</v>
      </c>
      <c r="F272" s="31">
        <v>807741</v>
      </c>
      <c r="G272" s="30" t="s">
        <v>4331</v>
      </c>
      <c r="H272" s="31">
        <v>84813</v>
      </c>
      <c r="I272" s="84"/>
      <c r="J272" s="85"/>
      <c r="K272" s="86"/>
      <c r="L272" s="32" t="s">
        <v>4351</v>
      </c>
      <c r="M272" s="38"/>
      <c r="N272">
        <v>780</v>
      </c>
      <c r="P272" s="48">
        <f t="shared" si="8"/>
        <v>722928</v>
      </c>
      <c r="Q272" t="str">
        <f t="shared" si="9"/>
        <v/>
      </c>
    </row>
    <row r="273" spans="1:17" ht="14.45" hidden="1" customHeight="1" x14ac:dyDescent="0.25">
      <c r="A273" s="37">
        <v>265</v>
      </c>
      <c r="B273" s="79"/>
      <c r="C273" s="28" t="s">
        <v>4611</v>
      </c>
      <c r="D273" s="29">
        <v>44931</v>
      </c>
      <c r="E273" s="30" t="s">
        <v>4362</v>
      </c>
      <c r="F273" s="31">
        <v>441602</v>
      </c>
      <c r="G273" s="30" t="s">
        <v>4331</v>
      </c>
      <c r="H273" s="31">
        <v>46368</v>
      </c>
      <c r="I273" s="84"/>
      <c r="J273" s="85"/>
      <c r="K273" s="86"/>
      <c r="L273" s="32" t="s">
        <v>4351</v>
      </c>
      <c r="M273" s="38"/>
      <c r="N273">
        <v>420</v>
      </c>
      <c r="P273" s="48">
        <f t="shared" si="8"/>
        <v>395234</v>
      </c>
      <c r="Q273" t="str">
        <f t="shared" si="9"/>
        <v/>
      </c>
    </row>
    <row r="274" spans="1:17" ht="14.45" hidden="1" customHeight="1" x14ac:dyDescent="0.25">
      <c r="A274" s="37">
        <v>266</v>
      </c>
      <c r="B274" s="79"/>
      <c r="C274" s="28" t="s">
        <v>4612</v>
      </c>
      <c r="D274" s="29">
        <v>44932</v>
      </c>
      <c r="E274" s="30" t="s">
        <v>4362</v>
      </c>
      <c r="F274" s="31">
        <v>807741</v>
      </c>
      <c r="G274" s="30" t="s">
        <v>4331</v>
      </c>
      <c r="H274" s="31">
        <v>84813</v>
      </c>
      <c r="I274" s="84"/>
      <c r="J274" s="85"/>
      <c r="K274" s="86"/>
      <c r="L274" s="32" t="s">
        <v>4351</v>
      </c>
      <c r="M274" s="38"/>
      <c r="N274">
        <v>634</v>
      </c>
      <c r="P274" s="48">
        <f t="shared" si="8"/>
        <v>722928</v>
      </c>
      <c r="Q274" t="str">
        <f t="shared" si="9"/>
        <v/>
      </c>
    </row>
    <row r="275" spans="1:17" ht="14.45" hidden="1" customHeight="1" x14ac:dyDescent="0.25">
      <c r="A275" s="37">
        <v>267</v>
      </c>
      <c r="B275" s="79"/>
      <c r="C275" s="28" t="s">
        <v>4613</v>
      </c>
      <c r="D275" s="29">
        <v>44931</v>
      </c>
      <c r="E275" s="30" t="s">
        <v>4350</v>
      </c>
      <c r="F275" s="31">
        <v>1809485</v>
      </c>
      <c r="G275" s="30" t="s">
        <v>4331</v>
      </c>
      <c r="H275" s="31">
        <v>189996</v>
      </c>
      <c r="I275" s="84"/>
      <c r="J275" s="85"/>
      <c r="K275" s="86"/>
      <c r="L275" s="32" t="s">
        <v>4351</v>
      </c>
      <c r="M275" s="38"/>
      <c r="N275">
        <v>481</v>
      </c>
      <c r="P275" s="48">
        <f t="shared" si="8"/>
        <v>1619489</v>
      </c>
      <c r="Q275" t="str">
        <f t="shared" si="9"/>
        <v/>
      </c>
    </row>
    <row r="276" spans="1:17" ht="14.45" hidden="1" customHeight="1" x14ac:dyDescent="0.25">
      <c r="A276" s="37">
        <v>268</v>
      </c>
      <c r="B276" s="79"/>
      <c r="C276" s="28" t="s">
        <v>4614</v>
      </c>
      <c r="D276" s="29">
        <v>44932</v>
      </c>
      <c r="E276" s="30" t="s">
        <v>4353</v>
      </c>
      <c r="F276" s="31">
        <v>403871</v>
      </c>
      <c r="G276" s="30" t="s">
        <v>4331</v>
      </c>
      <c r="H276" s="31">
        <v>42406</v>
      </c>
      <c r="I276" s="84"/>
      <c r="J276" s="85"/>
      <c r="K276" s="86"/>
      <c r="L276" s="32" t="s">
        <v>4351</v>
      </c>
      <c r="M276" s="38"/>
      <c r="N276">
        <v>657</v>
      </c>
      <c r="P276" s="48">
        <f t="shared" si="8"/>
        <v>361465</v>
      </c>
      <c r="Q276" t="str">
        <f t="shared" si="9"/>
        <v/>
      </c>
    </row>
    <row r="277" spans="1:17" ht="14.45" hidden="1" customHeight="1" x14ac:dyDescent="0.25">
      <c r="A277" s="37">
        <v>269</v>
      </c>
      <c r="B277" s="79"/>
      <c r="C277" s="28" t="s">
        <v>4615</v>
      </c>
      <c r="D277" s="29">
        <v>44932</v>
      </c>
      <c r="E277" s="30" t="s">
        <v>4355</v>
      </c>
      <c r="F277" s="31">
        <v>807741</v>
      </c>
      <c r="G277" s="30" t="s">
        <v>4331</v>
      </c>
      <c r="H277" s="31">
        <v>84813</v>
      </c>
      <c r="I277" s="84"/>
      <c r="J277" s="85"/>
      <c r="K277" s="86"/>
      <c r="L277" s="32" t="s">
        <v>4351</v>
      </c>
      <c r="M277" s="38"/>
      <c r="N277">
        <v>622</v>
      </c>
      <c r="P277" s="48">
        <f t="shared" si="8"/>
        <v>722928</v>
      </c>
      <c r="Q277" t="str">
        <f t="shared" si="9"/>
        <v/>
      </c>
    </row>
    <row r="278" spans="1:17" ht="14.45" hidden="1" customHeight="1" x14ac:dyDescent="0.25">
      <c r="A278" s="37">
        <v>270</v>
      </c>
      <c r="B278" s="79"/>
      <c r="C278" s="28" t="s">
        <v>4616</v>
      </c>
      <c r="D278" s="29">
        <v>44932</v>
      </c>
      <c r="E278" s="30" t="s">
        <v>4355</v>
      </c>
      <c r="F278" s="31">
        <v>807741</v>
      </c>
      <c r="G278" s="30" t="s">
        <v>4331</v>
      </c>
      <c r="H278" s="31">
        <v>84813</v>
      </c>
      <c r="I278" s="84"/>
      <c r="J278" s="85"/>
      <c r="K278" s="86"/>
      <c r="L278" s="32" t="s">
        <v>4351</v>
      </c>
      <c r="M278" s="38"/>
      <c r="N278">
        <v>790</v>
      </c>
      <c r="P278" s="48">
        <f t="shared" si="8"/>
        <v>722928</v>
      </c>
      <c r="Q278" t="str">
        <f t="shared" si="9"/>
        <v/>
      </c>
    </row>
    <row r="279" spans="1:17" ht="14.45" hidden="1" customHeight="1" x14ac:dyDescent="0.25">
      <c r="A279" s="37">
        <v>271</v>
      </c>
      <c r="B279" s="79"/>
      <c r="C279" s="28" t="s">
        <v>4617</v>
      </c>
      <c r="D279" s="29">
        <v>44932</v>
      </c>
      <c r="E279" s="30" t="s">
        <v>4360</v>
      </c>
      <c r="F279" s="31">
        <v>807741</v>
      </c>
      <c r="G279" s="30" t="s">
        <v>4331</v>
      </c>
      <c r="H279" s="31">
        <v>84813</v>
      </c>
      <c r="I279" s="84"/>
      <c r="J279" s="85"/>
      <c r="K279" s="86"/>
      <c r="L279" s="32" t="s">
        <v>4351</v>
      </c>
      <c r="M279" s="38"/>
      <c r="N279">
        <v>563</v>
      </c>
      <c r="P279" s="48">
        <f t="shared" si="8"/>
        <v>722928</v>
      </c>
      <c r="Q279" t="str">
        <f t="shared" si="9"/>
        <v/>
      </c>
    </row>
    <row r="280" spans="1:17" ht="14.45" hidden="1" customHeight="1" x14ac:dyDescent="0.25">
      <c r="A280" s="37">
        <v>272</v>
      </c>
      <c r="B280" s="79"/>
      <c r="C280" s="28" t="s">
        <v>4618</v>
      </c>
      <c r="D280" s="29">
        <v>44932</v>
      </c>
      <c r="E280" s="30" t="s">
        <v>4360</v>
      </c>
      <c r="F280" s="31">
        <v>807741</v>
      </c>
      <c r="G280" s="30" t="s">
        <v>4331</v>
      </c>
      <c r="H280" s="31">
        <v>84813</v>
      </c>
      <c r="I280" s="84"/>
      <c r="J280" s="85"/>
      <c r="K280" s="86"/>
      <c r="L280" s="32" t="s">
        <v>4351</v>
      </c>
      <c r="M280" s="38"/>
      <c r="N280">
        <v>565</v>
      </c>
      <c r="P280" s="48">
        <f t="shared" si="8"/>
        <v>722928</v>
      </c>
      <c r="Q280" t="str">
        <f t="shared" si="9"/>
        <v/>
      </c>
    </row>
    <row r="281" spans="1:17" ht="14.45" hidden="1" customHeight="1" x14ac:dyDescent="0.25">
      <c r="A281" s="37">
        <v>273</v>
      </c>
      <c r="B281" s="79"/>
      <c r="C281" s="28" t="s">
        <v>4619</v>
      </c>
      <c r="D281" s="29">
        <v>44932</v>
      </c>
      <c r="E281" s="30" t="s">
        <v>4360</v>
      </c>
      <c r="F281" s="31">
        <v>807741</v>
      </c>
      <c r="G281" s="30" t="s">
        <v>4331</v>
      </c>
      <c r="H281" s="31">
        <v>84813</v>
      </c>
      <c r="I281" s="84"/>
      <c r="J281" s="85"/>
      <c r="K281" s="86"/>
      <c r="L281" s="32" t="s">
        <v>4351</v>
      </c>
      <c r="M281" s="38"/>
      <c r="N281">
        <v>675</v>
      </c>
      <c r="P281" s="48">
        <f t="shared" si="8"/>
        <v>722928</v>
      </c>
      <c r="Q281" t="str">
        <f t="shared" si="9"/>
        <v/>
      </c>
    </row>
    <row r="282" spans="1:17" ht="14.45" hidden="1" customHeight="1" x14ac:dyDescent="0.25">
      <c r="A282" s="37">
        <v>274</v>
      </c>
      <c r="B282" s="79"/>
      <c r="C282" s="28" t="s">
        <v>4620</v>
      </c>
      <c r="D282" s="29">
        <v>44935</v>
      </c>
      <c r="E282" s="30" t="s">
        <v>4360</v>
      </c>
      <c r="F282" s="31">
        <v>1061169</v>
      </c>
      <c r="G282" s="30" t="s">
        <v>4331</v>
      </c>
      <c r="H282" s="31">
        <v>111423</v>
      </c>
      <c r="I282" s="84"/>
      <c r="J282" s="85"/>
      <c r="K282" s="86"/>
      <c r="L282" s="32" t="s">
        <v>4351</v>
      </c>
      <c r="M282" s="38"/>
      <c r="N282">
        <v>920</v>
      </c>
      <c r="P282" s="48">
        <f t="shared" si="8"/>
        <v>949746</v>
      </c>
      <c r="Q282" t="str">
        <f t="shared" si="9"/>
        <v/>
      </c>
    </row>
    <row r="283" spans="1:17" ht="14.45" hidden="1" customHeight="1" x14ac:dyDescent="0.25">
      <c r="A283" s="37">
        <v>275</v>
      </c>
      <c r="B283" s="79"/>
      <c r="C283" s="28" t="s">
        <v>4621</v>
      </c>
      <c r="D283" s="29">
        <v>44931</v>
      </c>
      <c r="E283" s="30" t="s">
        <v>4362</v>
      </c>
      <c r="F283" s="31">
        <v>1308613</v>
      </c>
      <c r="G283" s="30" t="s">
        <v>4331</v>
      </c>
      <c r="H283" s="31">
        <v>137404</v>
      </c>
      <c r="I283" s="84"/>
      <c r="J283" s="85"/>
      <c r="K283" s="86"/>
      <c r="L283" s="32" t="s">
        <v>4351</v>
      </c>
      <c r="M283" s="38"/>
      <c r="N283">
        <v>429</v>
      </c>
      <c r="P283" s="48">
        <f t="shared" si="8"/>
        <v>1171209</v>
      </c>
      <c r="Q283" t="str">
        <f t="shared" si="9"/>
        <v/>
      </c>
    </row>
    <row r="284" spans="1:17" ht="14.45" hidden="1" customHeight="1" x14ac:dyDescent="0.25">
      <c r="A284" s="37">
        <v>276</v>
      </c>
      <c r="B284" s="79"/>
      <c r="C284" s="28" t="s">
        <v>4622</v>
      </c>
      <c r="D284" s="29">
        <v>44931</v>
      </c>
      <c r="E284" s="30" t="s">
        <v>4362</v>
      </c>
      <c r="F284" s="31">
        <v>1308613</v>
      </c>
      <c r="G284" s="30" t="s">
        <v>4331</v>
      </c>
      <c r="H284" s="31">
        <v>137404</v>
      </c>
      <c r="I284" s="84"/>
      <c r="J284" s="85"/>
      <c r="K284" s="86"/>
      <c r="L284" s="32" t="s">
        <v>4351</v>
      </c>
      <c r="M284" s="38"/>
      <c r="N284">
        <v>432</v>
      </c>
      <c r="P284" s="48">
        <f t="shared" si="8"/>
        <v>1171209</v>
      </c>
      <c r="Q284" t="str">
        <f t="shared" si="9"/>
        <v/>
      </c>
    </row>
    <row r="285" spans="1:17" ht="14.45" hidden="1" customHeight="1" x14ac:dyDescent="0.25">
      <c r="A285" s="37">
        <v>277</v>
      </c>
      <c r="B285" s="79"/>
      <c r="C285" s="28" t="s">
        <v>4623</v>
      </c>
      <c r="D285" s="29">
        <v>44937</v>
      </c>
      <c r="E285" s="30" t="s">
        <v>4355</v>
      </c>
      <c r="F285" s="31">
        <v>1155735</v>
      </c>
      <c r="G285" s="30" t="s">
        <v>4331</v>
      </c>
      <c r="H285" s="31">
        <v>121352</v>
      </c>
      <c r="I285" s="84"/>
      <c r="J285" s="85"/>
      <c r="K285" s="86"/>
      <c r="L285" s="32" t="s">
        <v>4351</v>
      </c>
      <c r="M285" s="38"/>
      <c r="N285">
        <v>1068</v>
      </c>
      <c r="P285" s="48">
        <f t="shared" si="8"/>
        <v>1034383</v>
      </c>
      <c r="Q285" t="str">
        <f t="shared" si="9"/>
        <v/>
      </c>
    </row>
    <row r="286" spans="1:17" ht="14.45" hidden="1" customHeight="1" x14ac:dyDescent="0.25">
      <c r="A286" s="37">
        <v>278</v>
      </c>
      <c r="B286" s="79"/>
      <c r="C286" s="28" t="s">
        <v>4624</v>
      </c>
      <c r="D286" s="29">
        <v>44931</v>
      </c>
      <c r="E286" s="30" t="s">
        <v>4362</v>
      </c>
      <c r="F286" s="31">
        <v>807741</v>
      </c>
      <c r="G286" s="30" t="s">
        <v>4331</v>
      </c>
      <c r="H286" s="31">
        <v>84813</v>
      </c>
      <c r="I286" s="84"/>
      <c r="J286" s="85"/>
      <c r="K286" s="86"/>
      <c r="L286" s="32" t="s">
        <v>4351</v>
      </c>
      <c r="M286" s="38"/>
      <c r="N286">
        <v>460</v>
      </c>
      <c r="P286" s="48">
        <f t="shared" si="8"/>
        <v>722928</v>
      </c>
      <c r="Q286" t="str">
        <f t="shared" si="9"/>
        <v/>
      </c>
    </row>
    <row r="287" spans="1:17" ht="14.45" hidden="1" customHeight="1" x14ac:dyDescent="0.25">
      <c r="A287" s="37">
        <v>279</v>
      </c>
      <c r="B287" s="79"/>
      <c r="C287" s="28" t="s">
        <v>4625</v>
      </c>
      <c r="D287" s="29">
        <v>44931</v>
      </c>
      <c r="E287" s="30" t="s">
        <v>4362</v>
      </c>
      <c r="F287" s="31">
        <v>1308613</v>
      </c>
      <c r="G287" s="30" t="s">
        <v>4331</v>
      </c>
      <c r="H287" s="31">
        <v>137404</v>
      </c>
      <c r="I287" s="84"/>
      <c r="J287" s="85"/>
      <c r="K287" s="86"/>
      <c r="L287" s="32" t="s">
        <v>4351</v>
      </c>
      <c r="M287" s="38"/>
      <c r="N287">
        <v>435</v>
      </c>
      <c r="P287" s="48">
        <f t="shared" si="8"/>
        <v>1171209</v>
      </c>
      <c r="Q287" t="str">
        <f t="shared" si="9"/>
        <v/>
      </c>
    </row>
    <row r="288" spans="1:17" ht="14.45" hidden="1" customHeight="1" x14ac:dyDescent="0.25">
      <c r="A288" s="37">
        <v>280</v>
      </c>
      <c r="B288" s="79"/>
      <c r="C288" s="28" t="s">
        <v>4626</v>
      </c>
      <c r="D288" s="29">
        <v>44932</v>
      </c>
      <c r="E288" s="30" t="s">
        <v>4350</v>
      </c>
      <c r="F288" s="31">
        <v>807741</v>
      </c>
      <c r="G288" s="30" t="s">
        <v>4331</v>
      </c>
      <c r="H288" s="31">
        <v>84813</v>
      </c>
      <c r="I288" s="84"/>
      <c r="J288" s="85"/>
      <c r="K288" s="86"/>
      <c r="L288" s="32" t="s">
        <v>4351</v>
      </c>
      <c r="M288" s="38"/>
      <c r="N288">
        <v>590</v>
      </c>
      <c r="P288" s="48">
        <f t="shared" si="8"/>
        <v>722928</v>
      </c>
      <c r="Q288" t="str">
        <f t="shared" si="9"/>
        <v/>
      </c>
    </row>
    <row r="289" spans="1:17" ht="14.45" hidden="1" customHeight="1" x14ac:dyDescent="0.25">
      <c r="A289" s="37">
        <v>281</v>
      </c>
      <c r="B289" s="79"/>
      <c r="C289" s="28" t="s">
        <v>4627</v>
      </c>
      <c r="D289" s="29">
        <v>44943</v>
      </c>
      <c r="E289" s="30" t="s">
        <v>4362</v>
      </c>
      <c r="F289" s="31">
        <v>2003486</v>
      </c>
      <c r="G289" s="30" t="s">
        <v>4331</v>
      </c>
      <c r="H289" s="31">
        <v>210366</v>
      </c>
      <c r="I289" s="84"/>
      <c r="J289" s="85"/>
      <c r="K289" s="86"/>
      <c r="L289" s="32" t="s">
        <v>4351</v>
      </c>
      <c r="M289" s="38"/>
      <c r="N289">
        <v>1748</v>
      </c>
      <c r="P289" s="48">
        <f t="shared" si="8"/>
        <v>1793120</v>
      </c>
      <c r="Q289" t="str">
        <f t="shared" si="9"/>
        <v/>
      </c>
    </row>
    <row r="290" spans="1:17" ht="14.45" hidden="1" customHeight="1" x14ac:dyDescent="0.25">
      <c r="A290" s="37">
        <v>282</v>
      </c>
      <c r="B290" s="79"/>
      <c r="C290" s="28" t="s">
        <v>4628</v>
      </c>
      <c r="D290" s="29">
        <v>44943</v>
      </c>
      <c r="E290" s="30" t="s">
        <v>4362</v>
      </c>
      <c r="F290" s="31">
        <v>331201</v>
      </c>
      <c r="G290" s="30" t="s">
        <v>4331</v>
      </c>
      <c r="H290" s="31">
        <v>34776</v>
      </c>
      <c r="I290" s="84"/>
      <c r="J290" s="85"/>
      <c r="K290" s="86"/>
      <c r="L290" s="32" t="s">
        <v>4351</v>
      </c>
      <c r="M290" s="38"/>
      <c r="N290">
        <v>1753</v>
      </c>
      <c r="P290" s="48">
        <f t="shared" si="8"/>
        <v>296425</v>
      </c>
      <c r="Q290" t="str">
        <f t="shared" si="9"/>
        <v/>
      </c>
    </row>
    <row r="291" spans="1:17" ht="14.45" hidden="1" customHeight="1" x14ac:dyDescent="0.25">
      <c r="A291" s="37">
        <v>283</v>
      </c>
      <c r="B291" s="79"/>
      <c r="C291" s="28" t="s">
        <v>4629</v>
      </c>
      <c r="D291" s="29">
        <v>44932</v>
      </c>
      <c r="E291" s="30" t="s">
        <v>4405</v>
      </c>
      <c r="F291" s="31">
        <v>1308613</v>
      </c>
      <c r="G291" s="30" t="s">
        <v>4331</v>
      </c>
      <c r="H291" s="31">
        <v>137404</v>
      </c>
      <c r="I291" s="84"/>
      <c r="J291" s="85"/>
      <c r="K291" s="86"/>
      <c r="L291" s="32" t="s">
        <v>4351</v>
      </c>
      <c r="M291" s="38"/>
      <c r="N291">
        <v>695</v>
      </c>
      <c r="P291" s="48">
        <f t="shared" si="8"/>
        <v>1171209</v>
      </c>
      <c r="Q291" t="str">
        <f t="shared" si="9"/>
        <v/>
      </c>
    </row>
    <row r="292" spans="1:17" ht="14.45" hidden="1" customHeight="1" x14ac:dyDescent="0.25">
      <c r="A292" s="37">
        <v>284</v>
      </c>
      <c r="B292" s="79"/>
      <c r="C292" s="28" t="s">
        <v>4630</v>
      </c>
      <c r="D292" s="29">
        <v>44935</v>
      </c>
      <c r="E292" s="30" t="s">
        <v>4362</v>
      </c>
      <c r="F292" s="31">
        <v>331201</v>
      </c>
      <c r="G292" s="30" t="s">
        <v>4331</v>
      </c>
      <c r="H292" s="31">
        <v>34776</v>
      </c>
      <c r="I292" s="84"/>
      <c r="J292" s="85"/>
      <c r="K292" s="86"/>
      <c r="L292" s="32" t="s">
        <v>4351</v>
      </c>
      <c r="M292" s="38"/>
      <c r="N292">
        <v>917</v>
      </c>
      <c r="P292" s="48">
        <f t="shared" si="8"/>
        <v>296425</v>
      </c>
      <c r="Q292" t="str">
        <f t="shared" si="9"/>
        <v/>
      </c>
    </row>
    <row r="293" spans="1:17" ht="14.45" hidden="1" customHeight="1" x14ac:dyDescent="0.25">
      <c r="A293" s="37">
        <v>285</v>
      </c>
      <c r="B293" s="79"/>
      <c r="C293" s="28" t="s">
        <v>4631</v>
      </c>
      <c r="D293" s="29">
        <v>44932</v>
      </c>
      <c r="E293" s="30" t="s">
        <v>4350</v>
      </c>
      <c r="F293" s="31">
        <v>807741</v>
      </c>
      <c r="G293" s="30" t="s">
        <v>4331</v>
      </c>
      <c r="H293" s="31">
        <v>84813</v>
      </c>
      <c r="I293" s="84"/>
      <c r="J293" s="85"/>
      <c r="K293" s="86"/>
      <c r="L293" s="32" t="s">
        <v>4351</v>
      </c>
      <c r="M293" s="38"/>
      <c r="N293">
        <v>596</v>
      </c>
      <c r="P293" s="48">
        <f t="shared" si="8"/>
        <v>722928</v>
      </c>
      <c r="Q293" t="str">
        <f t="shared" si="9"/>
        <v/>
      </c>
    </row>
    <row r="294" spans="1:17" ht="14.45" hidden="1" customHeight="1" x14ac:dyDescent="0.25">
      <c r="A294" s="37">
        <v>286</v>
      </c>
      <c r="B294" s="79"/>
      <c r="C294" s="28" t="s">
        <v>4632</v>
      </c>
      <c r="D294" s="29">
        <v>44938</v>
      </c>
      <c r="E294" s="30" t="s">
        <v>4360</v>
      </c>
      <c r="F294" s="31">
        <v>276001</v>
      </c>
      <c r="G294" s="30" t="s">
        <v>4331</v>
      </c>
      <c r="H294" s="31">
        <v>28980</v>
      </c>
      <c r="I294" s="84"/>
      <c r="J294" s="85"/>
      <c r="K294" s="86"/>
      <c r="L294" s="32" t="s">
        <v>4351</v>
      </c>
      <c r="M294" s="38"/>
      <c r="N294">
        <v>1392</v>
      </c>
      <c r="P294" s="48">
        <f t="shared" si="8"/>
        <v>247021</v>
      </c>
      <c r="Q294" t="str">
        <f t="shared" si="9"/>
        <v/>
      </c>
    </row>
    <row r="295" spans="1:17" ht="14.45" hidden="1" customHeight="1" x14ac:dyDescent="0.25">
      <c r="A295" s="37">
        <v>287</v>
      </c>
      <c r="B295" s="79"/>
      <c r="C295" s="28" t="s">
        <v>4633</v>
      </c>
      <c r="D295" s="29">
        <v>44940</v>
      </c>
      <c r="E295" s="30" t="s">
        <v>4360</v>
      </c>
      <c r="F295" s="31">
        <v>621498</v>
      </c>
      <c r="G295" s="30" t="s">
        <v>4331</v>
      </c>
      <c r="H295" s="31">
        <v>65257</v>
      </c>
      <c r="I295" s="84"/>
      <c r="J295" s="85"/>
      <c r="K295" s="86"/>
      <c r="L295" s="32" t="s">
        <v>4351</v>
      </c>
      <c r="M295" s="38"/>
      <c r="N295">
        <v>1535</v>
      </c>
      <c r="P295" s="48">
        <f t="shared" si="8"/>
        <v>556241</v>
      </c>
      <c r="Q295" t="str">
        <f t="shared" si="9"/>
        <v/>
      </c>
    </row>
    <row r="296" spans="1:17" ht="14.45" hidden="1" customHeight="1" x14ac:dyDescent="0.25">
      <c r="A296" s="37">
        <v>288</v>
      </c>
      <c r="B296" s="79"/>
      <c r="C296" s="28" t="s">
        <v>4634</v>
      </c>
      <c r="D296" s="29">
        <v>44945</v>
      </c>
      <c r="E296" s="30" t="s">
        <v>4353</v>
      </c>
      <c r="F296" s="31">
        <v>832073</v>
      </c>
      <c r="G296" s="30" t="s">
        <v>4331</v>
      </c>
      <c r="H296" s="31">
        <v>87368</v>
      </c>
      <c r="I296" s="84"/>
      <c r="J296" s="85"/>
      <c r="K296" s="86"/>
      <c r="L296" s="32" t="s">
        <v>4351</v>
      </c>
      <c r="M296" s="38"/>
      <c r="N296">
        <v>1787</v>
      </c>
      <c r="P296" s="48">
        <f t="shared" si="8"/>
        <v>744705</v>
      </c>
      <c r="Q296" t="str">
        <f t="shared" si="9"/>
        <v/>
      </c>
    </row>
    <row r="297" spans="1:17" ht="14.45" hidden="1" customHeight="1" x14ac:dyDescent="0.25">
      <c r="A297" s="37">
        <v>289</v>
      </c>
      <c r="B297" s="79"/>
      <c r="C297" s="28" t="s">
        <v>4635</v>
      </c>
      <c r="D297" s="29">
        <v>44938</v>
      </c>
      <c r="E297" s="30" t="s">
        <v>4355</v>
      </c>
      <c r="F297" s="31">
        <v>852525</v>
      </c>
      <c r="G297" s="30" t="s">
        <v>4331</v>
      </c>
      <c r="H297" s="31">
        <v>89515</v>
      </c>
      <c r="I297" s="84"/>
      <c r="J297" s="85"/>
      <c r="K297" s="86"/>
      <c r="L297" s="32" t="s">
        <v>4351</v>
      </c>
      <c r="M297" s="38"/>
      <c r="N297">
        <v>1414</v>
      </c>
      <c r="P297" s="48">
        <f t="shared" si="8"/>
        <v>763010</v>
      </c>
      <c r="Q297" t="str">
        <f t="shared" si="9"/>
        <v/>
      </c>
    </row>
    <row r="298" spans="1:17" ht="14.45" hidden="1" customHeight="1" x14ac:dyDescent="0.25">
      <c r="A298" s="37">
        <v>290</v>
      </c>
      <c r="B298" s="79"/>
      <c r="C298" s="28" t="s">
        <v>4636</v>
      </c>
      <c r="D298" s="29">
        <v>44930</v>
      </c>
      <c r="E298" s="30" t="s">
        <v>4360</v>
      </c>
      <c r="F298" s="31">
        <v>1091598</v>
      </c>
      <c r="G298" s="30" t="s">
        <v>4331</v>
      </c>
      <c r="H298" s="31">
        <v>114618</v>
      </c>
      <c r="I298" s="84"/>
      <c r="J298" s="85"/>
      <c r="K298" s="86"/>
      <c r="L298" s="32" t="s">
        <v>4351</v>
      </c>
      <c r="M298" s="38"/>
      <c r="N298">
        <v>290</v>
      </c>
      <c r="P298" s="48">
        <f t="shared" si="8"/>
        <v>976980</v>
      </c>
      <c r="Q298" t="str">
        <f t="shared" si="9"/>
        <v/>
      </c>
    </row>
    <row r="299" spans="1:17" ht="14.45" hidden="1" customHeight="1" x14ac:dyDescent="0.25">
      <c r="A299" s="37">
        <v>291</v>
      </c>
      <c r="B299" s="79"/>
      <c r="C299" s="28" t="s">
        <v>4637</v>
      </c>
      <c r="D299" s="29">
        <v>44932</v>
      </c>
      <c r="E299" s="30" t="s">
        <v>4360</v>
      </c>
      <c r="F299" s="31">
        <v>807741</v>
      </c>
      <c r="G299" s="30" t="s">
        <v>4331</v>
      </c>
      <c r="H299" s="31">
        <v>84813</v>
      </c>
      <c r="I299" s="84"/>
      <c r="J299" s="85"/>
      <c r="K299" s="86"/>
      <c r="L299" s="32" t="s">
        <v>4351</v>
      </c>
      <c r="M299" s="38"/>
      <c r="N299">
        <v>530</v>
      </c>
      <c r="P299" s="48">
        <f t="shared" si="8"/>
        <v>722928</v>
      </c>
      <c r="Q299" t="str">
        <f t="shared" si="9"/>
        <v/>
      </c>
    </row>
    <row r="300" spans="1:17" ht="14.45" hidden="1" customHeight="1" x14ac:dyDescent="0.25">
      <c r="A300" s="37">
        <v>292</v>
      </c>
      <c r="B300" s="79"/>
      <c r="C300" s="28" t="s">
        <v>4638</v>
      </c>
      <c r="D300" s="29">
        <v>44935</v>
      </c>
      <c r="E300" s="30" t="s">
        <v>4405</v>
      </c>
      <c r="F300" s="31">
        <v>1609958</v>
      </c>
      <c r="G300" s="30" t="s">
        <v>4331</v>
      </c>
      <c r="H300" s="31">
        <v>169046</v>
      </c>
      <c r="I300" s="84"/>
      <c r="J300" s="85"/>
      <c r="K300" s="86"/>
      <c r="L300" s="32" t="s">
        <v>4351</v>
      </c>
      <c r="M300" s="38"/>
      <c r="N300">
        <v>898</v>
      </c>
      <c r="P300" s="48">
        <f t="shared" si="8"/>
        <v>1440912</v>
      </c>
      <c r="Q300" t="str">
        <f t="shared" si="9"/>
        <v/>
      </c>
    </row>
    <row r="301" spans="1:17" ht="14.45" hidden="1" customHeight="1" x14ac:dyDescent="0.25">
      <c r="A301" s="37">
        <v>293</v>
      </c>
      <c r="B301" s="79"/>
      <c r="C301" s="28" t="s">
        <v>4639</v>
      </c>
      <c r="D301" s="29">
        <v>44940</v>
      </c>
      <c r="E301" s="30" t="s">
        <v>4353</v>
      </c>
      <c r="F301" s="31">
        <v>220801</v>
      </c>
      <c r="G301" s="30" t="s">
        <v>4331</v>
      </c>
      <c r="H301" s="31">
        <v>23184</v>
      </c>
      <c r="I301" s="84"/>
      <c r="J301" s="85"/>
      <c r="K301" s="86"/>
      <c r="L301" s="32" t="s">
        <v>4351</v>
      </c>
      <c r="M301" s="38"/>
      <c r="N301">
        <v>1563</v>
      </c>
      <c r="P301" s="48">
        <f t="shared" si="8"/>
        <v>197617</v>
      </c>
      <c r="Q301" t="str">
        <f t="shared" si="9"/>
        <v/>
      </c>
    </row>
    <row r="302" spans="1:17" ht="14.45" hidden="1" customHeight="1" x14ac:dyDescent="0.25">
      <c r="A302" s="37">
        <v>294</v>
      </c>
      <c r="B302" s="79"/>
      <c r="C302" s="28" t="s">
        <v>4640</v>
      </c>
      <c r="D302" s="29">
        <v>44932</v>
      </c>
      <c r="E302" s="30" t="s">
        <v>4362</v>
      </c>
      <c r="F302" s="31">
        <v>1359743</v>
      </c>
      <c r="G302" s="30" t="s">
        <v>4331</v>
      </c>
      <c r="H302" s="31">
        <v>142773</v>
      </c>
      <c r="I302" s="84"/>
      <c r="J302" s="85"/>
      <c r="K302" s="86"/>
      <c r="L302" s="32" t="s">
        <v>4351</v>
      </c>
      <c r="M302" s="38"/>
      <c r="N302">
        <v>744</v>
      </c>
      <c r="P302" s="48">
        <f t="shared" si="8"/>
        <v>1216970</v>
      </c>
      <c r="Q302" t="str">
        <f t="shared" si="9"/>
        <v/>
      </c>
    </row>
    <row r="303" spans="1:17" ht="14.45" hidden="1" customHeight="1" x14ac:dyDescent="0.25">
      <c r="A303" s="37">
        <v>295</v>
      </c>
      <c r="B303" s="79"/>
      <c r="C303" s="28" t="s">
        <v>4641</v>
      </c>
      <c r="D303" s="29">
        <v>44932</v>
      </c>
      <c r="E303" s="30" t="s">
        <v>4350</v>
      </c>
      <c r="F303" s="31">
        <v>821327</v>
      </c>
      <c r="G303" s="30" t="s">
        <v>4331</v>
      </c>
      <c r="H303" s="31">
        <v>86239</v>
      </c>
      <c r="I303" s="84"/>
      <c r="J303" s="85"/>
      <c r="K303" s="86"/>
      <c r="L303" s="32" t="s">
        <v>4351</v>
      </c>
      <c r="M303" s="38"/>
      <c r="N303">
        <v>613</v>
      </c>
      <c r="P303" s="48">
        <f t="shared" si="8"/>
        <v>735088</v>
      </c>
      <c r="Q303" t="str">
        <f t="shared" si="9"/>
        <v/>
      </c>
    </row>
    <row r="304" spans="1:17" ht="14.45" hidden="1" customHeight="1" x14ac:dyDescent="0.25">
      <c r="A304" s="37">
        <v>296</v>
      </c>
      <c r="B304" s="79"/>
      <c r="C304" s="28" t="s">
        <v>4642</v>
      </c>
      <c r="D304" s="29">
        <v>44931</v>
      </c>
      <c r="E304" s="30" t="s">
        <v>4362</v>
      </c>
      <c r="F304" s="31">
        <v>807741</v>
      </c>
      <c r="G304" s="30" t="s">
        <v>4331</v>
      </c>
      <c r="H304" s="31">
        <v>84813</v>
      </c>
      <c r="I304" s="84"/>
      <c r="J304" s="85"/>
      <c r="K304" s="86"/>
      <c r="L304" s="32" t="s">
        <v>4351</v>
      </c>
      <c r="M304" s="38"/>
      <c r="N304">
        <v>459</v>
      </c>
      <c r="P304" s="48">
        <f t="shared" si="8"/>
        <v>722928</v>
      </c>
      <c r="Q304" t="str">
        <f t="shared" si="9"/>
        <v/>
      </c>
    </row>
    <row r="305" spans="1:17" ht="14.45" hidden="1" customHeight="1" x14ac:dyDescent="0.25">
      <c r="A305" s="35">
        <v>297</v>
      </c>
      <c r="B305" s="80"/>
      <c r="C305" s="28" t="s">
        <v>4643</v>
      </c>
      <c r="D305" s="29">
        <v>44932</v>
      </c>
      <c r="E305" s="30" t="s">
        <v>4350</v>
      </c>
      <c r="F305" s="31">
        <v>1308613</v>
      </c>
      <c r="G305" s="30" t="s">
        <v>4331</v>
      </c>
      <c r="H305" s="31">
        <v>137404</v>
      </c>
      <c r="I305" s="87"/>
      <c r="J305" s="88"/>
      <c r="K305" s="89"/>
      <c r="L305" s="32" t="s">
        <v>4351</v>
      </c>
      <c r="M305" s="36"/>
      <c r="N305">
        <v>666</v>
      </c>
      <c r="P305" s="48">
        <f t="shared" si="8"/>
        <v>1171209</v>
      </c>
      <c r="Q305" t="str">
        <f t="shared" si="9"/>
        <v/>
      </c>
    </row>
    <row r="306" spans="1:17" ht="16.149999999999999" hidden="1" customHeight="1" x14ac:dyDescent="0.25">
      <c r="A306" s="42">
        <v>298</v>
      </c>
      <c r="B306" s="42" t="s">
        <v>4644</v>
      </c>
      <c r="C306" s="28" t="s">
        <v>4645</v>
      </c>
      <c r="D306" s="29">
        <v>44820</v>
      </c>
      <c r="E306" s="30" t="s">
        <v>4360</v>
      </c>
      <c r="F306" s="31">
        <v>2280736</v>
      </c>
      <c r="G306" s="30" t="s">
        <v>4646</v>
      </c>
      <c r="H306" s="31">
        <v>239477</v>
      </c>
      <c r="I306" s="96">
        <v>2041259</v>
      </c>
      <c r="J306" s="97"/>
      <c r="K306" s="98"/>
      <c r="L306" s="99" t="s">
        <v>4351</v>
      </c>
      <c r="M306" s="100"/>
      <c r="N306">
        <v>41714</v>
      </c>
      <c r="P306" s="48">
        <f t="shared" si="8"/>
        <v>2041259</v>
      </c>
      <c r="Q306" t="str">
        <f t="shared" si="9"/>
        <v/>
      </c>
    </row>
    <row r="307" spans="1:17" ht="16.149999999999999" hidden="1" customHeight="1" x14ac:dyDescent="0.25">
      <c r="A307" s="42">
        <v>299</v>
      </c>
      <c r="B307" s="42" t="s">
        <v>4647</v>
      </c>
      <c r="C307" s="28" t="s">
        <v>4648</v>
      </c>
      <c r="D307" s="29">
        <v>44882</v>
      </c>
      <c r="E307" s="30" t="s">
        <v>4360</v>
      </c>
      <c r="F307" s="31">
        <v>1392768</v>
      </c>
      <c r="G307" s="30" t="s">
        <v>4646</v>
      </c>
      <c r="H307" s="31">
        <v>146241</v>
      </c>
      <c r="I307" s="96">
        <v>1246527</v>
      </c>
      <c r="J307" s="97"/>
      <c r="K307" s="98"/>
      <c r="L307" s="99" t="s">
        <v>4351</v>
      </c>
      <c r="M307" s="100"/>
      <c r="N307">
        <v>51079</v>
      </c>
      <c r="P307" s="48">
        <f t="shared" si="8"/>
        <v>1246527</v>
      </c>
      <c r="Q307" t="str">
        <f t="shared" si="9"/>
        <v/>
      </c>
    </row>
    <row r="308" spans="1:17" ht="16.149999999999999" hidden="1" customHeight="1" x14ac:dyDescent="0.25">
      <c r="A308" s="42">
        <v>300</v>
      </c>
      <c r="B308" s="42" t="s">
        <v>4649</v>
      </c>
      <c r="C308" s="28" t="s">
        <v>4650</v>
      </c>
      <c r="D308" s="29">
        <v>44876</v>
      </c>
      <c r="E308" s="41"/>
      <c r="F308" s="31">
        <v>726197</v>
      </c>
      <c r="G308" s="30" t="s">
        <v>4646</v>
      </c>
      <c r="H308" s="31">
        <v>76251</v>
      </c>
      <c r="I308" s="96">
        <v>649946</v>
      </c>
      <c r="J308" s="97"/>
      <c r="K308" s="98"/>
      <c r="L308" s="99" t="s">
        <v>4351</v>
      </c>
      <c r="M308" s="100"/>
      <c r="N308">
        <v>50734</v>
      </c>
      <c r="P308" s="48">
        <f t="shared" si="8"/>
        <v>649946</v>
      </c>
      <c r="Q308" t="str">
        <f t="shared" si="9"/>
        <v/>
      </c>
    </row>
    <row r="309" spans="1:17" ht="14.45" hidden="1" customHeight="1" x14ac:dyDescent="0.25">
      <c r="A309" s="27">
        <v>301</v>
      </c>
      <c r="B309" s="78" t="s">
        <v>4651</v>
      </c>
      <c r="C309" s="28" t="s">
        <v>4652</v>
      </c>
      <c r="D309" s="29">
        <v>44883</v>
      </c>
      <c r="E309" s="30" t="s">
        <v>4350</v>
      </c>
      <c r="F309" s="31">
        <v>1392768</v>
      </c>
      <c r="G309" s="30" t="s">
        <v>4646</v>
      </c>
      <c r="H309" s="31">
        <v>146241</v>
      </c>
      <c r="I309" s="81">
        <v>3739582</v>
      </c>
      <c r="J309" s="82"/>
      <c r="K309" s="83"/>
      <c r="L309" s="90" t="s">
        <v>4351</v>
      </c>
      <c r="M309" s="91"/>
      <c r="N309">
        <v>51254</v>
      </c>
      <c r="P309" s="48">
        <f t="shared" si="8"/>
        <v>1246527</v>
      </c>
      <c r="Q309" t="str">
        <f t="shared" si="9"/>
        <v/>
      </c>
    </row>
    <row r="310" spans="1:17" ht="14.45" hidden="1" customHeight="1" x14ac:dyDescent="0.25">
      <c r="A310" s="37">
        <v>302</v>
      </c>
      <c r="B310" s="79"/>
      <c r="C310" s="28" t="s">
        <v>4653</v>
      </c>
      <c r="D310" s="29">
        <v>44883</v>
      </c>
      <c r="E310" s="30" t="s">
        <v>4350</v>
      </c>
      <c r="F310" s="31">
        <v>1392768</v>
      </c>
      <c r="G310" s="30" t="s">
        <v>4646</v>
      </c>
      <c r="H310" s="31">
        <v>146241</v>
      </c>
      <c r="I310" s="84"/>
      <c r="J310" s="85"/>
      <c r="K310" s="86"/>
      <c r="L310" s="92"/>
      <c r="M310" s="93"/>
      <c r="N310">
        <v>51640</v>
      </c>
      <c r="P310" s="48">
        <f t="shared" si="8"/>
        <v>1246527</v>
      </c>
      <c r="Q310" t="str">
        <f t="shared" si="9"/>
        <v/>
      </c>
    </row>
    <row r="311" spans="1:17" ht="14.45" hidden="1" customHeight="1" x14ac:dyDescent="0.25">
      <c r="A311" s="35">
        <v>303</v>
      </c>
      <c r="B311" s="80"/>
      <c r="C311" s="28" t="s">
        <v>4654</v>
      </c>
      <c r="D311" s="29">
        <v>44883</v>
      </c>
      <c r="E311" s="30" t="s">
        <v>4350</v>
      </c>
      <c r="F311" s="31">
        <v>1392768</v>
      </c>
      <c r="G311" s="30" t="s">
        <v>4646</v>
      </c>
      <c r="H311" s="31">
        <v>146241</v>
      </c>
      <c r="I311" s="87"/>
      <c r="J311" s="88"/>
      <c r="K311" s="89"/>
      <c r="L311" s="94"/>
      <c r="M311" s="95"/>
      <c r="N311">
        <v>51248</v>
      </c>
      <c r="P311" s="48">
        <f t="shared" si="8"/>
        <v>1246527</v>
      </c>
      <c r="Q311" t="str">
        <f t="shared" si="9"/>
        <v/>
      </c>
    </row>
    <row r="312" spans="1:17" ht="14.45" hidden="1" customHeight="1" x14ac:dyDescent="0.25">
      <c r="A312" s="27">
        <v>304</v>
      </c>
      <c r="B312" s="78" t="s">
        <v>4655</v>
      </c>
      <c r="C312" s="28" t="s">
        <v>4656</v>
      </c>
      <c r="D312" s="29">
        <v>44921</v>
      </c>
      <c r="E312" s="30" t="s">
        <v>4362</v>
      </c>
      <c r="F312" s="31">
        <v>216786</v>
      </c>
      <c r="G312" s="30" t="s">
        <v>4646</v>
      </c>
      <c r="H312" s="31">
        <v>22763</v>
      </c>
      <c r="I312" s="81">
        <v>2325590</v>
      </c>
      <c r="J312" s="82"/>
      <c r="K312" s="83"/>
      <c r="L312" s="90" t="s">
        <v>4351</v>
      </c>
      <c r="M312" s="91"/>
      <c r="N312">
        <v>56871</v>
      </c>
      <c r="P312" s="48">
        <f t="shared" si="8"/>
        <v>194023</v>
      </c>
      <c r="Q312" t="str">
        <f t="shared" si="9"/>
        <v/>
      </c>
    </row>
    <row r="313" spans="1:17" ht="14.45" hidden="1" customHeight="1" x14ac:dyDescent="0.25">
      <c r="A313" s="37">
        <v>305</v>
      </c>
      <c r="B313" s="79"/>
      <c r="C313" s="28" t="s">
        <v>4657</v>
      </c>
      <c r="D313" s="29">
        <v>44925</v>
      </c>
      <c r="E313" s="30" t="s">
        <v>4360</v>
      </c>
      <c r="F313" s="31">
        <v>280219</v>
      </c>
      <c r="G313" s="30" t="s">
        <v>4646</v>
      </c>
      <c r="H313" s="31">
        <v>29423</v>
      </c>
      <c r="I313" s="84"/>
      <c r="J313" s="85"/>
      <c r="K313" s="86"/>
      <c r="L313" s="92"/>
      <c r="M313" s="93"/>
      <c r="N313">
        <v>57604</v>
      </c>
      <c r="P313" s="48">
        <f t="shared" si="8"/>
        <v>250796</v>
      </c>
      <c r="Q313" t="str">
        <f t="shared" si="9"/>
        <v/>
      </c>
    </row>
    <row r="314" spans="1:17" ht="14.45" hidden="1" customHeight="1" x14ac:dyDescent="0.25">
      <c r="A314" s="37">
        <v>306</v>
      </c>
      <c r="B314" s="79"/>
      <c r="C314" s="28" t="s">
        <v>4658</v>
      </c>
      <c r="D314" s="29">
        <v>44925</v>
      </c>
      <c r="E314" s="30" t="s">
        <v>4360</v>
      </c>
      <c r="F314" s="31">
        <v>326778</v>
      </c>
      <c r="G314" s="30" t="s">
        <v>4646</v>
      </c>
      <c r="H314" s="31">
        <v>34312</v>
      </c>
      <c r="I314" s="84"/>
      <c r="J314" s="85"/>
      <c r="K314" s="86"/>
      <c r="L314" s="92"/>
      <c r="M314" s="93"/>
      <c r="N314">
        <v>57626</v>
      </c>
      <c r="P314" s="48">
        <f t="shared" si="8"/>
        <v>292466</v>
      </c>
      <c r="Q314" t="str">
        <f t="shared" si="9"/>
        <v/>
      </c>
    </row>
    <row r="315" spans="1:17" ht="14.45" hidden="1" customHeight="1" x14ac:dyDescent="0.25">
      <c r="A315" s="37">
        <v>307</v>
      </c>
      <c r="B315" s="79"/>
      <c r="C315" s="28" t="s">
        <v>4659</v>
      </c>
      <c r="D315" s="29">
        <v>44923</v>
      </c>
      <c r="E315" s="30" t="s">
        <v>4362</v>
      </c>
      <c r="F315" s="31">
        <v>908373</v>
      </c>
      <c r="G315" s="30" t="s">
        <v>4646</v>
      </c>
      <c r="H315" s="31">
        <v>95379</v>
      </c>
      <c r="I315" s="84"/>
      <c r="J315" s="85"/>
      <c r="K315" s="86"/>
      <c r="L315" s="92"/>
      <c r="M315" s="93"/>
      <c r="N315">
        <v>57040</v>
      </c>
      <c r="P315" s="48">
        <f t="shared" si="8"/>
        <v>812994</v>
      </c>
      <c r="Q315" t="str">
        <f t="shared" si="9"/>
        <v/>
      </c>
    </row>
    <row r="316" spans="1:17" ht="14.45" hidden="1" customHeight="1" x14ac:dyDescent="0.25">
      <c r="A316" s="35">
        <v>308</v>
      </c>
      <c r="B316" s="80"/>
      <c r="C316" s="28" t="s">
        <v>4660</v>
      </c>
      <c r="D316" s="29">
        <v>44921</v>
      </c>
      <c r="E316" s="30" t="s">
        <v>4353</v>
      </c>
      <c r="F316" s="31">
        <v>866269</v>
      </c>
      <c r="G316" s="30" t="s">
        <v>4646</v>
      </c>
      <c r="H316" s="31">
        <v>90958</v>
      </c>
      <c r="I316" s="87"/>
      <c r="J316" s="88"/>
      <c r="K316" s="89"/>
      <c r="L316" s="94"/>
      <c r="M316" s="95"/>
      <c r="N316">
        <v>56877</v>
      </c>
      <c r="P316" s="48">
        <f t="shared" si="8"/>
        <v>775311</v>
      </c>
      <c r="Q316" t="str">
        <f t="shared" si="9"/>
        <v/>
      </c>
    </row>
    <row r="317" spans="1:17" ht="14.45" hidden="1" customHeight="1" x14ac:dyDescent="0.25">
      <c r="A317" s="27">
        <v>309</v>
      </c>
      <c r="B317" s="78" t="s">
        <v>4661</v>
      </c>
      <c r="C317" s="28" t="s">
        <v>4662</v>
      </c>
      <c r="D317" s="29">
        <v>44921</v>
      </c>
      <c r="E317" s="30" t="s">
        <v>4362</v>
      </c>
      <c r="F317" s="31">
        <v>532976</v>
      </c>
      <c r="G317" s="30" t="s">
        <v>4646</v>
      </c>
      <c r="H317" s="31">
        <v>55962</v>
      </c>
      <c r="I317" s="81">
        <v>5213650</v>
      </c>
      <c r="J317" s="82"/>
      <c r="K317" s="83"/>
      <c r="L317" s="90" t="s">
        <v>4351</v>
      </c>
      <c r="M317" s="91"/>
      <c r="N317">
        <v>56870</v>
      </c>
      <c r="P317" s="48">
        <f t="shared" si="8"/>
        <v>477014</v>
      </c>
      <c r="Q317" t="str">
        <f t="shared" si="9"/>
        <v/>
      </c>
    </row>
    <row r="318" spans="1:17" ht="14.45" hidden="1" customHeight="1" x14ac:dyDescent="0.25">
      <c r="A318" s="37">
        <v>310</v>
      </c>
      <c r="B318" s="79"/>
      <c r="C318" s="28" t="s">
        <v>4663</v>
      </c>
      <c r="D318" s="29">
        <v>44917</v>
      </c>
      <c r="E318" s="30" t="s">
        <v>4350</v>
      </c>
      <c r="F318" s="31">
        <v>491765</v>
      </c>
      <c r="G318" s="30" t="s">
        <v>4646</v>
      </c>
      <c r="H318" s="31">
        <v>51635</v>
      </c>
      <c r="I318" s="84"/>
      <c r="J318" s="85"/>
      <c r="K318" s="86"/>
      <c r="L318" s="92"/>
      <c r="M318" s="93"/>
      <c r="N318">
        <v>56560</v>
      </c>
      <c r="P318" s="48">
        <f t="shared" si="8"/>
        <v>440130</v>
      </c>
      <c r="Q318" t="str">
        <f t="shared" si="9"/>
        <v/>
      </c>
    </row>
    <row r="319" spans="1:17" ht="14.45" hidden="1" customHeight="1" x14ac:dyDescent="0.25">
      <c r="A319" s="37">
        <v>311</v>
      </c>
      <c r="B319" s="79"/>
      <c r="C319" s="28" t="s">
        <v>4664</v>
      </c>
      <c r="D319" s="29">
        <v>44909</v>
      </c>
      <c r="E319" s="30" t="s">
        <v>4350</v>
      </c>
      <c r="F319" s="31">
        <v>975862</v>
      </c>
      <c r="G319" s="30" t="s">
        <v>4646</v>
      </c>
      <c r="H319" s="31">
        <v>102465</v>
      </c>
      <c r="I319" s="84"/>
      <c r="J319" s="85"/>
      <c r="K319" s="86"/>
      <c r="L319" s="92"/>
      <c r="M319" s="93"/>
      <c r="N319">
        <v>55443</v>
      </c>
      <c r="P319" s="48">
        <f t="shared" si="8"/>
        <v>873397</v>
      </c>
      <c r="Q319" t="str">
        <f t="shared" si="9"/>
        <v/>
      </c>
    </row>
    <row r="320" spans="1:17" ht="14.45" hidden="1" customHeight="1" x14ac:dyDescent="0.25">
      <c r="A320" s="37">
        <v>312</v>
      </c>
      <c r="B320" s="79"/>
      <c r="C320" s="28" t="s">
        <v>4665</v>
      </c>
      <c r="D320" s="29">
        <v>44916</v>
      </c>
      <c r="E320" s="30" t="s">
        <v>4405</v>
      </c>
      <c r="F320" s="31">
        <v>943040</v>
      </c>
      <c r="G320" s="30" t="s">
        <v>4646</v>
      </c>
      <c r="H320" s="31">
        <v>99019</v>
      </c>
      <c r="I320" s="84"/>
      <c r="J320" s="85"/>
      <c r="K320" s="86"/>
      <c r="L320" s="92"/>
      <c r="M320" s="93"/>
      <c r="N320">
        <v>56256</v>
      </c>
      <c r="P320" s="48">
        <f t="shared" si="8"/>
        <v>844021</v>
      </c>
      <c r="Q320" t="str">
        <f t="shared" si="9"/>
        <v/>
      </c>
    </row>
    <row r="321" spans="1:17" ht="14.45" hidden="1" customHeight="1" x14ac:dyDescent="0.25">
      <c r="A321" s="37">
        <v>313</v>
      </c>
      <c r="B321" s="79"/>
      <c r="C321" s="28" t="s">
        <v>4666</v>
      </c>
      <c r="D321" s="29">
        <v>44915</v>
      </c>
      <c r="E321" s="30" t="s">
        <v>4350</v>
      </c>
      <c r="F321" s="31">
        <v>491765</v>
      </c>
      <c r="G321" s="30" t="s">
        <v>4646</v>
      </c>
      <c r="H321" s="31">
        <v>51635</v>
      </c>
      <c r="I321" s="84"/>
      <c r="J321" s="85"/>
      <c r="K321" s="86"/>
      <c r="L321" s="92"/>
      <c r="M321" s="93"/>
      <c r="N321">
        <v>56121</v>
      </c>
      <c r="P321" s="48">
        <f t="shared" si="8"/>
        <v>440130</v>
      </c>
      <c r="Q321" t="str">
        <f t="shared" si="9"/>
        <v/>
      </c>
    </row>
    <row r="322" spans="1:17" ht="14.45" hidden="1" customHeight="1" x14ac:dyDescent="0.25">
      <c r="A322" s="35">
        <v>314</v>
      </c>
      <c r="B322" s="80"/>
      <c r="C322" s="28" t="s">
        <v>4667</v>
      </c>
      <c r="D322" s="29">
        <v>44917</v>
      </c>
      <c r="E322" s="30" t="s">
        <v>4362</v>
      </c>
      <c r="F322" s="31">
        <v>2389899</v>
      </c>
      <c r="G322" s="30" t="s">
        <v>4646</v>
      </c>
      <c r="H322" s="31">
        <v>250939</v>
      </c>
      <c r="I322" s="87"/>
      <c r="J322" s="88"/>
      <c r="K322" s="89"/>
      <c r="L322" s="94"/>
      <c r="M322" s="95"/>
      <c r="N322">
        <v>56636</v>
      </c>
      <c r="P322" s="48">
        <f t="shared" si="8"/>
        <v>2138960</v>
      </c>
      <c r="Q322" t="str">
        <f t="shared" si="9"/>
        <v/>
      </c>
    </row>
    <row r="323" spans="1:17" ht="14.45" hidden="1" customHeight="1" x14ac:dyDescent="0.25">
      <c r="A323" s="27">
        <v>315</v>
      </c>
      <c r="B323" s="78" t="s">
        <v>4668</v>
      </c>
      <c r="C323" s="28" t="s">
        <v>4669</v>
      </c>
      <c r="D323" s="29">
        <v>44908</v>
      </c>
      <c r="E323" s="30" t="s">
        <v>4670</v>
      </c>
      <c r="F323" s="31">
        <v>1869782</v>
      </c>
      <c r="G323" s="30" t="s">
        <v>4646</v>
      </c>
      <c r="H323" s="31">
        <v>196327</v>
      </c>
      <c r="I323" s="81">
        <v>4090448</v>
      </c>
      <c r="J323" s="82"/>
      <c r="K323" s="83"/>
      <c r="L323" s="90" t="s">
        <v>4351</v>
      </c>
      <c r="M323" s="91"/>
      <c r="N323">
        <v>55378</v>
      </c>
      <c r="P323" s="48">
        <f t="shared" si="8"/>
        <v>1673455</v>
      </c>
      <c r="Q323" t="str">
        <f t="shared" si="9"/>
        <v/>
      </c>
    </row>
    <row r="324" spans="1:17" ht="14.45" hidden="1" customHeight="1" x14ac:dyDescent="0.25">
      <c r="A324" s="37">
        <v>316</v>
      </c>
      <c r="B324" s="79"/>
      <c r="C324" s="28" t="s">
        <v>4671</v>
      </c>
      <c r="D324" s="29">
        <v>44916</v>
      </c>
      <c r="E324" s="30" t="s">
        <v>4350</v>
      </c>
      <c r="F324" s="31">
        <v>491765</v>
      </c>
      <c r="G324" s="30" t="s">
        <v>4646</v>
      </c>
      <c r="H324" s="31">
        <v>51635</v>
      </c>
      <c r="I324" s="84"/>
      <c r="J324" s="85"/>
      <c r="K324" s="86"/>
      <c r="L324" s="92"/>
      <c r="M324" s="93"/>
      <c r="N324">
        <v>56254</v>
      </c>
      <c r="P324" s="48">
        <f t="shared" si="8"/>
        <v>440130</v>
      </c>
      <c r="Q324" t="str">
        <f t="shared" si="9"/>
        <v/>
      </c>
    </row>
    <row r="325" spans="1:17" ht="14.45" hidden="1" customHeight="1" x14ac:dyDescent="0.25">
      <c r="A325" s="37">
        <v>317</v>
      </c>
      <c r="B325" s="79"/>
      <c r="C325" s="28" t="s">
        <v>4672</v>
      </c>
      <c r="D325" s="29">
        <v>44905</v>
      </c>
      <c r="E325" s="30" t="s">
        <v>4350</v>
      </c>
      <c r="F325" s="31">
        <v>816499</v>
      </c>
      <c r="G325" s="30" t="s">
        <v>4646</v>
      </c>
      <c r="H325" s="31">
        <v>85732</v>
      </c>
      <c r="I325" s="84"/>
      <c r="J325" s="85"/>
      <c r="K325" s="86"/>
      <c r="L325" s="92"/>
      <c r="M325" s="93"/>
      <c r="N325">
        <v>55264</v>
      </c>
      <c r="P325" s="48">
        <f t="shared" si="8"/>
        <v>730767</v>
      </c>
      <c r="Q325" t="str">
        <f t="shared" si="9"/>
        <v/>
      </c>
    </row>
    <row r="326" spans="1:17" ht="14.45" hidden="1" customHeight="1" x14ac:dyDescent="0.25">
      <c r="A326" s="37">
        <v>318</v>
      </c>
      <c r="B326" s="79"/>
      <c r="C326" s="28" t="s">
        <v>4673</v>
      </c>
      <c r="D326" s="29">
        <v>44916</v>
      </c>
      <c r="E326" s="30" t="s">
        <v>4350</v>
      </c>
      <c r="F326" s="31">
        <v>995760</v>
      </c>
      <c r="G326" s="30" t="s">
        <v>4646</v>
      </c>
      <c r="H326" s="31">
        <v>104555</v>
      </c>
      <c r="I326" s="84"/>
      <c r="J326" s="85"/>
      <c r="K326" s="86"/>
      <c r="L326" s="92"/>
      <c r="M326" s="93"/>
      <c r="N326">
        <v>56255</v>
      </c>
      <c r="P326" s="48">
        <f t="shared" si="8"/>
        <v>891205</v>
      </c>
      <c r="Q326" t="str">
        <f t="shared" si="9"/>
        <v/>
      </c>
    </row>
    <row r="327" spans="1:17" ht="14.45" hidden="1" customHeight="1" x14ac:dyDescent="0.25">
      <c r="A327" s="35">
        <v>319</v>
      </c>
      <c r="B327" s="80"/>
      <c r="C327" s="28" t="s">
        <v>4674</v>
      </c>
      <c r="D327" s="29">
        <v>44925</v>
      </c>
      <c r="E327" s="30" t="s">
        <v>4355</v>
      </c>
      <c r="F327" s="31">
        <v>396527</v>
      </c>
      <c r="G327" s="30" t="s">
        <v>4646</v>
      </c>
      <c r="H327" s="31">
        <v>41635</v>
      </c>
      <c r="I327" s="87"/>
      <c r="J327" s="88"/>
      <c r="K327" s="89"/>
      <c r="L327" s="94"/>
      <c r="M327" s="95"/>
      <c r="N327">
        <v>57657</v>
      </c>
      <c r="P327" s="48">
        <f t="shared" si="8"/>
        <v>354892</v>
      </c>
      <c r="Q327" t="str">
        <f t="shared" si="9"/>
        <v/>
      </c>
    </row>
    <row r="328" spans="1:17" ht="14.45" hidden="1" customHeight="1" x14ac:dyDescent="0.25">
      <c r="A328" s="27">
        <v>320</v>
      </c>
      <c r="B328" s="78" t="s">
        <v>4675</v>
      </c>
      <c r="C328" s="28" t="s">
        <v>4676</v>
      </c>
      <c r="D328" s="29">
        <v>44917</v>
      </c>
      <c r="E328" s="30" t="s">
        <v>4355</v>
      </c>
      <c r="F328" s="31">
        <v>829006</v>
      </c>
      <c r="G328" s="30" t="s">
        <v>4331</v>
      </c>
      <c r="H328" s="31">
        <v>87046</v>
      </c>
      <c r="I328" s="81">
        <v>8534994</v>
      </c>
      <c r="J328" s="82"/>
      <c r="K328" s="83"/>
      <c r="L328" s="90" t="s">
        <v>4351</v>
      </c>
      <c r="M328" s="91"/>
      <c r="N328">
        <v>56535</v>
      </c>
      <c r="P328" s="48">
        <f t="shared" si="8"/>
        <v>741960</v>
      </c>
      <c r="Q328" t="str">
        <f t="shared" si="9"/>
        <v/>
      </c>
    </row>
    <row r="329" spans="1:17" ht="14.45" hidden="1" customHeight="1" x14ac:dyDescent="0.25">
      <c r="A329" s="37">
        <v>321</v>
      </c>
      <c r="B329" s="79"/>
      <c r="C329" s="28" t="s">
        <v>4677</v>
      </c>
      <c r="D329" s="29">
        <v>44914</v>
      </c>
      <c r="E329" s="30" t="s">
        <v>4353</v>
      </c>
      <c r="F329" s="31">
        <v>903214</v>
      </c>
      <c r="G329" s="30" t="s">
        <v>4331</v>
      </c>
      <c r="H329" s="31">
        <v>94837</v>
      </c>
      <c r="I329" s="84"/>
      <c r="J329" s="85"/>
      <c r="K329" s="86"/>
      <c r="L329" s="92"/>
      <c r="M329" s="93"/>
      <c r="N329">
        <v>56055</v>
      </c>
      <c r="P329" s="48">
        <f t="shared" si="8"/>
        <v>808377</v>
      </c>
      <c r="Q329" t="str">
        <f t="shared" si="9"/>
        <v/>
      </c>
    </row>
    <row r="330" spans="1:17" ht="14.45" hidden="1" customHeight="1" x14ac:dyDescent="0.25">
      <c r="A330" s="37">
        <v>322</v>
      </c>
      <c r="B330" s="79"/>
      <c r="C330" s="28" t="s">
        <v>4678</v>
      </c>
      <c r="D330" s="29">
        <v>44924</v>
      </c>
      <c r="E330" s="30" t="s">
        <v>4670</v>
      </c>
      <c r="F330" s="31">
        <v>1009841</v>
      </c>
      <c r="G330" s="30" t="s">
        <v>4331</v>
      </c>
      <c r="H330" s="31">
        <v>106033</v>
      </c>
      <c r="I330" s="84"/>
      <c r="J330" s="85"/>
      <c r="K330" s="86"/>
      <c r="L330" s="92"/>
      <c r="M330" s="93"/>
      <c r="N330">
        <v>57565</v>
      </c>
      <c r="P330" s="48">
        <f t="shared" ref="P330:P393" si="10">+F330-H330</f>
        <v>903808</v>
      </c>
      <c r="Q330" t="str">
        <f t="shared" ref="Q330:Q393" si="11">+IF($F330&lt;0,F330,"")</f>
        <v/>
      </c>
    </row>
    <row r="331" spans="1:17" ht="14.45" hidden="1" customHeight="1" x14ac:dyDescent="0.25">
      <c r="A331" s="37">
        <v>323</v>
      </c>
      <c r="B331" s="79"/>
      <c r="C331" s="28" t="s">
        <v>4679</v>
      </c>
      <c r="D331" s="29">
        <v>44908</v>
      </c>
      <c r="E331" s="30" t="s">
        <v>4670</v>
      </c>
      <c r="F331" s="31">
        <v>1099080</v>
      </c>
      <c r="G331" s="30" t="s">
        <v>4331</v>
      </c>
      <c r="H331" s="31">
        <v>115403</v>
      </c>
      <c r="I331" s="84"/>
      <c r="J331" s="85"/>
      <c r="K331" s="86"/>
      <c r="L331" s="92"/>
      <c r="M331" s="93"/>
      <c r="N331">
        <v>55372</v>
      </c>
      <c r="P331" s="48">
        <f t="shared" si="10"/>
        <v>983677</v>
      </c>
      <c r="Q331" t="str">
        <f t="shared" si="11"/>
        <v/>
      </c>
    </row>
    <row r="332" spans="1:17" ht="14.45" hidden="1" customHeight="1" x14ac:dyDescent="0.25">
      <c r="A332" s="37">
        <v>324</v>
      </c>
      <c r="B332" s="79"/>
      <c r="C332" s="28" t="s">
        <v>4680</v>
      </c>
      <c r="D332" s="29">
        <v>44924</v>
      </c>
      <c r="E332" s="30" t="s">
        <v>4670</v>
      </c>
      <c r="F332" s="31">
        <v>888292</v>
      </c>
      <c r="G332" s="30" t="s">
        <v>4331</v>
      </c>
      <c r="H332" s="31">
        <v>93271</v>
      </c>
      <c r="I332" s="84"/>
      <c r="J332" s="85"/>
      <c r="K332" s="86"/>
      <c r="L332" s="92"/>
      <c r="M332" s="93"/>
      <c r="N332">
        <v>57110</v>
      </c>
      <c r="P332" s="48">
        <f t="shared" si="10"/>
        <v>795021</v>
      </c>
      <c r="Q332" t="str">
        <f t="shared" si="11"/>
        <v/>
      </c>
    </row>
    <row r="333" spans="1:17" ht="14.45" hidden="1" customHeight="1" x14ac:dyDescent="0.25">
      <c r="A333" s="37">
        <v>325</v>
      </c>
      <c r="B333" s="79"/>
      <c r="C333" s="28" t="s">
        <v>4681</v>
      </c>
      <c r="D333" s="29">
        <v>44925</v>
      </c>
      <c r="E333" s="30" t="s">
        <v>4670</v>
      </c>
      <c r="F333" s="31">
        <v>918025</v>
      </c>
      <c r="G333" s="30" t="s">
        <v>4331</v>
      </c>
      <c r="H333" s="31">
        <v>96393</v>
      </c>
      <c r="I333" s="84"/>
      <c r="J333" s="85"/>
      <c r="K333" s="86"/>
      <c r="L333" s="92"/>
      <c r="M333" s="93"/>
      <c r="N333">
        <v>57659</v>
      </c>
      <c r="P333" s="48">
        <f t="shared" si="10"/>
        <v>821632</v>
      </c>
      <c r="Q333" t="str">
        <f t="shared" si="11"/>
        <v/>
      </c>
    </row>
    <row r="334" spans="1:17" ht="14.45" hidden="1" customHeight="1" x14ac:dyDescent="0.25">
      <c r="A334" s="37">
        <v>326</v>
      </c>
      <c r="B334" s="79"/>
      <c r="C334" s="28" t="s">
        <v>4682</v>
      </c>
      <c r="D334" s="29">
        <v>44917</v>
      </c>
      <c r="E334" s="30" t="s">
        <v>4405</v>
      </c>
      <c r="F334" s="31">
        <v>491765</v>
      </c>
      <c r="G334" s="30" t="s">
        <v>4331</v>
      </c>
      <c r="H334" s="31">
        <v>51635</v>
      </c>
      <c r="I334" s="84"/>
      <c r="J334" s="85"/>
      <c r="K334" s="86"/>
      <c r="L334" s="92"/>
      <c r="M334" s="93"/>
      <c r="N334">
        <v>56574</v>
      </c>
      <c r="P334" s="48">
        <f t="shared" si="10"/>
        <v>440130</v>
      </c>
      <c r="Q334" t="str">
        <f t="shared" si="11"/>
        <v/>
      </c>
    </row>
    <row r="335" spans="1:17" ht="14.45" hidden="1" customHeight="1" x14ac:dyDescent="0.25">
      <c r="A335" s="37">
        <v>327</v>
      </c>
      <c r="B335" s="79"/>
      <c r="C335" s="28" t="s">
        <v>4683</v>
      </c>
      <c r="D335" s="29">
        <v>44923</v>
      </c>
      <c r="E335" s="30" t="s">
        <v>4670</v>
      </c>
      <c r="F335" s="31">
        <v>491765</v>
      </c>
      <c r="G335" s="30" t="s">
        <v>4331</v>
      </c>
      <c r="H335" s="31">
        <v>51635</v>
      </c>
      <c r="I335" s="84"/>
      <c r="J335" s="85"/>
      <c r="K335" s="86"/>
      <c r="L335" s="92"/>
      <c r="M335" s="93"/>
      <c r="N335">
        <v>57027</v>
      </c>
      <c r="P335" s="48">
        <f t="shared" si="10"/>
        <v>440130</v>
      </c>
      <c r="Q335" t="str">
        <f t="shared" si="11"/>
        <v/>
      </c>
    </row>
    <row r="336" spans="1:17" ht="14.45" hidden="1" customHeight="1" x14ac:dyDescent="0.25">
      <c r="A336" s="37">
        <v>328</v>
      </c>
      <c r="B336" s="79"/>
      <c r="C336" s="28" t="s">
        <v>4684</v>
      </c>
      <c r="D336" s="29">
        <v>44916</v>
      </c>
      <c r="E336" s="30" t="s">
        <v>4670</v>
      </c>
      <c r="F336" s="31">
        <v>491765</v>
      </c>
      <c r="G336" s="30" t="s">
        <v>4331</v>
      </c>
      <c r="H336" s="31">
        <v>51635</v>
      </c>
      <c r="I336" s="84"/>
      <c r="J336" s="85"/>
      <c r="K336" s="86"/>
      <c r="L336" s="92"/>
      <c r="M336" s="93"/>
      <c r="N336">
        <v>56205</v>
      </c>
      <c r="P336" s="48">
        <f t="shared" si="10"/>
        <v>440130</v>
      </c>
      <c r="Q336" t="str">
        <f t="shared" si="11"/>
        <v/>
      </c>
    </row>
    <row r="337" spans="1:17" ht="14.45" hidden="1" customHeight="1" x14ac:dyDescent="0.25">
      <c r="A337" s="37">
        <v>329</v>
      </c>
      <c r="B337" s="79"/>
      <c r="C337" s="28" t="s">
        <v>4685</v>
      </c>
      <c r="D337" s="29">
        <v>44917</v>
      </c>
      <c r="E337" s="30" t="s">
        <v>4350</v>
      </c>
      <c r="F337" s="31">
        <v>801900</v>
      </c>
      <c r="G337" s="30" t="s">
        <v>4331</v>
      </c>
      <c r="H337" s="31">
        <v>84199</v>
      </c>
      <c r="I337" s="84"/>
      <c r="J337" s="85"/>
      <c r="K337" s="86"/>
      <c r="L337" s="92"/>
      <c r="M337" s="93"/>
      <c r="N337">
        <v>56516</v>
      </c>
      <c r="P337" s="48">
        <f t="shared" si="10"/>
        <v>717701</v>
      </c>
      <c r="Q337" t="str">
        <f t="shared" si="11"/>
        <v/>
      </c>
    </row>
    <row r="338" spans="1:17" ht="14.45" hidden="1" customHeight="1" x14ac:dyDescent="0.25">
      <c r="A338" s="37">
        <v>330</v>
      </c>
      <c r="B338" s="79"/>
      <c r="C338" s="28" t="s">
        <v>4686</v>
      </c>
      <c r="D338" s="29">
        <v>44914</v>
      </c>
      <c r="E338" s="30" t="s">
        <v>4353</v>
      </c>
      <c r="F338" s="31">
        <v>491765</v>
      </c>
      <c r="G338" s="30" t="s">
        <v>4331</v>
      </c>
      <c r="H338" s="31">
        <v>51635</v>
      </c>
      <c r="I338" s="84"/>
      <c r="J338" s="85"/>
      <c r="K338" s="86"/>
      <c r="L338" s="92"/>
      <c r="M338" s="93"/>
      <c r="N338">
        <v>56054</v>
      </c>
      <c r="P338" s="48">
        <f t="shared" si="10"/>
        <v>440130</v>
      </c>
      <c r="Q338" t="str">
        <f t="shared" si="11"/>
        <v/>
      </c>
    </row>
    <row r="339" spans="1:17" ht="14.45" hidden="1" customHeight="1" x14ac:dyDescent="0.25">
      <c r="A339" s="37">
        <v>331</v>
      </c>
      <c r="B339" s="79"/>
      <c r="C339" s="28" t="s">
        <v>4687</v>
      </c>
      <c r="D339" s="29">
        <v>44905</v>
      </c>
      <c r="E339" s="30" t="s">
        <v>4670</v>
      </c>
      <c r="F339" s="31">
        <v>674766</v>
      </c>
      <c r="G339" s="30" t="s">
        <v>4331</v>
      </c>
      <c r="H339" s="31">
        <v>70850</v>
      </c>
      <c r="I339" s="84"/>
      <c r="J339" s="85"/>
      <c r="K339" s="86"/>
      <c r="L339" s="92"/>
      <c r="M339" s="93"/>
      <c r="N339">
        <v>55242</v>
      </c>
      <c r="P339" s="48">
        <f t="shared" si="10"/>
        <v>603916</v>
      </c>
      <c r="Q339" t="str">
        <f t="shared" si="11"/>
        <v/>
      </c>
    </row>
    <row r="340" spans="1:17" ht="14.45" hidden="1" customHeight="1" x14ac:dyDescent="0.25">
      <c r="A340" s="35">
        <v>332</v>
      </c>
      <c r="B340" s="80"/>
      <c r="C340" s="28" t="s">
        <v>4688</v>
      </c>
      <c r="D340" s="29">
        <v>44896</v>
      </c>
      <c r="E340" s="30" t="s">
        <v>4670</v>
      </c>
      <c r="F340" s="31">
        <v>445122</v>
      </c>
      <c r="G340" s="30" t="s">
        <v>4331</v>
      </c>
      <c r="H340" s="31">
        <v>46738</v>
      </c>
      <c r="I340" s="87"/>
      <c r="J340" s="88"/>
      <c r="K340" s="89"/>
      <c r="L340" s="94"/>
      <c r="M340" s="95"/>
      <c r="N340">
        <v>55179</v>
      </c>
      <c r="P340" s="48">
        <f t="shared" si="10"/>
        <v>398384</v>
      </c>
      <c r="Q340" t="str">
        <f t="shared" si="11"/>
        <v/>
      </c>
    </row>
    <row r="341" spans="1:17" ht="16.149999999999999" hidden="1" customHeight="1" x14ac:dyDescent="0.25">
      <c r="A341" s="42">
        <v>333</v>
      </c>
      <c r="B341" s="42" t="s">
        <v>4689</v>
      </c>
      <c r="C341" s="28" t="s">
        <v>4690</v>
      </c>
      <c r="D341" s="29">
        <v>44925</v>
      </c>
      <c r="E341" s="30" t="s">
        <v>4353</v>
      </c>
      <c r="F341" s="31">
        <v>859753</v>
      </c>
      <c r="G341" s="30" t="s">
        <v>4331</v>
      </c>
      <c r="H341" s="31">
        <v>90274</v>
      </c>
      <c r="I341" s="96">
        <v>769479</v>
      </c>
      <c r="J341" s="97"/>
      <c r="K341" s="98"/>
      <c r="L341" s="99" t="s">
        <v>4351</v>
      </c>
      <c r="M341" s="100"/>
      <c r="N341">
        <v>57631</v>
      </c>
      <c r="P341" s="48">
        <f t="shared" si="10"/>
        <v>769479</v>
      </c>
      <c r="Q341" t="str">
        <f t="shared" si="11"/>
        <v/>
      </c>
    </row>
    <row r="342" spans="1:17" ht="16.149999999999999" hidden="1" customHeight="1" x14ac:dyDescent="0.25">
      <c r="A342" s="42">
        <v>334</v>
      </c>
      <c r="B342" s="42" t="s">
        <v>4691</v>
      </c>
      <c r="C342" s="28" t="s">
        <v>4692</v>
      </c>
      <c r="D342" s="29">
        <v>44923</v>
      </c>
      <c r="E342" s="30" t="s">
        <v>4350</v>
      </c>
      <c r="F342" s="31">
        <v>850261</v>
      </c>
      <c r="G342" s="30" t="s">
        <v>4331</v>
      </c>
      <c r="H342" s="31">
        <v>89277</v>
      </c>
      <c r="I342" s="96">
        <v>760984</v>
      </c>
      <c r="J342" s="97"/>
      <c r="K342" s="98"/>
      <c r="L342" s="99" t="s">
        <v>4351</v>
      </c>
      <c r="M342" s="100"/>
      <c r="N342">
        <v>57029</v>
      </c>
      <c r="P342" s="48">
        <f t="shared" si="10"/>
        <v>760984</v>
      </c>
      <c r="Q342" t="str">
        <f t="shared" si="11"/>
        <v/>
      </c>
    </row>
    <row r="343" spans="1:17" ht="14.65" hidden="1" customHeight="1" x14ac:dyDescent="0.25">
      <c r="A343" s="27">
        <v>335</v>
      </c>
      <c r="B343" s="78" t="s">
        <v>4693</v>
      </c>
      <c r="C343" s="28" t="s">
        <v>4694</v>
      </c>
      <c r="D343" s="29">
        <v>44915</v>
      </c>
      <c r="E343" s="30" t="s">
        <v>4362</v>
      </c>
      <c r="F343" s="31">
        <v>396527</v>
      </c>
      <c r="G343" s="30" t="s">
        <v>4331</v>
      </c>
      <c r="H343" s="31">
        <v>41635</v>
      </c>
      <c r="I343" s="81">
        <v>1460639</v>
      </c>
      <c r="J343" s="82"/>
      <c r="K343" s="83"/>
      <c r="L343" s="90" t="s">
        <v>4351</v>
      </c>
      <c r="M343" s="91"/>
      <c r="N343">
        <v>56145</v>
      </c>
      <c r="P343" s="48">
        <f t="shared" si="10"/>
        <v>354892</v>
      </c>
      <c r="Q343" t="str">
        <f t="shared" si="11"/>
        <v/>
      </c>
    </row>
    <row r="344" spans="1:17" ht="14.65" hidden="1" customHeight="1" x14ac:dyDescent="0.25">
      <c r="A344" s="35">
        <v>336</v>
      </c>
      <c r="B344" s="80"/>
      <c r="C344" s="28" t="s">
        <v>4695</v>
      </c>
      <c r="D344" s="29">
        <v>44915</v>
      </c>
      <c r="E344" s="30" t="s">
        <v>4362</v>
      </c>
      <c r="F344" s="31">
        <v>1235472</v>
      </c>
      <c r="G344" s="30" t="s">
        <v>4331</v>
      </c>
      <c r="H344" s="31">
        <v>129725</v>
      </c>
      <c r="I344" s="87"/>
      <c r="J344" s="88"/>
      <c r="K344" s="89"/>
      <c r="L344" s="94"/>
      <c r="M344" s="95"/>
      <c r="N344">
        <v>56142</v>
      </c>
      <c r="P344" s="48">
        <f t="shared" si="10"/>
        <v>1105747</v>
      </c>
      <c r="Q344" t="str">
        <f t="shared" si="11"/>
        <v/>
      </c>
    </row>
    <row r="345" spans="1:17" ht="16.149999999999999" hidden="1" customHeight="1" x14ac:dyDescent="0.25">
      <c r="A345" s="42">
        <v>337</v>
      </c>
      <c r="B345" s="42" t="s">
        <v>4696</v>
      </c>
      <c r="C345" s="28" t="s">
        <v>4697</v>
      </c>
      <c r="D345" s="29">
        <v>44923</v>
      </c>
      <c r="E345" s="30" t="s">
        <v>4350</v>
      </c>
      <c r="F345" s="31">
        <v>590117</v>
      </c>
      <c r="G345" s="30" t="s">
        <v>4331</v>
      </c>
      <c r="H345" s="31">
        <v>61962</v>
      </c>
      <c r="I345" s="96">
        <v>528155</v>
      </c>
      <c r="J345" s="97"/>
      <c r="K345" s="98"/>
      <c r="L345" s="99" t="s">
        <v>4351</v>
      </c>
      <c r="M345" s="100"/>
      <c r="N345">
        <v>57039</v>
      </c>
      <c r="P345" s="48">
        <f t="shared" si="10"/>
        <v>528155</v>
      </c>
      <c r="Q345" t="str">
        <f t="shared" si="11"/>
        <v/>
      </c>
    </row>
    <row r="346" spans="1:17" ht="14.45" customHeight="1" x14ac:dyDescent="0.25">
      <c r="A346" s="27">
        <v>338</v>
      </c>
      <c r="B346" s="78" t="s">
        <v>4698</v>
      </c>
      <c r="C346" s="28" t="s">
        <v>4699</v>
      </c>
      <c r="D346" s="29">
        <v>44935</v>
      </c>
      <c r="E346" s="30" t="s">
        <v>4700</v>
      </c>
      <c r="F346" s="31">
        <v>-847077</v>
      </c>
      <c r="G346" s="30" t="s">
        <v>4331</v>
      </c>
      <c r="H346" s="31">
        <v>-88943</v>
      </c>
      <c r="I346" s="81">
        <v>-8090770</v>
      </c>
      <c r="J346" s="82"/>
      <c r="K346" s="83"/>
      <c r="L346" s="90" t="s">
        <v>4351</v>
      </c>
      <c r="M346" s="91"/>
      <c r="N346">
        <v>371</v>
      </c>
      <c r="P346" s="48">
        <f t="shared" si="10"/>
        <v>-758134</v>
      </c>
      <c r="Q346">
        <f t="shared" si="11"/>
        <v>-847077</v>
      </c>
    </row>
    <row r="347" spans="1:17" ht="14.45" customHeight="1" x14ac:dyDescent="0.25">
      <c r="A347" s="37">
        <v>339</v>
      </c>
      <c r="B347" s="79"/>
      <c r="C347" s="28" t="s">
        <v>4701</v>
      </c>
      <c r="D347" s="29">
        <v>44943</v>
      </c>
      <c r="E347" s="30" t="s">
        <v>4702</v>
      </c>
      <c r="F347" s="31">
        <v>-1356404</v>
      </c>
      <c r="G347" s="30" t="s">
        <v>4331</v>
      </c>
      <c r="H347" s="31">
        <v>-142422</v>
      </c>
      <c r="I347" s="84"/>
      <c r="J347" s="85"/>
      <c r="K347" s="86"/>
      <c r="L347" s="92"/>
      <c r="M347" s="93"/>
      <c r="N347">
        <v>1401</v>
      </c>
      <c r="P347" s="48">
        <f t="shared" si="10"/>
        <v>-1213982</v>
      </c>
      <c r="Q347">
        <f t="shared" si="11"/>
        <v>-1356404</v>
      </c>
    </row>
    <row r="348" spans="1:17" ht="14.45" customHeight="1" x14ac:dyDescent="0.25">
      <c r="A348" s="37">
        <v>340</v>
      </c>
      <c r="B348" s="79"/>
      <c r="C348" s="28" t="s">
        <v>4703</v>
      </c>
      <c r="D348" s="29">
        <v>44930</v>
      </c>
      <c r="E348" s="30" t="s">
        <v>4704</v>
      </c>
      <c r="F348" s="31">
        <v>-629488</v>
      </c>
      <c r="G348" s="30" t="s">
        <v>4331</v>
      </c>
      <c r="H348" s="31">
        <v>-66096</v>
      </c>
      <c r="I348" s="84"/>
      <c r="J348" s="85"/>
      <c r="K348" s="86"/>
      <c r="L348" s="92"/>
      <c r="M348" s="93"/>
      <c r="N348">
        <v>108</v>
      </c>
      <c r="P348" s="48">
        <f t="shared" si="10"/>
        <v>-563392</v>
      </c>
      <c r="Q348">
        <f t="shared" si="11"/>
        <v>-629488</v>
      </c>
    </row>
    <row r="349" spans="1:17" ht="14.45" customHeight="1" x14ac:dyDescent="0.25">
      <c r="A349" s="37">
        <v>341</v>
      </c>
      <c r="B349" s="79"/>
      <c r="C349" s="28" t="s">
        <v>4705</v>
      </c>
      <c r="D349" s="29">
        <v>44935</v>
      </c>
      <c r="E349" s="30" t="s">
        <v>4706</v>
      </c>
      <c r="F349" s="31">
        <v>-249927</v>
      </c>
      <c r="G349" s="30" t="s">
        <v>4331</v>
      </c>
      <c r="H349" s="31">
        <v>-26242</v>
      </c>
      <c r="I349" s="84"/>
      <c r="J349" s="85"/>
      <c r="K349" s="86"/>
      <c r="L349" s="92"/>
      <c r="M349" s="93"/>
      <c r="N349">
        <v>321</v>
      </c>
      <c r="P349" s="48">
        <f t="shared" si="10"/>
        <v>-223685</v>
      </c>
      <c r="Q349">
        <f t="shared" si="11"/>
        <v>-249927</v>
      </c>
    </row>
    <row r="350" spans="1:17" ht="14.45" customHeight="1" x14ac:dyDescent="0.25">
      <c r="A350" s="37">
        <v>342</v>
      </c>
      <c r="B350" s="79"/>
      <c r="C350" s="28" t="s">
        <v>4707</v>
      </c>
      <c r="D350" s="29">
        <v>44931</v>
      </c>
      <c r="E350" s="30" t="s">
        <v>4708</v>
      </c>
      <c r="F350" s="31">
        <v>-307843</v>
      </c>
      <c r="G350" s="30" t="s">
        <v>4331</v>
      </c>
      <c r="H350" s="31">
        <v>-32324</v>
      </c>
      <c r="I350" s="84"/>
      <c r="J350" s="85"/>
      <c r="K350" s="86"/>
      <c r="L350" s="92"/>
      <c r="M350" s="93"/>
      <c r="N350">
        <v>204</v>
      </c>
      <c r="P350" s="48">
        <f t="shared" si="10"/>
        <v>-275519</v>
      </c>
      <c r="Q350">
        <f t="shared" si="11"/>
        <v>-307843</v>
      </c>
    </row>
    <row r="351" spans="1:17" ht="14.45" customHeight="1" x14ac:dyDescent="0.25">
      <c r="A351" s="37">
        <v>343</v>
      </c>
      <c r="B351" s="79"/>
      <c r="C351" s="28" t="s">
        <v>4709</v>
      </c>
      <c r="D351" s="29">
        <v>44936</v>
      </c>
      <c r="E351" s="30" t="s">
        <v>4710</v>
      </c>
      <c r="F351" s="31">
        <v>-80190</v>
      </c>
      <c r="G351" s="30" t="s">
        <v>4331</v>
      </c>
      <c r="H351" s="31">
        <v>-8420</v>
      </c>
      <c r="I351" s="84"/>
      <c r="J351" s="85"/>
      <c r="K351" s="86"/>
      <c r="L351" s="92"/>
      <c r="M351" s="93"/>
      <c r="N351">
        <v>639</v>
      </c>
      <c r="P351" s="48">
        <f t="shared" si="10"/>
        <v>-71770</v>
      </c>
      <c r="Q351">
        <f t="shared" si="11"/>
        <v>-80190</v>
      </c>
    </row>
    <row r="352" spans="1:17" ht="14.45" customHeight="1" x14ac:dyDescent="0.25">
      <c r="A352" s="37">
        <v>344</v>
      </c>
      <c r="B352" s="79"/>
      <c r="C352" s="28" t="s">
        <v>4711</v>
      </c>
      <c r="D352" s="29">
        <v>44937</v>
      </c>
      <c r="E352" s="30" t="s">
        <v>4712</v>
      </c>
      <c r="F352" s="31">
        <v>-237916</v>
      </c>
      <c r="G352" s="30" t="s">
        <v>4331</v>
      </c>
      <c r="H352" s="31">
        <v>-24981</v>
      </c>
      <c r="I352" s="84"/>
      <c r="J352" s="85"/>
      <c r="K352" s="86"/>
      <c r="L352" s="92"/>
      <c r="M352" s="93"/>
      <c r="N352">
        <v>728</v>
      </c>
      <c r="P352" s="48">
        <f t="shared" si="10"/>
        <v>-212935</v>
      </c>
      <c r="Q352">
        <f t="shared" si="11"/>
        <v>-237916</v>
      </c>
    </row>
    <row r="353" spans="1:17" ht="14.45" customHeight="1" x14ac:dyDescent="0.25">
      <c r="A353" s="37">
        <v>345</v>
      </c>
      <c r="B353" s="79"/>
      <c r="C353" s="28" t="s">
        <v>4713</v>
      </c>
      <c r="D353" s="29">
        <v>44930</v>
      </c>
      <c r="E353" s="30" t="s">
        <v>4714</v>
      </c>
      <c r="F353" s="31">
        <v>-163300</v>
      </c>
      <c r="G353" s="30" t="s">
        <v>4331</v>
      </c>
      <c r="H353" s="31">
        <v>-17146</v>
      </c>
      <c r="I353" s="84"/>
      <c r="J353" s="85"/>
      <c r="K353" s="86"/>
      <c r="L353" s="92"/>
      <c r="M353" s="93"/>
      <c r="N353">
        <v>121</v>
      </c>
      <c r="P353" s="48">
        <f t="shared" si="10"/>
        <v>-146154</v>
      </c>
      <c r="Q353">
        <f t="shared" si="11"/>
        <v>-163300</v>
      </c>
    </row>
    <row r="354" spans="1:17" ht="14.45" customHeight="1" x14ac:dyDescent="0.25">
      <c r="A354" s="37">
        <v>346</v>
      </c>
      <c r="B354" s="79"/>
      <c r="C354" s="28" t="s">
        <v>4715</v>
      </c>
      <c r="D354" s="29">
        <v>44935</v>
      </c>
      <c r="E354" s="30" t="s">
        <v>4716</v>
      </c>
      <c r="F354" s="31">
        <v>-237916</v>
      </c>
      <c r="G354" s="30" t="s">
        <v>4331</v>
      </c>
      <c r="H354" s="31">
        <v>-24981</v>
      </c>
      <c r="I354" s="84"/>
      <c r="J354" s="85"/>
      <c r="K354" s="86"/>
      <c r="L354" s="92"/>
      <c r="M354" s="93"/>
      <c r="N354">
        <v>333</v>
      </c>
      <c r="P354" s="48">
        <f t="shared" si="10"/>
        <v>-212935</v>
      </c>
      <c r="Q354">
        <f t="shared" si="11"/>
        <v>-237916</v>
      </c>
    </row>
    <row r="355" spans="1:17" ht="14.45" customHeight="1" x14ac:dyDescent="0.25">
      <c r="A355" s="37">
        <v>347</v>
      </c>
      <c r="B355" s="79"/>
      <c r="C355" s="28" t="s">
        <v>4717</v>
      </c>
      <c r="D355" s="29">
        <v>44939</v>
      </c>
      <c r="E355" s="30" t="s">
        <v>4718</v>
      </c>
      <c r="F355" s="31">
        <v>-276010</v>
      </c>
      <c r="G355" s="30" t="s">
        <v>4331</v>
      </c>
      <c r="H355" s="31">
        <v>-28981</v>
      </c>
      <c r="I355" s="84"/>
      <c r="J355" s="85"/>
      <c r="K355" s="86"/>
      <c r="L355" s="92"/>
      <c r="M355" s="93"/>
      <c r="N355">
        <v>975</v>
      </c>
      <c r="P355" s="48">
        <f t="shared" si="10"/>
        <v>-247029</v>
      </c>
      <c r="Q355">
        <f t="shared" si="11"/>
        <v>-276010</v>
      </c>
    </row>
    <row r="356" spans="1:17" ht="14.45" customHeight="1" x14ac:dyDescent="0.25">
      <c r="A356" s="37">
        <v>348</v>
      </c>
      <c r="B356" s="79"/>
      <c r="C356" s="28" t="s">
        <v>4719</v>
      </c>
      <c r="D356" s="29">
        <v>44939</v>
      </c>
      <c r="E356" s="30" t="s">
        <v>4720</v>
      </c>
      <c r="F356" s="31">
        <v>-216786</v>
      </c>
      <c r="G356" s="30" t="s">
        <v>4331</v>
      </c>
      <c r="H356" s="31">
        <v>-22763</v>
      </c>
      <c r="I356" s="84"/>
      <c r="J356" s="85"/>
      <c r="K356" s="86"/>
      <c r="L356" s="92"/>
      <c r="M356" s="93"/>
      <c r="N356">
        <v>1043</v>
      </c>
      <c r="P356" s="48">
        <f t="shared" si="10"/>
        <v>-194023</v>
      </c>
      <c r="Q356">
        <f t="shared" si="11"/>
        <v>-216786</v>
      </c>
    </row>
    <row r="357" spans="1:17" ht="14.45" customHeight="1" x14ac:dyDescent="0.25">
      <c r="A357" s="37">
        <v>349</v>
      </c>
      <c r="B357" s="79"/>
      <c r="C357" s="28" t="s">
        <v>4721</v>
      </c>
      <c r="D357" s="29">
        <v>44930</v>
      </c>
      <c r="E357" s="30" t="s">
        <v>4722</v>
      </c>
      <c r="F357" s="31">
        <v>-228336</v>
      </c>
      <c r="G357" s="30" t="s">
        <v>4331</v>
      </c>
      <c r="H357" s="31">
        <v>-23975</v>
      </c>
      <c r="I357" s="84"/>
      <c r="J357" s="85"/>
      <c r="K357" s="86"/>
      <c r="L357" s="92"/>
      <c r="M357" s="93"/>
      <c r="N357">
        <v>160</v>
      </c>
      <c r="P357" s="48">
        <f t="shared" si="10"/>
        <v>-204361</v>
      </c>
      <c r="Q357">
        <f t="shared" si="11"/>
        <v>-228336</v>
      </c>
    </row>
    <row r="358" spans="1:17" ht="14.45" customHeight="1" x14ac:dyDescent="0.25">
      <c r="A358" s="37">
        <v>350</v>
      </c>
      <c r="B358" s="79"/>
      <c r="C358" s="28" t="s">
        <v>4723</v>
      </c>
      <c r="D358" s="29">
        <v>44930</v>
      </c>
      <c r="E358" s="30" t="s">
        <v>4724</v>
      </c>
      <c r="F358" s="31">
        <v>-119943</v>
      </c>
      <c r="G358" s="30" t="s">
        <v>4331</v>
      </c>
      <c r="H358" s="31">
        <v>-12594</v>
      </c>
      <c r="I358" s="84"/>
      <c r="J358" s="85"/>
      <c r="K358" s="86"/>
      <c r="L358" s="92"/>
      <c r="M358" s="93"/>
      <c r="N358">
        <v>149</v>
      </c>
      <c r="P358" s="48">
        <f t="shared" si="10"/>
        <v>-107349</v>
      </c>
      <c r="Q358">
        <f t="shared" si="11"/>
        <v>-119943</v>
      </c>
    </row>
    <row r="359" spans="1:17" ht="14.45" customHeight="1" x14ac:dyDescent="0.25">
      <c r="A359" s="37">
        <v>351</v>
      </c>
      <c r="B359" s="79"/>
      <c r="C359" s="28" t="s">
        <v>4725</v>
      </c>
      <c r="D359" s="29">
        <v>44936</v>
      </c>
      <c r="E359" s="30" t="s">
        <v>4726</v>
      </c>
      <c r="F359" s="31">
        <v>-355535</v>
      </c>
      <c r="G359" s="30" t="s">
        <v>4331</v>
      </c>
      <c r="H359" s="31">
        <v>-37331</v>
      </c>
      <c r="I359" s="84"/>
      <c r="J359" s="85"/>
      <c r="K359" s="86"/>
      <c r="L359" s="92"/>
      <c r="M359" s="93"/>
      <c r="N359">
        <v>496</v>
      </c>
      <c r="P359" s="48">
        <f t="shared" si="10"/>
        <v>-318204</v>
      </c>
      <c r="Q359">
        <f t="shared" si="11"/>
        <v>-355535</v>
      </c>
    </row>
    <row r="360" spans="1:17" ht="14.45" customHeight="1" x14ac:dyDescent="0.25">
      <c r="A360" s="37">
        <v>352</v>
      </c>
      <c r="B360" s="79"/>
      <c r="C360" s="28" t="s">
        <v>4727</v>
      </c>
      <c r="D360" s="29">
        <v>44937</v>
      </c>
      <c r="E360" s="30" t="s">
        <v>4728</v>
      </c>
      <c r="F360" s="31">
        <v>-859286</v>
      </c>
      <c r="G360" s="30" t="s">
        <v>4331</v>
      </c>
      <c r="H360" s="31">
        <v>-90225</v>
      </c>
      <c r="I360" s="84"/>
      <c r="J360" s="85"/>
      <c r="K360" s="86"/>
      <c r="L360" s="92"/>
      <c r="M360" s="93"/>
      <c r="N360">
        <v>674</v>
      </c>
      <c r="P360" s="48">
        <f t="shared" si="10"/>
        <v>-769061</v>
      </c>
      <c r="Q360">
        <f t="shared" si="11"/>
        <v>-859286</v>
      </c>
    </row>
    <row r="361" spans="1:17" ht="14.45" customHeight="1" x14ac:dyDescent="0.25">
      <c r="A361" s="37">
        <v>353</v>
      </c>
      <c r="B361" s="79"/>
      <c r="C361" s="28" t="s">
        <v>4729</v>
      </c>
      <c r="D361" s="29">
        <v>44943</v>
      </c>
      <c r="E361" s="30" t="s">
        <v>4730</v>
      </c>
      <c r="F361" s="31">
        <v>-533967</v>
      </c>
      <c r="G361" s="30" t="s">
        <v>4331</v>
      </c>
      <c r="H361" s="31">
        <v>-56067</v>
      </c>
      <c r="I361" s="84"/>
      <c r="J361" s="85"/>
      <c r="K361" s="86"/>
      <c r="L361" s="92"/>
      <c r="M361" s="93"/>
      <c r="N361">
        <v>1487</v>
      </c>
      <c r="P361" s="48">
        <f t="shared" si="10"/>
        <v>-477900</v>
      </c>
      <c r="Q361">
        <f t="shared" si="11"/>
        <v>-533967</v>
      </c>
    </row>
    <row r="362" spans="1:17" ht="14.45" customHeight="1" x14ac:dyDescent="0.25">
      <c r="A362" s="37">
        <v>354</v>
      </c>
      <c r="B362" s="79"/>
      <c r="C362" s="28" t="s">
        <v>4731</v>
      </c>
      <c r="D362" s="29">
        <v>44938</v>
      </c>
      <c r="E362" s="30" t="s">
        <v>4732</v>
      </c>
      <c r="F362" s="31">
        <v>-359828</v>
      </c>
      <c r="G362" s="30" t="s">
        <v>4331</v>
      </c>
      <c r="H362" s="31">
        <v>-37782</v>
      </c>
      <c r="I362" s="84"/>
      <c r="J362" s="85"/>
      <c r="K362" s="86"/>
      <c r="L362" s="92"/>
      <c r="M362" s="93"/>
      <c r="N362">
        <v>836</v>
      </c>
      <c r="P362" s="48">
        <f t="shared" si="10"/>
        <v>-322046</v>
      </c>
      <c r="Q362">
        <f t="shared" si="11"/>
        <v>-359828</v>
      </c>
    </row>
    <row r="363" spans="1:17" ht="14.45" customHeight="1" x14ac:dyDescent="0.25">
      <c r="A363" s="37">
        <v>355</v>
      </c>
      <c r="B363" s="79"/>
      <c r="C363" s="28" t="s">
        <v>4733</v>
      </c>
      <c r="D363" s="29">
        <v>44936</v>
      </c>
      <c r="E363" s="30" t="s">
        <v>4734</v>
      </c>
      <c r="F363" s="31">
        <v>-586195</v>
      </c>
      <c r="G363" s="30" t="s">
        <v>4331</v>
      </c>
      <c r="H363" s="31">
        <v>-61550</v>
      </c>
      <c r="I363" s="84"/>
      <c r="J363" s="85"/>
      <c r="K363" s="86"/>
      <c r="L363" s="92"/>
      <c r="M363" s="93"/>
      <c r="N363">
        <v>600</v>
      </c>
      <c r="P363" s="48">
        <f t="shared" si="10"/>
        <v>-524645</v>
      </c>
      <c r="Q363">
        <f t="shared" si="11"/>
        <v>-586195</v>
      </c>
    </row>
    <row r="364" spans="1:17" ht="14.45" customHeight="1" x14ac:dyDescent="0.25">
      <c r="A364" s="37">
        <v>356</v>
      </c>
      <c r="B364" s="79"/>
      <c r="C364" s="28" t="s">
        <v>4735</v>
      </c>
      <c r="D364" s="29">
        <v>44936</v>
      </c>
      <c r="E364" s="30" t="s">
        <v>4736</v>
      </c>
      <c r="F364" s="31">
        <v>-914248</v>
      </c>
      <c r="G364" s="30" t="s">
        <v>4331</v>
      </c>
      <c r="H364" s="31">
        <v>-95996</v>
      </c>
      <c r="I364" s="84"/>
      <c r="J364" s="85"/>
      <c r="K364" s="86"/>
      <c r="L364" s="92"/>
      <c r="M364" s="93"/>
      <c r="N364">
        <v>644</v>
      </c>
      <c r="P364" s="48">
        <f t="shared" si="10"/>
        <v>-818252</v>
      </c>
      <c r="Q364">
        <f t="shared" si="11"/>
        <v>-914248</v>
      </c>
    </row>
    <row r="365" spans="1:17" ht="14.45" customHeight="1" x14ac:dyDescent="0.25">
      <c r="A365" s="37">
        <v>357</v>
      </c>
      <c r="B365" s="79"/>
      <c r="C365" s="28" t="s">
        <v>4737</v>
      </c>
      <c r="D365" s="29">
        <v>44943</v>
      </c>
      <c r="E365" s="30" t="s">
        <v>4738</v>
      </c>
      <c r="F365" s="31">
        <v>-119943</v>
      </c>
      <c r="G365" s="30" t="s">
        <v>4331</v>
      </c>
      <c r="H365" s="31">
        <v>-12594</v>
      </c>
      <c r="I365" s="84"/>
      <c r="J365" s="85"/>
      <c r="K365" s="86"/>
      <c r="L365" s="92"/>
      <c r="M365" s="93"/>
      <c r="N365">
        <v>1333</v>
      </c>
      <c r="P365" s="48">
        <f t="shared" si="10"/>
        <v>-107349</v>
      </c>
      <c r="Q365">
        <f t="shared" si="11"/>
        <v>-119943</v>
      </c>
    </row>
    <row r="366" spans="1:17" ht="14.45" customHeight="1" x14ac:dyDescent="0.25">
      <c r="A366" s="35">
        <v>358</v>
      </c>
      <c r="B366" s="80"/>
      <c r="C366" s="28" t="s">
        <v>4739</v>
      </c>
      <c r="D366" s="29">
        <v>44956</v>
      </c>
      <c r="E366" s="30" t="s">
        <v>4740</v>
      </c>
      <c r="F366" s="31">
        <v>-359828</v>
      </c>
      <c r="G366" s="30" t="s">
        <v>4331</v>
      </c>
      <c r="H366" s="31">
        <v>-37782</v>
      </c>
      <c r="I366" s="87"/>
      <c r="J366" s="88"/>
      <c r="K366" s="89"/>
      <c r="L366" s="94"/>
      <c r="M366" s="95"/>
      <c r="N366">
        <v>1742</v>
      </c>
      <c r="P366" s="48">
        <f t="shared" si="10"/>
        <v>-322046</v>
      </c>
      <c r="Q366">
        <f t="shared" si="11"/>
        <v>-359828</v>
      </c>
    </row>
    <row r="367" spans="1:17" ht="14.45" hidden="1" customHeight="1" x14ac:dyDescent="0.25">
      <c r="A367" s="27">
        <v>359</v>
      </c>
      <c r="B367" s="78" t="s">
        <v>4741</v>
      </c>
      <c r="C367" s="28" t="s">
        <v>4742</v>
      </c>
      <c r="D367" s="29">
        <v>44933</v>
      </c>
      <c r="E367" s="30" t="s">
        <v>4330</v>
      </c>
      <c r="F367" s="31">
        <v>4432498</v>
      </c>
      <c r="G367" s="30" t="s">
        <v>4331</v>
      </c>
      <c r="H367" s="31">
        <v>465412</v>
      </c>
      <c r="I367" s="81">
        <v>22931679</v>
      </c>
      <c r="J367" s="82"/>
      <c r="K367" s="83"/>
      <c r="L367" s="90" t="s">
        <v>4743</v>
      </c>
      <c r="M367" s="91"/>
      <c r="N367">
        <v>828</v>
      </c>
      <c r="P367" s="48">
        <f t="shared" si="10"/>
        <v>3967086</v>
      </c>
      <c r="Q367" t="str">
        <f t="shared" si="11"/>
        <v/>
      </c>
    </row>
    <row r="368" spans="1:17" ht="14.45" hidden="1" customHeight="1" x14ac:dyDescent="0.25">
      <c r="A368" s="37">
        <v>360</v>
      </c>
      <c r="B368" s="79"/>
      <c r="C368" s="28" t="s">
        <v>4744</v>
      </c>
      <c r="D368" s="29">
        <v>44937</v>
      </c>
      <c r="E368" s="30" t="s">
        <v>4330</v>
      </c>
      <c r="F368" s="31">
        <v>5827262</v>
      </c>
      <c r="G368" s="30" t="s">
        <v>4331</v>
      </c>
      <c r="H368" s="31">
        <v>611863</v>
      </c>
      <c r="I368" s="84"/>
      <c r="J368" s="85"/>
      <c r="K368" s="86"/>
      <c r="L368" s="92"/>
      <c r="M368" s="93"/>
      <c r="N368">
        <v>1087</v>
      </c>
      <c r="P368" s="48">
        <f t="shared" si="10"/>
        <v>5215399</v>
      </c>
      <c r="Q368" t="str">
        <f t="shared" si="11"/>
        <v/>
      </c>
    </row>
    <row r="369" spans="1:17" ht="14.45" hidden="1" customHeight="1" x14ac:dyDescent="0.25">
      <c r="A369" s="37">
        <v>361</v>
      </c>
      <c r="B369" s="79"/>
      <c r="C369" s="28" t="s">
        <v>4745</v>
      </c>
      <c r="D369" s="29">
        <v>44945</v>
      </c>
      <c r="E369" s="30" t="s">
        <v>4330</v>
      </c>
      <c r="F369" s="31">
        <v>4796271</v>
      </c>
      <c r="G369" s="30" t="s">
        <v>4331</v>
      </c>
      <c r="H369" s="31">
        <v>503609</v>
      </c>
      <c r="I369" s="84"/>
      <c r="J369" s="85"/>
      <c r="K369" s="86"/>
      <c r="L369" s="92"/>
      <c r="M369" s="93"/>
      <c r="N369">
        <v>1813</v>
      </c>
      <c r="P369" s="48">
        <f t="shared" si="10"/>
        <v>4292662</v>
      </c>
      <c r="Q369" t="str">
        <f t="shared" si="11"/>
        <v/>
      </c>
    </row>
    <row r="370" spans="1:17" ht="14.45" hidden="1" customHeight="1" x14ac:dyDescent="0.25">
      <c r="A370" s="35">
        <v>362</v>
      </c>
      <c r="B370" s="80"/>
      <c r="C370" s="28" t="s">
        <v>4746</v>
      </c>
      <c r="D370" s="29">
        <v>44943</v>
      </c>
      <c r="E370" s="30" t="s">
        <v>4334</v>
      </c>
      <c r="F370" s="31">
        <v>10565957</v>
      </c>
      <c r="G370" s="30" t="s">
        <v>4331</v>
      </c>
      <c r="H370" s="31">
        <v>1109426</v>
      </c>
      <c r="I370" s="87"/>
      <c r="J370" s="88"/>
      <c r="K370" s="89"/>
      <c r="L370" s="94"/>
      <c r="M370" s="95"/>
      <c r="N370">
        <v>1733</v>
      </c>
      <c r="P370" s="48">
        <f t="shared" si="10"/>
        <v>9456531</v>
      </c>
      <c r="Q370" t="str">
        <f t="shared" si="11"/>
        <v/>
      </c>
    </row>
    <row r="371" spans="1:17" ht="14.45" hidden="1" customHeight="1" x14ac:dyDescent="0.25">
      <c r="A371" s="27">
        <v>363</v>
      </c>
      <c r="B371" s="78" t="s">
        <v>4747</v>
      </c>
      <c r="C371" s="28" t="s">
        <v>4748</v>
      </c>
      <c r="D371" s="29">
        <v>44942</v>
      </c>
      <c r="E371" s="30" t="s">
        <v>4749</v>
      </c>
      <c r="F371" s="31">
        <v>1767387</v>
      </c>
      <c r="G371" s="30" t="s">
        <v>4331</v>
      </c>
      <c r="H371" s="31">
        <v>185576</v>
      </c>
      <c r="I371" s="81">
        <v>7264869</v>
      </c>
      <c r="J371" s="82"/>
      <c r="K371" s="83"/>
      <c r="L371" s="90" t="s">
        <v>4750</v>
      </c>
      <c r="M371" s="91"/>
      <c r="N371">
        <v>1640</v>
      </c>
      <c r="P371" s="48">
        <f t="shared" si="10"/>
        <v>1581811</v>
      </c>
      <c r="Q371" t="str">
        <f t="shared" si="11"/>
        <v/>
      </c>
    </row>
    <row r="372" spans="1:17" ht="14.45" hidden="1" customHeight="1" x14ac:dyDescent="0.25">
      <c r="A372" s="37">
        <v>364</v>
      </c>
      <c r="B372" s="79"/>
      <c r="C372" s="28" t="s">
        <v>4751</v>
      </c>
      <c r="D372" s="29">
        <v>44937</v>
      </c>
      <c r="E372" s="30" t="s">
        <v>4330</v>
      </c>
      <c r="F372" s="31">
        <v>5533035</v>
      </c>
      <c r="G372" s="30" t="s">
        <v>4331</v>
      </c>
      <c r="H372" s="31">
        <v>580969</v>
      </c>
      <c r="I372" s="84"/>
      <c r="J372" s="85"/>
      <c r="K372" s="86"/>
      <c r="L372" s="92"/>
      <c r="M372" s="93"/>
      <c r="N372">
        <v>1089</v>
      </c>
      <c r="P372" s="48">
        <f t="shared" si="10"/>
        <v>4952066</v>
      </c>
      <c r="Q372" t="str">
        <f t="shared" si="11"/>
        <v/>
      </c>
    </row>
    <row r="373" spans="1:17" ht="14.45" hidden="1" customHeight="1" x14ac:dyDescent="0.25">
      <c r="A373" s="35">
        <v>365</v>
      </c>
      <c r="B373" s="80"/>
      <c r="C373" s="28" t="s">
        <v>4752</v>
      </c>
      <c r="D373" s="29">
        <v>44944</v>
      </c>
      <c r="E373" s="30" t="s">
        <v>4753</v>
      </c>
      <c r="F373" s="31">
        <v>816750</v>
      </c>
      <c r="G373" s="30" t="s">
        <v>4331</v>
      </c>
      <c r="H373" s="31">
        <v>85759</v>
      </c>
      <c r="I373" s="87"/>
      <c r="J373" s="88"/>
      <c r="K373" s="89"/>
      <c r="L373" s="94"/>
      <c r="M373" s="95"/>
      <c r="N373">
        <v>1759</v>
      </c>
      <c r="P373" s="48">
        <f t="shared" si="10"/>
        <v>730991</v>
      </c>
      <c r="Q373" t="str">
        <f t="shared" si="11"/>
        <v/>
      </c>
    </row>
    <row r="374" spans="1:17" ht="14.45" hidden="1" customHeight="1" x14ac:dyDescent="0.25">
      <c r="A374" s="27">
        <v>366</v>
      </c>
      <c r="B374" s="78" t="s">
        <v>4754</v>
      </c>
      <c r="C374" s="28" t="s">
        <v>4755</v>
      </c>
      <c r="D374" s="29">
        <v>44940</v>
      </c>
      <c r="E374" s="30" t="s">
        <v>4330</v>
      </c>
      <c r="F374" s="31">
        <v>8784800</v>
      </c>
      <c r="G374" s="30" t="s">
        <v>4331</v>
      </c>
      <c r="H374" s="31">
        <v>922404</v>
      </c>
      <c r="I374" s="81">
        <v>18880138</v>
      </c>
      <c r="J374" s="82"/>
      <c r="K374" s="83"/>
      <c r="L374" s="90" t="s">
        <v>4756</v>
      </c>
      <c r="M374" s="91"/>
      <c r="N374">
        <v>1562</v>
      </c>
      <c r="P374" s="48">
        <f t="shared" si="10"/>
        <v>7862396</v>
      </c>
      <c r="Q374" t="str">
        <f t="shared" si="11"/>
        <v/>
      </c>
    </row>
    <row r="375" spans="1:17" ht="14.45" hidden="1" customHeight="1" x14ac:dyDescent="0.25">
      <c r="A375" s="37">
        <v>367</v>
      </c>
      <c r="B375" s="79"/>
      <c r="C375" s="28" t="s">
        <v>4757</v>
      </c>
      <c r="D375" s="29">
        <v>44943</v>
      </c>
      <c r="E375" s="30" t="s">
        <v>4346</v>
      </c>
      <c r="F375" s="31">
        <v>3929178</v>
      </c>
      <c r="G375" s="30" t="s">
        <v>4331</v>
      </c>
      <c r="H375" s="31">
        <v>412564</v>
      </c>
      <c r="I375" s="84"/>
      <c r="J375" s="85"/>
      <c r="K375" s="86"/>
      <c r="L375" s="92"/>
      <c r="M375" s="93"/>
      <c r="N375">
        <v>1719</v>
      </c>
      <c r="P375" s="48">
        <f t="shared" si="10"/>
        <v>3516614</v>
      </c>
      <c r="Q375" t="str">
        <f t="shared" si="11"/>
        <v/>
      </c>
    </row>
    <row r="376" spans="1:17" ht="14.45" hidden="1" customHeight="1" x14ac:dyDescent="0.25">
      <c r="A376" s="35">
        <v>368</v>
      </c>
      <c r="B376" s="80"/>
      <c r="C376" s="28" t="s">
        <v>4758</v>
      </c>
      <c r="D376" s="29">
        <v>44932</v>
      </c>
      <c r="E376" s="30" t="s">
        <v>4346</v>
      </c>
      <c r="F376" s="31">
        <v>8381148</v>
      </c>
      <c r="G376" s="30" t="s">
        <v>4331</v>
      </c>
      <c r="H376" s="31">
        <v>880020</v>
      </c>
      <c r="I376" s="87"/>
      <c r="J376" s="88"/>
      <c r="K376" s="89"/>
      <c r="L376" s="94"/>
      <c r="M376" s="95"/>
      <c r="N376">
        <v>770</v>
      </c>
      <c r="P376" s="48">
        <f t="shared" si="10"/>
        <v>7501128</v>
      </c>
      <c r="Q376" t="str">
        <f t="shared" si="11"/>
        <v/>
      </c>
    </row>
    <row r="377" spans="1:17" ht="16.149999999999999" hidden="1" customHeight="1" x14ac:dyDescent="0.25">
      <c r="A377" s="42">
        <v>369</v>
      </c>
      <c r="B377" s="42" t="s">
        <v>4759</v>
      </c>
      <c r="C377" s="28" t="s">
        <v>4760</v>
      </c>
      <c r="D377" s="29">
        <v>44942</v>
      </c>
      <c r="E377" s="30" t="s">
        <v>4334</v>
      </c>
      <c r="F377" s="31">
        <v>1727640</v>
      </c>
      <c r="G377" s="30" t="s">
        <v>4331</v>
      </c>
      <c r="H377" s="31">
        <v>181402</v>
      </c>
      <c r="I377" s="96">
        <v>1546238</v>
      </c>
      <c r="J377" s="97"/>
      <c r="K377" s="98"/>
      <c r="L377" s="99" t="s">
        <v>4761</v>
      </c>
      <c r="M377" s="100"/>
      <c r="N377">
        <v>1652</v>
      </c>
      <c r="P377" s="48">
        <f t="shared" si="10"/>
        <v>1546238</v>
      </c>
      <c r="Q377" t="str">
        <f t="shared" si="11"/>
        <v/>
      </c>
    </row>
    <row r="378" spans="1:17" ht="14.45" hidden="1" customHeight="1" x14ac:dyDescent="0.25">
      <c r="A378" s="27">
        <v>370</v>
      </c>
      <c r="B378" s="78" t="s">
        <v>4762</v>
      </c>
      <c r="C378" s="28" t="s">
        <v>4763</v>
      </c>
      <c r="D378" s="29">
        <v>44936</v>
      </c>
      <c r="E378" s="30" t="s">
        <v>4334</v>
      </c>
      <c r="F378" s="31">
        <v>9104781</v>
      </c>
      <c r="G378" s="30" t="s">
        <v>4331</v>
      </c>
      <c r="H378" s="31">
        <v>956002</v>
      </c>
      <c r="I378" s="81">
        <v>28023535</v>
      </c>
      <c r="J378" s="82"/>
      <c r="K378" s="83"/>
      <c r="L378" s="90" t="s">
        <v>4764</v>
      </c>
      <c r="M378" s="91"/>
      <c r="N378">
        <v>1024</v>
      </c>
      <c r="P378" s="48">
        <f t="shared" si="10"/>
        <v>8148779</v>
      </c>
      <c r="Q378" t="str">
        <f t="shared" si="11"/>
        <v/>
      </c>
    </row>
    <row r="379" spans="1:17" ht="14.45" hidden="1" customHeight="1" x14ac:dyDescent="0.25">
      <c r="A379" s="37">
        <v>371</v>
      </c>
      <c r="B379" s="79"/>
      <c r="C379" s="28" t="s">
        <v>4765</v>
      </c>
      <c r="D379" s="29">
        <v>44929</v>
      </c>
      <c r="E379" s="30" t="s">
        <v>4346</v>
      </c>
      <c r="F379" s="31">
        <v>2445812</v>
      </c>
      <c r="G379" s="30" t="s">
        <v>4331</v>
      </c>
      <c r="H379" s="31">
        <v>256810</v>
      </c>
      <c r="I379" s="84"/>
      <c r="J379" s="85"/>
      <c r="K379" s="86"/>
      <c r="L379" s="92"/>
      <c r="M379" s="93"/>
      <c r="N379">
        <v>160</v>
      </c>
      <c r="P379" s="48">
        <f t="shared" si="10"/>
        <v>2189002</v>
      </c>
      <c r="Q379" t="str">
        <f t="shared" si="11"/>
        <v/>
      </c>
    </row>
    <row r="380" spans="1:17" ht="14.45" hidden="1" customHeight="1" x14ac:dyDescent="0.25">
      <c r="A380" s="35">
        <v>372</v>
      </c>
      <c r="B380" s="80"/>
      <c r="C380" s="28" t="s">
        <v>4766</v>
      </c>
      <c r="D380" s="29">
        <v>44939</v>
      </c>
      <c r="E380" s="30" t="s">
        <v>4330</v>
      </c>
      <c r="F380" s="31">
        <v>19760619</v>
      </c>
      <c r="G380" s="30" t="s">
        <v>4331</v>
      </c>
      <c r="H380" s="31">
        <v>2074865</v>
      </c>
      <c r="I380" s="87"/>
      <c r="J380" s="88"/>
      <c r="K380" s="89"/>
      <c r="L380" s="94"/>
      <c r="M380" s="95"/>
      <c r="N380">
        <v>1512</v>
      </c>
      <c r="P380" s="48">
        <f t="shared" si="10"/>
        <v>17685754</v>
      </c>
      <c r="Q380" t="str">
        <f t="shared" si="11"/>
        <v/>
      </c>
    </row>
    <row r="381" spans="1:17" ht="14.45" hidden="1" customHeight="1" x14ac:dyDescent="0.25">
      <c r="A381" s="27">
        <v>373</v>
      </c>
      <c r="B381" s="78" t="s">
        <v>4767</v>
      </c>
      <c r="C381" s="28" t="s">
        <v>4768</v>
      </c>
      <c r="D381" s="29">
        <v>44936</v>
      </c>
      <c r="E381" s="30" t="s">
        <v>4769</v>
      </c>
      <c r="F381" s="31">
        <v>807741</v>
      </c>
      <c r="G381" s="30" t="s">
        <v>4331</v>
      </c>
      <c r="H381" s="31">
        <v>84813</v>
      </c>
      <c r="I381" s="81">
        <v>2891713</v>
      </c>
      <c r="J381" s="82"/>
      <c r="K381" s="83"/>
      <c r="L381" s="90" t="s">
        <v>4770</v>
      </c>
      <c r="M381" s="91"/>
      <c r="N381">
        <v>1023</v>
      </c>
      <c r="P381" s="48">
        <f t="shared" si="10"/>
        <v>722928</v>
      </c>
      <c r="Q381" t="str">
        <f t="shared" si="11"/>
        <v/>
      </c>
    </row>
    <row r="382" spans="1:17" ht="14.45" hidden="1" customHeight="1" x14ac:dyDescent="0.25">
      <c r="A382" s="37">
        <v>374</v>
      </c>
      <c r="B382" s="79"/>
      <c r="C382" s="28" t="s">
        <v>4771</v>
      </c>
      <c r="D382" s="29">
        <v>44942</v>
      </c>
      <c r="E382" s="30" t="s">
        <v>4346</v>
      </c>
      <c r="F382" s="31">
        <v>1615482</v>
      </c>
      <c r="G382" s="30" t="s">
        <v>4331</v>
      </c>
      <c r="H382" s="31">
        <v>169626</v>
      </c>
      <c r="I382" s="84"/>
      <c r="J382" s="85"/>
      <c r="K382" s="86"/>
      <c r="L382" s="92"/>
      <c r="M382" s="93"/>
      <c r="N382">
        <v>1696</v>
      </c>
      <c r="P382" s="48">
        <f t="shared" si="10"/>
        <v>1445856</v>
      </c>
      <c r="Q382" t="str">
        <f t="shared" si="11"/>
        <v/>
      </c>
    </row>
    <row r="383" spans="1:17" ht="14.45" hidden="1" customHeight="1" x14ac:dyDescent="0.25">
      <c r="A383" s="35">
        <v>375</v>
      </c>
      <c r="B383" s="80"/>
      <c r="C383" s="28" t="s">
        <v>4772</v>
      </c>
      <c r="D383" s="29">
        <v>44929</v>
      </c>
      <c r="E383" s="30" t="s">
        <v>4346</v>
      </c>
      <c r="F383" s="31">
        <v>807741</v>
      </c>
      <c r="G383" s="30" t="s">
        <v>4331</v>
      </c>
      <c r="H383" s="31">
        <v>84813</v>
      </c>
      <c r="I383" s="87"/>
      <c r="J383" s="88"/>
      <c r="K383" s="89"/>
      <c r="L383" s="94"/>
      <c r="M383" s="95"/>
      <c r="N383">
        <v>169</v>
      </c>
      <c r="P383" s="48">
        <f t="shared" si="10"/>
        <v>722928</v>
      </c>
      <c r="Q383" t="str">
        <f t="shared" si="11"/>
        <v/>
      </c>
    </row>
    <row r="384" spans="1:17" ht="14.65" hidden="1" customHeight="1" x14ac:dyDescent="0.25">
      <c r="A384" s="27">
        <v>376</v>
      </c>
      <c r="B384" s="78" t="s">
        <v>4773</v>
      </c>
      <c r="C384" s="28" t="s">
        <v>4774</v>
      </c>
      <c r="D384" s="29">
        <v>44928</v>
      </c>
      <c r="E384" s="30" t="s">
        <v>4330</v>
      </c>
      <c r="F384" s="31">
        <v>3170938</v>
      </c>
      <c r="G384" s="30" t="s">
        <v>4331</v>
      </c>
      <c r="H384" s="31">
        <v>332949</v>
      </c>
      <c r="I384" s="81">
        <v>5414652</v>
      </c>
      <c r="J384" s="82"/>
      <c r="K384" s="83"/>
      <c r="L384" s="90" t="s">
        <v>4775</v>
      </c>
      <c r="M384" s="91"/>
      <c r="N384">
        <v>61</v>
      </c>
      <c r="P384" s="48">
        <f t="shared" si="10"/>
        <v>2837989</v>
      </c>
      <c r="Q384" t="str">
        <f t="shared" si="11"/>
        <v/>
      </c>
    </row>
    <row r="385" spans="1:17" ht="14.65" hidden="1" customHeight="1" x14ac:dyDescent="0.25">
      <c r="A385" s="35">
        <v>377</v>
      </c>
      <c r="B385" s="80"/>
      <c r="C385" s="28" t="s">
        <v>4776</v>
      </c>
      <c r="D385" s="29">
        <v>44937</v>
      </c>
      <c r="E385" s="30" t="s">
        <v>4749</v>
      </c>
      <c r="F385" s="31">
        <v>2878953</v>
      </c>
      <c r="G385" s="30" t="s">
        <v>4331</v>
      </c>
      <c r="H385" s="31">
        <v>302290</v>
      </c>
      <c r="I385" s="87"/>
      <c r="J385" s="88"/>
      <c r="K385" s="89"/>
      <c r="L385" s="94"/>
      <c r="M385" s="95"/>
      <c r="N385">
        <v>1071</v>
      </c>
      <c r="P385" s="48">
        <f t="shared" si="10"/>
        <v>2576663</v>
      </c>
      <c r="Q385" t="str">
        <f t="shared" si="11"/>
        <v/>
      </c>
    </row>
    <row r="386" spans="1:17" ht="14.45" hidden="1" customHeight="1" x14ac:dyDescent="0.25">
      <c r="A386" s="27">
        <v>378</v>
      </c>
      <c r="B386" s="78" t="s">
        <v>4777</v>
      </c>
      <c r="C386" s="28" t="s">
        <v>4778</v>
      </c>
      <c r="D386" s="29">
        <v>44929</v>
      </c>
      <c r="E386" s="30" t="s">
        <v>4330</v>
      </c>
      <c r="F386" s="31">
        <v>4650345</v>
      </c>
      <c r="G386" s="30" t="s">
        <v>4331</v>
      </c>
      <c r="H386" s="31">
        <v>488286</v>
      </c>
      <c r="I386" s="81">
        <v>30445931</v>
      </c>
      <c r="J386" s="82"/>
      <c r="K386" s="83"/>
      <c r="L386" s="90" t="s">
        <v>4779</v>
      </c>
      <c r="M386" s="91"/>
      <c r="N386">
        <v>116</v>
      </c>
      <c r="P386" s="48">
        <f t="shared" si="10"/>
        <v>4162059</v>
      </c>
      <c r="Q386" t="str">
        <f t="shared" si="11"/>
        <v/>
      </c>
    </row>
    <row r="387" spans="1:17" ht="14.45" hidden="1" customHeight="1" x14ac:dyDescent="0.25">
      <c r="A387" s="37">
        <v>379</v>
      </c>
      <c r="B387" s="79"/>
      <c r="C387" s="28" t="s">
        <v>4780</v>
      </c>
      <c r="D387" s="29">
        <v>44935</v>
      </c>
      <c r="E387" s="30" t="s">
        <v>4330</v>
      </c>
      <c r="F387" s="31">
        <v>4259863</v>
      </c>
      <c r="G387" s="30" t="s">
        <v>4331</v>
      </c>
      <c r="H387" s="31">
        <v>447286</v>
      </c>
      <c r="I387" s="84"/>
      <c r="J387" s="85"/>
      <c r="K387" s="86"/>
      <c r="L387" s="92"/>
      <c r="M387" s="93"/>
      <c r="N387">
        <v>975</v>
      </c>
      <c r="P387" s="48">
        <f t="shared" si="10"/>
        <v>3812577</v>
      </c>
      <c r="Q387" t="str">
        <f t="shared" si="11"/>
        <v/>
      </c>
    </row>
    <row r="388" spans="1:17" ht="14.45" hidden="1" customHeight="1" x14ac:dyDescent="0.25">
      <c r="A388" s="37">
        <v>380</v>
      </c>
      <c r="B388" s="79"/>
      <c r="C388" s="28" t="s">
        <v>4781</v>
      </c>
      <c r="D388" s="29">
        <v>44943</v>
      </c>
      <c r="E388" s="30" t="s">
        <v>4346</v>
      </c>
      <c r="F388" s="31">
        <v>2619452</v>
      </c>
      <c r="G388" s="30" t="s">
        <v>4331</v>
      </c>
      <c r="H388" s="31">
        <v>275042</v>
      </c>
      <c r="I388" s="84"/>
      <c r="J388" s="85"/>
      <c r="K388" s="86"/>
      <c r="L388" s="92"/>
      <c r="M388" s="93"/>
      <c r="N388">
        <v>1734</v>
      </c>
      <c r="P388" s="48">
        <f t="shared" si="10"/>
        <v>2344410</v>
      </c>
      <c r="Q388" t="str">
        <f t="shared" si="11"/>
        <v/>
      </c>
    </row>
    <row r="389" spans="1:17" ht="14.45" hidden="1" customHeight="1" x14ac:dyDescent="0.25">
      <c r="A389" s="37">
        <v>381</v>
      </c>
      <c r="B389" s="79"/>
      <c r="C389" s="28" t="s">
        <v>4782</v>
      </c>
      <c r="D389" s="29">
        <v>44932</v>
      </c>
      <c r="E389" s="30" t="s">
        <v>4330</v>
      </c>
      <c r="F389" s="31">
        <v>3178237</v>
      </c>
      <c r="G389" s="30" t="s">
        <v>4331</v>
      </c>
      <c r="H389" s="31">
        <v>333715</v>
      </c>
      <c r="I389" s="84"/>
      <c r="J389" s="85"/>
      <c r="K389" s="86"/>
      <c r="L389" s="92"/>
      <c r="M389" s="93"/>
      <c r="N389">
        <v>608</v>
      </c>
      <c r="P389" s="48">
        <f t="shared" si="10"/>
        <v>2844522</v>
      </c>
      <c r="Q389" t="str">
        <f t="shared" si="11"/>
        <v/>
      </c>
    </row>
    <row r="390" spans="1:17" ht="14.45" hidden="1" customHeight="1" x14ac:dyDescent="0.25">
      <c r="A390" s="37">
        <v>382</v>
      </c>
      <c r="B390" s="79"/>
      <c r="C390" s="28" t="s">
        <v>4783</v>
      </c>
      <c r="D390" s="29">
        <v>44940</v>
      </c>
      <c r="E390" s="30" t="s">
        <v>4346</v>
      </c>
      <c r="F390" s="31">
        <v>5753761</v>
      </c>
      <c r="G390" s="30" t="s">
        <v>4331</v>
      </c>
      <c r="H390" s="31">
        <v>604145</v>
      </c>
      <c r="I390" s="84"/>
      <c r="J390" s="85"/>
      <c r="K390" s="86"/>
      <c r="L390" s="92"/>
      <c r="M390" s="93"/>
      <c r="N390">
        <v>1565</v>
      </c>
      <c r="P390" s="48">
        <f t="shared" si="10"/>
        <v>5149616</v>
      </c>
      <c r="Q390" t="str">
        <f t="shared" si="11"/>
        <v/>
      </c>
    </row>
    <row r="391" spans="1:17" ht="14.45" hidden="1" customHeight="1" x14ac:dyDescent="0.25">
      <c r="A391" s="37">
        <v>383</v>
      </c>
      <c r="B391" s="79"/>
      <c r="C391" s="28" t="s">
        <v>4784</v>
      </c>
      <c r="D391" s="29">
        <v>44942</v>
      </c>
      <c r="E391" s="30" t="s">
        <v>4330</v>
      </c>
      <c r="F391" s="31">
        <v>6913738</v>
      </c>
      <c r="G391" s="30" t="s">
        <v>4331</v>
      </c>
      <c r="H391" s="31">
        <v>725942</v>
      </c>
      <c r="I391" s="84"/>
      <c r="J391" s="85"/>
      <c r="K391" s="86"/>
      <c r="L391" s="92"/>
      <c r="M391" s="93"/>
      <c r="N391">
        <v>1633</v>
      </c>
      <c r="P391" s="48">
        <f t="shared" si="10"/>
        <v>6187796</v>
      </c>
      <c r="Q391" t="str">
        <f t="shared" si="11"/>
        <v/>
      </c>
    </row>
    <row r="392" spans="1:17" ht="14.45" hidden="1" customHeight="1" x14ac:dyDescent="0.25">
      <c r="A392" s="35">
        <v>384</v>
      </c>
      <c r="B392" s="80"/>
      <c r="C392" s="28" t="s">
        <v>4785</v>
      </c>
      <c r="D392" s="29">
        <v>44942</v>
      </c>
      <c r="E392" s="30" t="s">
        <v>4330</v>
      </c>
      <c r="F392" s="31">
        <v>6642404</v>
      </c>
      <c r="G392" s="30" t="s">
        <v>4331</v>
      </c>
      <c r="H392" s="31">
        <v>697452</v>
      </c>
      <c r="I392" s="87"/>
      <c r="J392" s="88"/>
      <c r="K392" s="89"/>
      <c r="L392" s="94"/>
      <c r="M392" s="95"/>
      <c r="N392">
        <v>1647</v>
      </c>
      <c r="P392" s="48">
        <f t="shared" si="10"/>
        <v>5944952</v>
      </c>
      <c r="Q392" t="str">
        <f t="shared" si="11"/>
        <v/>
      </c>
    </row>
    <row r="393" spans="1:17" ht="14.45" hidden="1" customHeight="1" x14ac:dyDescent="0.25">
      <c r="A393" s="27">
        <v>385</v>
      </c>
      <c r="B393" s="78" t="s">
        <v>4786</v>
      </c>
      <c r="C393" s="28" t="s">
        <v>4787</v>
      </c>
      <c r="D393" s="29">
        <v>44935</v>
      </c>
      <c r="E393" s="30" t="s">
        <v>4330</v>
      </c>
      <c r="F393" s="31">
        <v>2076785</v>
      </c>
      <c r="G393" s="30" t="s">
        <v>4331</v>
      </c>
      <c r="H393" s="31">
        <v>218062</v>
      </c>
      <c r="I393" s="81">
        <v>11678951</v>
      </c>
      <c r="J393" s="82"/>
      <c r="K393" s="83"/>
      <c r="L393" s="90" t="s">
        <v>4788</v>
      </c>
      <c r="M393" s="91"/>
      <c r="N393">
        <v>913</v>
      </c>
      <c r="P393" s="48">
        <f t="shared" si="10"/>
        <v>1858723</v>
      </c>
      <c r="Q393" t="str">
        <f t="shared" si="11"/>
        <v/>
      </c>
    </row>
    <row r="394" spans="1:17" ht="14.45" hidden="1" customHeight="1" x14ac:dyDescent="0.25">
      <c r="A394" s="37">
        <v>386</v>
      </c>
      <c r="B394" s="79"/>
      <c r="C394" s="28" t="s">
        <v>4789</v>
      </c>
      <c r="D394" s="29">
        <v>44945</v>
      </c>
      <c r="E394" s="30" t="s">
        <v>4330</v>
      </c>
      <c r="F394" s="31">
        <v>4277074</v>
      </c>
      <c r="G394" s="30" t="s">
        <v>4331</v>
      </c>
      <c r="H394" s="31">
        <v>449093</v>
      </c>
      <c r="I394" s="84"/>
      <c r="J394" s="85"/>
      <c r="K394" s="86"/>
      <c r="L394" s="92"/>
      <c r="M394" s="93"/>
      <c r="N394">
        <v>1808</v>
      </c>
      <c r="P394" s="48">
        <f t="shared" ref="P394:P457" si="12">+F394-H394</f>
        <v>3827981</v>
      </c>
      <c r="Q394" t="str">
        <f t="shared" ref="Q394:Q457" si="13">+IF($F394&lt;0,F394,"")</f>
        <v/>
      </c>
    </row>
    <row r="395" spans="1:17" ht="14.45" hidden="1" customHeight="1" x14ac:dyDescent="0.25">
      <c r="A395" s="37">
        <v>387</v>
      </c>
      <c r="B395" s="79"/>
      <c r="C395" s="28" t="s">
        <v>4790</v>
      </c>
      <c r="D395" s="29">
        <v>44940</v>
      </c>
      <c r="E395" s="30" t="s">
        <v>4330</v>
      </c>
      <c r="F395" s="31">
        <v>3115177</v>
      </c>
      <c r="G395" s="30" t="s">
        <v>4331</v>
      </c>
      <c r="H395" s="31">
        <v>327094</v>
      </c>
      <c r="I395" s="84"/>
      <c r="J395" s="85"/>
      <c r="K395" s="86"/>
      <c r="L395" s="92"/>
      <c r="M395" s="93"/>
      <c r="N395">
        <v>1567</v>
      </c>
      <c r="P395" s="48">
        <f t="shared" si="12"/>
        <v>2788083</v>
      </c>
      <c r="Q395" t="str">
        <f t="shared" si="13"/>
        <v/>
      </c>
    </row>
    <row r="396" spans="1:17" ht="14.45" hidden="1" customHeight="1" x14ac:dyDescent="0.25">
      <c r="A396" s="35">
        <v>388</v>
      </c>
      <c r="B396" s="80"/>
      <c r="C396" s="28" t="s">
        <v>4791</v>
      </c>
      <c r="D396" s="29">
        <v>44936</v>
      </c>
      <c r="E396" s="30" t="s">
        <v>4346</v>
      </c>
      <c r="F396" s="31">
        <v>3580071</v>
      </c>
      <c r="G396" s="30" t="s">
        <v>4331</v>
      </c>
      <c r="H396" s="31">
        <v>375907</v>
      </c>
      <c r="I396" s="87"/>
      <c r="J396" s="88"/>
      <c r="K396" s="89"/>
      <c r="L396" s="94"/>
      <c r="M396" s="95"/>
      <c r="N396">
        <v>1000</v>
      </c>
      <c r="P396" s="48">
        <f t="shared" si="12"/>
        <v>3204164</v>
      </c>
      <c r="Q396" t="str">
        <f t="shared" si="13"/>
        <v/>
      </c>
    </row>
    <row r="397" spans="1:17" ht="14.45" hidden="1" customHeight="1" x14ac:dyDescent="0.25">
      <c r="A397" s="27">
        <v>389</v>
      </c>
      <c r="B397" s="78" t="s">
        <v>4792</v>
      </c>
      <c r="C397" s="28" t="s">
        <v>4793</v>
      </c>
      <c r="D397" s="29">
        <v>44943</v>
      </c>
      <c r="E397" s="30" t="s">
        <v>4330</v>
      </c>
      <c r="F397" s="31">
        <v>6080909</v>
      </c>
      <c r="G397" s="30" t="s">
        <v>4331</v>
      </c>
      <c r="H397" s="31">
        <v>638495</v>
      </c>
      <c r="I397" s="81">
        <v>15384065</v>
      </c>
      <c r="J397" s="82"/>
      <c r="K397" s="83"/>
      <c r="L397" s="90" t="s">
        <v>4794</v>
      </c>
      <c r="M397" s="91"/>
      <c r="N397">
        <v>1738</v>
      </c>
      <c r="P397" s="48">
        <f t="shared" si="12"/>
        <v>5442414</v>
      </c>
      <c r="Q397" t="str">
        <f t="shared" si="13"/>
        <v/>
      </c>
    </row>
    <row r="398" spans="1:17" ht="14.45" hidden="1" customHeight="1" x14ac:dyDescent="0.25">
      <c r="A398" s="37">
        <v>390</v>
      </c>
      <c r="B398" s="79"/>
      <c r="C398" s="28" t="s">
        <v>4795</v>
      </c>
      <c r="D398" s="29">
        <v>44945</v>
      </c>
      <c r="E398" s="30" t="s">
        <v>4334</v>
      </c>
      <c r="F398" s="31">
        <v>4244269</v>
      </c>
      <c r="G398" s="30" t="s">
        <v>4331</v>
      </c>
      <c r="H398" s="31">
        <v>445648</v>
      </c>
      <c r="I398" s="84"/>
      <c r="J398" s="85"/>
      <c r="K398" s="86"/>
      <c r="L398" s="92"/>
      <c r="M398" s="93"/>
      <c r="N398">
        <v>1796</v>
      </c>
      <c r="P398" s="48">
        <f t="shared" si="12"/>
        <v>3798621</v>
      </c>
      <c r="Q398" t="str">
        <f t="shared" si="13"/>
        <v/>
      </c>
    </row>
    <row r="399" spans="1:17" ht="14.45" hidden="1" customHeight="1" x14ac:dyDescent="0.25">
      <c r="A399" s="35">
        <v>391</v>
      </c>
      <c r="B399" s="80"/>
      <c r="C399" s="28" t="s">
        <v>4796</v>
      </c>
      <c r="D399" s="29">
        <v>44931</v>
      </c>
      <c r="E399" s="30" t="s">
        <v>4330</v>
      </c>
      <c r="F399" s="31">
        <v>6863721</v>
      </c>
      <c r="G399" s="30" t="s">
        <v>4331</v>
      </c>
      <c r="H399" s="31">
        <v>720691</v>
      </c>
      <c r="I399" s="87"/>
      <c r="J399" s="88"/>
      <c r="K399" s="89"/>
      <c r="L399" s="94"/>
      <c r="M399" s="95"/>
      <c r="N399">
        <v>424</v>
      </c>
      <c r="P399" s="48">
        <f t="shared" si="12"/>
        <v>6143030</v>
      </c>
      <c r="Q399" t="str">
        <f t="shared" si="13"/>
        <v/>
      </c>
    </row>
    <row r="400" spans="1:17" ht="14.45" hidden="1" customHeight="1" x14ac:dyDescent="0.25">
      <c r="A400" s="27">
        <v>392</v>
      </c>
      <c r="B400" s="78" t="s">
        <v>4797</v>
      </c>
      <c r="C400" s="28" t="s">
        <v>4798</v>
      </c>
      <c r="D400" s="29">
        <v>44943</v>
      </c>
      <c r="E400" s="30" t="s">
        <v>4330</v>
      </c>
      <c r="F400" s="31">
        <v>14313101</v>
      </c>
      <c r="G400" s="30" t="s">
        <v>4331</v>
      </c>
      <c r="H400" s="31">
        <v>1502876</v>
      </c>
      <c r="I400" s="81">
        <v>21800203</v>
      </c>
      <c r="J400" s="82"/>
      <c r="K400" s="83"/>
      <c r="L400" s="90" t="s">
        <v>4799</v>
      </c>
      <c r="M400" s="91"/>
      <c r="N400">
        <v>1722</v>
      </c>
      <c r="P400" s="48">
        <f t="shared" si="12"/>
        <v>12810225</v>
      </c>
      <c r="Q400" t="str">
        <f t="shared" si="13"/>
        <v/>
      </c>
    </row>
    <row r="401" spans="1:17" ht="14.45" hidden="1" customHeight="1" x14ac:dyDescent="0.25">
      <c r="A401" s="37">
        <v>393</v>
      </c>
      <c r="B401" s="79"/>
      <c r="C401" s="28" t="s">
        <v>4800</v>
      </c>
      <c r="D401" s="29">
        <v>44930</v>
      </c>
      <c r="E401" s="30" t="s">
        <v>4330</v>
      </c>
      <c r="F401" s="31">
        <v>2076785</v>
      </c>
      <c r="G401" s="30" t="s">
        <v>4331</v>
      </c>
      <c r="H401" s="31">
        <v>218062</v>
      </c>
      <c r="I401" s="84"/>
      <c r="J401" s="85"/>
      <c r="K401" s="86"/>
      <c r="L401" s="92"/>
      <c r="M401" s="93"/>
      <c r="N401">
        <v>281</v>
      </c>
      <c r="P401" s="48">
        <f t="shared" si="12"/>
        <v>1858723</v>
      </c>
      <c r="Q401" t="str">
        <f t="shared" si="13"/>
        <v/>
      </c>
    </row>
    <row r="402" spans="1:17" ht="14.45" hidden="1" customHeight="1" x14ac:dyDescent="0.25">
      <c r="A402" s="35">
        <v>394</v>
      </c>
      <c r="B402" s="80"/>
      <c r="C402" s="28" t="s">
        <v>4801</v>
      </c>
      <c r="D402" s="29">
        <v>44937</v>
      </c>
      <c r="E402" s="30" t="s">
        <v>4346</v>
      </c>
      <c r="F402" s="31">
        <v>7967883</v>
      </c>
      <c r="G402" s="30" t="s">
        <v>4331</v>
      </c>
      <c r="H402" s="31">
        <v>836628</v>
      </c>
      <c r="I402" s="87"/>
      <c r="J402" s="88"/>
      <c r="K402" s="89"/>
      <c r="L402" s="94"/>
      <c r="M402" s="95"/>
      <c r="N402">
        <v>1045</v>
      </c>
      <c r="P402" s="48">
        <f t="shared" si="12"/>
        <v>7131255</v>
      </c>
      <c r="Q402" t="str">
        <f t="shared" si="13"/>
        <v/>
      </c>
    </row>
    <row r="403" spans="1:17" ht="14.45" hidden="1" customHeight="1" x14ac:dyDescent="0.25">
      <c r="A403" s="27">
        <v>395</v>
      </c>
      <c r="B403" s="78" t="s">
        <v>4802</v>
      </c>
      <c r="C403" s="28" t="s">
        <v>4803</v>
      </c>
      <c r="D403" s="29">
        <v>44943</v>
      </c>
      <c r="E403" s="30" t="s">
        <v>4334</v>
      </c>
      <c r="F403" s="31">
        <v>8599434</v>
      </c>
      <c r="G403" s="30" t="s">
        <v>4331</v>
      </c>
      <c r="H403" s="31">
        <v>902941</v>
      </c>
      <c r="I403" s="81">
        <v>41654744</v>
      </c>
      <c r="J403" s="82"/>
      <c r="K403" s="83"/>
      <c r="L403" s="90" t="s">
        <v>4804</v>
      </c>
      <c r="M403" s="91"/>
      <c r="N403">
        <v>1730</v>
      </c>
      <c r="P403" s="48">
        <f t="shared" si="12"/>
        <v>7696493</v>
      </c>
      <c r="Q403" t="str">
        <f t="shared" si="13"/>
        <v/>
      </c>
    </row>
    <row r="404" spans="1:17" ht="14.45" hidden="1" customHeight="1" x14ac:dyDescent="0.25">
      <c r="A404" s="37">
        <v>396</v>
      </c>
      <c r="B404" s="79"/>
      <c r="C404" s="28" t="s">
        <v>4805</v>
      </c>
      <c r="D404" s="29">
        <v>44943</v>
      </c>
      <c r="E404" s="30" t="s">
        <v>4330</v>
      </c>
      <c r="F404" s="31">
        <v>13664094</v>
      </c>
      <c r="G404" s="30" t="s">
        <v>4331</v>
      </c>
      <c r="H404" s="31">
        <v>1434730</v>
      </c>
      <c r="I404" s="84"/>
      <c r="J404" s="85"/>
      <c r="K404" s="86"/>
      <c r="L404" s="92"/>
      <c r="M404" s="93"/>
      <c r="N404">
        <v>1732</v>
      </c>
      <c r="P404" s="48">
        <f t="shared" si="12"/>
        <v>12229364</v>
      </c>
      <c r="Q404" t="str">
        <f t="shared" si="13"/>
        <v/>
      </c>
    </row>
    <row r="405" spans="1:17" ht="14.45" hidden="1" customHeight="1" x14ac:dyDescent="0.25">
      <c r="A405" s="37">
        <v>397</v>
      </c>
      <c r="B405" s="79"/>
      <c r="C405" s="28" t="s">
        <v>4806</v>
      </c>
      <c r="D405" s="29">
        <v>44936</v>
      </c>
      <c r="E405" s="30" t="s">
        <v>4334</v>
      </c>
      <c r="F405" s="31">
        <v>13874278</v>
      </c>
      <c r="G405" s="30" t="s">
        <v>4331</v>
      </c>
      <c r="H405" s="31">
        <v>1456799</v>
      </c>
      <c r="I405" s="84"/>
      <c r="J405" s="85"/>
      <c r="K405" s="86"/>
      <c r="L405" s="92"/>
      <c r="M405" s="93"/>
      <c r="N405">
        <v>980</v>
      </c>
      <c r="P405" s="48">
        <f t="shared" si="12"/>
        <v>12417479</v>
      </c>
      <c r="Q405" t="str">
        <f t="shared" si="13"/>
        <v/>
      </c>
    </row>
    <row r="406" spans="1:17" ht="14.45" hidden="1" customHeight="1" x14ac:dyDescent="0.25">
      <c r="A406" s="37">
        <v>398</v>
      </c>
      <c r="B406" s="79"/>
      <c r="C406" s="28" t="s">
        <v>4807</v>
      </c>
      <c r="D406" s="29">
        <v>44933</v>
      </c>
      <c r="E406" s="30" t="s">
        <v>4330</v>
      </c>
      <c r="F406" s="31">
        <v>5795082</v>
      </c>
      <c r="G406" s="30" t="s">
        <v>4331</v>
      </c>
      <c r="H406" s="31">
        <v>608484</v>
      </c>
      <c r="I406" s="84"/>
      <c r="J406" s="85"/>
      <c r="K406" s="86"/>
      <c r="L406" s="92"/>
      <c r="M406" s="93"/>
      <c r="N406">
        <v>826</v>
      </c>
      <c r="P406" s="48">
        <f t="shared" si="12"/>
        <v>5186598</v>
      </c>
      <c r="Q406" t="str">
        <f t="shared" si="13"/>
        <v/>
      </c>
    </row>
    <row r="407" spans="1:17" ht="14.45" hidden="1" customHeight="1" x14ac:dyDescent="0.25">
      <c r="A407" s="35">
        <v>399</v>
      </c>
      <c r="B407" s="80"/>
      <c r="C407" s="28" t="s">
        <v>4808</v>
      </c>
      <c r="D407" s="29">
        <v>44939</v>
      </c>
      <c r="E407" s="30" t="s">
        <v>4769</v>
      </c>
      <c r="F407" s="31">
        <v>4608725</v>
      </c>
      <c r="G407" s="30" t="s">
        <v>4331</v>
      </c>
      <c r="H407" s="31">
        <v>483916</v>
      </c>
      <c r="I407" s="87"/>
      <c r="J407" s="88"/>
      <c r="K407" s="89"/>
      <c r="L407" s="94"/>
      <c r="M407" s="95"/>
      <c r="N407">
        <v>1523</v>
      </c>
      <c r="P407" s="48">
        <f t="shared" si="12"/>
        <v>4124809</v>
      </c>
      <c r="Q407" t="str">
        <f t="shared" si="13"/>
        <v/>
      </c>
    </row>
    <row r="408" spans="1:17" ht="14.45" hidden="1" customHeight="1" x14ac:dyDescent="0.25">
      <c r="A408" s="27">
        <v>400</v>
      </c>
      <c r="B408" s="78" t="s">
        <v>4809</v>
      </c>
      <c r="C408" s="28" t="s">
        <v>4810</v>
      </c>
      <c r="D408" s="29">
        <v>44933</v>
      </c>
      <c r="E408" s="30" t="s">
        <v>4330</v>
      </c>
      <c r="F408" s="31">
        <v>7687056</v>
      </c>
      <c r="G408" s="30" t="s">
        <v>4331</v>
      </c>
      <c r="H408" s="31">
        <v>807141</v>
      </c>
      <c r="I408" s="81">
        <v>20352089</v>
      </c>
      <c r="J408" s="82"/>
      <c r="K408" s="83"/>
      <c r="L408" s="90" t="s">
        <v>4811</v>
      </c>
      <c r="M408" s="91"/>
      <c r="N408">
        <v>875</v>
      </c>
      <c r="P408" s="48">
        <f t="shared" si="12"/>
        <v>6879915</v>
      </c>
      <c r="Q408" t="str">
        <f t="shared" si="13"/>
        <v/>
      </c>
    </row>
    <row r="409" spans="1:17" ht="14.45" hidden="1" customHeight="1" x14ac:dyDescent="0.25">
      <c r="A409" s="37">
        <v>401</v>
      </c>
      <c r="B409" s="79"/>
      <c r="C409" s="28" t="s">
        <v>4812</v>
      </c>
      <c r="D409" s="29">
        <v>44939</v>
      </c>
      <c r="E409" s="30" t="s">
        <v>4330</v>
      </c>
      <c r="F409" s="31">
        <v>4219181</v>
      </c>
      <c r="G409" s="30" t="s">
        <v>4331</v>
      </c>
      <c r="H409" s="31">
        <v>443014</v>
      </c>
      <c r="I409" s="84"/>
      <c r="J409" s="85"/>
      <c r="K409" s="86"/>
      <c r="L409" s="92"/>
      <c r="M409" s="93"/>
      <c r="N409">
        <v>1499</v>
      </c>
      <c r="P409" s="48">
        <f t="shared" si="12"/>
        <v>3776167</v>
      </c>
      <c r="Q409" t="str">
        <f t="shared" si="13"/>
        <v/>
      </c>
    </row>
    <row r="410" spans="1:17" ht="14.45" hidden="1" customHeight="1" x14ac:dyDescent="0.25">
      <c r="A410" s="37">
        <v>402</v>
      </c>
      <c r="B410" s="79"/>
      <c r="C410" s="28" t="s">
        <v>4813</v>
      </c>
      <c r="D410" s="29">
        <v>44943</v>
      </c>
      <c r="E410" s="30" t="s">
        <v>4330</v>
      </c>
      <c r="F410" s="31">
        <v>5528907</v>
      </c>
      <c r="G410" s="30" t="s">
        <v>4331</v>
      </c>
      <c r="H410" s="31">
        <v>580535</v>
      </c>
      <c r="I410" s="84"/>
      <c r="J410" s="85"/>
      <c r="K410" s="86"/>
      <c r="L410" s="92"/>
      <c r="M410" s="93"/>
      <c r="N410">
        <v>1714</v>
      </c>
      <c r="P410" s="48">
        <f t="shared" si="12"/>
        <v>4948372</v>
      </c>
      <c r="Q410" t="str">
        <f t="shared" si="13"/>
        <v/>
      </c>
    </row>
    <row r="411" spans="1:17" ht="14.45" hidden="1" customHeight="1" x14ac:dyDescent="0.25">
      <c r="A411" s="35">
        <v>403</v>
      </c>
      <c r="B411" s="80"/>
      <c r="C411" s="28" t="s">
        <v>4814</v>
      </c>
      <c r="D411" s="29">
        <v>44942</v>
      </c>
      <c r="E411" s="30" t="s">
        <v>4346</v>
      </c>
      <c r="F411" s="31">
        <v>5304620</v>
      </c>
      <c r="G411" s="30" t="s">
        <v>4331</v>
      </c>
      <c r="H411" s="31">
        <v>556985</v>
      </c>
      <c r="I411" s="87"/>
      <c r="J411" s="88"/>
      <c r="K411" s="89"/>
      <c r="L411" s="94"/>
      <c r="M411" s="95"/>
      <c r="N411">
        <v>1667</v>
      </c>
      <c r="P411" s="48">
        <f t="shared" si="12"/>
        <v>4747635</v>
      </c>
      <c r="Q411" t="str">
        <f t="shared" si="13"/>
        <v/>
      </c>
    </row>
    <row r="412" spans="1:17" ht="14.45" hidden="1" customHeight="1" x14ac:dyDescent="0.25">
      <c r="A412" s="27">
        <v>404</v>
      </c>
      <c r="B412" s="78" t="s">
        <v>4815</v>
      </c>
      <c r="C412" s="28" t="s">
        <v>4816</v>
      </c>
      <c r="D412" s="29">
        <v>44945</v>
      </c>
      <c r="E412" s="30" t="s">
        <v>4330</v>
      </c>
      <c r="F412" s="31">
        <v>5052010</v>
      </c>
      <c r="G412" s="30" t="s">
        <v>4331</v>
      </c>
      <c r="H412" s="31">
        <v>530461</v>
      </c>
      <c r="I412" s="81">
        <v>41946284</v>
      </c>
      <c r="J412" s="82"/>
      <c r="K412" s="83"/>
      <c r="L412" s="90" t="s">
        <v>4817</v>
      </c>
      <c r="M412" s="91"/>
      <c r="N412">
        <v>1786</v>
      </c>
      <c r="P412" s="48">
        <f t="shared" si="12"/>
        <v>4521549</v>
      </c>
      <c r="Q412" t="str">
        <f t="shared" si="13"/>
        <v/>
      </c>
    </row>
    <row r="413" spans="1:17" ht="14.45" hidden="1" customHeight="1" x14ac:dyDescent="0.25">
      <c r="A413" s="37">
        <v>405</v>
      </c>
      <c r="B413" s="79"/>
      <c r="C413" s="28" t="s">
        <v>4818</v>
      </c>
      <c r="D413" s="29">
        <v>44935</v>
      </c>
      <c r="E413" s="30" t="s">
        <v>4346</v>
      </c>
      <c r="F413" s="31">
        <v>6676175</v>
      </c>
      <c r="G413" s="30" t="s">
        <v>4331</v>
      </c>
      <c r="H413" s="31">
        <v>700998</v>
      </c>
      <c r="I413" s="84"/>
      <c r="J413" s="85"/>
      <c r="K413" s="86"/>
      <c r="L413" s="92"/>
      <c r="M413" s="93"/>
      <c r="N413">
        <v>909</v>
      </c>
      <c r="P413" s="48">
        <f t="shared" si="12"/>
        <v>5975177</v>
      </c>
      <c r="Q413" t="str">
        <f t="shared" si="13"/>
        <v/>
      </c>
    </row>
    <row r="414" spans="1:17" ht="14.45" hidden="1" customHeight="1" x14ac:dyDescent="0.25">
      <c r="A414" s="37">
        <v>406</v>
      </c>
      <c r="B414" s="79"/>
      <c r="C414" s="28" t="s">
        <v>4819</v>
      </c>
      <c r="D414" s="29">
        <v>44939</v>
      </c>
      <c r="E414" s="30" t="s">
        <v>4330</v>
      </c>
      <c r="F414" s="31">
        <v>11060396</v>
      </c>
      <c r="G414" s="30" t="s">
        <v>4331</v>
      </c>
      <c r="H414" s="31">
        <v>1161341</v>
      </c>
      <c r="I414" s="84"/>
      <c r="J414" s="85"/>
      <c r="K414" s="86"/>
      <c r="L414" s="92"/>
      <c r="M414" s="93"/>
      <c r="N414">
        <v>1489</v>
      </c>
      <c r="P414" s="48">
        <f t="shared" si="12"/>
        <v>9899055</v>
      </c>
      <c r="Q414" t="str">
        <f t="shared" si="13"/>
        <v/>
      </c>
    </row>
    <row r="415" spans="1:17" ht="14.45" hidden="1" customHeight="1" x14ac:dyDescent="0.25">
      <c r="A415" s="37">
        <v>407</v>
      </c>
      <c r="B415" s="79"/>
      <c r="C415" s="28" t="s">
        <v>4820</v>
      </c>
      <c r="D415" s="29">
        <v>44932</v>
      </c>
      <c r="E415" s="30" t="s">
        <v>4330</v>
      </c>
      <c r="F415" s="31">
        <v>7330164</v>
      </c>
      <c r="G415" s="30" t="s">
        <v>4331</v>
      </c>
      <c r="H415" s="31">
        <v>769667</v>
      </c>
      <c r="I415" s="84"/>
      <c r="J415" s="85"/>
      <c r="K415" s="86"/>
      <c r="L415" s="92"/>
      <c r="M415" s="93"/>
      <c r="N415">
        <v>650</v>
      </c>
      <c r="P415" s="48">
        <f t="shared" si="12"/>
        <v>6560497</v>
      </c>
      <c r="Q415" t="str">
        <f t="shared" si="13"/>
        <v/>
      </c>
    </row>
    <row r="416" spans="1:17" ht="14.45" hidden="1" customHeight="1" x14ac:dyDescent="0.25">
      <c r="A416" s="37">
        <v>408</v>
      </c>
      <c r="B416" s="79"/>
      <c r="C416" s="28" t="s">
        <v>4821</v>
      </c>
      <c r="D416" s="29">
        <v>44930</v>
      </c>
      <c r="E416" s="30" t="s">
        <v>4330</v>
      </c>
      <c r="F416" s="31">
        <v>2959400</v>
      </c>
      <c r="G416" s="30" t="s">
        <v>4331</v>
      </c>
      <c r="H416" s="31">
        <v>310737</v>
      </c>
      <c r="I416" s="84"/>
      <c r="J416" s="85"/>
      <c r="K416" s="86"/>
      <c r="L416" s="92"/>
      <c r="M416" s="93"/>
      <c r="N416">
        <v>249</v>
      </c>
      <c r="P416" s="48">
        <f t="shared" si="12"/>
        <v>2648663</v>
      </c>
      <c r="Q416" t="str">
        <f t="shared" si="13"/>
        <v/>
      </c>
    </row>
    <row r="417" spans="1:17" ht="14.45" hidden="1" customHeight="1" x14ac:dyDescent="0.25">
      <c r="A417" s="35">
        <v>409</v>
      </c>
      <c r="B417" s="80"/>
      <c r="C417" s="28" t="s">
        <v>4822</v>
      </c>
      <c r="D417" s="29">
        <v>44943</v>
      </c>
      <c r="E417" s="30" t="s">
        <v>4334</v>
      </c>
      <c r="F417" s="31">
        <v>13789211</v>
      </c>
      <c r="G417" s="30" t="s">
        <v>4331</v>
      </c>
      <c r="H417" s="31">
        <v>1447867</v>
      </c>
      <c r="I417" s="87"/>
      <c r="J417" s="88"/>
      <c r="K417" s="89"/>
      <c r="L417" s="94"/>
      <c r="M417" s="95"/>
      <c r="N417">
        <v>1752</v>
      </c>
      <c r="P417" s="48">
        <f t="shared" si="12"/>
        <v>12341344</v>
      </c>
      <c r="Q417" t="str">
        <f t="shared" si="13"/>
        <v/>
      </c>
    </row>
    <row r="418" spans="1:17" ht="14.45" hidden="1" customHeight="1" x14ac:dyDescent="0.25">
      <c r="A418" s="27">
        <v>410</v>
      </c>
      <c r="B418" s="78" t="s">
        <v>4823</v>
      </c>
      <c r="C418" s="28" t="s">
        <v>4824</v>
      </c>
      <c r="D418" s="29">
        <v>44932</v>
      </c>
      <c r="E418" s="30" t="s">
        <v>4330</v>
      </c>
      <c r="F418" s="31">
        <v>7415723</v>
      </c>
      <c r="G418" s="30" t="s">
        <v>4331</v>
      </c>
      <c r="H418" s="31">
        <v>778651</v>
      </c>
      <c r="I418" s="81">
        <v>18724912</v>
      </c>
      <c r="J418" s="82"/>
      <c r="K418" s="83"/>
      <c r="L418" s="90" t="s">
        <v>4825</v>
      </c>
      <c r="M418" s="91"/>
      <c r="N418">
        <v>773</v>
      </c>
      <c r="P418" s="48">
        <f t="shared" si="12"/>
        <v>6637072</v>
      </c>
      <c r="Q418" t="str">
        <f t="shared" si="13"/>
        <v/>
      </c>
    </row>
    <row r="419" spans="1:17" ht="14.45" hidden="1" customHeight="1" x14ac:dyDescent="0.25">
      <c r="A419" s="37">
        <v>411</v>
      </c>
      <c r="B419" s="79"/>
      <c r="C419" s="28" t="s">
        <v>4826</v>
      </c>
      <c r="D419" s="29">
        <v>44943</v>
      </c>
      <c r="E419" s="30" t="s">
        <v>4330</v>
      </c>
      <c r="F419" s="31">
        <v>4771183</v>
      </c>
      <c r="G419" s="30" t="s">
        <v>4331</v>
      </c>
      <c r="H419" s="31">
        <v>500974</v>
      </c>
      <c r="I419" s="84"/>
      <c r="J419" s="85"/>
      <c r="K419" s="86"/>
      <c r="L419" s="92"/>
      <c r="M419" s="93"/>
      <c r="N419">
        <v>1743</v>
      </c>
      <c r="P419" s="48">
        <f t="shared" si="12"/>
        <v>4270209</v>
      </c>
      <c r="Q419" t="str">
        <f t="shared" si="13"/>
        <v/>
      </c>
    </row>
    <row r="420" spans="1:17" ht="14.45" hidden="1" customHeight="1" x14ac:dyDescent="0.25">
      <c r="A420" s="37">
        <v>412</v>
      </c>
      <c r="B420" s="79"/>
      <c r="C420" s="28" t="s">
        <v>4827</v>
      </c>
      <c r="D420" s="29">
        <v>44939</v>
      </c>
      <c r="E420" s="30" t="s">
        <v>4330</v>
      </c>
      <c r="F420" s="31">
        <v>1038392</v>
      </c>
      <c r="G420" s="30" t="s">
        <v>4331</v>
      </c>
      <c r="H420" s="31">
        <v>109031</v>
      </c>
      <c r="I420" s="84"/>
      <c r="J420" s="85"/>
      <c r="K420" s="86"/>
      <c r="L420" s="92"/>
      <c r="M420" s="93"/>
      <c r="N420">
        <v>1491</v>
      </c>
      <c r="P420" s="48">
        <f t="shared" si="12"/>
        <v>929361</v>
      </c>
      <c r="Q420" t="str">
        <f t="shared" si="13"/>
        <v/>
      </c>
    </row>
    <row r="421" spans="1:17" ht="14.45" hidden="1" customHeight="1" x14ac:dyDescent="0.25">
      <c r="A421" s="35">
        <v>413</v>
      </c>
      <c r="B421" s="80"/>
      <c r="C421" s="28" t="s">
        <v>4828</v>
      </c>
      <c r="D421" s="29">
        <v>44942</v>
      </c>
      <c r="E421" s="30" t="s">
        <v>4330</v>
      </c>
      <c r="F421" s="31">
        <v>7696391</v>
      </c>
      <c r="G421" s="30" t="s">
        <v>4331</v>
      </c>
      <c r="H421" s="31">
        <v>808121</v>
      </c>
      <c r="I421" s="87"/>
      <c r="J421" s="88"/>
      <c r="K421" s="89"/>
      <c r="L421" s="94"/>
      <c r="M421" s="95"/>
      <c r="N421">
        <v>1620</v>
      </c>
      <c r="P421" s="48">
        <f t="shared" si="12"/>
        <v>6888270</v>
      </c>
      <c r="Q421" t="str">
        <f t="shared" si="13"/>
        <v/>
      </c>
    </row>
    <row r="422" spans="1:17" ht="14.65" hidden="1" customHeight="1" x14ac:dyDescent="0.25">
      <c r="A422" s="27">
        <v>414</v>
      </c>
      <c r="B422" s="78" t="s">
        <v>4829</v>
      </c>
      <c r="C422" s="28" t="s">
        <v>4830</v>
      </c>
      <c r="D422" s="29">
        <v>44930</v>
      </c>
      <c r="E422" s="30" t="s">
        <v>4330</v>
      </c>
      <c r="F422" s="31">
        <v>923066</v>
      </c>
      <c r="G422" s="30" t="s">
        <v>4331</v>
      </c>
      <c r="H422" s="31">
        <v>96922</v>
      </c>
      <c r="I422" s="81">
        <v>2341607</v>
      </c>
      <c r="J422" s="82"/>
      <c r="K422" s="83"/>
      <c r="L422" s="90" t="s">
        <v>4831</v>
      </c>
      <c r="M422" s="91"/>
      <c r="N422">
        <v>303</v>
      </c>
      <c r="P422" s="48">
        <f t="shared" si="12"/>
        <v>826144</v>
      </c>
      <c r="Q422" t="str">
        <f t="shared" si="13"/>
        <v/>
      </c>
    </row>
    <row r="423" spans="1:17" ht="14.65" hidden="1" customHeight="1" x14ac:dyDescent="0.25">
      <c r="A423" s="35">
        <v>415</v>
      </c>
      <c r="B423" s="80"/>
      <c r="C423" s="28" t="s">
        <v>4832</v>
      </c>
      <c r="D423" s="29">
        <v>44942</v>
      </c>
      <c r="E423" s="30" t="s">
        <v>4334</v>
      </c>
      <c r="F423" s="31">
        <v>1693255</v>
      </c>
      <c r="G423" s="30" t="s">
        <v>4331</v>
      </c>
      <c r="H423" s="31">
        <v>177792</v>
      </c>
      <c r="I423" s="87"/>
      <c r="J423" s="88"/>
      <c r="K423" s="89"/>
      <c r="L423" s="94"/>
      <c r="M423" s="95"/>
      <c r="N423">
        <v>1694</v>
      </c>
      <c r="P423" s="48">
        <f t="shared" si="12"/>
        <v>1515463</v>
      </c>
      <c r="Q423" t="str">
        <f t="shared" si="13"/>
        <v/>
      </c>
    </row>
    <row r="424" spans="1:17" ht="16.149999999999999" hidden="1" customHeight="1" x14ac:dyDescent="0.25">
      <c r="A424" s="42">
        <v>416</v>
      </c>
      <c r="B424" s="42" t="s">
        <v>4833</v>
      </c>
      <c r="C424" s="28" t="s">
        <v>4834</v>
      </c>
      <c r="D424" s="29">
        <v>44933</v>
      </c>
      <c r="E424" s="30" t="s">
        <v>4330</v>
      </c>
      <c r="F424" s="31">
        <v>3169756</v>
      </c>
      <c r="G424" s="30" t="s">
        <v>4331</v>
      </c>
      <c r="H424" s="31">
        <v>332824</v>
      </c>
      <c r="I424" s="96">
        <v>2836932</v>
      </c>
      <c r="J424" s="97"/>
      <c r="K424" s="98"/>
      <c r="L424" s="99" t="s">
        <v>4835</v>
      </c>
      <c r="M424" s="100"/>
      <c r="N424">
        <v>865</v>
      </c>
      <c r="P424" s="48">
        <f t="shared" si="12"/>
        <v>2836932</v>
      </c>
      <c r="Q424" t="str">
        <f t="shared" si="13"/>
        <v/>
      </c>
    </row>
    <row r="425" spans="1:17" ht="16.149999999999999" hidden="1" customHeight="1" x14ac:dyDescent="0.25">
      <c r="A425" s="42">
        <v>417</v>
      </c>
      <c r="B425" s="42" t="s">
        <v>4836</v>
      </c>
      <c r="C425" s="28" t="s">
        <v>4837</v>
      </c>
      <c r="D425" s="29">
        <v>44940</v>
      </c>
      <c r="E425" s="30" t="s">
        <v>4838</v>
      </c>
      <c r="F425" s="31">
        <v>3431866</v>
      </c>
      <c r="G425" s="30" t="s">
        <v>4331</v>
      </c>
      <c r="H425" s="31">
        <v>360346</v>
      </c>
      <c r="I425" s="96">
        <v>3071520</v>
      </c>
      <c r="J425" s="97"/>
      <c r="K425" s="98"/>
      <c r="L425" s="99" t="s">
        <v>4835</v>
      </c>
      <c r="M425" s="100"/>
      <c r="N425">
        <v>1596</v>
      </c>
      <c r="P425" s="48">
        <f t="shared" si="12"/>
        <v>3071520</v>
      </c>
      <c r="Q425" t="str">
        <f t="shared" si="13"/>
        <v/>
      </c>
    </row>
    <row r="426" spans="1:17" ht="14.65" hidden="1" customHeight="1" x14ac:dyDescent="0.25">
      <c r="A426" s="27">
        <v>418</v>
      </c>
      <c r="B426" s="78" t="s">
        <v>4839</v>
      </c>
      <c r="C426" s="28" t="s">
        <v>4840</v>
      </c>
      <c r="D426" s="29">
        <v>44932</v>
      </c>
      <c r="E426" s="30" t="s">
        <v>4330</v>
      </c>
      <c r="F426" s="31">
        <v>2407144</v>
      </c>
      <c r="G426" s="30" t="s">
        <v>4331</v>
      </c>
      <c r="H426" s="31">
        <v>252750</v>
      </c>
      <c r="I426" s="81">
        <v>7040783</v>
      </c>
      <c r="J426" s="82"/>
      <c r="K426" s="83"/>
      <c r="L426" s="90" t="s">
        <v>4841</v>
      </c>
      <c r="M426" s="91"/>
      <c r="N426">
        <v>772</v>
      </c>
      <c r="P426" s="48">
        <f t="shared" si="12"/>
        <v>2154394</v>
      </c>
      <c r="Q426" t="str">
        <f t="shared" si="13"/>
        <v/>
      </c>
    </row>
    <row r="427" spans="1:17" ht="14.65" hidden="1" customHeight="1" x14ac:dyDescent="0.25">
      <c r="A427" s="35">
        <v>419</v>
      </c>
      <c r="B427" s="80"/>
      <c r="C427" s="28" t="s">
        <v>4842</v>
      </c>
      <c r="D427" s="29">
        <v>44945</v>
      </c>
      <c r="E427" s="30" t="s">
        <v>4334</v>
      </c>
      <c r="F427" s="31">
        <v>5459653</v>
      </c>
      <c r="G427" s="30" t="s">
        <v>4331</v>
      </c>
      <c r="H427" s="31">
        <v>573264</v>
      </c>
      <c r="I427" s="87"/>
      <c r="J427" s="88"/>
      <c r="K427" s="89"/>
      <c r="L427" s="94"/>
      <c r="M427" s="95"/>
      <c r="N427">
        <v>1791</v>
      </c>
      <c r="P427" s="48">
        <f t="shared" si="12"/>
        <v>4886389</v>
      </c>
      <c r="Q427" t="str">
        <f t="shared" si="13"/>
        <v/>
      </c>
    </row>
    <row r="428" spans="1:17" ht="14.45" hidden="1" customHeight="1" x14ac:dyDescent="0.25">
      <c r="A428" s="27">
        <v>420</v>
      </c>
      <c r="B428" s="78" t="s">
        <v>4843</v>
      </c>
      <c r="C428" s="28" t="s">
        <v>4844</v>
      </c>
      <c r="D428" s="29">
        <v>44929</v>
      </c>
      <c r="E428" s="30" t="s">
        <v>4330</v>
      </c>
      <c r="F428" s="31">
        <v>3614672</v>
      </c>
      <c r="G428" s="30" t="s">
        <v>4331</v>
      </c>
      <c r="H428" s="31">
        <v>379540</v>
      </c>
      <c r="I428" s="81">
        <v>12235215</v>
      </c>
      <c r="J428" s="82"/>
      <c r="K428" s="83"/>
      <c r="L428" s="90" t="s">
        <v>4845</v>
      </c>
      <c r="M428" s="91"/>
      <c r="N428">
        <v>154</v>
      </c>
      <c r="P428" s="48">
        <f t="shared" si="12"/>
        <v>3235132</v>
      </c>
      <c r="Q428" t="str">
        <f t="shared" si="13"/>
        <v/>
      </c>
    </row>
    <row r="429" spans="1:17" ht="14.45" hidden="1" customHeight="1" x14ac:dyDescent="0.25">
      <c r="A429" s="37">
        <v>421</v>
      </c>
      <c r="B429" s="79"/>
      <c r="C429" s="28" t="s">
        <v>4846</v>
      </c>
      <c r="D429" s="29">
        <v>44936</v>
      </c>
      <c r="E429" s="30" t="s">
        <v>4334</v>
      </c>
      <c r="F429" s="31">
        <v>7194406</v>
      </c>
      <c r="G429" s="30" t="s">
        <v>4331</v>
      </c>
      <c r="H429" s="31">
        <v>755412</v>
      </c>
      <c r="I429" s="84"/>
      <c r="J429" s="85"/>
      <c r="K429" s="86"/>
      <c r="L429" s="92"/>
      <c r="M429" s="93"/>
      <c r="N429">
        <v>1029</v>
      </c>
      <c r="P429" s="48">
        <f t="shared" si="12"/>
        <v>6438994</v>
      </c>
      <c r="Q429" t="str">
        <f t="shared" si="13"/>
        <v/>
      </c>
    </row>
    <row r="430" spans="1:17" ht="14.45" hidden="1" customHeight="1" x14ac:dyDescent="0.25">
      <c r="A430" s="35">
        <v>422</v>
      </c>
      <c r="B430" s="80"/>
      <c r="C430" s="28" t="s">
        <v>4847</v>
      </c>
      <c r="D430" s="29">
        <v>44939</v>
      </c>
      <c r="E430" s="30" t="s">
        <v>4334</v>
      </c>
      <c r="F430" s="31">
        <v>2861553</v>
      </c>
      <c r="G430" s="30" t="s">
        <v>4331</v>
      </c>
      <c r="H430" s="31">
        <v>300463</v>
      </c>
      <c r="I430" s="87"/>
      <c r="J430" s="88"/>
      <c r="K430" s="89"/>
      <c r="L430" s="94"/>
      <c r="M430" s="95"/>
      <c r="N430">
        <v>1514</v>
      </c>
      <c r="P430" s="48">
        <f t="shared" si="12"/>
        <v>2561090</v>
      </c>
      <c r="Q430" t="str">
        <f t="shared" si="13"/>
        <v/>
      </c>
    </row>
    <row r="431" spans="1:17" ht="14.65" customHeight="1" x14ac:dyDescent="0.25">
      <c r="A431" s="27">
        <v>423</v>
      </c>
      <c r="B431" s="78" t="s">
        <v>4848</v>
      </c>
      <c r="C431" s="28" t="s">
        <v>4849</v>
      </c>
      <c r="D431" s="29">
        <v>44961</v>
      </c>
      <c r="E431" s="30" t="s">
        <v>4850</v>
      </c>
      <c r="F431" s="31">
        <v>-66177</v>
      </c>
      <c r="G431" s="30" t="s">
        <v>4331</v>
      </c>
      <c r="H431" s="31">
        <v>-6949</v>
      </c>
      <c r="I431" s="81">
        <v>-618309</v>
      </c>
      <c r="J431" s="82"/>
      <c r="K431" s="83"/>
      <c r="L431" s="90" t="s">
        <v>4845</v>
      </c>
      <c r="M431" s="91"/>
      <c r="N431">
        <v>177</v>
      </c>
      <c r="P431" s="48">
        <f t="shared" si="12"/>
        <v>-59228</v>
      </c>
      <c r="Q431">
        <f t="shared" si="13"/>
        <v>-66177</v>
      </c>
    </row>
    <row r="432" spans="1:17" ht="14.65" customHeight="1" x14ac:dyDescent="0.25">
      <c r="A432" s="35">
        <v>424</v>
      </c>
      <c r="B432" s="80"/>
      <c r="C432" s="28" t="s">
        <v>4851</v>
      </c>
      <c r="D432" s="29">
        <v>44961</v>
      </c>
      <c r="E432" s="30" t="s">
        <v>4852</v>
      </c>
      <c r="F432" s="31">
        <v>-624671</v>
      </c>
      <c r="G432" s="30" t="s">
        <v>4331</v>
      </c>
      <c r="H432" s="31">
        <v>-65590</v>
      </c>
      <c r="I432" s="87"/>
      <c r="J432" s="88"/>
      <c r="K432" s="89"/>
      <c r="L432" s="94"/>
      <c r="M432" s="95"/>
      <c r="N432">
        <v>178</v>
      </c>
      <c r="P432" s="48">
        <f t="shared" si="12"/>
        <v>-559081</v>
      </c>
      <c r="Q432">
        <f t="shared" si="13"/>
        <v>-624671</v>
      </c>
    </row>
    <row r="433" spans="1:17" ht="14.45" hidden="1" customHeight="1" x14ac:dyDescent="0.25">
      <c r="A433" s="27">
        <v>425</v>
      </c>
      <c r="B433" s="78" t="s">
        <v>4853</v>
      </c>
      <c r="C433" s="28" t="s">
        <v>4854</v>
      </c>
      <c r="D433" s="29">
        <v>44932</v>
      </c>
      <c r="E433" s="30" t="s">
        <v>4334</v>
      </c>
      <c r="F433" s="31">
        <v>19828887</v>
      </c>
      <c r="G433" s="30" t="s">
        <v>4331</v>
      </c>
      <c r="H433" s="31">
        <v>2082033</v>
      </c>
      <c r="I433" s="81">
        <v>36737045</v>
      </c>
      <c r="J433" s="82"/>
      <c r="K433" s="83"/>
      <c r="L433" s="90" t="s">
        <v>4855</v>
      </c>
      <c r="M433" s="91"/>
      <c r="N433">
        <v>762</v>
      </c>
      <c r="P433" s="48">
        <f t="shared" si="12"/>
        <v>17746854</v>
      </c>
      <c r="Q433" t="str">
        <f t="shared" si="13"/>
        <v/>
      </c>
    </row>
    <row r="434" spans="1:17" ht="14.45" hidden="1" customHeight="1" x14ac:dyDescent="0.25">
      <c r="A434" s="37">
        <v>426</v>
      </c>
      <c r="B434" s="79"/>
      <c r="C434" s="28" t="s">
        <v>4856</v>
      </c>
      <c r="D434" s="29">
        <v>44928</v>
      </c>
      <c r="E434" s="30" t="s">
        <v>4330</v>
      </c>
      <c r="F434" s="31">
        <v>7046329</v>
      </c>
      <c r="G434" s="30" t="s">
        <v>4331</v>
      </c>
      <c r="H434" s="31">
        <v>739865</v>
      </c>
      <c r="I434" s="84"/>
      <c r="J434" s="85"/>
      <c r="K434" s="86"/>
      <c r="L434" s="92"/>
      <c r="M434" s="93"/>
      <c r="N434">
        <v>53</v>
      </c>
      <c r="P434" s="48">
        <f t="shared" si="12"/>
        <v>6306464</v>
      </c>
      <c r="Q434" t="str">
        <f t="shared" si="13"/>
        <v/>
      </c>
    </row>
    <row r="435" spans="1:17" ht="14.45" hidden="1" customHeight="1" x14ac:dyDescent="0.25">
      <c r="A435" s="37">
        <v>427</v>
      </c>
      <c r="B435" s="79"/>
      <c r="C435" s="28" t="s">
        <v>4857</v>
      </c>
      <c r="D435" s="29">
        <v>44929</v>
      </c>
      <c r="E435" s="30" t="s">
        <v>4330</v>
      </c>
      <c r="F435" s="31">
        <v>4967009</v>
      </c>
      <c r="G435" s="30" t="s">
        <v>4331</v>
      </c>
      <c r="H435" s="31">
        <v>521536</v>
      </c>
      <c r="I435" s="84"/>
      <c r="J435" s="85"/>
      <c r="K435" s="86"/>
      <c r="L435" s="92"/>
      <c r="M435" s="93"/>
      <c r="N435">
        <v>100</v>
      </c>
      <c r="P435" s="48">
        <f t="shared" si="12"/>
        <v>4445473</v>
      </c>
      <c r="Q435" t="str">
        <f t="shared" si="13"/>
        <v/>
      </c>
    </row>
    <row r="436" spans="1:17" ht="14.45" hidden="1" customHeight="1" x14ac:dyDescent="0.25">
      <c r="A436" s="37">
        <v>428</v>
      </c>
      <c r="B436" s="79"/>
      <c r="C436" s="28" t="s">
        <v>4858</v>
      </c>
      <c r="D436" s="29">
        <v>44933</v>
      </c>
      <c r="E436" s="30" t="s">
        <v>4859</v>
      </c>
      <c r="F436" s="31">
        <v>4234934</v>
      </c>
      <c r="G436" s="30" t="s">
        <v>4331</v>
      </c>
      <c r="H436" s="31">
        <v>444668</v>
      </c>
      <c r="I436" s="84"/>
      <c r="J436" s="85"/>
      <c r="K436" s="86"/>
      <c r="L436" s="92"/>
      <c r="M436" s="93"/>
      <c r="N436">
        <v>868</v>
      </c>
      <c r="P436" s="48">
        <f t="shared" si="12"/>
        <v>3790266</v>
      </c>
      <c r="Q436" t="str">
        <f t="shared" si="13"/>
        <v/>
      </c>
    </row>
    <row r="437" spans="1:17" ht="14.45" hidden="1" customHeight="1" x14ac:dyDescent="0.25">
      <c r="A437" s="35">
        <v>429</v>
      </c>
      <c r="B437" s="80"/>
      <c r="C437" s="28" t="s">
        <v>4860</v>
      </c>
      <c r="D437" s="29">
        <v>44943</v>
      </c>
      <c r="E437" s="30" t="s">
        <v>4330</v>
      </c>
      <c r="F437" s="31">
        <v>4969819</v>
      </c>
      <c r="G437" s="30" t="s">
        <v>4331</v>
      </c>
      <c r="H437" s="31">
        <v>521831</v>
      </c>
      <c r="I437" s="87"/>
      <c r="J437" s="88"/>
      <c r="K437" s="89"/>
      <c r="L437" s="94"/>
      <c r="M437" s="95"/>
      <c r="N437">
        <v>1703</v>
      </c>
      <c r="P437" s="48">
        <f t="shared" si="12"/>
        <v>4447988</v>
      </c>
      <c r="Q437" t="str">
        <f t="shared" si="13"/>
        <v/>
      </c>
    </row>
    <row r="438" spans="1:17" ht="16.149999999999999" hidden="1" customHeight="1" x14ac:dyDescent="0.25">
      <c r="A438" s="42">
        <v>430</v>
      </c>
      <c r="B438" s="42" t="s">
        <v>4861</v>
      </c>
      <c r="C438" s="28" t="s">
        <v>4862</v>
      </c>
      <c r="D438" s="29">
        <v>44933</v>
      </c>
      <c r="E438" s="30" t="s">
        <v>4330</v>
      </c>
      <c r="F438" s="31">
        <v>7509643</v>
      </c>
      <c r="G438" s="30" t="s">
        <v>4331</v>
      </c>
      <c r="H438" s="31">
        <v>788513</v>
      </c>
      <c r="I438" s="96">
        <v>6721130</v>
      </c>
      <c r="J438" s="97"/>
      <c r="K438" s="98"/>
      <c r="L438" s="99" t="s">
        <v>4863</v>
      </c>
      <c r="M438" s="100"/>
      <c r="N438">
        <v>872</v>
      </c>
      <c r="P438" s="48">
        <f t="shared" si="12"/>
        <v>6721130</v>
      </c>
      <c r="Q438" t="str">
        <f t="shared" si="13"/>
        <v/>
      </c>
    </row>
    <row r="439" spans="1:17" ht="14.65" hidden="1" customHeight="1" x14ac:dyDescent="0.25">
      <c r="A439" s="27">
        <v>431</v>
      </c>
      <c r="B439" s="78" t="s">
        <v>4864</v>
      </c>
      <c r="C439" s="28" t="s">
        <v>4865</v>
      </c>
      <c r="D439" s="29">
        <v>44942</v>
      </c>
      <c r="E439" s="30" t="s">
        <v>4330</v>
      </c>
      <c r="F439" s="31">
        <v>5827752</v>
      </c>
      <c r="G439" s="30" t="s">
        <v>4331</v>
      </c>
      <c r="H439" s="31">
        <v>611914</v>
      </c>
      <c r="I439" s="81">
        <v>9633809</v>
      </c>
      <c r="J439" s="82"/>
      <c r="K439" s="83"/>
      <c r="L439" s="90" t="s">
        <v>4866</v>
      </c>
      <c r="M439" s="91"/>
      <c r="N439">
        <v>1666</v>
      </c>
      <c r="P439" s="48">
        <f t="shared" si="12"/>
        <v>5215838</v>
      </c>
      <c r="Q439" t="str">
        <f t="shared" si="13"/>
        <v/>
      </c>
    </row>
    <row r="440" spans="1:17" ht="14.65" hidden="1" customHeight="1" x14ac:dyDescent="0.25">
      <c r="A440" s="35">
        <v>432</v>
      </c>
      <c r="B440" s="80"/>
      <c r="C440" s="28" t="s">
        <v>4867</v>
      </c>
      <c r="D440" s="29">
        <v>44932</v>
      </c>
      <c r="E440" s="30" t="s">
        <v>4346</v>
      </c>
      <c r="F440" s="31">
        <v>4936280</v>
      </c>
      <c r="G440" s="30" t="s">
        <v>4331</v>
      </c>
      <c r="H440" s="31">
        <v>518309</v>
      </c>
      <c r="I440" s="87"/>
      <c r="J440" s="88"/>
      <c r="K440" s="89"/>
      <c r="L440" s="94"/>
      <c r="M440" s="95"/>
      <c r="N440">
        <v>625</v>
      </c>
      <c r="P440" s="48">
        <f t="shared" si="12"/>
        <v>4417971</v>
      </c>
      <c r="Q440" t="str">
        <f t="shared" si="13"/>
        <v/>
      </c>
    </row>
    <row r="441" spans="1:17" ht="16.149999999999999" customHeight="1" x14ac:dyDescent="0.25">
      <c r="A441" s="42">
        <v>433</v>
      </c>
      <c r="B441" s="42" t="s">
        <v>4868</v>
      </c>
      <c r="C441" s="28" t="s">
        <v>4869</v>
      </c>
      <c r="D441" s="29">
        <v>44956</v>
      </c>
      <c r="E441" s="30" t="s">
        <v>4870</v>
      </c>
      <c r="F441" s="31">
        <v>-1177532</v>
      </c>
      <c r="G441" s="30" t="s">
        <v>4331</v>
      </c>
      <c r="H441" s="31">
        <v>-123641</v>
      </c>
      <c r="I441" s="96">
        <v>-1053891</v>
      </c>
      <c r="J441" s="97"/>
      <c r="K441" s="98"/>
      <c r="L441" s="99" t="s">
        <v>4866</v>
      </c>
      <c r="M441" s="100"/>
      <c r="N441">
        <v>81</v>
      </c>
      <c r="P441" s="48">
        <f t="shared" si="12"/>
        <v>-1053891</v>
      </c>
      <c r="Q441">
        <f t="shared" si="13"/>
        <v>-1177532</v>
      </c>
    </row>
    <row r="442" spans="1:17" ht="14.45" hidden="1" customHeight="1" x14ac:dyDescent="0.25">
      <c r="A442" s="27">
        <v>434</v>
      </c>
      <c r="B442" s="78" t="s">
        <v>4871</v>
      </c>
      <c r="C442" s="28" t="s">
        <v>4872</v>
      </c>
      <c r="D442" s="29">
        <v>44930</v>
      </c>
      <c r="E442" s="30" t="s">
        <v>4330</v>
      </c>
      <c r="F442" s="31">
        <v>16055354</v>
      </c>
      <c r="G442" s="30" t="s">
        <v>4331</v>
      </c>
      <c r="H442" s="31">
        <v>1685812</v>
      </c>
      <c r="I442" s="81">
        <v>48472223</v>
      </c>
      <c r="J442" s="82"/>
      <c r="K442" s="83"/>
      <c r="L442" s="90" t="s">
        <v>4873</v>
      </c>
      <c r="M442" s="91"/>
      <c r="N442">
        <v>224</v>
      </c>
      <c r="P442" s="48">
        <f t="shared" si="12"/>
        <v>14369542</v>
      </c>
      <c r="Q442" t="str">
        <f t="shared" si="13"/>
        <v/>
      </c>
    </row>
    <row r="443" spans="1:17" ht="14.45" hidden="1" customHeight="1" x14ac:dyDescent="0.25">
      <c r="A443" s="37">
        <v>435</v>
      </c>
      <c r="B443" s="79"/>
      <c r="C443" s="28" t="s">
        <v>4874</v>
      </c>
      <c r="D443" s="29">
        <v>44931</v>
      </c>
      <c r="E443" s="30" t="s">
        <v>4330</v>
      </c>
      <c r="F443" s="31">
        <v>3115177</v>
      </c>
      <c r="G443" s="30" t="s">
        <v>4331</v>
      </c>
      <c r="H443" s="31">
        <v>327094</v>
      </c>
      <c r="I443" s="84"/>
      <c r="J443" s="85"/>
      <c r="K443" s="86"/>
      <c r="L443" s="92"/>
      <c r="M443" s="93"/>
      <c r="N443">
        <v>425</v>
      </c>
      <c r="P443" s="48">
        <f t="shared" si="12"/>
        <v>2788083</v>
      </c>
      <c r="Q443" t="str">
        <f t="shared" si="13"/>
        <v/>
      </c>
    </row>
    <row r="444" spans="1:17" ht="14.45" hidden="1" customHeight="1" x14ac:dyDescent="0.25">
      <c r="A444" s="37">
        <v>436</v>
      </c>
      <c r="B444" s="79"/>
      <c r="C444" s="28" t="s">
        <v>4875</v>
      </c>
      <c r="D444" s="29">
        <v>44938</v>
      </c>
      <c r="E444" s="30" t="s">
        <v>4334</v>
      </c>
      <c r="F444" s="31">
        <v>17148049</v>
      </c>
      <c r="G444" s="30" t="s">
        <v>4331</v>
      </c>
      <c r="H444" s="31">
        <v>1800545</v>
      </c>
      <c r="I444" s="84"/>
      <c r="J444" s="85"/>
      <c r="K444" s="86"/>
      <c r="L444" s="92"/>
      <c r="M444" s="93"/>
      <c r="N444">
        <v>1114</v>
      </c>
      <c r="P444" s="48">
        <f t="shared" si="12"/>
        <v>15347504</v>
      </c>
      <c r="Q444" t="str">
        <f t="shared" si="13"/>
        <v/>
      </c>
    </row>
    <row r="445" spans="1:17" ht="14.45" hidden="1" customHeight="1" x14ac:dyDescent="0.25">
      <c r="A445" s="35">
        <v>437</v>
      </c>
      <c r="B445" s="80"/>
      <c r="C445" s="28" t="s">
        <v>4876</v>
      </c>
      <c r="D445" s="29">
        <v>44939</v>
      </c>
      <c r="E445" s="30" t="s">
        <v>4330</v>
      </c>
      <c r="F445" s="31">
        <v>17840328</v>
      </c>
      <c r="G445" s="30" t="s">
        <v>4331</v>
      </c>
      <c r="H445" s="31">
        <v>1873234</v>
      </c>
      <c r="I445" s="87"/>
      <c r="J445" s="88"/>
      <c r="K445" s="89"/>
      <c r="L445" s="94"/>
      <c r="M445" s="95"/>
      <c r="N445">
        <v>1485</v>
      </c>
      <c r="P445" s="48">
        <f t="shared" si="12"/>
        <v>15967094</v>
      </c>
      <c r="Q445" t="str">
        <f t="shared" si="13"/>
        <v/>
      </c>
    </row>
    <row r="446" spans="1:17" ht="14.65" hidden="1" customHeight="1" x14ac:dyDescent="0.25">
      <c r="A446" s="27">
        <v>438</v>
      </c>
      <c r="B446" s="78" t="s">
        <v>4877</v>
      </c>
      <c r="C446" s="28" t="s">
        <v>4878</v>
      </c>
      <c r="D446" s="29">
        <v>44937</v>
      </c>
      <c r="E446" s="30" t="s">
        <v>4334</v>
      </c>
      <c r="F446" s="31">
        <v>47091440</v>
      </c>
      <c r="G446" s="30" t="s">
        <v>4331</v>
      </c>
      <c r="H446" s="31">
        <v>4944601</v>
      </c>
      <c r="I446" s="81">
        <v>49953935</v>
      </c>
      <c r="J446" s="82"/>
      <c r="K446" s="83"/>
      <c r="L446" s="90" t="s">
        <v>4879</v>
      </c>
      <c r="M446" s="91"/>
      <c r="N446">
        <v>1093</v>
      </c>
      <c r="P446" s="48">
        <f t="shared" si="12"/>
        <v>42146839</v>
      </c>
      <c r="Q446" t="str">
        <f t="shared" si="13"/>
        <v/>
      </c>
    </row>
    <row r="447" spans="1:17" ht="14.65" hidden="1" customHeight="1" x14ac:dyDescent="0.25">
      <c r="A447" s="35">
        <v>439</v>
      </c>
      <c r="B447" s="80"/>
      <c r="C447" s="28" t="s">
        <v>4880</v>
      </c>
      <c r="D447" s="29">
        <v>44930</v>
      </c>
      <c r="E447" s="30" t="s">
        <v>4330</v>
      </c>
      <c r="F447" s="31">
        <v>8723012</v>
      </c>
      <c r="G447" s="30" t="s">
        <v>4331</v>
      </c>
      <c r="H447" s="31">
        <v>915916</v>
      </c>
      <c r="I447" s="87"/>
      <c r="J447" s="88"/>
      <c r="K447" s="89"/>
      <c r="L447" s="94"/>
      <c r="M447" s="95"/>
      <c r="N447">
        <v>316</v>
      </c>
      <c r="P447" s="48">
        <f t="shared" si="12"/>
        <v>7807096</v>
      </c>
      <c r="Q447" t="str">
        <f t="shared" si="13"/>
        <v/>
      </c>
    </row>
    <row r="448" spans="1:17" ht="14.65" customHeight="1" x14ac:dyDescent="0.25">
      <c r="A448" s="27">
        <v>440</v>
      </c>
      <c r="B448" s="78" t="s">
        <v>4881</v>
      </c>
      <c r="C448" s="28" t="s">
        <v>4882</v>
      </c>
      <c r="D448" s="29">
        <v>44943</v>
      </c>
      <c r="E448" s="30" t="s">
        <v>4883</v>
      </c>
      <c r="F448" s="31">
        <v>-468474</v>
      </c>
      <c r="G448" s="30" t="s">
        <v>4331</v>
      </c>
      <c r="H448" s="31">
        <v>-49190</v>
      </c>
      <c r="I448" s="81">
        <v>-975934</v>
      </c>
      <c r="J448" s="82"/>
      <c r="K448" s="83"/>
      <c r="L448" s="90" t="s">
        <v>4879</v>
      </c>
      <c r="M448" s="91"/>
      <c r="N448">
        <v>50</v>
      </c>
      <c r="P448" s="48">
        <f t="shared" si="12"/>
        <v>-419284</v>
      </c>
      <c r="Q448">
        <f t="shared" si="13"/>
        <v>-468474</v>
      </c>
    </row>
    <row r="449" spans="1:17" ht="14.65" customHeight="1" x14ac:dyDescent="0.25">
      <c r="A449" s="35">
        <v>441</v>
      </c>
      <c r="B449" s="80"/>
      <c r="C449" s="28" t="s">
        <v>4884</v>
      </c>
      <c r="D449" s="29">
        <v>44933</v>
      </c>
      <c r="E449" s="30" t="s">
        <v>4885</v>
      </c>
      <c r="F449" s="31">
        <v>-621955</v>
      </c>
      <c r="G449" s="30" t="s">
        <v>4331</v>
      </c>
      <c r="H449" s="31">
        <v>-65305</v>
      </c>
      <c r="I449" s="87"/>
      <c r="J449" s="88"/>
      <c r="K449" s="89"/>
      <c r="L449" s="94"/>
      <c r="M449" s="95"/>
      <c r="N449">
        <v>30</v>
      </c>
      <c r="P449" s="48">
        <f t="shared" si="12"/>
        <v>-556650</v>
      </c>
      <c r="Q449">
        <f t="shared" si="13"/>
        <v>-621955</v>
      </c>
    </row>
    <row r="450" spans="1:17" ht="14.65" hidden="1" customHeight="1" x14ac:dyDescent="0.25">
      <c r="A450" s="27">
        <v>442</v>
      </c>
      <c r="B450" s="78" t="s">
        <v>4886</v>
      </c>
      <c r="C450" s="28" t="s">
        <v>4887</v>
      </c>
      <c r="D450" s="29">
        <v>44940</v>
      </c>
      <c r="E450" s="30" t="s">
        <v>4346</v>
      </c>
      <c r="F450" s="31">
        <v>5238904</v>
      </c>
      <c r="G450" s="30" t="s">
        <v>4331</v>
      </c>
      <c r="H450" s="31">
        <v>550085</v>
      </c>
      <c r="I450" s="81">
        <v>14608158</v>
      </c>
      <c r="J450" s="82"/>
      <c r="K450" s="83"/>
      <c r="L450" s="90" t="s">
        <v>4888</v>
      </c>
      <c r="M450" s="91"/>
      <c r="N450">
        <v>1599</v>
      </c>
      <c r="P450" s="48">
        <f t="shared" si="12"/>
        <v>4688819</v>
      </c>
      <c r="Q450" t="str">
        <f t="shared" si="13"/>
        <v/>
      </c>
    </row>
    <row r="451" spans="1:17" ht="14.65" hidden="1" customHeight="1" x14ac:dyDescent="0.25">
      <c r="A451" s="35">
        <v>443</v>
      </c>
      <c r="B451" s="80"/>
      <c r="C451" s="28" t="s">
        <v>4889</v>
      </c>
      <c r="D451" s="29">
        <v>44937</v>
      </c>
      <c r="E451" s="30" t="s">
        <v>4330</v>
      </c>
      <c r="F451" s="31">
        <v>11083060</v>
      </c>
      <c r="G451" s="30" t="s">
        <v>4331</v>
      </c>
      <c r="H451" s="31">
        <v>1163721</v>
      </c>
      <c r="I451" s="87"/>
      <c r="J451" s="88"/>
      <c r="K451" s="89"/>
      <c r="L451" s="94"/>
      <c r="M451" s="95"/>
      <c r="N451">
        <v>1096</v>
      </c>
      <c r="P451" s="48">
        <f t="shared" si="12"/>
        <v>9919339</v>
      </c>
      <c r="Q451" t="str">
        <f t="shared" si="13"/>
        <v/>
      </c>
    </row>
    <row r="452" spans="1:17" ht="14.45" hidden="1" customHeight="1" x14ac:dyDescent="0.25">
      <c r="A452" s="27">
        <v>444</v>
      </c>
      <c r="B452" s="78" t="s">
        <v>4890</v>
      </c>
      <c r="C452" s="28" t="s">
        <v>4891</v>
      </c>
      <c r="D452" s="29">
        <v>44942</v>
      </c>
      <c r="E452" s="30" t="s">
        <v>4330</v>
      </c>
      <c r="F452" s="31">
        <v>24313091</v>
      </c>
      <c r="G452" s="30" t="s">
        <v>4331</v>
      </c>
      <c r="H452" s="31">
        <v>2552875</v>
      </c>
      <c r="I452" s="81">
        <v>31681582</v>
      </c>
      <c r="J452" s="82"/>
      <c r="K452" s="83"/>
      <c r="L452" s="90" t="s">
        <v>4892</v>
      </c>
      <c r="M452" s="91"/>
      <c r="N452">
        <v>1622</v>
      </c>
      <c r="P452" s="48">
        <f t="shared" si="12"/>
        <v>21760216</v>
      </c>
      <c r="Q452" t="str">
        <f t="shared" si="13"/>
        <v/>
      </c>
    </row>
    <row r="453" spans="1:17" ht="14.45" hidden="1" customHeight="1" x14ac:dyDescent="0.25">
      <c r="A453" s="37">
        <v>445</v>
      </c>
      <c r="B453" s="79"/>
      <c r="C453" s="28" t="s">
        <v>4893</v>
      </c>
      <c r="D453" s="29">
        <v>44940</v>
      </c>
      <c r="E453" s="30" t="s">
        <v>4330</v>
      </c>
      <c r="F453" s="31">
        <v>7970148</v>
      </c>
      <c r="G453" s="30" t="s">
        <v>4331</v>
      </c>
      <c r="H453" s="31">
        <v>836866</v>
      </c>
      <c r="I453" s="84"/>
      <c r="J453" s="85"/>
      <c r="K453" s="86"/>
      <c r="L453" s="92"/>
      <c r="M453" s="93"/>
      <c r="N453">
        <v>1532</v>
      </c>
      <c r="P453" s="48">
        <f t="shared" si="12"/>
        <v>7133282</v>
      </c>
      <c r="Q453" t="str">
        <f t="shared" si="13"/>
        <v/>
      </c>
    </row>
    <row r="454" spans="1:17" ht="14.45" hidden="1" customHeight="1" x14ac:dyDescent="0.25">
      <c r="A454" s="35">
        <v>446</v>
      </c>
      <c r="B454" s="80"/>
      <c r="C454" s="28" t="s">
        <v>4894</v>
      </c>
      <c r="D454" s="29">
        <v>44945</v>
      </c>
      <c r="E454" s="30" t="s">
        <v>4330</v>
      </c>
      <c r="F454" s="31">
        <v>3115177</v>
      </c>
      <c r="G454" s="30" t="s">
        <v>4331</v>
      </c>
      <c r="H454" s="31">
        <v>327094</v>
      </c>
      <c r="I454" s="87"/>
      <c r="J454" s="88"/>
      <c r="K454" s="89"/>
      <c r="L454" s="94"/>
      <c r="M454" s="95"/>
      <c r="N454">
        <v>1820</v>
      </c>
      <c r="P454" s="48">
        <f t="shared" si="12"/>
        <v>2788083</v>
      </c>
      <c r="Q454" t="str">
        <f t="shared" si="13"/>
        <v/>
      </c>
    </row>
    <row r="455" spans="1:17" ht="14.45" hidden="1" customHeight="1" x14ac:dyDescent="0.25">
      <c r="A455" s="27">
        <v>447</v>
      </c>
      <c r="B455" s="78" t="s">
        <v>4895</v>
      </c>
      <c r="C455" s="28" t="s">
        <v>4896</v>
      </c>
      <c r="D455" s="29">
        <v>44935</v>
      </c>
      <c r="E455" s="30" t="s">
        <v>4330</v>
      </c>
      <c r="F455" s="31">
        <v>3797274</v>
      </c>
      <c r="G455" s="30" t="s">
        <v>4331</v>
      </c>
      <c r="H455" s="31">
        <v>398714</v>
      </c>
      <c r="I455" s="81">
        <v>18957293</v>
      </c>
      <c r="J455" s="82"/>
      <c r="K455" s="83"/>
      <c r="L455" s="90" t="s">
        <v>4897</v>
      </c>
      <c r="M455" s="91"/>
      <c r="N455">
        <v>931</v>
      </c>
      <c r="P455" s="48">
        <f t="shared" si="12"/>
        <v>3398560</v>
      </c>
      <c r="Q455" t="str">
        <f t="shared" si="13"/>
        <v/>
      </c>
    </row>
    <row r="456" spans="1:17" ht="14.45" hidden="1" customHeight="1" x14ac:dyDescent="0.25">
      <c r="A456" s="37">
        <v>448</v>
      </c>
      <c r="B456" s="79"/>
      <c r="C456" s="28" t="s">
        <v>4898</v>
      </c>
      <c r="D456" s="29">
        <v>44931</v>
      </c>
      <c r="E456" s="30" t="s">
        <v>4346</v>
      </c>
      <c r="F456" s="31">
        <v>2669469</v>
      </c>
      <c r="G456" s="30" t="s">
        <v>4331</v>
      </c>
      <c r="H456" s="31">
        <v>280294</v>
      </c>
      <c r="I456" s="84"/>
      <c r="J456" s="85"/>
      <c r="K456" s="86"/>
      <c r="L456" s="92"/>
      <c r="M456" s="93"/>
      <c r="N456">
        <v>441</v>
      </c>
      <c r="P456" s="48">
        <f t="shared" si="12"/>
        <v>2389175</v>
      </c>
      <c r="Q456" t="str">
        <f t="shared" si="13"/>
        <v/>
      </c>
    </row>
    <row r="457" spans="1:17" ht="14.45" hidden="1" customHeight="1" x14ac:dyDescent="0.25">
      <c r="A457" s="37">
        <v>449</v>
      </c>
      <c r="B457" s="79"/>
      <c r="C457" s="28" t="s">
        <v>4899</v>
      </c>
      <c r="D457" s="29">
        <v>44938</v>
      </c>
      <c r="E457" s="30" t="s">
        <v>4334</v>
      </c>
      <c r="F457" s="31">
        <v>11495326</v>
      </c>
      <c r="G457" s="30" t="s">
        <v>4331</v>
      </c>
      <c r="H457" s="31">
        <v>1207009</v>
      </c>
      <c r="I457" s="84"/>
      <c r="J457" s="85"/>
      <c r="K457" s="86"/>
      <c r="L457" s="92"/>
      <c r="M457" s="93"/>
      <c r="N457">
        <v>1427</v>
      </c>
      <c r="P457" s="48">
        <f t="shared" si="12"/>
        <v>10288317</v>
      </c>
      <c r="Q457" t="str">
        <f t="shared" si="13"/>
        <v/>
      </c>
    </row>
    <row r="458" spans="1:17" ht="14.45" hidden="1" customHeight="1" x14ac:dyDescent="0.25">
      <c r="A458" s="35">
        <v>450</v>
      </c>
      <c r="B458" s="80"/>
      <c r="C458" s="28" t="s">
        <v>4900</v>
      </c>
      <c r="D458" s="29">
        <v>44938</v>
      </c>
      <c r="E458" s="30" t="s">
        <v>4330</v>
      </c>
      <c r="F458" s="31">
        <v>3219264</v>
      </c>
      <c r="G458" s="30" t="s">
        <v>4331</v>
      </c>
      <c r="H458" s="31">
        <v>338023</v>
      </c>
      <c r="I458" s="87"/>
      <c r="J458" s="88"/>
      <c r="K458" s="89"/>
      <c r="L458" s="94"/>
      <c r="M458" s="95"/>
      <c r="N458">
        <v>1428</v>
      </c>
      <c r="P458" s="48">
        <f t="shared" ref="P458:P521" si="14">+F458-H458</f>
        <v>2881241</v>
      </c>
      <c r="Q458" t="str">
        <f t="shared" ref="Q458:Q521" si="15">+IF($F458&lt;0,F458,"")</f>
        <v/>
      </c>
    </row>
    <row r="459" spans="1:17" ht="14.45" hidden="1" customHeight="1" x14ac:dyDescent="0.25">
      <c r="A459" s="27">
        <v>451</v>
      </c>
      <c r="B459" s="78" t="s">
        <v>4901</v>
      </c>
      <c r="C459" s="28" t="s">
        <v>4902</v>
      </c>
      <c r="D459" s="29">
        <v>44929</v>
      </c>
      <c r="E459" s="30" t="s">
        <v>4330</v>
      </c>
      <c r="F459" s="31">
        <v>13077512</v>
      </c>
      <c r="G459" s="30" t="s">
        <v>4331</v>
      </c>
      <c r="H459" s="31">
        <v>1373139</v>
      </c>
      <c r="I459" s="81">
        <v>39396936</v>
      </c>
      <c r="J459" s="82"/>
      <c r="K459" s="83"/>
      <c r="L459" s="90" t="s">
        <v>4903</v>
      </c>
      <c r="M459" s="91"/>
      <c r="N459">
        <v>104</v>
      </c>
      <c r="P459" s="48">
        <f t="shared" si="14"/>
        <v>11704373</v>
      </c>
      <c r="Q459" t="str">
        <f t="shared" si="15"/>
        <v/>
      </c>
    </row>
    <row r="460" spans="1:17" ht="14.45" hidden="1" customHeight="1" x14ac:dyDescent="0.25">
      <c r="A460" s="37">
        <v>452</v>
      </c>
      <c r="B460" s="79"/>
      <c r="C460" s="28" t="s">
        <v>4904</v>
      </c>
      <c r="D460" s="29">
        <v>44933</v>
      </c>
      <c r="E460" s="30" t="s">
        <v>4330</v>
      </c>
      <c r="F460" s="31">
        <v>29034217</v>
      </c>
      <c r="G460" s="30" t="s">
        <v>4331</v>
      </c>
      <c r="H460" s="31">
        <v>3048593</v>
      </c>
      <c r="I460" s="84"/>
      <c r="J460" s="85"/>
      <c r="K460" s="86"/>
      <c r="L460" s="92"/>
      <c r="M460" s="93"/>
      <c r="N460">
        <v>854</v>
      </c>
      <c r="P460" s="48">
        <f t="shared" si="14"/>
        <v>25985624</v>
      </c>
      <c r="Q460" t="str">
        <f t="shared" si="15"/>
        <v/>
      </c>
    </row>
    <row r="461" spans="1:17" ht="14.45" hidden="1" customHeight="1" x14ac:dyDescent="0.25">
      <c r="A461" s="35">
        <v>453</v>
      </c>
      <c r="B461" s="80"/>
      <c r="C461" s="28" t="s">
        <v>4905</v>
      </c>
      <c r="D461" s="29">
        <v>44940</v>
      </c>
      <c r="E461" s="30" t="s">
        <v>4906</v>
      </c>
      <c r="F461" s="31">
        <v>1907194</v>
      </c>
      <c r="G461" s="30" t="s">
        <v>4331</v>
      </c>
      <c r="H461" s="31">
        <v>200255</v>
      </c>
      <c r="I461" s="87"/>
      <c r="J461" s="88"/>
      <c r="K461" s="89"/>
      <c r="L461" s="94"/>
      <c r="M461" s="95"/>
      <c r="N461">
        <v>1564</v>
      </c>
      <c r="P461" s="48">
        <f t="shared" si="14"/>
        <v>1706939</v>
      </c>
      <c r="Q461" t="str">
        <f t="shared" si="15"/>
        <v/>
      </c>
    </row>
    <row r="462" spans="1:17" ht="16.149999999999999" hidden="1" customHeight="1" x14ac:dyDescent="0.25">
      <c r="A462" s="42">
        <v>454</v>
      </c>
      <c r="B462" s="42" t="s">
        <v>4907</v>
      </c>
      <c r="C462" s="28" t="s">
        <v>4908</v>
      </c>
      <c r="D462" s="29">
        <v>44933</v>
      </c>
      <c r="E462" s="30" t="s">
        <v>4334</v>
      </c>
      <c r="F462" s="31">
        <v>5656856</v>
      </c>
      <c r="G462" s="30" t="s">
        <v>4331</v>
      </c>
      <c r="H462" s="31">
        <v>593970</v>
      </c>
      <c r="I462" s="96">
        <v>5062886</v>
      </c>
      <c r="J462" s="97"/>
      <c r="K462" s="98"/>
      <c r="L462" s="99" t="s">
        <v>4909</v>
      </c>
      <c r="M462" s="100"/>
      <c r="N462">
        <v>859</v>
      </c>
      <c r="P462" s="48">
        <f t="shared" si="14"/>
        <v>5062886</v>
      </c>
      <c r="Q462" t="str">
        <f t="shared" si="15"/>
        <v/>
      </c>
    </row>
    <row r="463" spans="1:17" ht="14.45" hidden="1" customHeight="1" x14ac:dyDescent="0.25">
      <c r="A463" s="27">
        <v>455</v>
      </c>
      <c r="B463" s="78" t="s">
        <v>4910</v>
      </c>
      <c r="C463" s="28" t="s">
        <v>4911</v>
      </c>
      <c r="D463" s="29">
        <v>44928</v>
      </c>
      <c r="E463" s="30" t="s">
        <v>4912</v>
      </c>
      <c r="F463" s="31">
        <v>9611067</v>
      </c>
      <c r="G463" s="30" t="s">
        <v>4331</v>
      </c>
      <c r="H463" s="31">
        <v>1009162</v>
      </c>
      <c r="I463" s="81">
        <v>25822521</v>
      </c>
      <c r="J463" s="82"/>
      <c r="K463" s="83"/>
      <c r="L463" s="90" t="s">
        <v>4913</v>
      </c>
      <c r="M463" s="91"/>
      <c r="N463">
        <v>55</v>
      </c>
      <c r="P463" s="48">
        <f t="shared" si="14"/>
        <v>8601905</v>
      </c>
      <c r="Q463" t="str">
        <f t="shared" si="15"/>
        <v/>
      </c>
    </row>
    <row r="464" spans="1:17" ht="14.45" hidden="1" customHeight="1" x14ac:dyDescent="0.25">
      <c r="A464" s="37">
        <v>456</v>
      </c>
      <c r="B464" s="79"/>
      <c r="C464" s="28" t="s">
        <v>4914</v>
      </c>
      <c r="D464" s="29">
        <v>44935</v>
      </c>
      <c r="E464" s="30" t="s">
        <v>4915</v>
      </c>
      <c r="F464" s="31">
        <v>8931171</v>
      </c>
      <c r="G464" s="30" t="s">
        <v>4331</v>
      </c>
      <c r="H464" s="31">
        <v>937773</v>
      </c>
      <c r="I464" s="84"/>
      <c r="J464" s="85"/>
      <c r="K464" s="86"/>
      <c r="L464" s="92"/>
      <c r="M464" s="93"/>
      <c r="N464">
        <v>929</v>
      </c>
      <c r="P464" s="48">
        <f t="shared" si="14"/>
        <v>7993398</v>
      </c>
      <c r="Q464" t="str">
        <f t="shared" si="15"/>
        <v/>
      </c>
    </row>
    <row r="465" spans="1:17" ht="14.45" hidden="1" customHeight="1" x14ac:dyDescent="0.25">
      <c r="A465" s="35">
        <v>457</v>
      </c>
      <c r="B465" s="80"/>
      <c r="C465" s="28" t="s">
        <v>4916</v>
      </c>
      <c r="D465" s="29">
        <v>44942</v>
      </c>
      <c r="E465" s="30" t="s">
        <v>4912</v>
      </c>
      <c r="F465" s="31">
        <v>10309741</v>
      </c>
      <c r="G465" s="30" t="s">
        <v>4331</v>
      </c>
      <c r="H465" s="31">
        <v>1082523</v>
      </c>
      <c r="I465" s="87"/>
      <c r="J465" s="88"/>
      <c r="K465" s="89"/>
      <c r="L465" s="94"/>
      <c r="M465" s="95"/>
      <c r="N465">
        <v>1648</v>
      </c>
      <c r="P465" s="48">
        <f t="shared" si="14"/>
        <v>9227218</v>
      </c>
      <c r="Q465" t="str">
        <f t="shared" si="15"/>
        <v/>
      </c>
    </row>
    <row r="466" spans="1:17" ht="14.45" hidden="1" customHeight="1" x14ac:dyDescent="0.25">
      <c r="A466" s="27">
        <v>458</v>
      </c>
      <c r="B466" s="78" t="s">
        <v>4917</v>
      </c>
      <c r="C466" s="28" t="s">
        <v>4918</v>
      </c>
      <c r="D466" s="29">
        <v>44942</v>
      </c>
      <c r="E466" s="30" t="s">
        <v>4346</v>
      </c>
      <c r="F466" s="31">
        <v>1615482</v>
      </c>
      <c r="G466" s="30" t="s">
        <v>4331</v>
      </c>
      <c r="H466" s="31">
        <v>169626</v>
      </c>
      <c r="I466" s="81">
        <v>13243795</v>
      </c>
      <c r="J466" s="82"/>
      <c r="K466" s="83"/>
      <c r="L466" s="90" t="s">
        <v>4919</v>
      </c>
      <c r="M466" s="91"/>
      <c r="N466">
        <v>1630</v>
      </c>
      <c r="P466" s="48">
        <f t="shared" si="14"/>
        <v>1445856</v>
      </c>
      <c r="Q466" t="str">
        <f t="shared" si="15"/>
        <v/>
      </c>
    </row>
    <row r="467" spans="1:17" ht="14.45" hidden="1" customHeight="1" x14ac:dyDescent="0.25">
      <c r="A467" s="37">
        <v>459</v>
      </c>
      <c r="B467" s="79"/>
      <c r="C467" s="28" t="s">
        <v>4920</v>
      </c>
      <c r="D467" s="29">
        <v>44929</v>
      </c>
      <c r="E467" s="30" t="s">
        <v>4330</v>
      </c>
      <c r="F467" s="31">
        <v>2881805</v>
      </c>
      <c r="G467" s="30" t="s">
        <v>4331</v>
      </c>
      <c r="H467" s="31">
        <v>302589</v>
      </c>
      <c r="I467" s="84"/>
      <c r="J467" s="85"/>
      <c r="K467" s="86"/>
      <c r="L467" s="92"/>
      <c r="M467" s="93"/>
      <c r="N467">
        <v>201</v>
      </c>
      <c r="P467" s="48">
        <f t="shared" si="14"/>
        <v>2579216</v>
      </c>
      <c r="Q467" t="str">
        <f t="shared" si="15"/>
        <v/>
      </c>
    </row>
    <row r="468" spans="1:17" ht="14.45" hidden="1" customHeight="1" x14ac:dyDescent="0.25">
      <c r="A468" s="37">
        <v>460</v>
      </c>
      <c r="B468" s="79"/>
      <c r="C468" s="28" t="s">
        <v>4921</v>
      </c>
      <c r="D468" s="29">
        <v>44942</v>
      </c>
      <c r="E468" s="30" t="s">
        <v>4346</v>
      </c>
      <c r="F468" s="31">
        <v>5042675</v>
      </c>
      <c r="G468" s="30" t="s">
        <v>4331</v>
      </c>
      <c r="H468" s="31">
        <v>529481</v>
      </c>
      <c r="I468" s="84"/>
      <c r="J468" s="85"/>
      <c r="K468" s="86"/>
      <c r="L468" s="92"/>
      <c r="M468" s="93"/>
      <c r="N468">
        <v>1629</v>
      </c>
      <c r="P468" s="48">
        <f t="shared" si="14"/>
        <v>4513194</v>
      </c>
      <c r="Q468" t="str">
        <f t="shared" si="15"/>
        <v/>
      </c>
    </row>
    <row r="469" spans="1:17" ht="14.45" hidden="1" customHeight="1" x14ac:dyDescent="0.25">
      <c r="A469" s="37">
        <v>461</v>
      </c>
      <c r="B469" s="79"/>
      <c r="C469" s="28" t="s">
        <v>4922</v>
      </c>
      <c r="D469" s="29">
        <v>44937</v>
      </c>
      <c r="E469" s="30" t="s">
        <v>4330</v>
      </c>
      <c r="F469" s="31">
        <v>2076785</v>
      </c>
      <c r="G469" s="30" t="s">
        <v>4331</v>
      </c>
      <c r="H469" s="31">
        <v>218062</v>
      </c>
      <c r="I469" s="84"/>
      <c r="J469" s="85"/>
      <c r="K469" s="86"/>
      <c r="L469" s="92"/>
      <c r="M469" s="93"/>
      <c r="N469">
        <v>1072</v>
      </c>
      <c r="P469" s="48">
        <f t="shared" si="14"/>
        <v>1858723</v>
      </c>
      <c r="Q469" t="str">
        <f t="shared" si="15"/>
        <v/>
      </c>
    </row>
    <row r="470" spans="1:17" ht="14.45" hidden="1" customHeight="1" x14ac:dyDescent="0.25">
      <c r="A470" s="35">
        <v>462</v>
      </c>
      <c r="B470" s="80"/>
      <c r="C470" s="28" t="s">
        <v>4923</v>
      </c>
      <c r="D470" s="29">
        <v>44943</v>
      </c>
      <c r="E470" s="30" t="s">
        <v>4334</v>
      </c>
      <c r="F470" s="31">
        <v>3180789</v>
      </c>
      <c r="G470" s="30" t="s">
        <v>4331</v>
      </c>
      <c r="H470" s="31">
        <v>333983</v>
      </c>
      <c r="I470" s="87"/>
      <c r="J470" s="88"/>
      <c r="K470" s="89"/>
      <c r="L470" s="94"/>
      <c r="M470" s="95"/>
      <c r="N470">
        <v>1715</v>
      </c>
      <c r="P470" s="48">
        <f t="shared" si="14"/>
        <v>2846806</v>
      </c>
      <c r="Q470" t="str">
        <f t="shared" si="15"/>
        <v/>
      </c>
    </row>
    <row r="471" spans="1:17" ht="16.149999999999999" hidden="1" customHeight="1" x14ac:dyDescent="0.25">
      <c r="A471" s="42">
        <v>463</v>
      </c>
      <c r="B471" s="42" t="s">
        <v>4924</v>
      </c>
      <c r="C471" s="28" t="s">
        <v>4925</v>
      </c>
      <c r="D471" s="29">
        <v>44942</v>
      </c>
      <c r="E471" s="30" t="s">
        <v>4346</v>
      </c>
      <c r="F471" s="31">
        <v>1503376</v>
      </c>
      <c r="G471" s="30" t="s">
        <v>4331</v>
      </c>
      <c r="H471" s="31">
        <v>157854</v>
      </c>
      <c r="I471" s="96">
        <v>1345522</v>
      </c>
      <c r="J471" s="97"/>
      <c r="K471" s="98"/>
      <c r="L471" s="99" t="s">
        <v>4926</v>
      </c>
      <c r="M471" s="100"/>
      <c r="N471">
        <v>1697</v>
      </c>
      <c r="P471" s="48">
        <f t="shared" si="14"/>
        <v>1345522</v>
      </c>
      <c r="Q471" t="str">
        <f t="shared" si="15"/>
        <v/>
      </c>
    </row>
    <row r="472" spans="1:17" ht="16.149999999999999" hidden="1" customHeight="1" x14ac:dyDescent="0.25">
      <c r="A472" s="42">
        <v>464</v>
      </c>
      <c r="B472" s="42" t="s">
        <v>4927</v>
      </c>
      <c r="C472" s="28" t="s">
        <v>4928</v>
      </c>
      <c r="D472" s="29">
        <v>44943</v>
      </c>
      <c r="E472" s="30" t="s">
        <v>4330</v>
      </c>
      <c r="F472" s="31">
        <v>2447381</v>
      </c>
      <c r="G472" s="30" t="s">
        <v>4331</v>
      </c>
      <c r="H472" s="31">
        <v>256975</v>
      </c>
      <c r="I472" s="96">
        <v>2190406</v>
      </c>
      <c r="J472" s="97"/>
      <c r="K472" s="98"/>
      <c r="L472" s="99" t="s">
        <v>4929</v>
      </c>
      <c r="M472" s="100"/>
      <c r="N472">
        <v>1707</v>
      </c>
      <c r="P472" s="48">
        <f t="shared" si="14"/>
        <v>2190406</v>
      </c>
      <c r="Q472" t="str">
        <f t="shared" si="15"/>
        <v/>
      </c>
    </row>
    <row r="473" spans="1:17" ht="14.65" hidden="1" customHeight="1" x14ac:dyDescent="0.25">
      <c r="A473" s="27">
        <v>465</v>
      </c>
      <c r="B473" s="78" t="s">
        <v>4930</v>
      </c>
      <c r="C473" s="28" t="s">
        <v>4931</v>
      </c>
      <c r="D473" s="29">
        <v>44932</v>
      </c>
      <c r="E473" s="30" t="s">
        <v>4346</v>
      </c>
      <c r="F473" s="31">
        <v>1921008</v>
      </c>
      <c r="G473" s="30" t="s">
        <v>4331</v>
      </c>
      <c r="H473" s="31">
        <v>201706</v>
      </c>
      <c r="I473" s="81">
        <v>7694337</v>
      </c>
      <c r="J473" s="82"/>
      <c r="K473" s="83"/>
      <c r="L473" s="90" t="s">
        <v>4932</v>
      </c>
      <c r="M473" s="91"/>
      <c r="N473">
        <v>624</v>
      </c>
      <c r="P473" s="48">
        <f t="shared" si="14"/>
        <v>1719302</v>
      </c>
      <c r="Q473" t="str">
        <f t="shared" si="15"/>
        <v/>
      </c>
    </row>
    <row r="474" spans="1:17" ht="14.65" hidden="1" customHeight="1" x14ac:dyDescent="0.25">
      <c r="A474" s="35">
        <v>466</v>
      </c>
      <c r="B474" s="80"/>
      <c r="C474" s="28" t="s">
        <v>4933</v>
      </c>
      <c r="D474" s="29">
        <v>44943</v>
      </c>
      <c r="E474" s="30" t="s">
        <v>4334</v>
      </c>
      <c r="F474" s="31">
        <v>6676017</v>
      </c>
      <c r="G474" s="30" t="s">
        <v>4331</v>
      </c>
      <c r="H474" s="31">
        <v>700982</v>
      </c>
      <c r="I474" s="87"/>
      <c r="J474" s="88"/>
      <c r="K474" s="89"/>
      <c r="L474" s="94"/>
      <c r="M474" s="95"/>
      <c r="N474">
        <v>1717</v>
      </c>
      <c r="P474" s="48">
        <f t="shared" si="14"/>
        <v>5975035</v>
      </c>
      <c r="Q474" t="str">
        <f t="shared" si="15"/>
        <v/>
      </c>
    </row>
    <row r="475" spans="1:17" ht="14.45" hidden="1" customHeight="1" x14ac:dyDescent="0.25">
      <c r="A475" s="27">
        <v>467</v>
      </c>
      <c r="B475" s="78" t="s">
        <v>4934</v>
      </c>
      <c r="C475" s="28" t="s">
        <v>4935</v>
      </c>
      <c r="D475" s="29">
        <v>44929</v>
      </c>
      <c r="E475" s="30" t="s">
        <v>4330</v>
      </c>
      <c r="F475" s="31">
        <v>11171466</v>
      </c>
      <c r="G475" s="30" t="s">
        <v>4331</v>
      </c>
      <c r="H475" s="31">
        <v>1173004</v>
      </c>
      <c r="I475" s="81">
        <v>44527869</v>
      </c>
      <c r="J475" s="82"/>
      <c r="K475" s="83"/>
      <c r="L475" s="90" t="s">
        <v>4936</v>
      </c>
      <c r="M475" s="91"/>
      <c r="N475">
        <v>118</v>
      </c>
      <c r="P475" s="48">
        <f t="shared" si="14"/>
        <v>9998462</v>
      </c>
      <c r="Q475" t="str">
        <f t="shared" si="15"/>
        <v/>
      </c>
    </row>
    <row r="476" spans="1:17" ht="14.45" hidden="1" customHeight="1" x14ac:dyDescent="0.25">
      <c r="A476" s="37">
        <v>468</v>
      </c>
      <c r="B476" s="79"/>
      <c r="C476" s="28" t="s">
        <v>4937</v>
      </c>
      <c r="D476" s="29">
        <v>44945</v>
      </c>
      <c r="E476" s="30" t="s">
        <v>4938</v>
      </c>
      <c r="F476" s="31">
        <v>2950137</v>
      </c>
      <c r="G476" s="30" t="s">
        <v>4331</v>
      </c>
      <c r="H476" s="31">
        <v>309764</v>
      </c>
      <c r="I476" s="84"/>
      <c r="J476" s="85"/>
      <c r="K476" s="86"/>
      <c r="L476" s="92"/>
      <c r="M476" s="93"/>
      <c r="N476">
        <v>1776</v>
      </c>
      <c r="P476" s="48">
        <f t="shared" si="14"/>
        <v>2640373</v>
      </c>
      <c r="Q476" t="str">
        <f t="shared" si="15"/>
        <v/>
      </c>
    </row>
    <row r="477" spans="1:17" ht="14.45" hidden="1" customHeight="1" x14ac:dyDescent="0.25">
      <c r="A477" s="37">
        <v>469</v>
      </c>
      <c r="B477" s="79"/>
      <c r="C477" s="28" t="s">
        <v>4939</v>
      </c>
      <c r="D477" s="29">
        <v>44931</v>
      </c>
      <c r="E477" s="30" t="s">
        <v>4330</v>
      </c>
      <c r="F477" s="31">
        <v>9217272</v>
      </c>
      <c r="G477" s="30" t="s">
        <v>4331</v>
      </c>
      <c r="H477" s="31">
        <v>967814</v>
      </c>
      <c r="I477" s="84"/>
      <c r="J477" s="85"/>
      <c r="K477" s="86"/>
      <c r="L477" s="92"/>
      <c r="M477" s="93"/>
      <c r="N477">
        <v>411</v>
      </c>
      <c r="P477" s="48">
        <f t="shared" si="14"/>
        <v>8249458</v>
      </c>
      <c r="Q477" t="str">
        <f t="shared" si="15"/>
        <v/>
      </c>
    </row>
    <row r="478" spans="1:17" ht="14.45" hidden="1" customHeight="1" x14ac:dyDescent="0.25">
      <c r="A478" s="37">
        <v>470</v>
      </c>
      <c r="B478" s="79"/>
      <c r="C478" s="28" t="s">
        <v>4940</v>
      </c>
      <c r="D478" s="29">
        <v>44939</v>
      </c>
      <c r="E478" s="30" t="s">
        <v>4330</v>
      </c>
      <c r="F478" s="31">
        <v>13605833</v>
      </c>
      <c r="G478" s="30" t="s">
        <v>4331</v>
      </c>
      <c r="H478" s="31">
        <v>1428612</v>
      </c>
      <c r="I478" s="84"/>
      <c r="J478" s="85"/>
      <c r="K478" s="86"/>
      <c r="L478" s="92"/>
      <c r="M478" s="93"/>
      <c r="N478">
        <v>1462</v>
      </c>
      <c r="P478" s="48">
        <f t="shared" si="14"/>
        <v>12177221</v>
      </c>
      <c r="Q478" t="str">
        <f t="shared" si="15"/>
        <v/>
      </c>
    </row>
    <row r="479" spans="1:17" ht="14.45" hidden="1" customHeight="1" x14ac:dyDescent="0.25">
      <c r="A479" s="37">
        <v>471</v>
      </c>
      <c r="B479" s="79"/>
      <c r="C479" s="28" t="s">
        <v>4941</v>
      </c>
      <c r="D479" s="29">
        <v>44936</v>
      </c>
      <c r="E479" s="30" t="s">
        <v>4330</v>
      </c>
      <c r="F479" s="31">
        <v>10187649</v>
      </c>
      <c r="G479" s="30" t="s">
        <v>4331</v>
      </c>
      <c r="H479" s="31">
        <v>1069703</v>
      </c>
      <c r="I479" s="84"/>
      <c r="J479" s="85"/>
      <c r="K479" s="86"/>
      <c r="L479" s="92"/>
      <c r="M479" s="93"/>
      <c r="N479">
        <v>994</v>
      </c>
      <c r="P479" s="48">
        <f t="shared" si="14"/>
        <v>9117946</v>
      </c>
      <c r="Q479" t="str">
        <f t="shared" si="15"/>
        <v/>
      </c>
    </row>
    <row r="480" spans="1:17" ht="14.45" hidden="1" customHeight="1" x14ac:dyDescent="0.25">
      <c r="A480" s="35">
        <v>472</v>
      </c>
      <c r="B480" s="80"/>
      <c r="C480" s="28" t="s">
        <v>4942</v>
      </c>
      <c r="D480" s="29">
        <v>44943</v>
      </c>
      <c r="E480" s="30" t="s">
        <v>4346</v>
      </c>
      <c r="F480" s="31">
        <v>2619452</v>
      </c>
      <c r="G480" s="30" t="s">
        <v>4331</v>
      </c>
      <c r="H480" s="31">
        <v>275042</v>
      </c>
      <c r="I480" s="87"/>
      <c r="J480" s="88"/>
      <c r="K480" s="89"/>
      <c r="L480" s="94"/>
      <c r="M480" s="95"/>
      <c r="N480">
        <v>1731</v>
      </c>
      <c r="P480" s="48">
        <f t="shared" si="14"/>
        <v>2344410</v>
      </c>
      <c r="Q480" t="str">
        <f t="shared" si="15"/>
        <v/>
      </c>
    </row>
    <row r="481" spans="1:17" ht="14.65" hidden="1" customHeight="1" x14ac:dyDescent="0.25">
      <c r="A481" s="27">
        <v>473</v>
      </c>
      <c r="B481" s="78" t="s">
        <v>4943</v>
      </c>
      <c r="C481" s="28" t="s">
        <v>4944</v>
      </c>
      <c r="D481" s="29">
        <v>44930</v>
      </c>
      <c r="E481" s="30" t="s">
        <v>4346</v>
      </c>
      <c r="F481" s="31">
        <v>1113267</v>
      </c>
      <c r="G481" s="30" t="s">
        <v>4331</v>
      </c>
      <c r="H481" s="31">
        <v>116893</v>
      </c>
      <c r="I481" s="81">
        <v>4512988</v>
      </c>
      <c r="J481" s="82"/>
      <c r="K481" s="83"/>
      <c r="L481" s="90" t="s">
        <v>4945</v>
      </c>
      <c r="M481" s="91"/>
      <c r="N481">
        <v>297</v>
      </c>
      <c r="P481" s="48">
        <f t="shared" si="14"/>
        <v>996374</v>
      </c>
      <c r="Q481" t="str">
        <f t="shared" si="15"/>
        <v/>
      </c>
    </row>
    <row r="482" spans="1:17" ht="14.65" hidden="1" customHeight="1" x14ac:dyDescent="0.25">
      <c r="A482" s="35">
        <v>474</v>
      </c>
      <c r="B482" s="80"/>
      <c r="C482" s="28" t="s">
        <v>4946</v>
      </c>
      <c r="D482" s="29">
        <v>44939</v>
      </c>
      <c r="E482" s="30" t="s">
        <v>4346</v>
      </c>
      <c r="F482" s="31">
        <v>3929178</v>
      </c>
      <c r="G482" s="30" t="s">
        <v>4331</v>
      </c>
      <c r="H482" s="31">
        <v>412564</v>
      </c>
      <c r="I482" s="87"/>
      <c r="J482" s="88"/>
      <c r="K482" s="89"/>
      <c r="L482" s="94"/>
      <c r="M482" s="95"/>
      <c r="N482">
        <v>1517</v>
      </c>
      <c r="P482" s="48">
        <f t="shared" si="14"/>
        <v>3516614</v>
      </c>
      <c r="Q482" t="str">
        <f t="shared" si="15"/>
        <v/>
      </c>
    </row>
    <row r="483" spans="1:17" ht="16.149999999999999" hidden="1" customHeight="1" x14ac:dyDescent="0.25">
      <c r="A483" s="42">
        <v>475</v>
      </c>
      <c r="B483" s="42" t="s">
        <v>4947</v>
      </c>
      <c r="C483" s="28" t="s">
        <v>4948</v>
      </c>
      <c r="D483" s="29">
        <v>44937</v>
      </c>
      <c r="E483" s="30" t="s">
        <v>4330</v>
      </c>
      <c r="F483" s="31">
        <v>4475953</v>
      </c>
      <c r="G483" s="30" t="s">
        <v>4331</v>
      </c>
      <c r="H483" s="31">
        <v>469975</v>
      </c>
      <c r="I483" s="96">
        <v>4005978</v>
      </c>
      <c r="J483" s="97"/>
      <c r="K483" s="98"/>
      <c r="L483" s="99" t="s">
        <v>4949</v>
      </c>
      <c r="M483" s="100"/>
      <c r="N483">
        <v>1081</v>
      </c>
      <c r="P483" s="48">
        <f t="shared" si="14"/>
        <v>4005978</v>
      </c>
      <c r="Q483" t="str">
        <f t="shared" si="15"/>
        <v/>
      </c>
    </row>
    <row r="484" spans="1:17" ht="14.65" hidden="1" customHeight="1" x14ac:dyDescent="0.25">
      <c r="A484" s="27">
        <v>476</v>
      </c>
      <c r="B484" s="78" t="s">
        <v>4950</v>
      </c>
      <c r="C484" s="28" t="s">
        <v>4951</v>
      </c>
      <c r="D484" s="29">
        <v>44930</v>
      </c>
      <c r="E484" s="30" t="s">
        <v>4330</v>
      </c>
      <c r="F484" s="31">
        <v>1701775</v>
      </c>
      <c r="G484" s="30" t="s">
        <v>4331</v>
      </c>
      <c r="H484" s="31">
        <v>178686</v>
      </c>
      <c r="I484" s="81">
        <v>7231495</v>
      </c>
      <c r="J484" s="82"/>
      <c r="K484" s="83"/>
      <c r="L484" s="90" t="s">
        <v>4952</v>
      </c>
      <c r="M484" s="91"/>
      <c r="N484">
        <v>283</v>
      </c>
      <c r="P484" s="48">
        <f t="shared" si="14"/>
        <v>1523089</v>
      </c>
      <c r="Q484" t="str">
        <f t="shared" si="15"/>
        <v/>
      </c>
    </row>
    <row r="485" spans="1:17" ht="14.65" hidden="1" customHeight="1" x14ac:dyDescent="0.25">
      <c r="A485" s="35">
        <v>477</v>
      </c>
      <c r="B485" s="80"/>
      <c r="C485" s="28" t="s">
        <v>4953</v>
      </c>
      <c r="D485" s="29">
        <v>44940</v>
      </c>
      <c r="E485" s="30" t="s">
        <v>4330</v>
      </c>
      <c r="F485" s="31">
        <v>6378108</v>
      </c>
      <c r="G485" s="30" t="s">
        <v>4331</v>
      </c>
      <c r="H485" s="31">
        <v>669702</v>
      </c>
      <c r="I485" s="87"/>
      <c r="J485" s="88"/>
      <c r="K485" s="89"/>
      <c r="L485" s="94"/>
      <c r="M485" s="95"/>
      <c r="N485">
        <v>1572</v>
      </c>
      <c r="P485" s="48">
        <f t="shared" si="14"/>
        <v>5708406</v>
      </c>
      <c r="Q485" t="str">
        <f t="shared" si="15"/>
        <v/>
      </c>
    </row>
    <row r="486" spans="1:17" ht="16.149999999999999" customHeight="1" x14ac:dyDescent="0.25">
      <c r="A486" s="42">
        <v>478</v>
      </c>
      <c r="B486" s="42" t="s">
        <v>4954</v>
      </c>
      <c r="C486" s="28" t="s">
        <v>4955</v>
      </c>
      <c r="D486" s="29">
        <v>44958</v>
      </c>
      <c r="E486" s="30" t="s">
        <v>4956</v>
      </c>
      <c r="F486" s="31">
        <v>-1056334</v>
      </c>
      <c r="G486" s="30" t="s">
        <v>4331</v>
      </c>
      <c r="H486" s="31">
        <v>-110915</v>
      </c>
      <c r="I486" s="96">
        <v>-945419</v>
      </c>
      <c r="J486" s="97"/>
      <c r="K486" s="98"/>
      <c r="L486" s="99" t="s">
        <v>4952</v>
      </c>
      <c r="M486" s="100"/>
      <c r="N486">
        <v>56</v>
      </c>
      <c r="P486" s="48">
        <f t="shared" si="14"/>
        <v>-945419</v>
      </c>
      <c r="Q486">
        <f t="shared" si="15"/>
        <v>-1056334</v>
      </c>
    </row>
    <row r="487" spans="1:17" ht="16.149999999999999" customHeight="1" x14ac:dyDescent="0.25">
      <c r="A487" s="42">
        <v>479</v>
      </c>
      <c r="B487" s="42" t="s">
        <v>4957</v>
      </c>
      <c r="C487" s="28" t="s">
        <v>4958</v>
      </c>
      <c r="D487" s="29">
        <v>44896</v>
      </c>
      <c r="E487" s="30" t="s">
        <v>4959</v>
      </c>
      <c r="F487" s="31">
        <v>-642956</v>
      </c>
      <c r="G487" s="30" t="s">
        <v>4331</v>
      </c>
      <c r="H487" s="31">
        <v>-67510</v>
      </c>
      <c r="I487" s="96">
        <v>-575446</v>
      </c>
      <c r="J487" s="97"/>
      <c r="K487" s="98"/>
      <c r="L487" s="99" t="s">
        <v>4952</v>
      </c>
      <c r="M487" s="100"/>
      <c r="N487">
        <v>851</v>
      </c>
      <c r="P487" s="48">
        <f t="shared" si="14"/>
        <v>-575446</v>
      </c>
      <c r="Q487">
        <f t="shared" si="15"/>
        <v>-642956</v>
      </c>
    </row>
    <row r="488" spans="1:17" ht="14.45" hidden="1" customHeight="1" x14ac:dyDescent="0.25">
      <c r="A488" s="27">
        <v>480</v>
      </c>
      <c r="B488" s="78" t="s">
        <v>4960</v>
      </c>
      <c r="C488" s="28" t="s">
        <v>4961</v>
      </c>
      <c r="D488" s="29">
        <v>44930</v>
      </c>
      <c r="E488" s="30" t="s">
        <v>4330</v>
      </c>
      <c r="F488" s="31">
        <v>1357095</v>
      </c>
      <c r="G488" s="30" t="s">
        <v>4331</v>
      </c>
      <c r="H488" s="31">
        <v>142495</v>
      </c>
      <c r="I488" s="81">
        <v>11787934</v>
      </c>
      <c r="J488" s="82"/>
      <c r="K488" s="83"/>
      <c r="L488" s="90" t="s">
        <v>4962</v>
      </c>
      <c r="M488" s="91"/>
      <c r="N488">
        <v>292</v>
      </c>
      <c r="P488" s="48">
        <f t="shared" si="14"/>
        <v>1214600</v>
      </c>
      <c r="Q488" t="str">
        <f t="shared" si="15"/>
        <v/>
      </c>
    </row>
    <row r="489" spans="1:17" ht="14.45" hidden="1" customHeight="1" x14ac:dyDescent="0.25">
      <c r="A489" s="37">
        <v>481</v>
      </c>
      <c r="B489" s="79"/>
      <c r="C489" s="28" t="s">
        <v>4963</v>
      </c>
      <c r="D489" s="29">
        <v>44931</v>
      </c>
      <c r="E489" s="30" t="s">
        <v>4330</v>
      </c>
      <c r="F489" s="31">
        <v>9277698</v>
      </c>
      <c r="G489" s="30" t="s">
        <v>4331</v>
      </c>
      <c r="H489" s="31">
        <v>974158</v>
      </c>
      <c r="I489" s="84"/>
      <c r="J489" s="85"/>
      <c r="K489" s="86"/>
      <c r="L489" s="92"/>
      <c r="M489" s="93"/>
      <c r="N489">
        <v>470</v>
      </c>
      <c r="P489" s="48">
        <f t="shared" si="14"/>
        <v>8303540</v>
      </c>
      <c r="Q489" t="str">
        <f t="shared" si="15"/>
        <v/>
      </c>
    </row>
    <row r="490" spans="1:17" ht="14.45" hidden="1" customHeight="1" x14ac:dyDescent="0.25">
      <c r="A490" s="35">
        <v>482</v>
      </c>
      <c r="B490" s="80"/>
      <c r="C490" s="28" t="s">
        <v>4964</v>
      </c>
      <c r="D490" s="29">
        <v>44936</v>
      </c>
      <c r="E490" s="30" t="s">
        <v>4334</v>
      </c>
      <c r="F490" s="31">
        <v>2536083</v>
      </c>
      <c r="G490" s="30" t="s">
        <v>4331</v>
      </c>
      <c r="H490" s="31">
        <v>266289</v>
      </c>
      <c r="I490" s="87"/>
      <c r="J490" s="88"/>
      <c r="K490" s="89"/>
      <c r="L490" s="94"/>
      <c r="M490" s="95"/>
      <c r="N490">
        <v>999</v>
      </c>
      <c r="P490" s="48">
        <f t="shared" si="14"/>
        <v>2269794</v>
      </c>
      <c r="Q490" t="str">
        <f t="shared" si="15"/>
        <v/>
      </c>
    </row>
    <row r="491" spans="1:17" ht="16.149999999999999" customHeight="1" x14ac:dyDescent="0.25">
      <c r="A491" s="42">
        <v>483</v>
      </c>
      <c r="B491" s="42" t="s">
        <v>4965</v>
      </c>
      <c r="C491" s="28" t="s">
        <v>4966</v>
      </c>
      <c r="D491" s="29">
        <v>44944</v>
      </c>
      <c r="E491" s="30" t="s">
        <v>4967</v>
      </c>
      <c r="F491" s="31">
        <v>-721305</v>
      </c>
      <c r="G491" s="30" t="s">
        <v>4331</v>
      </c>
      <c r="H491" s="31">
        <v>-75737</v>
      </c>
      <c r="I491" s="96">
        <v>-645568</v>
      </c>
      <c r="J491" s="97"/>
      <c r="K491" s="98"/>
      <c r="L491" s="99" t="s">
        <v>4962</v>
      </c>
      <c r="M491" s="100"/>
      <c r="N491">
        <v>80</v>
      </c>
      <c r="P491" s="48">
        <f t="shared" si="14"/>
        <v>-645568</v>
      </c>
      <c r="Q491">
        <f t="shared" si="15"/>
        <v>-721305</v>
      </c>
    </row>
    <row r="492" spans="1:17" ht="16.149999999999999" hidden="1" customHeight="1" x14ac:dyDescent="0.25">
      <c r="A492" s="42">
        <v>484</v>
      </c>
      <c r="B492" s="42" t="s">
        <v>4968</v>
      </c>
      <c r="C492" s="28" t="s">
        <v>4969</v>
      </c>
      <c r="D492" s="29">
        <v>44932</v>
      </c>
      <c r="E492" s="30" t="s">
        <v>4330</v>
      </c>
      <c r="F492" s="31">
        <v>3877809</v>
      </c>
      <c r="G492" s="30" t="s">
        <v>4331</v>
      </c>
      <c r="H492" s="31">
        <v>407170</v>
      </c>
      <c r="I492" s="96">
        <v>3470639</v>
      </c>
      <c r="J492" s="97"/>
      <c r="K492" s="98"/>
      <c r="L492" s="99" t="s">
        <v>4970</v>
      </c>
      <c r="M492" s="100"/>
      <c r="N492">
        <v>589</v>
      </c>
      <c r="P492" s="48">
        <f t="shared" si="14"/>
        <v>3470639</v>
      </c>
      <c r="Q492" t="str">
        <f t="shared" si="15"/>
        <v/>
      </c>
    </row>
    <row r="493" spans="1:17" ht="14.45" hidden="1" customHeight="1" x14ac:dyDescent="0.25">
      <c r="A493" s="27">
        <v>485</v>
      </c>
      <c r="B493" s="78" t="s">
        <v>4971</v>
      </c>
      <c r="C493" s="28" t="s">
        <v>4972</v>
      </c>
      <c r="D493" s="29">
        <v>44942</v>
      </c>
      <c r="E493" s="30" t="s">
        <v>4334</v>
      </c>
      <c r="F493" s="31">
        <v>369227</v>
      </c>
      <c r="G493" s="30" t="s">
        <v>4331</v>
      </c>
      <c r="H493" s="31">
        <v>38769</v>
      </c>
      <c r="I493" s="81">
        <v>6725665</v>
      </c>
      <c r="J493" s="82"/>
      <c r="K493" s="83"/>
      <c r="L493" s="90" t="s">
        <v>4973</v>
      </c>
      <c r="M493" s="91"/>
      <c r="N493">
        <v>1654</v>
      </c>
      <c r="P493" s="48">
        <f t="shared" si="14"/>
        <v>330458</v>
      </c>
      <c r="Q493" t="str">
        <f t="shared" si="15"/>
        <v/>
      </c>
    </row>
    <row r="494" spans="1:17" ht="14.45" hidden="1" customHeight="1" x14ac:dyDescent="0.25">
      <c r="A494" s="37">
        <v>486</v>
      </c>
      <c r="B494" s="79"/>
      <c r="C494" s="28" t="s">
        <v>4974</v>
      </c>
      <c r="D494" s="29">
        <v>44930</v>
      </c>
      <c r="E494" s="30" t="s">
        <v>4330</v>
      </c>
      <c r="F494" s="31">
        <v>783981</v>
      </c>
      <c r="G494" s="30" t="s">
        <v>4331</v>
      </c>
      <c r="H494" s="31">
        <v>82318</v>
      </c>
      <c r="I494" s="84"/>
      <c r="J494" s="85"/>
      <c r="K494" s="86"/>
      <c r="L494" s="92"/>
      <c r="M494" s="93"/>
      <c r="N494">
        <v>393</v>
      </c>
      <c r="P494" s="48">
        <f t="shared" si="14"/>
        <v>701663</v>
      </c>
      <c r="Q494" t="str">
        <f t="shared" si="15"/>
        <v/>
      </c>
    </row>
    <row r="495" spans="1:17" ht="14.45" hidden="1" customHeight="1" x14ac:dyDescent="0.25">
      <c r="A495" s="37">
        <v>487</v>
      </c>
      <c r="B495" s="79"/>
      <c r="C495" s="28" t="s">
        <v>4975</v>
      </c>
      <c r="D495" s="29">
        <v>44937</v>
      </c>
      <c r="E495" s="30" t="s">
        <v>4334</v>
      </c>
      <c r="F495" s="31">
        <v>2097126</v>
      </c>
      <c r="G495" s="30" t="s">
        <v>4331</v>
      </c>
      <c r="H495" s="31">
        <v>220198</v>
      </c>
      <c r="I495" s="84"/>
      <c r="J495" s="85"/>
      <c r="K495" s="86"/>
      <c r="L495" s="92"/>
      <c r="M495" s="93"/>
      <c r="N495">
        <v>1088</v>
      </c>
      <c r="P495" s="48">
        <f t="shared" si="14"/>
        <v>1876928</v>
      </c>
      <c r="Q495" t="str">
        <f t="shared" si="15"/>
        <v/>
      </c>
    </row>
    <row r="496" spans="1:17" ht="14.45" hidden="1" customHeight="1" x14ac:dyDescent="0.25">
      <c r="A496" s="37">
        <v>488</v>
      </c>
      <c r="B496" s="79"/>
      <c r="C496" s="28" t="s">
        <v>4976</v>
      </c>
      <c r="D496" s="29">
        <v>44944</v>
      </c>
      <c r="E496" s="30" t="s">
        <v>4977</v>
      </c>
      <c r="F496" s="31">
        <v>1480133</v>
      </c>
      <c r="G496" s="30" t="s">
        <v>4331</v>
      </c>
      <c r="H496" s="31">
        <v>155414</v>
      </c>
      <c r="I496" s="84"/>
      <c r="J496" s="85"/>
      <c r="K496" s="86"/>
      <c r="L496" s="92"/>
      <c r="M496" s="93"/>
      <c r="N496">
        <v>1762</v>
      </c>
      <c r="P496" s="48">
        <f t="shared" si="14"/>
        <v>1324719</v>
      </c>
      <c r="Q496" t="str">
        <f t="shared" si="15"/>
        <v/>
      </c>
    </row>
    <row r="497" spans="1:17" ht="14.45" hidden="1" customHeight="1" x14ac:dyDescent="0.25">
      <c r="A497" s="37">
        <v>489</v>
      </c>
      <c r="B497" s="79"/>
      <c r="C497" s="28" t="s">
        <v>4978</v>
      </c>
      <c r="D497" s="29">
        <v>44929</v>
      </c>
      <c r="E497" s="30" t="s">
        <v>4330</v>
      </c>
      <c r="F497" s="31">
        <v>1700500</v>
      </c>
      <c r="G497" s="30" t="s">
        <v>4331</v>
      </c>
      <c r="H497" s="31">
        <v>178552</v>
      </c>
      <c r="I497" s="84"/>
      <c r="J497" s="85"/>
      <c r="K497" s="86"/>
      <c r="L497" s="92"/>
      <c r="M497" s="93"/>
      <c r="N497">
        <v>203</v>
      </c>
      <c r="P497" s="48">
        <f t="shared" si="14"/>
        <v>1521948</v>
      </c>
      <c r="Q497" t="str">
        <f t="shared" si="15"/>
        <v/>
      </c>
    </row>
    <row r="498" spans="1:17" ht="14.45" hidden="1" customHeight="1" x14ac:dyDescent="0.25">
      <c r="A498" s="35">
        <v>490</v>
      </c>
      <c r="B498" s="80"/>
      <c r="C498" s="28" t="s">
        <v>4979</v>
      </c>
      <c r="D498" s="29">
        <v>44942</v>
      </c>
      <c r="E498" s="30" t="s">
        <v>4769</v>
      </c>
      <c r="F498" s="31">
        <v>1083742</v>
      </c>
      <c r="G498" s="30" t="s">
        <v>4331</v>
      </c>
      <c r="H498" s="31">
        <v>113793</v>
      </c>
      <c r="I498" s="87"/>
      <c r="J498" s="88"/>
      <c r="K498" s="89"/>
      <c r="L498" s="94"/>
      <c r="M498" s="95"/>
      <c r="N498">
        <v>1660</v>
      </c>
      <c r="P498" s="48">
        <f t="shared" si="14"/>
        <v>969949</v>
      </c>
      <c r="Q498" t="str">
        <f t="shared" si="15"/>
        <v/>
      </c>
    </row>
    <row r="499" spans="1:17" ht="14.65" customHeight="1" x14ac:dyDescent="0.25">
      <c r="A499" s="27">
        <v>491</v>
      </c>
      <c r="B499" s="78" t="s">
        <v>4980</v>
      </c>
      <c r="C499" s="28" t="s">
        <v>4981</v>
      </c>
      <c r="D499" s="29">
        <v>44960</v>
      </c>
      <c r="E499" s="30" t="s">
        <v>4982</v>
      </c>
      <c r="F499" s="31">
        <v>-959429</v>
      </c>
      <c r="G499" s="30" t="s">
        <v>4331</v>
      </c>
      <c r="H499" s="31">
        <v>-100740</v>
      </c>
      <c r="I499" s="81">
        <v>-1432849</v>
      </c>
      <c r="J499" s="82"/>
      <c r="K499" s="83"/>
      <c r="L499" s="90" t="s">
        <v>4973</v>
      </c>
      <c r="M499" s="91"/>
      <c r="N499">
        <v>237</v>
      </c>
      <c r="P499" s="48">
        <f t="shared" si="14"/>
        <v>-858689</v>
      </c>
      <c r="Q499">
        <f t="shared" si="15"/>
        <v>-959429</v>
      </c>
    </row>
    <row r="500" spans="1:17" ht="14.65" customHeight="1" x14ac:dyDescent="0.25">
      <c r="A500" s="35">
        <v>492</v>
      </c>
      <c r="B500" s="80"/>
      <c r="C500" s="28" t="s">
        <v>4983</v>
      </c>
      <c r="D500" s="29">
        <v>44963</v>
      </c>
      <c r="E500" s="30" t="s">
        <v>4984</v>
      </c>
      <c r="F500" s="31">
        <v>-641520</v>
      </c>
      <c r="G500" s="30" t="s">
        <v>4331</v>
      </c>
      <c r="H500" s="31">
        <v>-67360</v>
      </c>
      <c r="I500" s="87"/>
      <c r="J500" s="88"/>
      <c r="K500" s="89"/>
      <c r="L500" s="94"/>
      <c r="M500" s="95"/>
      <c r="N500">
        <v>243</v>
      </c>
      <c r="P500" s="48">
        <f t="shared" si="14"/>
        <v>-574160</v>
      </c>
      <c r="Q500">
        <f t="shared" si="15"/>
        <v>-641520</v>
      </c>
    </row>
    <row r="501" spans="1:17" ht="16.149999999999999" hidden="1" customHeight="1" x14ac:dyDescent="0.25">
      <c r="A501" s="42">
        <v>493</v>
      </c>
      <c r="B501" s="42" t="s">
        <v>4985</v>
      </c>
      <c r="C501" s="28" t="s">
        <v>4986</v>
      </c>
      <c r="D501" s="29">
        <v>44935</v>
      </c>
      <c r="E501" s="30" t="s">
        <v>4330</v>
      </c>
      <c r="F501" s="31">
        <v>5849100</v>
      </c>
      <c r="G501" s="30" t="s">
        <v>4331</v>
      </c>
      <c r="H501" s="31">
        <v>614156</v>
      </c>
      <c r="I501" s="96">
        <v>5234944</v>
      </c>
      <c r="J501" s="97"/>
      <c r="K501" s="98"/>
      <c r="L501" s="99" t="s">
        <v>4987</v>
      </c>
      <c r="M501" s="100"/>
      <c r="N501">
        <v>972</v>
      </c>
      <c r="P501" s="48">
        <f t="shared" si="14"/>
        <v>5234944</v>
      </c>
      <c r="Q501" t="str">
        <f t="shared" si="15"/>
        <v/>
      </c>
    </row>
    <row r="502" spans="1:17" ht="14.45" hidden="1" customHeight="1" x14ac:dyDescent="0.25">
      <c r="A502" s="27">
        <v>494</v>
      </c>
      <c r="B502" s="78" t="s">
        <v>4988</v>
      </c>
      <c r="C502" s="28" t="s">
        <v>4989</v>
      </c>
      <c r="D502" s="29">
        <v>44929</v>
      </c>
      <c r="E502" s="30" t="s">
        <v>4330</v>
      </c>
      <c r="F502" s="31">
        <v>2959400</v>
      </c>
      <c r="G502" s="30" t="s">
        <v>4331</v>
      </c>
      <c r="H502" s="31">
        <v>310737</v>
      </c>
      <c r="I502" s="81">
        <v>17700495</v>
      </c>
      <c r="J502" s="82"/>
      <c r="K502" s="83"/>
      <c r="L502" s="90" t="s">
        <v>4990</v>
      </c>
      <c r="M502" s="91"/>
      <c r="N502">
        <v>165</v>
      </c>
      <c r="P502" s="48">
        <f t="shared" si="14"/>
        <v>2648663</v>
      </c>
      <c r="Q502" t="str">
        <f t="shared" si="15"/>
        <v/>
      </c>
    </row>
    <row r="503" spans="1:17" ht="14.45" hidden="1" customHeight="1" x14ac:dyDescent="0.25">
      <c r="A503" s="37">
        <v>495</v>
      </c>
      <c r="B503" s="79"/>
      <c r="C503" s="28" t="s">
        <v>4991</v>
      </c>
      <c r="D503" s="29">
        <v>44936</v>
      </c>
      <c r="E503" s="30" t="s">
        <v>4330</v>
      </c>
      <c r="F503" s="31">
        <v>15779297</v>
      </c>
      <c r="G503" s="30" t="s">
        <v>4331</v>
      </c>
      <c r="H503" s="31">
        <v>1656826</v>
      </c>
      <c r="I503" s="84"/>
      <c r="J503" s="85"/>
      <c r="K503" s="86"/>
      <c r="L503" s="92"/>
      <c r="M503" s="93"/>
      <c r="N503">
        <v>1032</v>
      </c>
      <c r="P503" s="48">
        <f t="shared" si="14"/>
        <v>14122471</v>
      </c>
      <c r="Q503" t="str">
        <f t="shared" si="15"/>
        <v/>
      </c>
    </row>
    <row r="504" spans="1:17" ht="14.45" hidden="1" customHeight="1" x14ac:dyDescent="0.25">
      <c r="A504" s="35">
        <v>496</v>
      </c>
      <c r="B504" s="80"/>
      <c r="C504" s="28" t="s">
        <v>4992</v>
      </c>
      <c r="D504" s="29">
        <v>44943</v>
      </c>
      <c r="E504" s="30" t="s">
        <v>4334</v>
      </c>
      <c r="F504" s="31">
        <v>1038392</v>
      </c>
      <c r="G504" s="30" t="s">
        <v>4331</v>
      </c>
      <c r="H504" s="31">
        <v>109031</v>
      </c>
      <c r="I504" s="87"/>
      <c r="J504" s="88"/>
      <c r="K504" s="89"/>
      <c r="L504" s="94"/>
      <c r="M504" s="95"/>
      <c r="N504">
        <v>1751</v>
      </c>
      <c r="P504" s="48">
        <f t="shared" si="14"/>
        <v>929361</v>
      </c>
      <c r="Q504" t="str">
        <f t="shared" si="15"/>
        <v/>
      </c>
    </row>
    <row r="505" spans="1:17" ht="16.149999999999999" hidden="1" customHeight="1" x14ac:dyDescent="0.25">
      <c r="A505" s="42">
        <v>497</v>
      </c>
      <c r="B505" s="42" t="s">
        <v>4993</v>
      </c>
      <c r="C505" s="28" t="s">
        <v>4994</v>
      </c>
      <c r="D505" s="29">
        <v>44929</v>
      </c>
      <c r="E505" s="30" t="s">
        <v>4346</v>
      </c>
      <c r="F505" s="31">
        <v>3339801</v>
      </c>
      <c r="G505" s="30" t="s">
        <v>4331</v>
      </c>
      <c r="H505" s="31">
        <v>350679</v>
      </c>
      <c r="I505" s="96">
        <v>2989122</v>
      </c>
      <c r="J505" s="97"/>
      <c r="K505" s="98"/>
      <c r="L505" s="99" t="s">
        <v>4995</v>
      </c>
      <c r="M505" s="100"/>
      <c r="N505">
        <v>202</v>
      </c>
      <c r="P505" s="48">
        <f t="shared" si="14"/>
        <v>2989122</v>
      </c>
      <c r="Q505" t="str">
        <f t="shared" si="15"/>
        <v/>
      </c>
    </row>
    <row r="506" spans="1:17" ht="16.149999999999999" hidden="1" customHeight="1" x14ac:dyDescent="0.25">
      <c r="A506" s="42">
        <v>498</v>
      </c>
      <c r="B506" s="42" t="s">
        <v>4996</v>
      </c>
      <c r="C506" s="28" t="s">
        <v>4997</v>
      </c>
      <c r="D506" s="29">
        <v>44943</v>
      </c>
      <c r="E506" s="30" t="s">
        <v>4938</v>
      </c>
      <c r="F506" s="31">
        <v>1998769</v>
      </c>
      <c r="G506" s="30" t="s">
        <v>4331</v>
      </c>
      <c r="H506" s="31">
        <v>209871</v>
      </c>
      <c r="I506" s="96">
        <v>1788898</v>
      </c>
      <c r="J506" s="97"/>
      <c r="K506" s="98"/>
      <c r="L506" s="99" t="s">
        <v>4998</v>
      </c>
      <c r="M506" s="100"/>
      <c r="N506">
        <v>1754</v>
      </c>
      <c r="P506" s="48">
        <f t="shared" si="14"/>
        <v>1788898</v>
      </c>
      <c r="Q506" t="str">
        <f t="shared" si="15"/>
        <v/>
      </c>
    </row>
    <row r="507" spans="1:17" ht="14.45" hidden="1" customHeight="1" x14ac:dyDescent="0.25">
      <c r="A507" s="27">
        <v>499</v>
      </c>
      <c r="B507" s="78" t="s">
        <v>4999</v>
      </c>
      <c r="C507" s="28" t="s">
        <v>5000</v>
      </c>
      <c r="D507" s="29">
        <v>44943</v>
      </c>
      <c r="E507" s="30" t="s">
        <v>4330</v>
      </c>
      <c r="F507" s="31">
        <v>1693255</v>
      </c>
      <c r="G507" s="30" t="s">
        <v>4331</v>
      </c>
      <c r="H507" s="31">
        <v>177792</v>
      </c>
      <c r="I507" s="81">
        <v>7437669</v>
      </c>
      <c r="J507" s="82"/>
      <c r="K507" s="83"/>
      <c r="L507" s="90" t="s">
        <v>5001</v>
      </c>
      <c r="M507" s="91"/>
      <c r="N507">
        <v>1742</v>
      </c>
      <c r="P507" s="48">
        <f t="shared" si="14"/>
        <v>1515463</v>
      </c>
      <c r="Q507" t="str">
        <f t="shared" si="15"/>
        <v/>
      </c>
    </row>
    <row r="508" spans="1:17" ht="14.45" hidden="1" customHeight="1" x14ac:dyDescent="0.25">
      <c r="A508" s="37">
        <v>500</v>
      </c>
      <c r="B508" s="79"/>
      <c r="C508" s="28" t="s">
        <v>5002</v>
      </c>
      <c r="D508" s="29">
        <v>44933</v>
      </c>
      <c r="E508" s="30" t="s">
        <v>4330</v>
      </c>
      <c r="F508" s="31">
        <v>4268872</v>
      </c>
      <c r="G508" s="30" t="s">
        <v>4331</v>
      </c>
      <c r="H508" s="31">
        <v>448232</v>
      </c>
      <c r="I508" s="84"/>
      <c r="J508" s="85"/>
      <c r="K508" s="86"/>
      <c r="L508" s="92"/>
      <c r="M508" s="93"/>
      <c r="N508">
        <v>852</v>
      </c>
      <c r="P508" s="48">
        <f t="shared" si="14"/>
        <v>3820640</v>
      </c>
      <c r="Q508" t="str">
        <f t="shared" si="15"/>
        <v/>
      </c>
    </row>
    <row r="509" spans="1:17" ht="14.45" hidden="1" customHeight="1" x14ac:dyDescent="0.25">
      <c r="A509" s="35">
        <v>501</v>
      </c>
      <c r="B509" s="80"/>
      <c r="C509" s="28" t="s">
        <v>5003</v>
      </c>
      <c r="D509" s="29">
        <v>44931</v>
      </c>
      <c r="E509" s="30" t="s">
        <v>4330</v>
      </c>
      <c r="F509" s="31">
        <v>2348118</v>
      </c>
      <c r="G509" s="30" t="s">
        <v>4331</v>
      </c>
      <c r="H509" s="31">
        <v>246552</v>
      </c>
      <c r="I509" s="87"/>
      <c r="J509" s="88"/>
      <c r="K509" s="89"/>
      <c r="L509" s="94"/>
      <c r="M509" s="95"/>
      <c r="N509">
        <v>472</v>
      </c>
      <c r="P509" s="48">
        <f t="shared" si="14"/>
        <v>2101566</v>
      </c>
      <c r="Q509" t="str">
        <f t="shared" si="15"/>
        <v/>
      </c>
    </row>
    <row r="510" spans="1:17" ht="14.45" hidden="1" customHeight="1" x14ac:dyDescent="0.25">
      <c r="A510" s="27">
        <v>502</v>
      </c>
      <c r="B510" s="78" t="s">
        <v>5004</v>
      </c>
      <c r="C510" s="28" t="s">
        <v>5005</v>
      </c>
      <c r="D510" s="29">
        <v>44932</v>
      </c>
      <c r="E510" s="30" t="s">
        <v>4330</v>
      </c>
      <c r="F510" s="31">
        <v>15779297</v>
      </c>
      <c r="G510" s="30" t="s">
        <v>4331</v>
      </c>
      <c r="H510" s="31">
        <v>1656826</v>
      </c>
      <c r="I510" s="81">
        <v>31489941</v>
      </c>
      <c r="J510" s="82"/>
      <c r="K510" s="83"/>
      <c r="L510" s="90" t="s">
        <v>5006</v>
      </c>
      <c r="M510" s="91"/>
      <c r="N510">
        <v>720</v>
      </c>
      <c r="P510" s="48">
        <f t="shared" si="14"/>
        <v>14122471</v>
      </c>
      <c r="Q510" t="str">
        <f t="shared" si="15"/>
        <v/>
      </c>
    </row>
    <row r="511" spans="1:17" ht="14.45" hidden="1" customHeight="1" x14ac:dyDescent="0.25">
      <c r="A511" s="37">
        <v>503</v>
      </c>
      <c r="B511" s="79"/>
      <c r="C511" s="28" t="s">
        <v>5007</v>
      </c>
      <c r="D511" s="29">
        <v>44939</v>
      </c>
      <c r="E511" s="30" t="s">
        <v>4330</v>
      </c>
      <c r="F511" s="31">
        <v>10085192</v>
      </c>
      <c r="G511" s="30" t="s">
        <v>4331</v>
      </c>
      <c r="H511" s="31">
        <v>1058945</v>
      </c>
      <c r="I511" s="84"/>
      <c r="J511" s="85"/>
      <c r="K511" s="86"/>
      <c r="L511" s="92"/>
      <c r="M511" s="93"/>
      <c r="N511">
        <v>1511</v>
      </c>
      <c r="P511" s="48">
        <f t="shared" si="14"/>
        <v>9026247</v>
      </c>
      <c r="Q511" t="str">
        <f t="shared" si="15"/>
        <v/>
      </c>
    </row>
    <row r="512" spans="1:17" ht="14.45" hidden="1" customHeight="1" x14ac:dyDescent="0.25">
      <c r="A512" s="35">
        <v>504</v>
      </c>
      <c r="B512" s="80"/>
      <c r="C512" s="28" t="s">
        <v>5008</v>
      </c>
      <c r="D512" s="29">
        <v>44930</v>
      </c>
      <c r="E512" s="30" t="s">
        <v>4330</v>
      </c>
      <c r="F512" s="31">
        <v>9319803</v>
      </c>
      <c r="G512" s="30" t="s">
        <v>4331</v>
      </c>
      <c r="H512" s="31">
        <v>978579</v>
      </c>
      <c r="I512" s="87"/>
      <c r="J512" s="88"/>
      <c r="K512" s="89"/>
      <c r="L512" s="94"/>
      <c r="M512" s="95"/>
      <c r="N512">
        <v>307</v>
      </c>
      <c r="P512" s="48">
        <f t="shared" si="14"/>
        <v>8341224</v>
      </c>
      <c r="Q512" t="str">
        <f t="shared" si="15"/>
        <v/>
      </c>
    </row>
    <row r="513" spans="1:17" ht="16.149999999999999" customHeight="1" x14ac:dyDescent="0.25">
      <c r="A513" s="42">
        <v>505</v>
      </c>
      <c r="B513" s="42" t="s">
        <v>5009</v>
      </c>
      <c r="C513" s="28" t="s">
        <v>5010</v>
      </c>
      <c r="D513" s="29">
        <v>44940</v>
      </c>
      <c r="E513" s="30" t="s">
        <v>5011</v>
      </c>
      <c r="F513" s="31">
        <v>-119943</v>
      </c>
      <c r="G513" s="30" t="s">
        <v>4331</v>
      </c>
      <c r="H513" s="31">
        <v>-12594</v>
      </c>
      <c r="I513" s="96">
        <v>-107349</v>
      </c>
      <c r="J513" s="97"/>
      <c r="K513" s="98"/>
      <c r="L513" s="99" t="s">
        <v>5006</v>
      </c>
      <c r="M513" s="100"/>
      <c r="N513">
        <v>17</v>
      </c>
      <c r="P513" s="48">
        <f t="shared" si="14"/>
        <v>-107349</v>
      </c>
      <c r="Q513">
        <f t="shared" si="15"/>
        <v>-119943</v>
      </c>
    </row>
    <row r="514" spans="1:17" ht="14.45" hidden="1" customHeight="1" x14ac:dyDescent="0.25">
      <c r="A514" s="27">
        <v>506</v>
      </c>
      <c r="B514" s="78" t="s">
        <v>5012</v>
      </c>
      <c r="C514" s="28" t="s">
        <v>5013</v>
      </c>
      <c r="D514" s="29">
        <v>44940</v>
      </c>
      <c r="E514" s="30" t="s">
        <v>4769</v>
      </c>
      <c r="F514" s="31">
        <v>7456405</v>
      </c>
      <c r="G514" s="30" t="s">
        <v>4331</v>
      </c>
      <c r="H514" s="31">
        <v>782922</v>
      </c>
      <c r="I514" s="81">
        <v>20570553</v>
      </c>
      <c r="J514" s="82"/>
      <c r="K514" s="83"/>
      <c r="L514" s="90" t="s">
        <v>5014</v>
      </c>
      <c r="M514" s="91"/>
      <c r="N514">
        <v>1598</v>
      </c>
      <c r="P514" s="48">
        <f t="shared" si="14"/>
        <v>6673483</v>
      </c>
      <c r="Q514" t="str">
        <f t="shared" si="15"/>
        <v/>
      </c>
    </row>
    <row r="515" spans="1:17" ht="14.45" hidden="1" customHeight="1" x14ac:dyDescent="0.25">
      <c r="A515" s="37">
        <v>507</v>
      </c>
      <c r="B515" s="79"/>
      <c r="C515" s="28" t="s">
        <v>5015</v>
      </c>
      <c r="D515" s="29">
        <v>44937</v>
      </c>
      <c r="E515" s="30" t="s">
        <v>4330</v>
      </c>
      <c r="F515" s="31">
        <v>9533190</v>
      </c>
      <c r="G515" s="30" t="s">
        <v>4331</v>
      </c>
      <c r="H515" s="31">
        <v>1000985</v>
      </c>
      <c r="I515" s="84"/>
      <c r="J515" s="85"/>
      <c r="K515" s="86"/>
      <c r="L515" s="92"/>
      <c r="M515" s="93"/>
      <c r="N515">
        <v>1097</v>
      </c>
      <c r="P515" s="48">
        <f t="shared" si="14"/>
        <v>8532205</v>
      </c>
      <c r="Q515" t="str">
        <f t="shared" si="15"/>
        <v/>
      </c>
    </row>
    <row r="516" spans="1:17" ht="14.45" hidden="1" customHeight="1" x14ac:dyDescent="0.25">
      <c r="A516" s="35">
        <v>508</v>
      </c>
      <c r="B516" s="80"/>
      <c r="C516" s="28" t="s">
        <v>5016</v>
      </c>
      <c r="D516" s="29">
        <v>44930</v>
      </c>
      <c r="E516" s="30" t="s">
        <v>4330</v>
      </c>
      <c r="F516" s="31">
        <v>5994263</v>
      </c>
      <c r="G516" s="30" t="s">
        <v>4331</v>
      </c>
      <c r="H516" s="31">
        <v>629398</v>
      </c>
      <c r="I516" s="87"/>
      <c r="J516" s="88"/>
      <c r="K516" s="89"/>
      <c r="L516" s="94"/>
      <c r="M516" s="95"/>
      <c r="N516">
        <v>299</v>
      </c>
      <c r="P516" s="48">
        <f t="shared" si="14"/>
        <v>5364865</v>
      </c>
      <c r="Q516" t="str">
        <f t="shared" si="15"/>
        <v/>
      </c>
    </row>
    <row r="517" spans="1:17" ht="14.65" hidden="1" customHeight="1" x14ac:dyDescent="0.25">
      <c r="A517" s="27">
        <v>509</v>
      </c>
      <c r="B517" s="78" t="s">
        <v>5017</v>
      </c>
      <c r="C517" s="28" t="s">
        <v>5018</v>
      </c>
      <c r="D517" s="29">
        <v>44933</v>
      </c>
      <c r="E517" s="30" t="s">
        <v>4330</v>
      </c>
      <c r="F517" s="31">
        <v>12570510</v>
      </c>
      <c r="G517" s="30" t="s">
        <v>4331</v>
      </c>
      <c r="H517" s="31">
        <v>1319904</v>
      </c>
      <c r="I517" s="81">
        <v>22258369</v>
      </c>
      <c r="J517" s="82"/>
      <c r="K517" s="83"/>
      <c r="L517" s="90" t="s">
        <v>5019</v>
      </c>
      <c r="M517" s="91"/>
      <c r="N517">
        <v>862</v>
      </c>
      <c r="P517" s="48">
        <f t="shared" si="14"/>
        <v>11250606</v>
      </c>
      <c r="Q517" t="str">
        <f t="shared" si="15"/>
        <v/>
      </c>
    </row>
    <row r="518" spans="1:17" ht="14.65" hidden="1" customHeight="1" x14ac:dyDescent="0.25">
      <c r="A518" s="35">
        <v>510</v>
      </c>
      <c r="B518" s="80"/>
      <c r="C518" s="28" t="s">
        <v>5020</v>
      </c>
      <c r="D518" s="29">
        <v>44940</v>
      </c>
      <c r="E518" s="30" t="s">
        <v>4330</v>
      </c>
      <c r="F518" s="31">
        <v>12299176</v>
      </c>
      <c r="G518" s="30" t="s">
        <v>4331</v>
      </c>
      <c r="H518" s="31">
        <v>1291413</v>
      </c>
      <c r="I518" s="87"/>
      <c r="J518" s="88"/>
      <c r="K518" s="89"/>
      <c r="L518" s="94"/>
      <c r="M518" s="95"/>
      <c r="N518">
        <v>1603</v>
      </c>
      <c r="P518" s="48">
        <f t="shared" si="14"/>
        <v>11007763</v>
      </c>
      <c r="Q518" t="str">
        <f t="shared" si="15"/>
        <v/>
      </c>
    </row>
    <row r="519" spans="1:17" ht="16.149999999999999" customHeight="1" x14ac:dyDescent="0.25">
      <c r="A519" s="42">
        <v>511</v>
      </c>
      <c r="B519" s="42" t="s">
        <v>5021</v>
      </c>
      <c r="C519" s="28" t="s">
        <v>5022</v>
      </c>
      <c r="D519" s="29">
        <v>44961</v>
      </c>
      <c r="E519" s="30" t="s">
        <v>5023</v>
      </c>
      <c r="F519" s="31">
        <v>-261446</v>
      </c>
      <c r="G519" s="30" t="s">
        <v>4331</v>
      </c>
      <c r="H519" s="31">
        <v>-27452</v>
      </c>
      <c r="I519" s="96">
        <v>-233994</v>
      </c>
      <c r="J519" s="97"/>
      <c r="K519" s="98"/>
      <c r="L519" s="99" t="s">
        <v>5019</v>
      </c>
      <c r="M519" s="100"/>
      <c r="N519">
        <v>143</v>
      </c>
      <c r="P519" s="48">
        <f t="shared" si="14"/>
        <v>-233994</v>
      </c>
      <c r="Q519">
        <f t="shared" si="15"/>
        <v>-261446</v>
      </c>
    </row>
    <row r="520" spans="1:17" ht="14.45" hidden="1" customHeight="1" x14ac:dyDescent="0.25">
      <c r="A520" s="27">
        <v>512</v>
      </c>
      <c r="B520" s="78" t="s">
        <v>5024</v>
      </c>
      <c r="C520" s="28" t="s">
        <v>5025</v>
      </c>
      <c r="D520" s="29">
        <v>44929</v>
      </c>
      <c r="E520" s="30" t="s">
        <v>4330</v>
      </c>
      <c r="F520" s="31">
        <v>7032068</v>
      </c>
      <c r="G520" s="30" t="s">
        <v>4331</v>
      </c>
      <c r="H520" s="31">
        <v>738367</v>
      </c>
      <c r="I520" s="81">
        <v>38383511</v>
      </c>
      <c r="J520" s="82"/>
      <c r="K520" s="83"/>
      <c r="L520" s="90" t="s">
        <v>5026</v>
      </c>
      <c r="M520" s="91"/>
      <c r="N520">
        <v>170</v>
      </c>
      <c r="P520" s="48">
        <f t="shared" si="14"/>
        <v>6293701</v>
      </c>
      <c r="Q520" t="str">
        <f t="shared" si="15"/>
        <v/>
      </c>
    </row>
    <row r="521" spans="1:17" ht="14.45" hidden="1" customHeight="1" x14ac:dyDescent="0.25">
      <c r="A521" s="37">
        <v>513</v>
      </c>
      <c r="B521" s="79"/>
      <c r="C521" s="28" t="s">
        <v>5027</v>
      </c>
      <c r="D521" s="29">
        <v>44931</v>
      </c>
      <c r="E521" s="30" t="s">
        <v>4330</v>
      </c>
      <c r="F521" s="31">
        <v>5825328</v>
      </c>
      <c r="G521" s="30" t="s">
        <v>4331</v>
      </c>
      <c r="H521" s="31">
        <v>611659</v>
      </c>
      <c r="I521" s="84"/>
      <c r="J521" s="85"/>
      <c r="K521" s="86"/>
      <c r="L521" s="92"/>
      <c r="M521" s="93"/>
      <c r="N521">
        <v>443</v>
      </c>
      <c r="P521" s="48">
        <f t="shared" si="14"/>
        <v>5213669</v>
      </c>
      <c r="Q521" t="str">
        <f t="shared" si="15"/>
        <v/>
      </c>
    </row>
    <row r="522" spans="1:17" ht="14.45" hidden="1" customHeight="1" x14ac:dyDescent="0.25">
      <c r="A522" s="37">
        <v>514</v>
      </c>
      <c r="B522" s="79"/>
      <c r="C522" s="28" t="s">
        <v>5028</v>
      </c>
      <c r="D522" s="29">
        <v>44940</v>
      </c>
      <c r="E522" s="30" t="s">
        <v>4334</v>
      </c>
      <c r="F522" s="31">
        <v>4209846</v>
      </c>
      <c r="G522" s="30" t="s">
        <v>4331</v>
      </c>
      <c r="H522" s="31">
        <v>442034</v>
      </c>
      <c r="I522" s="84"/>
      <c r="J522" s="85"/>
      <c r="K522" s="86"/>
      <c r="L522" s="92"/>
      <c r="M522" s="93"/>
      <c r="N522">
        <v>1597</v>
      </c>
      <c r="P522" s="48">
        <f t="shared" ref="P522:P585" si="16">+F522-H522</f>
        <v>3767812</v>
      </c>
      <c r="Q522" t="str">
        <f t="shared" ref="Q522:Q585" si="17">+IF($F522&lt;0,F522,"")</f>
        <v/>
      </c>
    </row>
    <row r="523" spans="1:17" ht="14.45" hidden="1" customHeight="1" x14ac:dyDescent="0.25">
      <c r="A523" s="37">
        <v>515</v>
      </c>
      <c r="B523" s="79"/>
      <c r="C523" s="28" t="s">
        <v>5029</v>
      </c>
      <c r="D523" s="29">
        <v>44936</v>
      </c>
      <c r="E523" s="30" t="s">
        <v>4334</v>
      </c>
      <c r="F523" s="31">
        <v>12458398</v>
      </c>
      <c r="G523" s="30" t="s">
        <v>4331</v>
      </c>
      <c r="H523" s="31">
        <v>1308132</v>
      </c>
      <c r="I523" s="84"/>
      <c r="J523" s="85"/>
      <c r="K523" s="86"/>
      <c r="L523" s="92"/>
      <c r="M523" s="93"/>
      <c r="N523">
        <v>1028</v>
      </c>
      <c r="P523" s="48">
        <f t="shared" si="16"/>
        <v>11150266</v>
      </c>
      <c r="Q523" t="str">
        <f t="shared" si="17"/>
        <v/>
      </c>
    </row>
    <row r="524" spans="1:17" ht="14.45" hidden="1" customHeight="1" x14ac:dyDescent="0.25">
      <c r="A524" s="37">
        <v>516</v>
      </c>
      <c r="B524" s="79"/>
      <c r="C524" s="28" t="s">
        <v>5030</v>
      </c>
      <c r="D524" s="29">
        <v>44938</v>
      </c>
      <c r="E524" s="30" t="s">
        <v>4334</v>
      </c>
      <c r="F524" s="31">
        <v>7485777</v>
      </c>
      <c r="G524" s="30" t="s">
        <v>4331</v>
      </c>
      <c r="H524" s="31">
        <v>786007</v>
      </c>
      <c r="I524" s="84"/>
      <c r="J524" s="85"/>
      <c r="K524" s="86"/>
      <c r="L524" s="92"/>
      <c r="M524" s="93"/>
      <c r="N524">
        <v>1420</v>
      </c>
      <c r="P524" s="48">
        <f t="shared" si="16"/>
        <v>6699770</v>
      </c>
      <c r="Q524" t="str">
        <f t="shared" si="17"/>
        <v/>
      </c>
    </row>
    <row r="525" spans="1:17" ht="14.45" hidden="1" customHeight="1" x14ac:dyDescent="0.25">
      <c r="A525" s="35">
        <v>517</v>
      </c>
      <c r="B525" s="80"/>
      <c r="C525" s="28" t="s">
        <v>5031</v>
      </c>
      <c r="D525" s="29">
        <v>44943</v>
      </c>
      <c r="E525" s="30" t="s">
        <v>4334</v>
      </c>
      <c r="F525" s="31">
        <v>5875187</v>
      </c>
      <c r="G525" s="30" t="s">
        <v>4331</v>
      </c>
      <c r="H525" s="31">
        <v>616895</v>
      </c>
      <c r="I525" s="87"/>
      <c r="J525" s="88"/>
      <c r="K525" s="89"/>
      <c r="L525" s="94"/>
      <c r="M525" s="95"/>
      <c r="N525">
        <v>1749</v>
      </c>
      <c r="P525" s="48">
        <f t="shared" si="16"/>
        <v>5258292</v>
      </c>
      <c r="Q525" t="str">
        <f t="shared" si="17"/>
        <v/>
      </c>
    </row>
    <row r="526" spans="1:17" ht="16.149999999999999" customHeight="1" x14ac:dyDescent="0.25">
      <c r="A526" s="42">
        <v>518</v>
      </c>
      <c r="B526" s="42" t="s">
        <v>5032</v>
      </c>
      <c r="C526" s="28" t="s">
        <v>5033</v>
      </c>
      <c r="D526" s="29">
        <v>44940</v>
      </c>
      <c r="E526" s="30" t="s">
        <v>5034</v>
      </c>
      <c r="F526" s="31">
        <v>-295940</v>
      </c>
      <c r="G526" s="30" t="s">
        <v>4331</v>
      </c>
      <c r="H526" s="31">
        <v>-31074</v>
      </c>
      <c r="I526" s="96">
        <v>-264866</v>
      </c>
      <c r="J526" s="97"/>
      <c r="K526" s="98"/>
      <c r="L526" s="99" t="s">
        <v>5026</v>
      </c>
      <c r="M526" s="100"/>
      <c r="N526">
        <v>24</v>
      </c>
      <c r="P526" s="48">
        <f t="shared" si="16"/>
        <v>-264866</v>
      </c>
      <c r="Q526">
        <f t="shared" si="17"/>
        <v>-295940</v>
      </c>
    </row>
    <row r="527" spans="1:17" ht="14.45" hidden="1" customHeight="1" x14ac:dyDescent="0.25">
      <c r="A527" s="27">
        <v>519</v>
      </c>
      <c r="B527" s="78" t="s">
        <v>5035</v>
      </c>
      <c r="C527" s="28" t="s">
        <v>5036</v>
      </c>
      <c r="D527" s="29">
        <v>44928</v>
      </c>
      <c r="E527" s="30" t="s">
        <v>4330</v>
      </c>
      <c r="F527" s="31">
        <v>3037288</v>
      </c>
      <c r="G527" s="30" t="s">
        <v>4331</v>
      </c>
      <c r="H527" s="31">
        <v>318915</v>
      </c>
      <c r="I527" s="81">
        <v>14532703</v>
      </c>
      <c r="J527" s="82"/>
      <c r="K527" s="83"/>
      <c r="L527" s="90" t="s">
        <v>5037</v>
      </c>
      <c r="M527" s="91"/>
      <c r="N527">
        <v>14</v>
      </c>
      <c r="P527" s="48">
        <f t="shared" si="16"/>
        <v>2718373</v>
      </c>
      <c r="Q527" t="str">
        <f t="shared" si="17"/>
        <v/>
      </c>
    </row>
    <row r="528" spans="1:17" ht="14.45" hidden="1" customHeight="1" x14ac:dyDescent="0.25">
      <c r="A528" s="37">
        <v>520</v>
      </c>
      <c r="B528" s="79"/>
      <c r="C528" s="28" t="s">
        <v>5038</v>
      </c>
      <c r="D528" s="29">
        <v>44935</v>
      </c>
      <c r="E528" s="30" t="s">
        <v>4330</v>
      </c>
      <c r="F528" s="31">
        <v>11082902</v>
      </c>
      <c r="G528" s="30" t="s">
        <v>4331</v>
      </c>
      <c r="H528" s="31">
        <v>1163705</v>
      </c>
      <c r="I528" s="84"/>
      <c r="J528" s="85"/>
      <c r="K528" s="86"/>
      <c r="L528" s="92"/>
      <c r="M528" s="93"/>
      <c r="N528">
        <v>942</v>
      </c>
      <c r="P528" s="48">
        <f t="shared" si="16"/>
        <v>9919197</v>
      </c>
      <c r="Q528" t="str">
        <f t="shared" si="17"/>
        <v/>
      </c>
    </row>
    <row r="529" spans="1:17" ht="14.45" hidden="1" customHeight="1" x14ac:dyDescent="0.25">
      <c r="A529" s="35">
        <v>521</v>
      </c>
      <c r="B529" s="80"/>
      <c r="C529" s="28" t="s">
        <v>5039</v>
      </c>
      <c r="D529" s="29">
        <v>44942</v>
      </c>
      <c r="E529" s="30" t="s">
        <v>4769</v>
      </c>
      <c r="F529" s="31">
        <v>2117467</v>
      </c>
      <c r="G529" s="30" t="s">
        <v>4331</v>
      </c>
      <c r="H529" s="31">
        <v>222334</v>
      </c>
      <c r="I529" s="87"/>
      <c r="J529" s="88"/>
      <c r="K529" s="89"/>
      <c r="L529" s="94"/>
      <c r="M529" s="95"/>
      <c r="N529">
        <v>1692</v>
      </c>
      <c r="P529" s="48">
        <f t="shared" si="16"/>
        <v>1895133</v>
      </c>
      <c r="Q529" t="str">
        <f t="shared" si="17"/>
        <v/>
      </c>
    </row>
    <row r="530" spans="1:17" ht="14.45" hidden="1" customHeight="1" x14ac:dyDescent="0.25">
      <c r="A530" s="27">
        <v>522</v>
      </c>
      <c r="B530" s="78" t="s">
        <v>5040</v>
      </c>
      <c r="C530" s="28" t="s">
        <v>5041</v>
      </c>
      <c r="D530" s="29">
        <v>44929</v>
      </c>
      <c r="E530" s="30" t="s">
        <v>4330</v>
      </c>
      <c r="F530" s="31">
        <v>2959400</v>
      </c>
      <c r="G530" s="30" t="s">
        <v>4331</v>
      </c>
      <c r="H530" s="31">
        <v>310737</v>
      </c>
      <c r="I530" s="81">
        <v>10956878</v>
      </c>
      <c r="J530" s="82"/>
      <c r="K530" s="83"/>
      <c r="L530" s="90" t="s">
        <v>5042</v>
      </c>
      <c r="M530" s="91"/>
      <c r="N530">
        <v>86</v>
      </c>
      <c r="P530" s="48">
        <f t="shared" si="16"/>
        <v>2648663</v>
      </c>
      <c r="Q530" t="str">
        <f t="shared" si="17"/>
        <v/>
      </c>
    </row>
    <row r="531" spans="1:17" ht="14.45" hidden="1" customHeight="1" x14ac:dyDescent="0.25">
      <c r="A531" s="37">
        <v>523</v>
      </c>
      <c r="B531" s="79"/>
      <c r="C531" s="28" t="s">
        <v>5043</v>
      </c>
      <c r="D531" s="29">
        <v>44937</v>
      </c>
      <c r="E531" s="30" t="s">
        <v>4330</v>
      </c>
      <c r="F531" s="31">
        <v>7206137</v>
      </c>
      <c r="G531" s="30" t="s">
        <v>4331</v>
      </c>
      <c r="H531" s="31">
        <v>756644</v>
      </c>
      <c r="I531" s="84"/>
      <c r="J531" s="85"/>
      <c r="K531" s="86"/>
      <c r="L531" s="92"/>
      <c r="M531" s="93"/>
      <c r="N531">
        <v>1060</v>
      </c>
      <c r="P531" s="48">
        <f t="shared" si="16"/>
        <v>6449493</v>
      </c>
      <c r="Q531" t="str">
        <f t="shared" si="17"/>
        <v/>
      </c>
    </row>
    <row r="532" spans="1:17" ht="14.45" hidden="1" customHeight="1" x14ac:dyDescent="0.25">
      <c r="A532" s="35">
        <v>524</v>
      </c>
      <c r="B532" s="80"/>
      <c r="C532" s="28" t="s">
        <v>5044</v>
      </c>
      <c r="D532" s="29">
        <v>44945</v>
      </c>
      <c r="E532" s="30" t="s">
        <v>4330</v>
      </c>
      <c r="F532" s="31">
        <v>2076785</v>
      </c>
      <c r="G532" s="30" t="s">
        <v>4331</v>
      </c>
      <c r="H532" s="31">
        <v>218062</v>
      </c>
      <c r="I532" s="87"/>
      <c r="J532" s="88"/>
      <c r="K532" s="89"/>
      <c r="L532" s="94"/>
      <c r="M532" s="95"/>
      <c r="N532">
        <v>1830</v>
      </c>
      <c r="P532" s="48">
        <f t="shared" si="16"/>
        <v>1858723</v>
      </c>
      <c r="Q532" t="str">
        <f t="shared" si="17"/>
        <v/>
      </c>
    </row>
    <row r="533" spans="1:17" ht="14.45" hidden="1" customHeight="1" x14ac:dyDescent="0.25">
      <c r="A533" s="27">
        <v>525</v>
      </c>
      <c r="B533" s="78" t="s">
        <v>5045</v>
      </c>
      <c r="C533" s="28" t="s">
        <v>5046</v>
      </c>
      <c r="D533" s="29">
        <v>44936</v>
      </c>
      <c r="E533" s="30" t="s">
        <v>4330</v>
      </c>
      <c r="F533" s="31">
        <v>7669683</v>
      </c>
      <c r="G533" s="30" t="s">
        <v>4331</v>
      </c>
      <c r="H533" s="31">
        <v>805317</v>
      </c>
      <c r="I533" s="81">
        <v>25858383</v>
      </c>
      <c r="J533" s="82"/>
      <c r="K533" s="83"/>
      <c r="L533" s="90" t="s">
        <v>5047</v>
      </c>
      <c r="M533" s="91"/>
      <c r="N533">
        <v>1026</v>
      </c>
      <c r="P533" s="48">
        <f t="shared" si="16"/>
        <v>6864366</v>
      </c>
      <c r="Q533" t="str">
        <f t="shared" si="17"/>
        <v/>
      </c>
    </row>
    <row r="534" spans="1:17" ht="14.45" hidden="1" customHeight="1" x14ac:dyDescent="0.25">
      <c r="A534" s="37">
        <v>526</v>
      </c>
      <c r="B534" s="79"/>
      <c r="C534" s="28" t="s">
        <v>5048</v>
      </c>
      <c r="D534" s="29">
        <v>44929</v>
      </c>
      <c r="E534" s="30" t="s">
        <v>4330</v>
      </c>
      <c r="F534" s="31">
        <v>2172409</v>
      </c>
      <c r="G534" s="30" t="s">
        <v>4331</v>
      </c>
      <c r="H534" s="31">
        <v>228103</v>
      </c>
      <c r="I534" s="84"/>
      <c r="J534" s="85"/>
      <c r="K534" s="86"/>
      <c r="L534" s="92"/>
      <c r="M534" s="93"/>
      <c r="N534">
        <v>162</v>
      </c>
      <c r="P534" s="48">
        <f t="shared" si="16"/>
        <v>1944306</v>
      </c>
      <c r="Q534" t="str">
        <f t="shared" si="17"/>
        <v/>
      </c>
    </row>
    <row r="535" spans="1:17" ht="14.45" hidden="1" customHeight="1" x14ac:dyDescent="0.25">
      <c r="A535" s="35">
        <v>527</v>
      </c>
      <c r="B535" s="80"/>
      <c r="C535" s="28" t="s">
        <v>5049</v>
      </c>
      <c r="D535" s="29">
        <v>44939</v>
      </c>
      <c r="E535" s="30" t="s">
        <v>4330</v>
      </c>
      <c r="F535" s="31">
        <v>19049956</v>
      </c>
      <c r="G535" s="30" t="s">
        <v>4331</v>
      </c>
      <c r="H535" s="31">
        <v>2000245</v>
      </c>
      <c r="I535" s="87"/>
      <c r="J535" s="88"/>
      <c r="K535" s="89"/>
      <c r="L535" s="94"/>
      <c r="M535" s="95"/>
      <c r="N535">
        <v>1513</v>
      </c>
      <c r="P535" s="48">
        <f t="shared" si="16"/>
        <v>17049711</v>
      </c>
      <c r="Q535" t="str">
        <f t="shared" si="17"/>
        <v/>
      </c>
    </row>
    <row r="536" spans="1:17" ht="14.45" hidden="1" customHeight="1" x14ac:dyDescent="0.25">
      <c r="A536" s="27">
        <v>528</v>
      </c>
      <c r="B536" s="78" t="s">
        <v>5050</v>
      </c>
      <c r="C536" s="28" t="s">
        <v>5051</v>
      </c>
      <c r="D536" s="29">
        <v>44936</v>
      </c>
      <c r="E536" s="30" t="s">
        <v>4330</v>
      </c>
      <c r="F536" s="31">
        <v>2348118</v>
      </c>
      <c r="G536" s="30" t="s">
        <v>4331</v>
      </c>
      <c r="H536" s="31">
        <v>246553</v>
      </c>
      <c r="I536" s="81">
        <v>6593546</v>
      </c>
      <c r="J536" s="82"/>
      <c r="K536" s="83"/>
      <c r="L536" s="90" t="s">
        <v>5052</v>
      </c>
      <c r="M536" s="91"/>
      <c r="N536">
        <v>1034</v>
      </c>
      <c r="P536" s="48">
        <f t="shared" si="16"/>
        <v>2101565</v>
      </c>
      <c r="Q536" t="str">
        <f t="shared" si="17"/>
        <v/>
      </c>
    </row>
    <row r="537" spans="1:17" ht="14.45" hidden="1" customHeight="1" x14ac:dyDescent="0.25">
      <c r="A537" s="37">
        <v>529</v>
      </c>
      <c r="B537" s="79"/>
      <c r="C537" s="28" t="s">
        <v>5053</v>
      </c>
      <c r="D537" s="29">
        <v>44942</v>
      </c>
      <c r="E537" s="30" t="s">
        <v>4330</v>
      </c>
      <c r="F537" s="31">
        <v>2867314</v>
      </c>
      <c r="G537" s="30" t="s">
        <v>4331</v>
      </c>
      <c r="H537" s="31">
        <v>301068</v>
      </c>
      <c r="I537" s="84"/>
      <c r="J537" s="85"/>
      <c r="K537" s="86"/>
      <c r="L537" s="92"/>
      <c r="M537" s="93"/>
      <c r="N537">
        <v>1693</v>
      </c>
      <c r="P537" s="48">
        <f t="shared" si="16"/>
        <v>2566246</v>
      </c>
      <c r="Q537" t="str">
        <f t="shared" si="17"/>
        <v/>
      </c>
    </row>
    <row r="538" spans="1:17" ht="14.45" hidden="1" customHeight="1" x14ac:dyDescent="0.25">
      <c r="A538" s="35">
        <v>530</v>
      </c>
      <c r="B538" s="80"/>
      <c r="C538" s="28" t="s">
        <v>5054</v>
      </c>
      <c r="D538" s="29">
        <v>44929</v>
      </c>
      <c r="E538" s="30" t="s">
        <v>4330</v>
      </c>
      <c r="F538" s="31">
        <v>2151659</v>
      </c>
      <c r="G538" s="30" t="s">
        <v>4331</v>
      </c>
      <c r="H538" s="31">
        <v>225924</v>
      </c>
      <c r="I538" s="87"/>
      <c r="J538" s="88"/>
      <c r="K538" s="89"/>
      <c r="L538" s="94"/>
      <c r="M538" s="95"/>
      <c r="N538">
        <v>174</v>
      </c>
      <c r="P538" s="48">
        <f t="shared" si="16"/>
        <v>1925735</v>
      </c>
      <c r="Q538" t="str">
        <f t="shared" si="17"/>
        <v/>
      </c>
    </row>
    <row r="539" spans="1:17" ht="16.149999999999999" customHeight="1" x14ac:dyDescent="0.25">
      <c r="A539" s="42">
        <v>531</v>
      </c>
      <c r="B539" s="42" t="s">
        <v>5055</v>
      </c>
      <c r="C539" s="28" t="s">
        <v>5056</v>
      </c>
      <c r="D539" s="29">
        <v>44961</v>
      </c>
      <c r="E539" s="30" t="s">
        <v>5057</v>
      </c>
      <c r="F539" s="31">
        <v>-203902</v>
      </c>
      <c r="G539" s="30" t="s">
        <v>4331</v>
      </c>
      <c r="H539" s="31">
        <v>-21410</v>
      </c>
      <c r="I539" s="96">
        <v>-182492</v>
      </c>
      <c r="J539" s="97"/>
      <c r="K539" s="98"/>
      <c r="L539" s="99" t="s">
        <v>5058</v>
      </c>
      <c r="M539" s="100"/>
      <c r="N539">
        <v>129</v>
      </c>
      <c r="P539" s="48">
        <f t="shared" si="16"/>
        <v>-182492</v>
      </c>
      <c r="Q539">
        <f t="shared" si="17"/>
        <v>-203902</v>
      </c>
    </row>
    <row r="540" spans="1:17" ht="16.149999999999999" hidden="1" customHeight="1" x14ac:dyDescent="0.25">
      <c r="A540" s="42">
        <v>532</v>
      </c>
      <c r="B540" s="42" t="s">
        <v>5059</v>
      </c>
      <c r="C540" s="28" t="s">
        <v>5060</v>
      </c>
      <c r="D540" s="29">
        <v>44942</v>
      </c>
      <c r="E540" s="30" t="s">
        <v>4330</v>
      </c>
      <c r="F540" s="31">
        <v>1803611</v>
      </c>
      <c r="G540" s="30" t="s">
        <v>4331</v>
      </c>
      <c r="H540" s="31">
        <v>189379</v>
      </c>
      <c r="I540" s="96">
        <v>1614232</v>
      </c>
      <c r="J540" s="97"/>
      <c r="K540" s="98"/>
      <c r="L540" s="99" t="s">
        <v>5061</v>
      </c>
      <c r="M540" s="100"/>
      <c r="N540">
        <v>1699</v>
      </c>
      <c r="P540" s="48">
        <f t="shared" si="16"/>
        <v>1614232</v>
      </c>
      <c r="Q540" t="str">
        <f t="shared" si="17"/>
        <v/>
      </c>
    </row>
    <row r="541" spans="1:17" ht="14.65" hidden="1" customHeight="1" x14ac:dyDescent="0.25">
      <c r="A541" s="27">
        <v>533</v>
      </c>
      <c r="B541" s="78" t="s">
        <v>5062</v>
      </c>
      <c r="C541" s="28" t="s">
        <v>5063</v>
      </c>
      <c r="D541" s="29">
        <v>44933</v>
      </c>
      <c r="E541" s="30" t="s">
        <v>4330</v>
      </c>
      <c r="F541" s="31">
        <v>3253796</v>
      </c>
      <c r="G541" s="30" t="s">
        <v>4331</v>
      </c>
      <c r="H541" s="31">
        <v>341648</v>
      </c>
      <c r="I541" s="81">
        <v>3870870</v>
      </c>
      <c r="J541" s="82"/>
      <c r="K541" s="83"/>
      <c r="L541" s="90" t="s">
        <v>5064</v>
      </c>
      <c r="M541" s="91"/>
      <c r="N541">
        <v>861</v>
      </c>
      <c r="P541" s="48">
        <f t="shared" si="16"/>
        <v>2912148</v>
      </c>
      <c r="Q541" t="str">
        <f t="shared" si="17"/>
        <v/>
      </c>
    </row>
    <row r="542" spans="1:17" ht="14.65" hidden="1" customHeight="1" x14ac:dyDescent="0.25">
      <c r="A542" s="35">
        <v>534</v>
      </c>
      <c r="B542" s="80"/>
      <c r="C542" s="28" t="s">
        <v>5065</v>
      </c>
      <c r="D542" s="29">
        <v>44940</v>
      </c>
      <c r="E542" s="30" t="s">
        <v>4330</v>
      </c>
      <c r="F542" s="31">
        <v>1071198</v>
      </c>
      <c r="G542" s="30" t="s">
        <v>4331</v>
      </c>
      <c r="H542" s="31">
        <v>112476</v>
      </c>
      <c r="I542" s="87"/>
      <c r="J542" s="88"/>
      <c r="K542" s="89"/>
      <c r="L542" s="94"/>
      <c r="M542" s="95"/>
      <c r="N542">
        <v>1601</v>
      </c>
      <c r="P542" s="48">
        <f t="shared" si="16"/>
        <v>958722</v>
      </c>
      <c r="Q542" t="str">
        <f t="shared" si="17"/>
        <v/>
      </c>
    </row>
    <row r="543" spans="1:17" ht="14.45" customHeight="1" x14ac:dyDescent="0.25">
      <c r="A543" s="27">
        <v>535</v>
      </c>
      <c r="B543" s="78" t="s">
        <v>5066</v>
      </c>
      <c r="C543" s="28" t="s">
        <v>5067</v>
      </c>
      <c r="D543" s="29">
        <v>44939</v>
      </c>
      <c r="E543" s="30" t="s">
        <v>5068</v>
      </c>
      <c r="F543" s="31">
        <v>-286080</v>
      </c>
      <c r="G543" s="30" t="s">
        <v>4331</v>
      </c>
      <c r="H543" s="31">
        <v>-30038</v>
      </c>
      <c r="I543" s="81">
        <v>-709004</v>
      </c>
      <c r="J543" s="82"/>
      <c r="K543" s="83"/>
      <c r="L543" s="90" t="s">
        <v>5064</v>
      </c>
      <c r="M543" s="91"/>
      <c r="N543">
        <v>22</v>
      </c>
      <c r="P543" s="48">
        <f t="shared" si="16"/>
        <v>-256042</v>
      </c>
      <c r="Q543">
        <f t="shared" si="17"/>
        <v>-286080</v>
      </c>
    </row>
    <row r="544" spans="1:17" ht="14.45" customHeight="1" x14ac:dyDescent="0.25">
      <c r="A544" s="37">
        <v>536</v>
      </c>
      <c r="B544" s="79"/>
      <c r="C544" s="28" t="s">
        <v>5069</v>
      </c>
      <c r="D544" s="29">
        <v>44929</v>
      </c>
      <c r="E544" s="30" t="s">
        <v>5070</v>
      </c>
      <c r="F544" s="31">
        <v>-195577</v>
      </c>
      <c r="G544" s="30" t="s">
        <v>4331</v>
      </c>
      <c r="H544" s="31">
        <v>-20536</v>
      </c>
      <c r="I544" s="84"/>
      <c r="J544" s="85"/>
      <c r="K544" s="86"/>
      <c r="L544" s="92"/>
      <c r="M544" s="93"/>
      <c r="N544">
        <v>3</v>
      </c>
      <c r="P544" s="48">
        <f t="shared" si="16"/>
        <v>-175041</v>
      </c>
      <c r="Q544">
        <f t="shared" si="17"/>
        <v>-195577</v>
      </c>
    </row>
    <row r="545" spans="1:17" ht="14.45" customHeight="1" x14ac:dyDescent="0.25">
      <c r="A545" s="35">
        <v>537</v>
      </c>
      <c r="B545" s="80"/>
      <c r="C545" s="28" t="s">
        <v>5071</v>
      </c>
      <c r="D545" s="29">
        <v>44939</v>
      </c>
      <c r="E545" s="30" t="s">
        <v>5072</v>
      </c>
      <c r="F545" s="31">
        <v>-310526</v>
      </c>
      <c r="G545" s="30" t="s">
        <v>4331</v>
      </c>
      <c r="H545" s="31">
        <v>-32605</v>
      </c>
      <c r="I545" s="87"/>
      <c r="J545" s="88"/>
      <c r="K545" s="89"/>
      <c r="L545" s="94"/>
      <c r="M545" s="95"/>
      <c r="N545">
        <v>20</v>
      </c>
      <c r="P545" s="48">
        <f t="shared" si="16"/>
        <v>-277921</v>
      </c>
      <c r="Q545">
        <f t="shared" si="17"/>
        <v>-310526</v>
      </c>
    </row>
    <row r="546" spans="1:17" ht="14.65" hidden="1" customHeight="1" x14ac:dyDescent="0.25">
      <c r="A546" s="27">
        <v>538</v>
      </c>
      <c r="B546" s="78" t="s">
        <v>5073</v>
      </c>
      <c r="C546" s="28" t="s">
        <v>5074</v>
      </c>
      <c r="D546" s="29">
        <v>44933</v>
      </c>
      <c r="E546" s="30" t="s">
        <v>4330</v>
      </c>
      <c r="F546" s="31">
        <v>4252145</v>
      </c>
      <c r="G546" s="30" t="s">
        <v>4331</v>
      </c>
      <c r="H546" s="31">
        <v>446475</v>
      </c>
      <c r="I546" s="81">
        <v>21614195</v>
      </c>
      <c r="J546" s="82"/>
      <c r="K546" s="83"/>
      <c r="L546" s="90" t="s">
        <v>5075</v>
      </c>
      <c r="M546" s="91"/>
      <c r="N546">
        <v>863</v>
      </c>
      <c r="P546" s="48">
        <f t="shared" si="16"/>
        <v>3805670</v>
      </c>
      <c r="Q546" t="str">
        <f t="shared" si="17"/>
        <v/>
      </c>
    </row>
    <row r="547" spans="1:17" ht="14.65" hidden="1" customHeight="1" x14ac:dyDescent="0.25">
      <c r="A547" s="35">
        <v>539</v>
      </c>
      <c r="B547" s="80"/>
      <c r="C547" s="28" t="s">
        <v>5076</v>
      </c>
      <c r="D547" s="29">
        <v>44937</v>
      </c>
      <c r="E547" s="30" t="s">
        <v>4330</v>
      </c>
      <c r="F547" s="31">
        <v>19897794</v>
      </c>
      <c r="G547" s="30" t="s">
        <v>4331</v>
      </c>
      <c r="H547" s="31">
        <v>2089269</v>
      </c>
      <c r="I547" s="87"/>
      <c r="J547" s="88"/>
      <c r="K547" s="89"/>
      <c r="L547" s="94"/>
      <c r="M547" s="95"/>
      <c r="N547">
        <v>1101</v>
      </c>
      <c r="P547" s="48">
        <f t="shared" si="16"/>
        <v>17808525</v>
      </c>
      <c r="Q547" t="str">
        <f t="shared" si="17"/>
        <v/>
      </c>
    </row>
    <row r="548" spans="1:17" ht="16.149999999999999" customHeight="1" x14ac:dyDescent="0.25">
      <c r="A548" s="42">
        <v>540</v>
      </c>
      <c r="B548" s="42" t="s">
        <v>5077</v>
      </c>
      <c r="C548" s="28" t="s">
        <v>5078</v>
      </c>
      <c r="D548" s="29">
        <v>44945</v>
      </c>
      <c r="E548" s="30" t="s">
        <v>5079</v>
      </c>
      <c r="F548" s="31">
        <v>-320760</v>
      </c>
      <c r="G548" s="30" t="s">
        <v>4331</v>
      </c>
      <c r="H548" s="31">
        <v>-33680</v>
      </c>
      <c r="I548" s="96">
        <v>-287080</v>
      </c>
      <c r="J548" s="97"/>
      <c r="K548" s="98"/>
      <c r="L548" s="99" t="s">
        <v>5075</v>
      </c>
      <c r="M548" s="100"/>
      <c r="N548">
        <v>36</v>
      </c>
      <c r="P548" s="48">
        <f t="shared" si="16"/>
        <v>-287080</v>
      </c>
      <c r="Q548">
        <f t="shared" si="17"/>
        <v>-320760</v>
      </c>
    </row>
    <row r="549" spans="1:17" ht="14.65" hidden="1" customHeight="1" x14ac:dyDescent="0.25">
      <c r="A549" s="27">
        <v>541</v>
      </c>
      <c r="B549" s="78" t="s">
        <v>5080</v>
      </c>
      <c r="C549" s="28" t="s">
        <v>5081</v>
      </c>
      <c r="D549" s="29">
        <v>44936</v>
      </c>
      <c r="E549" s="30" t="s">
        <v>4330</v>
      </c>
      <c r="F549" s="31">
        <v>4796271</v>
      </c>
      <c r="G549" s="30" t="s">
        <v>4331</v>
      </c>
      <c r="H549" s="31">
        <v>503609</v>
      </c>
      <c r="I549" s="81">
        <v>5222023</v>
      </c>
      <c r="J549" s="82"/>
      <c r="K549" s="83"/>
      <c r="L549" s="90" t="s">
        <v>5082</v>
      </c>
      <c r="M549" s="91"/>
      <c r="N549">
        <v>991</v>
      </c>
      <c r="P549" s="48">
        <f t="shared" si="16"/>
        <v>4292662</v>
      </c>
      <c r="Q549" t="str">
        <f t="shared" si="17"/>
        <v/>
      </c>
    </row>
    <row r="550" spans="1:17" ht="14.65" hidden="1" customHeight="1" x14ac:dyDescent="0.25">
      <c r="A550" s="35">
        <v>542</v>
      </c>
      <c r="B550" s="80"/>
      <c r="C550" s="28" t="s">
        <v>5083</v>
      </c>
      <c r="D550" s="29">
        <v>44930</v>
      </c>
      <c r="E550" s="30" t="s">
        <v>4330</v>
      </c>
      <c r="F550" s="31">
        <v>1038392</v>
      </c>
      <c r="G550" s="30" t="s">
        <v>4331</v>
      </c>
      <c r="H550" s="31">
        <v>109031</v>
      </c>
      <c r="I550" s="87"/>
      <c r="J550" s="88"/>
      <c r="K550" s="89"/>
      <c r="L550" s="94"/>
      <c r="M550" s="95"/>
      <c r="N550">
        <v>240</v>
      </c>
      <c r="P550" s="48">
        <f t="shared" si="16"/>
        <v>929361</v>
      </c>
      <c r="Q550" t="str">
        <f t="shared" si="17"/>
        <v/>
      </c>
    </row>
    <row r="551" spans="1:17" ht="16.149999999999999" customHeight="1" x14ac:dyDescent="0.25">
      <c r="A551" s="42">
        <v>543</v>
      </c>
      <c r="B551" s="42" t="s">
        <v>5084</v>
      </c>
      <c r="C551" s="28" t="s">
        <v>5085</v>
      </c>
      <c r="D551" s="29">
        <v>44965</v>
      </c>
      <c r="E551" s="30" t="s">
        <v>5086</v>
      </c>
      <c r="F551" s="31">
        <v>-588060</v>
      </c>
      <c r="G551" s="30" t="s">
        <v>4331</v>
      </c>
      <c r="H551" s="31">
        <v>-61746</v>
      </c>
      <c r="I551" s="96">
        <v>-526314</v>
      </c>
      <c r="J551" s="97"/>
      <c r="K551" s="98"/>
      <c r="L551" s="99" t="s">
        <v>5082</v>
      </c>
      <c r="M551" s="100"/>
      <c r="N551">
        <v>97</v>
      </c>
      <c r="P551" s="48">
        <f t="shared" si="16"/>
        <v>-526314</v>
      </c>
      <c r="Q551">
        <f t="shared" si="17"/>
        <v>-588060</v>
      </c>
    </row>
    <row r="552" spans="1:17" ht="14.45" hidden="1" customHeight="1" x14ac:dyDescent="0.25">
      <c r="A552" s="27">
        <v>544</v>
      </c>
      <c r="B552" s="78" t="s">
        <v>5087</v>
      </c>
      <c r="C552" s="28" t="s">
        <v>5088</v>
      </c>
      <c r="D552" s="29">
        <v>44928</v>
      </c>
      <c r="E552" s="30" t="s">
        <v>4330</v>
      </c>
      <c r="F552" s="31">
        <v>927571</v>
      </c>
      <c r="G552" s="30" t="s">
        <v>4331</v>
      </c>
      <c r="H552" s="31">
        <v>97395</v>
      </c>
      <c r="I552" s="81">
        <v>3695904</v>
      </c>
      <c r="J552" s="82"/>
      <c r="K552" s="83"/>
      <c r="L552" s="90" t="s">
        <v>5089</v>
      </c>
      <c r="M552" s="91"/>
      <c r="N552">
        <v>16</v>
      </c>
      <c r="P552" s="48">
        <f t="shared" si="16"/>
        <v>830176</v>
      </c>
      <c r="Q552" t="str">
        <f t="shared" si="17"/>
        <v/>
      </c>
    </row>
    <row r="553" spans="1:17" ht="14.45" hidden="1" customHeight="1" x14ac:dyDescent="0.25">
      <c r="A553" s="37">
        <v>545</v>
      </c>
      <c r="B553" s="79"/>
      <c r="C553" s="28" t="s">
        <v>5090</v>
      </c>
      <c r="D553" s="29">
        <v>44938</v>
      </c>
      <c r="E553" s="30" t="s">
        <v>4346</v>
      </c>
      <c r="F553" s="31">
        <v>1471124</v>
      </c>
      <c r="G553" s="30" t="s">
        <v>4331</v>
      </c>
      <c r="H553" s="31">
        <v>154468</v>
      </c>
      <c r="I553" s="84"/>
      <c r="J553" s="85"/>
      <c r="K553" s="86"/>
      <c r="L553" s="92"/>
      <c r="M553" s="93"/>
      <c r="N553">
        <v>1425</v>
      </c>
      <c r="P553" s="48">
        <f t="shared" si="16"/>
        <v>1316656</v>
      </c>
      <c r="Q553" t="str">
        <f t="shared" si="17"/>
        <v/>
      </c>
    </row>
    <row r="554" spans="1:17" ht="14.45" hidden="1" customHeight="1" x14ac:dyDescent="0.25">
      <c r="A554" s="37">
        <v>546</v>
      </c>
      <c r="B554" s="79"/>
      <c r="C554" s="28" t="s">
        <v>5091</v>
      </c>
      <c r="D554" s="29">
        <v>44935</v>
      </c>
      <c r="E554" s="30" t="s">
        <v>4330</v>
      </c>
      <c r="F554" s="31">
        <v>923066</v>
      </c>
      <c r="G554" s="30" t="s">
        <v>4331</v>
      </c>
      <c r="H554" s="31">
        <v>96922</v>
      </c>
      <c r="I554" s="84"/>
      <c r="J554" s="85"/>
      <c r="K554" s="86"/>
      <c r="L554" s="92"/>
      <c r="M554" s="93"/>
      <c r="N554">
        <v>933</v>
      </c>
      <c r="P554" s="48">
        <f t="shared" si="16"/>
        <v>826144</v>
      </c>
      <c r="Q554" t="str">
        <f t="shared" si="17"/>
        <v/>
      </c>
    </row>
    <row r="555" spans="1:17" ht="14.45" hidden="1" customHeight="1" x14ac:dyDescent="0.25">
      <c r="A555" s="35">
        <v>547</v>
      </c>
      <c r="B555" s="80"/>
      <c r="C555" s="28" t="s">
        <v>5092</v>
      </c>
      <c r="D555" s="29">
        <v>44942</v>
      </c>
      <c r="E555" s="30" t="s">
        <v>4346</v>
      </c>
      <c r="F555" s="31">
        <v>807741</v>
      </c>
      <c r="G555" s="30" t="s">
        <v>4331</v>
      </c>
      <c r="H555" s="31">
        <v>84813</v>
      </c>
      <c r="I555" s="87"/>
      <c r="J555" s="88"/>
      <c r="K555" s="89"/>
      <c r="L555" s="94"/>
      <c r="M555" s="95"/>
      <c r="N555">
        <v>1695</v>
      </c>
      <c r="P555" s="48">
        <f t="shared" si="16"/>
        <v>722928</v>
      </c>
      <c r="Q555" t="str">
        <f t="shared" si="17"/>
        <v/>
      </c>
    </row>
    <row r="556" spans="1:17" ht="16.149999999999999" hidden="1" customHeight="1" x14ac:dyDescent="0.25">
      <c r="A556" s="42">
        <v>548</v>
      </c>
      <c r="B556" s="42" t="s">
        <v>5093</v>
      </c>
      <c r="C556" s="28" t="s">
        <v>5094</v>
      </c>
      <c r="D556" s="29">
        <v>44937</v>
      </c>
      <c r="E556" s="30" t="s">
        <v>4330</v>
      </c>
      <c r="F556" s="31">
        <v>5332352</v>
      </c>
      <c r="G556" s="30" t="s">
        <v>4331</v>
      </c>
      <c r="H556" s="31">
        <v>559897</v>
      </c>
      <c r="I556" s="96">
        <v>4772455</v>
      </c>
      <c r="J556" s="97"/>
      <c r="K556" s="98"/>
      <c r="L556" s="99" t="s">
        <v>5095</v>
      </c>
      <c r="M556" s="100"/>
      <c r="N556">
        <v>1094</v>
      </c>
      <c r="P556" s="48">
        <f t="shared" si="16"/>
        <v>4772455</v>
      </c>
      <c r="Q556" t="str">
        <f t="shared" si="17"/>
        <v/>
      </c>
    </row>
    <row r="557" spans="1:17" ht="16.149999999999999" customHeight="1" x14ac:dyDescent="0.25">
      <c r="A557" s="42">
        <v>549</v>
      </c>
      <c r="B557" s="42" t="s">
        <v>5096</v>
      </c>
      <c r="C557" s="28" t="s">
        <v>5097</v>
      </c>
      <c r="D557" s="29">
        <v>44931</v>
      </c>
      <c r="E557" s="30" t="s">
        <v>5098</v>
      </c>
      <c r="F557" s="31">
        <v>-320760</v>
      </c>
      <c r="G557" s="30" t="s">
        <v>4646</v>
      </c>
      <c r="H557" s="31">
        <v>-33680</v>
      </c>
      <c r="I557" s="96">
        <v>-287080</v>
      </c>
      <c r="J557" s="97"/>
      <c r="K557" s="98"/>
      <c r="L557" s="99" t="s">
        <v>5095</v>
      </c>
      <c r="M557" s="100"/>
      <c r="N557">
        <v>6</v>
      </c>
      <c r="P557" s="48">
        <f t="shared" si="16"/>
        <v>-287080</v>
      </c>
      <c r="Q557">
        <f t="shared" si="17"/>
        <v>-320760</v>
      </c>
    </row>
    <row r="558" spans="1:17" ht="16.149999999999999" customHeight="1" x14ac:dyDescent="0.25">
      <c r="A558" s="42">
        <v>550</v>
      </c>
      <c r="B558" s="42" t="s">
        <v>5099</v>
      </c>
      <c r="C558" s="28" t="s">
        <v>5100</v>
      </c>
      <c r="D558" s="29">
        <v>44960</v>
      </c>
      <c r="E558" s="30" t="s">
        <v>5101</v>
      </c>
      <c r="F558" s="31">
        <v>-490050</v>
      </c>
      <c r="G558" s="30" t="s">
        <v>4331</v>
      </c>
      <c r="H558" s="31">
        <v>-51455</v>
      </c>
      <c r="I558" s="96">
        <v>-438595</v>
      </c>
      <c r="J558" s="97"/>
      <c r="K558" s="98"/>
      <c r="L558" s="99" t="s">
        <v>5095</v>
      </c>
      <c r="M558" s="100"/>
      <c r="N558">
        <v>52</v>
      </c>
      <c r="P558" s="48">
        <f t="shared" si="16"/>
        <v>-438595</v>
      </c>
      <c r="Q558">
        <f t="shared" si="17"/>
        <v>-490050</v>
      </c>
    </row>
    <row r="559" spans="1:17" ht="16.149999999999999" hidden="1" customHeight="1" x14ac:dyDescent="0.25">
      <c r="A559" s="42">
        <v>551</v>
      </c>
      <c r="B559" s="42" t="s">
        <v>5102</v>
      </c>
      <c r="C559" s="28" t="s">
        <v>5103</v>
      </c>
      <c r="D559" s="29">
        <v>44936</v>
      </c>
      <c r="E559" s="30" t="s">
        <v>4346</v>
      </c>
      <c r="F559" s="31">
        <v>6698681</v>
      </c>
      <c r="G559" s="30" t="s">
        <v>4331</v>
      </c>
      <c r="H559" s="31">
        <v>703362</v>
      </c>
      <c r="I559" s="96">
        <v>5995319</v>
      </c>
      <c r="J559" s="97"/>
      <c r="K559" s="98"/>
      <c r="L559" s="99" t="s">
        <v>5104</v>
      </c>
      <c r="M559" s="100"/>
      <c r="N559">
        <v>1030</v>
      </c>
      <c r="P559" s="48">
        <f t="shared" si="16"/>
        <v>5995319</v>
      </c>
      <c r="Q559" t="str">
        <f t="shared" si="17"/>
        <v/>
      </c>
    </row>
    <row r="560" spans="1:17" ht="16.149999999999999" hidden="1" customHeight="1" x14ac:dyDescent="0.25">
      <c r="A560" s="42">
        <v>552</v>
      </c>
      <c r="B560" s="42" t="s">
        <v>5105</v>
      </c>
      <c r="C560" s="28" t="s">
        <v>5106</v>
      </c>
      <c r="D560" s="29">
        <v>44922</v>
      </c>
      <c r="E560" s="30" t="s">
        <v>5107</v>
      </c>
      <c r="F560" s="31">
        <v>2039025</v>
      </c>
      <c r="G560" s="30" t="s">
        <v>4646</v>
      </c>
      <c r="H560" s="31">
        <v>218062</v>
      </c>
      <c r="I560" s="96">
        <v>1820963</v>
      </c>
      <c r="J560" s="97"/>
      <c r="K560" s="98"/>
      <c r="L560" s="99" t="s">
        <v>5104</v>
      </c>
      <c r="M560" s="100"/>
      <c r="N560">
        <v>57012</v>
      </c>
      <c r="P560" s="48">
        <f t="shared" si="16"/>
        <v>1820963</v>
      </c>
      <c r="Q560" t="str">
        <f t="shared" si="17"/>
        <v/>
      </c>
    </row>
    <row r="561" spans="1:17" ht="16.149999999999999" hidden="1" customHeight="1" x14ac:dyDescent="0.25">
      <c r="A561" s="42">
        <v>553</v>
      </c>
      <c r="B561" s="42" t="s">
        <v>5108</v>
      </c>
      <c r="C561" s="28" t="s">
        <v>5109</v>
      </c>
      <c r="D561" s="29">
        <v>44942</v>
      </c>
      <c r="E561" s="30" t="s">
        <v>4330</v>
      </c>
      <c r="F561" s="31">
        <v>1646084</v>
      </c>
      <c r="G561" s="30" t="s">
        <v>4331</v>
      </c>
      <c r="H561" s="31">
        <v>172839</v>
      </c>
      <c r="I561" s="96">
        <v>1473245</v>
      </c>
      <c r="J561" s="97"/>
      <c r="K561" s="98"/>
      <c r="L561" s="99" t="s">
        <v>5110</v>
      </c>
      <c r="M561" s="100"/>
      <c r="N561">
        <v>1628</v>
      </c>
      <c r="P561" s="48">
        <f t="shared" si="16"/>
        <v>1473245</v>
      </c>
      <c r="Q561" t="str">
        <f t="shared" si="17"/>
        <v/>
      </c>
    </row>
    <row r="562" spans="1:17" ht="16.149999999999999" hidden="1" customHeight="1" x14ac:dyDescent="0.25">
      <c r="A562" s="42">
        <v>554</v>
      </c>
      <c r="B562" s="42" t="s">
        <v>5111</v>
      </c>
      <c r="C562" s="28" t="s">
        <v>5112</v>
      </c>
      <c r="D562" s="29">
        <v>44932</v>
      </c>
      <c r="E562" s="30" t="s">
        <v>4330</v>
      </c>
      <c r="F562" s="31">
        <v>519196</v>
      </c>
      <c r="G562" s="30" t="s">
        <v>4331</v>
      </c>
      <c r="H562" s="31">
        <v>54516</v>
      </c>
      <c r="I562" s="96">
        <v>464680</v>
      </c>
      <c r="J562" s="97"/>
      <c r="K562" s="98"/>
      <c r="L562" s="99" t="s">
        <v>5113</v>
      </c>
      <c r="M562" s="100"/>
      <c r="N562">
        <v>749</v>
      </c>
      <c r="P562" s="48">
        <f t="shared" si="16"/>
        <v>464680</v>
      </c>
      <c r="Q562" t="str">
        <f t="shared" si="17"/>
        <v/>
      </c>
    </row>
    <row r="563" spans="1:17" ht="16.149999999999999" hidden="1" customHeight="1" x14ac:dyDescent="0.25">
      <c r="A563" s="42">
        <v>555</v>
      </c>
      <c r="B563" s="42" t="s">
        <v>5114</v>
      </c>
      <c r="C563" s="28" t="s">
        <v>5115</v>
      </c>
      <c r="D563" s="29">
        <v>44936</v>
      </c>
      <c r="E563" s="30" t="s">
        <v>5116</v>
      </c>
      <c r="F563" s="31">
        <v>1726061</v>
      </c>
      <c r="G563" s="30" t="s">
        <v>4331</v>
      </c>
      <c r="H563" s="31">
        <v>181236</v>
      </c>
      <c r="I563" s="96">
        <v>1544825</v>
      </c>
      <c r="J563" s="97"/>
      <c r="K563" s="98"/>
      <c r="L563" s="99" t="s">
        <v>5117</v>
      </c>
      <c r="M563" s="100"/>
      <c r="N563">
        <v>1020</v>
      </c>
      <c r="P563" s="48">
        <f t="shared" si="16"/>
        <v>1544825</v>
      </c>
      <c r="Q563" t="str">
        <f t="shared" si="17"/>
        <v/>
      </c>
    </row>
    <row r="564" spans="1:17" ht="14.45" hidden="1" customHeight="1" x14ac:dyDescent="0.25">
      <c r="A564" s="27">
        <v>556</v>
      </c>
      <c r="B564" s="78" t="s">
        <v>5118</v>
      </c>
      <c r="C564" s="28" t="s">
        <v>5119</v>
      </c>
      <c r="D564" s="29">
        <v>44931</v>
      </c>
      <c r="E564" s="30" t="s">
        <v>4346</v>
      </c>
      <c r="F564" s="31">
        <v>3170351</v>
      </c>
      <c r="G564" s="30" t="s">
        <v>4331</v>
      </c>
      <c r="H564" s="31">
        <v>332887</v>
      </c>
      <c r="I564" s="81">
        <v>11620867</v>
      </c>
      <c r="J564" s="82"/>
      <c r="K564" s="83"/>
      <c r="L564" s="90" t="s">
        <v>5120</v>
      </c>
      <c r="M564" s="91"/>
      <c r="N564">
        <v>409</v>
      </c>
      <c r="P564" s="48">
        <f t="shared" si="16"/>
        <v>2837464</v>
      </c>
      <c r="Q564" t="str">
        <f t="shared" si="17"/>
        <v/>
      </c>
    </row>
    <row r="565" spans="1:17" ht="14.45" hidden="1" customHeight="1" x14ac:dyDescent="0.25">
      <c r="A565" s="37">
        <v>557</v>
      </c>
      <c r="B565" s="79"/>
      <c r="C565" s="28" t="s">
        <v>5121</v>
      </c>
      <c r="D565" s="29">
        <v>44940</v>
      </c>
      <c r="E565" s="30" t="s">
        <v>4330</v>
      </c>
      <c r="F565" s="31">
        <v>6633069</v>
      </c>
      <c r="G565" s="30" t="s">
        <v>4331</v>
      </c>
      <c r="H565" s="31">
        <v>696472</v>
      </c>
      <c r="I565" s="84"/>
      <c r="J565" s="85"/>
      <c r="K565" s="86"/>
      <c r="L565" s="92"/>
      <c r="M565" s="93"/>
      <c r="N565">
        <v>1534</v>
      </c>
      <c r="P565" s="48">
        <f t="shared" si="16"/>
        <v>5936597</v>
      </c>
      <c r="Q565" t="str">
        <f t="shared" si="17"/>
        <v/>
      </c>
    </row>
    <row r="566" spans="1:17" ht="14.45" hidden="1" customHeight="1" x14ac:dyDescent="0.25">
      <c r="A566" s="35">
        <v>558</v>
      </c>
      <c r="B566" s="80"/>
      <c r="C566" s="28" t="s">
        <v>5122</v>
      </c>
      <c r="D566" s="29">
        <v>44945</v>
      </c>
      <c r="E566" s="30" t="s">
        <v>4330</v>
      </c>
      <c r="F566" s="31">
        <v>3180789</v>
      </c>
      <c r="G566" s="30" t="s">
        <v>4331</v>
      </c>
      <c r="H566" s="31">
        <v>333983</v>
      </c>
      <c r="I566" s="87"/>
      <c r="J566" s="88"/>
      <c r="K566" s="89"/>
      <c r="L566" s="94"/>
      <c r="M566" s="95"/>
      <c r="N566">
        <v>1802</v>
      </c>
      <c r="P566" s="48">
        <f t="shared" si="16"/>
        <v>2846806</v>
      </c>
      <c r="Q566" t="str">
        <f t="shared" si="17"/>
        <v/>
      </c>
    </row>
    <row r="567" spans="1:17" ht="14.45" hidden="1" customHeight="1" x14ac:dyDescent="0.25">
      <c r="A567" s="27">
        <v>559</v>
      </c>
      <c r="B567" s="78" t="s">
        <v>5123</v>
      </c>
      <c r="C567" s="28" t="s">
        <v>5124</v>
      </c>
      <c r="D567" s="29">
        <v>44943</v>
      </c>
      <c r="E567" s="30" t="s">
        <v>4334</v>
      </c>
      <c r="F567" s="31">
        <v>1038392</v>
      </c>
      <c r="G567" s="30" t="s">
        <v>4331</v>
      </c>
      <c r="H567" s="31">
        <v>109031</v>
      </c>
      <c r="I567" s="81">
        <v>21631006</v>
      </c>
      <c r="J567" s="82"/>
      <c r="K567" s="83"/>
      <c r="L567" s="90" t="s">
        <v>5125</v>
      </c>
      <c r="M567" s="91"/>
      <c r="N567">
        <v>1750</v>
      </c>
      <c r="P567" s="48">
        <f t="shared" si="16"/>
        <v>929361</v>
      </c>
      <c r="Q567" t="str">
        <f t="shared" si="17"/>
        <v/>
      </c>
    </row>
    <row r="568" spans="1:17" ht="14.45" hidden="1" customHeight="1" x14ac:dyDescent="0.25">
      <c r="A568" s="37">
        <v>560</v>
      </c>
      <c r="B568" s="79"/>
      <c r="C568" s="28" t="s">
        <v>5126</v>
      </c>
      <c r="D568" s="29">
        <v>44936</v>
      </c>
      <c r="E568" s="30" t="s">
        <v>4334</v>
      </c>
      <c r="F568" s="31">
        <v>5273326</v>
      </c>
      <c r="G568" s="30" t="s">
        <v>4331</v>
      </c>
      <c r="H568" s="31">
        <v>553699</v>
      </c>
      <c r="I568" s="84"/>
      <c r="J568" s="85"/>
      <c r="K568" s="86"/>
      <c r="L568" s="92"/>
      <c r="M568" s="93"/>
      <c r="N568">
        <v>1035</v>
      </c>
      <c r="P568" s="48">
        <f t="shared" si="16"/>
        <v>4719627</v>
      </c>
      <c r="Q568" t="str">
        <f t="shared" si="17"/>
        <v/>
      </c>
    </row>
    <row r="569" spans="1:17" ht="14.45" hidden="1" customHeight="1" x14ac:dyDescent="0.25">
      <c r="A569" s="37">
        <v>561</v>
      </c>
      <c r="B569" s="79"/>
      <c r="C569" s="28" t="s">
        <v>5127</v>
      </c>
      <c r="D569" s="29">
        <v>44939</v>
      </c>
      <c r="E569" s="30" t="s">
        <v>4769</v>
      </c>
      <c r="F569" s="31">
        <v>7967883</v>
      </c>
      <c r="G569" s="30" t="s">
        <v>4331</v>
      </c>
      <c r="H569" s="31">
        <v>836628</v>
      </c>
      <c r="I569" s="84"/>
      <c r="J569" s="85"/>
      <c r="K569" s="86"/>
      <c r="L569" s="92"/>
      <c r="M569" s="93"/>
      <c r="N569">
        <v>1518</v>
      </c>
      <c r="P569" s="48">
        <f t="shared" si="16"/>
        <v>7131255</v>
      </c>
      <c r="Q569" t="str">
        <f t="shared" si="17"/>
        <v/>
      </c>
    </row>
    <row r="570" spans="1:17" ht="14.45" hidden="1" customHeight="1" x14ac:dyDescent="0.25">
      <c r="A570" s="37">
        <v>562</v>
      </c>
      <c r="B570" s="79"/>
      <c r="C570" s="28" t="s">
        <v>5128</v>
      </c>
      <c r="D570" s="29">
        <v>44929</v>
      </c>
      <c r="E570" s="30" t="s">
        <v>4346</v>
      </c>
      <c r="F570" s="31">
        <v>5654187</v>
      </c>
      <c r="G570" s="30" t="s">
        <v>4331</v>
      </c>
      <c r="H570" s="31">
        <v>593690</v>
      </c>
      <c r="I570" s="84"/>
      <c r="J570" s="85"/>
      <c r="K570" s="86"/>
      <c r="L570" s="92"/>
      <c r="M570" s="93"/>
      <c r="N570">
        <v>171</v>
      </c>
      <c r="P570" s="48">
        <f t="shared" si="16"/>
        <v>5060497</v>
      </c>
      <c r="Q570" t="str">
        <f t="shared" si="17"/>
        <v/>
      </c>
    </row>
    <row r="571" spans="1:17" ht="14.45" hidden="1" customHeight="1" x14ac:dyDescent="0.25">
      <c r="A571" s="35">
        <v>563</v>
      </c>
      <c r="B571" s="80"/>
      <c r="C571" s="28" t="s">
        <v>5129</v>
      </c>
      <c r="D571" s="29">
        <v>44932</v>
      </c>
      <c r="E571" s="30" t="s">
        <v>4769</v>
      </c>
      <c r="F571" s="31">
        <v>4234934</v>
      </c>
      <c r="G571" s="30" t="s">
        <v>4331</v>
      </c>
      <c r="H571" s="31">
        <v>444668</v>
      </c>
      <c r="I571" s="87"/>
      <c r="J571" s="88"/>
      <c r="K571" s="89"/>
      <c r="L571" s="94"/>
      <c r="M571" s="95"/>
      <c r="N571">
        <v>718</v>
      </c>
      <c r="P571" s="48">
        <f t="shared" si="16"/>
        <v>3790266</v>
      </c>
      <c r="Q571" t="str">
        <f t="shared" si="17"/>
        <v/>
      </c>
    </row>
    <row r="572" spans="1:17" ht="14.45" hidden="1" customHeight="1" x14ac:dyDescent="0.25">
      <c r="A572" s="27">
        <v>564</v>
      </c>
      <c r="B572" s="78" t="s">
        <v>5130</v>
      </c>
      <c r="C572" s="28" t="s">
        <v>5131</v>
      </c>
      <c r="D572" s="29">
        <v>44939</v>
      </c>
      <c r="E572" s="30" t="s">
        <v>4330</v>
      </c>
      <c r="F572" s="31">
        <v>6115490</v>
      </c>
      <c r="G572" s="30" t="s">
        <v>4331</v>
      </c>
      <c r="H572" s="31">
        <v>642126</v>
      </c>
      <c r="I572" s="81">
        <v>23537041</v>
      </c>
      <c r="J572" s="82"/>
      <c r="K572" s="83"/>
      <c r="L572" s="90" t="s">
        <v>5132</v>
      </c>
      <c r="M572" s="91"/>
      <c r="N572">
        <v>1459</v>
      </c>
      <c r="P572" s="48">
        <f t="shared" si="16"/>
        <v>5473364</v>
      </c>
      <c r="Q572" t="str">
        <f t="shared" si="17"/>
        <v/>
      </c>
    </row>
    <row r="573" spans="1:17" ht="14.45" hidden="1" customHeight="1" x14ac:dyDescent="0.25">
      <c r="A573" s="37">
        <v>565</v>
      </c>
      <c r="B573" s="79"/>
      <c r="C573" s="28" t="s">
        <v>5133</v>
      </c>
      <c r="D573" s="29">
        <v>44932</v>
      </c>
      <c r="E573" s="30" t="s">
        <v>4330</v>
      </c>
      <c r="F573" s="31">
        <v>3692267</v>
      </c>
      <c r="G573" s="30" t="s">
        <v>4331</v>
      </c>
      <c r="H573" s="31">
        <v>387688</v>
      </c>
      <c r="I573" s="84"/>
      <c r="J573" s="85"/>
      <c r="K573" s="86"/>
      <c r="L573" s="92"/>
      <c r="M573" s="93"/>
      <c r="N573">
        <v>722</v>
      </c>
      <c r="P573" s="48">
        <f t="shared" si="16"/>
        <v>3304579</v>
      </c>
      <c r="Q573" t="str">
        <f t="shared" si="17"/>
        <v/>
      </c>
    </row>
    <row r="574" spans="1:17" ht="14.45" hidden="1" customHeight="1" x14ac:dyDescent="0.25">
      <c r="A574" s="37">
        <v>566</v>
      </c>
      <c r="B574" s="79"/>
      <c r="C574" s="28" t="s">
        <v>5134</v>
      </c>
      <c r="D574" s="29">
        <v>44938</v>
      </c>
      <c r="E574" s="30" t="s">
        <v>4330</v>
      </c>
      <c r="F574" s="31">
        <v>10877338</v>
      </c>
      <c r="G574" s="30" t="s">
        <v>4331</v>
      </c>
      <c r="H574" s="31">
        <v>1142121</v>
      </c>
      <c r="I574" s="84"/>
      <c r="J574" s="85"/>
      <c r="K574" s="86"/>
      <c r="L574" s="92"/>
      <c r="M574" s="93"/>
      <c r="N574">
        <v>1426</v>
      </c>
      <c r="P574" s="48">
        <f t="shared" si="16"/>
        <v>9735217</v>
      </c>
      <c r="Q574" t="str">
        <f t="shared" si="17"/>
        <v/>
      </c>
    </row>
    <row r="575" spans="1:17" ht="14.45" hidden="1" customHeight="1" x14ac:dyDescent="0.25">
      <c r="A575" s="35">
        <v>567</v>
      </c>
      <c r="B575" s="80"/>
      <c r="C575" s="28" t="s">
        <v>5135</v>
      </c>
      <c r="D575" s="29">
        <v>44929</v>
      </c>
      <c r="E575" s="30" t="s">
        <v>4330</v>
      </c>
      <c r="F575" s="31">
        <v>5613275</v>
      </c>
      <c r="G575" s="30" t="s">
        <v>4331</v>
      </c>
      <c r="H575" s="31">
        <v>589394</v>
      </c>
      <c r="I575" s="87"/>
      <c r="J575" s="88"/>
      <c r="K575" s="89"/>
      <c r="L575" s="94"/>
      <c r="M575" s="95"/>
      <c r="N575">
        <v>166</v>
      </c>
      <c r="P575" s="48">
        <f t="shared" si="16"/>
        <v>5023881</v>
      </c>
      <c r="Q575" t="str">
        <f t="shared" si="17"/>
        <v/>
      </c>
    </row>
    <row r="576" spans="1:17" ht="14.45" hidden="1" customHeight="1" x14ac:dyDescent="0.25">
      <c r="A576" s="27">
        <v>568</v>
      </c>
      <c r="B576" s="78" t="s">
        <v>5136</v>
      </c>
      <c r="C576" s="28" t="s">
        <v>5137</v>
      </c>
      <c r="D576" s="29">
        <v>44937</v>
      </c>
      <c r="E576" s="30" t="s">
        <v>4769</v>
      </c>
      <c r="F576" s="31">
        <v>2117467</v>
      </c>
      <c r="G576" s="30" t="s">
        <v>4331</v>
      </c>
      <c r="H576" s="31">
        <v>222334</v>
      </c>
      <c r="I576" s="81">
        <v>10229195</v>
      </c>
      <c r="J576" s="82"/>
      <c r="K576" s="83"/>
      <c r="L576" s="90" t="s">
        <v>5138</v>
      </c>
      <c r="M576" s="91"/>
      <c r="N576">
        <v>1100</v>
      </c>
      <c r="P576" s="48">
        <f t="shared" si="16"/>
        <v>1895133</v>
      </c>
      <c r="Q576" t="str">
        <f t="shared" si="17"/>
        <v/>
      </c>
    </row>
    <row r="577" spans="1:17" ht="14.45" hidden="1" customHeight="1" x14ac:dyDescent="0.25">
      <c r="A577" s="37">
        <v>569</v>
      </c>
      <c r="B577" s="79"/>
      <c r="C577" s="28" t="s">
        <v>5139</v>
      </c>
      <c r="D577" s="29">
        <v>44930</v>
      </c>
      <c r="E577" s="30" t="s">
        <v>4330</v>
      </c>
      <c r="F577" s="31">
        <v>2959400</v>
      </c>
      <c r="G577" s="30" t="s">
        <v>4331</v>
      </c>
      <c r="H577" s="31">
        <v>310737</v>
      </c>
      <c r="I577" s="84"/>
      <c r="J577" s="85"/>
      <c r="K577" s="86"/>
      <c r="L577" s="92"/>
      <c r="M577" s="93"/>
      <c r="N577">
        <v>305</v>
      </c>
      <c r="P577" s="48">
        <f t="shared" si="16"/>
        <v>2648663</v>
      </c>
      <c r="Q577" t="str">
        <f t="shared" si="17"/>
        <v/>
      </c>
    </row>
    <row r="578" spans="1:17" ht="14.45" hidden="1" customHeight="1" x14ac:dyDescent="0.25">
      <c r="A578" s="37">
        <v>570</v>
      </c>
      <c r="B578" s="79"/>
      <c r="C578" s="28" t="s">
        <v>5140</v>
      </c>
      <c r="D578" s="29">
        <v>44940</v>
      </c>
      <c r="E578" s="30" t="s">
        <v>4769</v>
      </c>
      <c r="F578" s="31">
        <v>4234934</v>
      </c>
      <c r="G578" s="30" t="s">
        <v>4331</v>
      </c>
      <c r="H578" s="31">
        <v>444668</v>
      </c>
      <c r="I578" s="84"/>
      <c r="J578" s="85"/>
      <c r="K578" s="86"/>
      <c r="L578" s="92"/>
      <c r="M578" s="93"/>
      <c r="N578">
        <v>1600</v>
      </c>
      <c r="P578" s="48">
        <f t="shared" si="16"/>
        <v>3790266</v>
      </c>
      <c r="Q578" t="str">
        <f t="shared" si="17"/>
        <v/>
      </c>
    </row>
    <row r="579" spans="1:17" ht="14.45" hidden="1" customHeight="1" x14ac:dyDescent="0.25">
      <c r="A579" s="35">
        <v>571</v>
      </c>
      <c r="B579" s="80"/>
      <c r="C579" s="28" t="s">
        <v>5141</v>
      </c>
      <c r="D579" s="29">
        <v>44933</v>
      </c>
      <c r="E579" s="30" t="s">
        <v>4769</v>
      </c>
      <c r="F579" s="31">
        <v>2117467</v>
      </c>
      <c r="G579" s="30" t="s">
        <v>4331</v>
      </c>
      <c r="H579" s="31">
        <v>222334</v>
      </c>
      <c r="I579" s="87"/>
      <c r="J579" s="88"/>
      <c r="K579" s="89"/>
      <c r="L579" s="94"/>
      <c r="M579" s="95"/>
      <c r="N579">
        <v>860</v>
      </c>
      <c r="P579" s="48">
        <f t="shared" si="16"/>
        <v>1895133</v>
      </c>
      <c r="Q579" t="str">
        <f t="shared" si="17"/>
        <v/>
      </c>
    </row>
    <row r="580" spans="1:17" ht="14.45" hidden="1" customHeight="1" x14ac:dyDescent="0.25">
      <c r="A580" s="27">
        <v>572</v>
      </c>
      <c r="B580" s="78" t="s">
        <v>5142</v>
      </c>
      <c r="C580" s="28" t="s">
        <v>5143</v>
      </c>
      <c r="D580" s="29">
        <v>44935</v>
      </c>
      <c r="E580" s="30" t="s">
        <v>4330</v>
      </c>
      <c r="F580" s="31">
        <v>3288396</v>
      </c>
      <c r="G580" s="30" t="s">
        <v>4331</v>
      </c>
      <c r="H580" s="31">
        <v>345282</v>
      </c>
      <c r="I580" s="81">
        <v>9552272</v>
      </c>
      <c r="J580" s="82"/>
      <c r="K580" s="83"/>
      <c r="L580" s="90" t="s">
        <v>5144</v>
      </c>
      <c r="M580" s="91"/>
      <c r="N580">
        <v>932</v>
      </c>
      <c r="P580" s="48">
        <f t="shared" si="16"/>
        <v>2943114</v>
      </c>
      <c r="Q580" t="str">
        <f t="shared" si="17"/>
        <v/>
      </c>
    </row>
    <row r="581" spans="1:17" ht="14.45" hidden="1" customHeight="1" x14ac:dyDescent="0.25">
      <c r="A581" s="37">
        <v>573</v>
      </c>
      <c r="B581" s="79"/>
      <c r="C581" s="28" t="s">
        <v>5145</v>
      </c>
      <c r="D581" s="29">
        <v>44942</v>
      </c>
      <c r="E581" s="30" t="s">
        <v>4334</v>
      </c>
      <c r="F581" s="31">
        <v>3692267</v>
      </c>
      <c r="G581" s="30" t="s">
        <v>4331</v>
      </c>
      <c r="H581" s="31">
        <v>387688</v>
      </c>
      <c r="I581" s="84"/>
      <c r="J581" s="85"/>
      <c r="K581" s="86"/>
      <c r="L581" s="92"/>
      <c r="M581" s="93"/>
      <c r="N581">
        <v>1698</v>
      </c>
      <c r="P581" s="48">
        <f t="shared" si="16"/>
        <v>3304579</v>
      </c>
      <c r="Q581" t="str">
        <f t="shared" si="17"/>
        <v/>
      </c>
    </row>
    <row r="582" spans="1:17" ht="14.45" hidden="1" customHeight="1" x14ac:dyDescent="0.25">
      <c r="A582" s="35">
        <v>574</v>
      </c>
      <c r="B582" s="80"/>
      <c r="C582" s="28" t="s">
        <v>5146</v>
      </c>
      <c r="D582" s="29">
        <v>44938</v>
      </c>
      <c r="E582" s="30" t="s">
        <v>4334</v>
      </c>
      <c r="F582" s="31">
        <v>3692267</v>
      </c>
      <c r="G582" s="30" t="s">
        <v>4331</v>
      </c>
      <c r="H582" s="31">
        <v>387688</v>
      </c>
      <c r="I582" s="87"/>
      <c r="J582" s="88"/>
      <c r="K582" s="89"/>
      <c r="L582" s="94"/>
      <c r="M582" s="95"/>
      <c r="N582">
        <v>1430</v>
      </c>
      <c r="P582" s="48">
        <f t="shared" si="16"/>
        <v>3304579</v>
      </c>
      <c r="Q582" t="str">
        <f t="shared" si="17"/>
        <v/>
      </c>
    </row>
    <row r="583" spans="1:17" ht="14.45" hidden="1" customHeight="1" x14ac:dyDescent="0.25">
      <c r="A583" s="27">
        <v>575</v>
      </c>
      <c r="B583" s="78" t="s">
        <v>5147</v>
      </c>
      <c r="C583" s="28" t="s">
        <v>5148</v>
      </c>
      <c r="D583" s="29">
        <v>44945</v>
      </c>
      <c r="E583" s="30" t="s">
        <v>4334</v>
      </c>
      <c r="F583" s="31">
        <v>2365329</v>
      </c>
      <c r="G583" s="30" t="s">
        <v>4331</v>
      </c>
      <c r="H583" s="31">
        <v>248360</v>
      </c>
      <c r="I583" s="81">
        <v>12170743</v>
      </c>
      <c r="J583" s="82"/>
      <c r="K583" s="83"/>
      <c r="L583" s="90" t="s">
        <v>5149</v>
      </c>
      <c r="M583" s="91"/>
      <c r="N583">
        <v>1821</v>
      </c>
      <c r="P583" s="48">
        <f t="shared" si="16"/>
        <v>2116969</v>
      </c>
      <c r="Q583" t="str">
        <f t="shared" si="17"/>
        <v/>
      </c>
    </row>
    <row r="584" spans="1:17" ht="14.45" hidden="1" customHeight="1" x14ac:dyDescent="0.25">
      <c r="A584" s="37">
        <v>576</v>
      </c>
      <c r="B584" s="79"/>
      <c r="C584" s="28" t="s">
        <v>5150</v>
      </c>
      <c r="D584" s="29">
        <v>44929</v>
      </c>
      <c r="E584" s="30" t="s">
        <v>4346</v>
      </c>
      <c r="F584" s="31">
        <v>3808536</v>
      </c>
      <c r="G584" s="30" t="s">
        <v>4331</v>
      </c>
      <c r="H584" s="31">
        <v>399896</v>
      </c>
      <c r="I584" s="84"/>
      <c r="J584" s="85"/>
      <c r="K584" s="86"/>
      <c r="L584" s="92"/>
      <c r="M584" s="93"/>
      <c r="N584">
        <v>200</v>
      </c>
      <c r="P584" s="48">
        <f t="shared" si="16"/>
        <v>3408640</v>
      </c>
      <c r="Q584" t="str">
        <f t="shared" si="17"/>
        <v/>
      </c>
    </row>
    <row r="585" spans="1:17" ht="14.45" hidden="1" customHeight="1" x14ac:dyDescent="0.25">
      <c r="A585" s="37">
        <v>577</v>
      </c>
      <c r="B585" s="79"/>
      <c r="C585" s="28" t="s">
        <v>5151</v>
      </c>
      <c r="D585" s="29">
        <v>44937</v>
      </c>
      <c r="E585" s="30" t="s">
        <v>4334</v>
      </c>
      <c r="F585" s="31">
        <v>3155859</v>
      </c>
      <c r="G585" s="30" t="s">
        <v>4331</v>
      </c>
      <c r="H585" s="31">
        <v>331365</v>
      </c>
      <c r="I585" s="84"/>
      <c r="J585" s="85"/>
      <c r="K585" s="86"/>
      <c r="L585" s="92"/>
      <c r="M585" s="93"/>
      <c r="N585">
        <v>1073</v>
      </c>
      <c r="P585" s="48">
        <f t="shared" si="16"/>
        <v>2824494</v>
      </c>
      <c r="Q585" t="str">
        <f t="shared" si="17"/>
        <v/>
      </c>
    </row>
    <row r="586" spans="1:17" ht="14.45" hidden="1" customHeight="1" x14ac:dyDescent="0.25">
      <c r="A586" s="35">
        <v>578</v>
      </c>
      <c r="B586" s="80"/>
      <c r="C586" s="28" t="s">
        <v>5152</v>
      </c>
      <c r="D586" s="29">
        <v>44943</v>
      </c>
      <c r="E586" s="30" t="s">
        <v>4330</v>
      </c>
      <c r="F586" s="31">
        <v>4268872</v>
      </c>
      <c r="G586" s="30" t="s">
        <v>4331</v>
      </c>
      <c r="H586" s="31">
        <v>448232</v>
      </c>
      <c r="I586" s="87"/>
      <c r="J586" s="88"/>
      <c r="K586" s="89"/>
      <c r="L586" s="94"/>
      <c r="M586" s="95"/>
      <c r="N586">
        <v>1746</v>
      </c>
      <c r="P586" s="48">
        <f t="shared" ref="P586:P649" si="18">+F586-H586</f>
        <v>3820640</v>
      </c>
      <c r="Q586" t="str">
        <f t="shared" ref="Q586:Q649" si="19">+IF($F586&lt;0,F586,"")</f>
        <v/>
      </c>
    </row>
    <row r="587" spans="1:17" ht="14.45" hidden="1" customHeight="1" x14ac:dyDescent="0.25">
      <c r="A587" s="27">
        <v>579</v>
      </c>
      <c r="B587" s="78" t="s">
        <v>5153</v>
      </c>
      <c r="C587" s="28" t="s">
        <v>5154</v>
      </c>
      <c r="D587" s="29">
        <v>44940</v>
      </c>
      <c r="E587" s="30" t="s">
        <v>4346</v>
      </c>
      <c r="F587" s="31">
        <v>35362602</v>
      </c>
      <c r="G587" s="30" t="s">
        <v>4331</v>
      </c>
      <c r="H587" s="31">
        <v>3713073</v>
      </c>
      <c r="I587" s="81">
        <v>70079944</v>
      </c>
      <c r="J587" s="82"/>
      <c r="K587" s="83"/>
      <c r="L587" s="90" t="s">
        <v>5155</v>
      </c>
      <c r="M587" s="91"/>
      <c r="N587">
        <v>1604</v>
      </c>
      <c r="P587" s="48">
        <f t="shared" si="18"/>
        <v>31649529</v>
      </c>
      <c r="Q587" t="str">
        <f t="shared" si="19"/>
        <v/>
      </c>
    </row>
    <row r="588" spans="1:17" ht="14.45" hidden="1" customHeight="1" x14ac:dyDescent="0.25">
      <c r="A588" s="37">
        <v>580</v>
      </c>
      <c r="B588" s="79"/>
      <c r="C588" s="28" t="s">
        <v>5156</v>
      </c>
      <c r="D588" s="29">
        <v>44938</v>
      </c>
      <c r="E588" s="30" t="s">
        <v>4330</v>
      </c>
      <c r="F588" s="31">
        <v>35118903</v>
      </c>
      <c r="G588" s="30" t="s">
        <v>4331</v>
      </c>
      <c r="H588" s="31">
        <v>3687485</v>
      </c>
      <c r="I588" s="84"/>
      <c r="J588" s="85"/>
      <c r="K588" s="86"/>
      <c r="L588" s="92"/>
      <c r="M588" s="93"/>
      <c r="N588">
        <v>1422</v>
      </c>
      <c r="P588" s="48">
        <f t="shared" si="18"/>
        <v>31431418</v>
      </c>
      <c r="Q588" t="str">
        <f t="shared" si="19"/>
        <v/>
      </c>
    </row>
    <row r="589" spans="1:17" ht="14.45" hidden="1" customHeight="1" x14ac:dyDescent="0.25">
      <c r="A589" s="35">
        <v>581</v>
      </c>
      <c r="B589" s="80"/>
      <c r="C589" s="28" t="s">
        <v>5157</v>
      </c>
      <c r="D589" s="29">
        <v>44929</v>
      </c>
      <c r="E589" s="30" t="s">
        <v>4346</v>
      </c>
      <c r="F589" s="31">
        <v>7820108</v>
      </c>
      <c r="G589" s="30" t="s">
        <v>4331</v>
      </c>
      <c r="H589" s="31">
        <v>821111</v>
      </c>
      <c r="I589" s="87"/>
      <c r="J589" s="88"/>
      <c r="K589" s="89"/>
      <c r="L589" s="94"/>
      <c r="M589" s="95"/>
      <c r="N589">
        <v>164</v>
      </c>
      <c r="P589" s="48">
        <f t="shared" si="18"/>
        <v>6998997</v>
      </c>
      <c r="Q589" t="str">
        <f t="shared" si="19"/>
        <v/>
      </c>
    </row>
    <row r="590" spans="1:17" ht="16.149999999999999" customHeight="1" x14ac:dyDescent="0.25">
      <c r="A590" s="42">
        <v>582</v>
      </c>
      <c r="B590" s="42" t="s">
        <v>5158</v>
      </c>
      <c r="C590" s="28" t="s">
        <v>5159</v>
      </c>
      <c r="D590" s="29">
        <v>44972</v>
      </c>
      <c r="E590" s="30" t="s">
        <v>5160</v>
      </c>
      <c r="F590" s="31">
        <v>-716014</v>
      </c>
      <c r="G590" s="30" t="s">
        <v>4331</v>
      </c>
      <c r="H590" s="31">
        <v>-75181</v>
      </c>
      <c r="I590" s="96">
        <v>-640833</v>
      </c>
      <c r="J590" s="97"/>
      <c r="K590" s="98"/>
      <c r="L590" s="99" t="s">
        <v>5155</v>
      </c>
      <c r="M590" s="100"/>
      <c r="N590">
        <v>168</v>
      </c>
      <c r="P590" s="48">
        <f t="shared" si="18"/>
        <v>-640833</v>
      </c>
      <c r="Q590">
        <f t="shared" si="19"/>
        <v>-716014</v>
      </c>
    </row>
    <row r="591" spans="1:17" ht="14.45" hidden="1" customHeight="1" x14ac:dyDescent="0.25">
      <c r="A591" s="27">
        <v>583</v>
      </c>
      <c r="B591" s="78" t="s">
        <v>5161</v>
      </c>
      <c r="C591" s="28" t="s">
        <v>5162</v>
      </c>
      <c r="D591" s="29">
        <v>44937</v>
      </c>
      <c r="E591" s="30" t="s">
        <v>4330</v>
      </c>
      <c r="F591" s="31">
        <v>5638049</v>
      </c>
      <c r="G591" s="30" t="s">
        <v>4331</v>
      </c>
      <c r="H591" s="31">
        <v>591995</v>
      </c>
      <c r="I591" s="81">
        <v>11027649</v>
      </c>
      <c r="J591" s="82"/>
      <c r="K591" s="83"/>
      <c r="L591" s="90" t="s">
        <v>5163</v>
      </c>
      <c r="M591" s="91"/>
      <c r="N591">
        <v>1086</v>
      </c>
      <c r="P591" s="48">
        <f t="shared" si="18"/>
        <v>5046054</v>
      </c>
      <c r="Q591" t="str">
        <f t="shared" si="19"/>
        <v/>
      </c>
    </row>
    <row r="592" spans="1:17" ht="14.45" hidden="1" customHeight="1" x14ac:dyDescent="0.25">
      <c r="A592" s="37">
        <v>584</v>
      </c>
      <c r="B592" s="79"/>
      <c r="C592" s="28" t="s">
        <v>5164</v>
      </c>
      <c r="D592" s="29">
        <v>44943</v>
      </c>
      <c r="E592" s="30" t="s">
        <v>4330</v>
      </c>
      <c r="F592" s="31">
        <v>4437940</v>
      </c>
      <c r="G592" s="30" t="s">
        <v>4331</v>
      </c>
      <c r="H592" s="31">
        <v>465984</v>
      </c>
      <c r="I592" s="84"/>
      <c r="J592" s="85"/>
      <c r="K592" s="86"/>
      <c r="L592" s="92"/>
      <c r="M592" s="93"/>
      <c r="N592">
        <v>1739</v>
      </c>
      <c r="P592" s="48">
        <f t="shared" si="18"/>
        <v>3971956</v>
      </c>
      <c r="Q592" t="str">
        <f t="shared" si="19"/>
        <v/>
      </c>
    </row>
    <row r="593" spans="1:17" ht="14.45" hidden="1" customHeight="1" x14ac:dyDescent="0.25">
      <c r="A593" s="35">
        <v>585</v>
      </c>
      <c r="B593" s="80"/>
      <c r="C593" s="28" t="s">
        <v>5165</v>
      </c>
      <c r="D593" s="29">
        <v>44932</v>
      </c>
      <c r="E593" s="30" t="s">
        <v>4346</v>
      </c>
      <c r="F593" s="31">
        <v>2245406</v>
      </c>
      <c r="G593" s="30" t="s">
        <v>4331</v>
      </c>
      <c r="H593" s="31">
        <v>235768</v>
      </c>
      <c r="I593" s="87"/>
      <c r="J593" s="88"/>
      <c r="K593" s="89"/>
      <c r="L593" s="94"/>
      <c r="M593" s="95"/>
      <c r="N593">
        <v>598</v>
      </c>
      <c r="P593" s="48">
        <f t="shared" si="18"/>
        <v>2009638</v>
      </c>
      <c r="Q593" t="str">
        <f t="shared" si="19"/>
        <v/>
      </c>
    </row>
    <row r="594" spans="1:17" ht="14.45" hidden="1" customHeight="1" x14ac:dyDescent="0.25">
      <c r="A594" s="27">
        <v>586</v>
      </c>
      <c r="B594" s="78" t="s">
        <v>5166</v>
      </c>
      <c r="C594" s="28" t="s">
        <v>5167</v>
      </c>
      <c r="D594" s="29">
        <v>44940</v>
      </c>
      <c r="E594" s="30" t="s">
        <v>4769</v>
      </c>
      <c r="F594" s="31">
        <v>5077097</v>
      </c>
      <c r="G594" s="30" t="s">
        <v>4331</v>
      </c>
      <c r="H594" s="31">
        <v>533095</v>
      </c>
      <c r="I594" s="81">
        <v>14089283</v>
      </c>
      <c r="J594" s="82"/>
      <c r="K594" s="83"/>
      <c r="L594" s="90" t="s">
        <v>5168</v>
      </c>
      <c r="M594" s="91"/>
      <c r="N594">
        <v>1573</v>
      </c>
      <c r="P594" s="48">
        <f t="shared" si="18"/>
        <v>4544002</v>
      </c>
      <c r="Q594" t="str">
        <f t="shared" si="19"/>
        <v/>
      </c>
    </row>
    <row r="595" spans="1:17" ht="14.45" hidden="1" customHeight="1" x14ac:dyDescent="0.25">
      <c r="A595" s="37">
        <v>587</v>
      </c>
      <c r="B595" s="79"/>
      <c r="C595" s="28" t="s">
        <v>5169</v>
      </c>
      <c r="D595" s="29">
        <v>44945</v>
      </c>
      <c r="E595" s="30" t="s">
        <v>4346</v>
      </c>
      <c r="F595" s="31">
        <v>1615482</v>
      </c>
      <c r="G595" s="30" t="s">
        <v>4331</v>
      </c>
      <c r="H595" s="31">
        <v>169626</v>
      </c>
      <c r="I595" s="84"/>
      <c r="J595" s="85"/>
      <c r="K595" s="86"/>
      <c r="L595" s="92"/>
      <c r="M595" s="93"/>
      <c r="N595">
        <v>1777</v>
      </c>
      <c r="P595" s="48">
        <f t="shared" si="18"/>
        <v>1445856</v>
      </c>
      <c r="Q595" t="str">
        <f t="shared" si="19"/>
        <v/>
      </c>
    </row>
    <row r="596" spans="1:17" ht="14.45" hidden="1" customHeight="1" x14ac:dyDescent="0.25">
      <c r="A596" s="37">
        <v>588</v>
      </c>
      <c r="B596" s="79"/>
      <c r="C596" s="28" t="s">
        <v>5170</v>
      </c>
      <c r="D596" s="29">
        <v>44932</v>
      </c>
      <c r="E596" s="30" t="s">
        <v>4330</v>
      </c>
      <c r="F596" s="31">
        <v>2531749</v>
      </c>
      <c r="G596" s="30" t="s">
        <v>4331</v>
      </c>
      <c r="H596" s="31">
        <v>265834</v>
      </c>
      <c r="I596" s="84"/>
      <c r="J596" s="85"/>
      <c r="K596" s="86"/>
      <c r="L596" s="92"/>
      <c r="M596" s="93"/>
      <c r="N596">
        <v>765</v>
      </c>
      <c r="P596" s="48">
        <f t="shared" si="18"/>
        <v>2265915</v>
      </c>
      <c r="Q596" t="str">
        <f t="shared" si="19"/>
        <v/>
      </c>
    </row>
    <row r="597" spans="1:17" ht="14.45" hidden="1" customHeight="1" x14ac:dyDescent="0.25">
      <c r="A597" s="37">
        <v>589</v>
      </c>
      <c r="B597" s="79"/>
      <c r="C597" s="28" t="s">
        <v>5171</v>
      </c>
      <c r="D597" s="29">
        <v>44943</v>
      </c>
      <c r="E597" s="30" t="s">
        <v>4330</v>
      </c>
      <c r="F597" s="31">
        <v>3798402</v>
      </c>
      <c r="G597" s="30" t="s">
        <v>4331</v>
      </c>
      <c r="H597" s="31">
        <v>398832</v>
      </c>
      <c r="I597" s="84"/>
      <c r="J597" s="85"/>
      <c r="K597" s="86"/>
      <c r="L597" s="92"/>
      <c r="M597" s="93"/>
      <c r="N597">
        <v>1728</v>
      </c>
      <c r="P597" s="48">
        <f t="shared" si="18"/>
        <v>3399570</v>
      </c>
      <c r="Q597" t="str">
        <f t="shared" si="19"/>
        <v/>
      </c>
    </row>
    <row r="598" spans="1:17" ht="14.45" hidden="1" customHeight="1" x14ac:dyDescent="0.25">
      <c r="A598" s="35">
        <v>590</v>
      </c>
      <c r="B598" s="80"/>
      <c r="C598" s="28" t="s">
        <v>5172</v>
      </c>
      <c r="D598" s="29">
        <v>44938</v>
      </c>
      <c r="E598" s="30" t="s">
        <v>4769</v>
      </c>
      <c r="F598" s="31">
        <v>2719486</v>
      </c>
      <c r="G598" s="30" t="s">
        <v>4331</v>
      </c>
      <c r="H598" s="31">
        <v>285546</v>
      </c>
      <c r="I598" s="87"/>
      <c r="J598" s="88"/>
      <c r="K598" s="89"/>
      <c r="L598" s="94"/>
      <c r="M598" s="95"/>
      <c r="N598">
        <v>1395</v>
      </c>
      <c r="P598" s="48">
        <f t="shared" si="18"/>
        <v>2433940</v>
      </c>
      <c r="Q598" t="str">
        <f t="shared" si="19"/>
        <v/>
      </c>
    </row>
    <row r="599" spans="1:17" ht="14.45" hidden="1" customHeight="1" x14ac:dyDescent="0.25">
      <c r="A599" s="27">
        <v>591</v>
      </c>
      <c r="B599" s="78" t="s">
        <v>5173</v>
      </c>
      <c r="C599" s="28" t="s">
        <v>5174</v>
      </c>
      <c r="D599" s="29">
        <v>44930</v>
      </c>
      <c r="E599" s="30" t="s">
        <v>4330</v>
      </c>
      <c r="F599" s="31">
        <v>24490858</v>
      </c>
      <c r="G599" s="30" t="s">
        <v>4331</v>
      </c>
      <c r="H599" s="31">
        <v>2571540</v>
      </c>
      <c r="I599" s="81">
        <v>106006329</v>
      </c>
      <c r="J599" s="82"/>
      <c r="K599" s="83"/>
      <c r="L599" s="90" t="s">
        <v>5175</v>
      </c>
      <c r="M599" s="91"/>
      <c r="N599">
        <v>300</v>
      </c>
      <c r="P599" s="48">
        <f t="shared" si="18"/>
        <v>21919318</v>
      </c>
      <c r="Q599" t="str">
        <f t="shared" si="19"/>
        <v/>
      </c>
    </row>
    <row r="600" spans="1:17" ht="14.45" hidden="1" customHeight="1" x14ac:dyDescent="0.25">
      <c r="A600" s="37">
        <v>592</v>
      </c>
      <c r="B600" s="79"/>
      <c r="C600" s="28" t="s">
        <v>5176</v>
      </c>
      <c r="D600" s="29">
        <v>44940</v>
      </c>
      <c r="E600" s="30" t="s">
        <v>4334</v>
      </c>
      <c r="F600" s="31">
        <v>67089770</v>
      </c>
      <c r="G600" s="30" t="s">
        <v>4331</v>
      </c>
      <c r="H600" s="31">
        <v>7044426</v>
      </c>
      <c r="I600" s="84"/>
      <c r="J600" s="85"/>
      <c r="K600" s="86"/>
      <c r="L600" s="92"/>
      <c r="M600" s="93"/>
      <c r="N600">
        <v>1602</v>
      </c>
      <c r="P600" s="48">
        <f t="shared" si="18"/>
        <v>60045344</v>
      </c>
      <c r="Q600" t="str">
        <f t="shared" si="19"/>
        <v/>
      </c>
    </row>
    <row r="601" spans="1:17" ht="14.45" hidden="1" customHeight="1" x14ac:dyDescent="0.25">
      <c r="A601" s="35">
        <v>593</v>
      </c>
      <c r="B601" s="80"/>
      <c r="C601" s="28" t="s">
        <v>5177</v>
      </c>
      <c r="D601" s="29">
        <v>44937</v>
      </c>
      <c r="E601" s="30" t="s">
        <v>4334</v>
      </c>
      <c r="F601" s="31">
        <v>26862198</v>
      </c>
      <c r="G601" s="30" t="s">
        <v>4331</v>
      </c>
      <c r="H601" s="31">
        <v>2820531</v>
      </c>
      <c r="I601" s="87"/>
      <c r="J601" s="88"/>
      <c r="K601" s="89"/>
      <c r="L601" s="94"/>
      <c r="M601" s="95"/>
      <c r="N601">
        <v>1092</v>
      </c>
      <c r="P601" s="48">
        <f t="shared" si="18"/>
        <v>24041667</v>
      </c>
      <c r="Q601" t="str">
        <f t="shared" si="19"/>
        <v/>
      </c>
    </row>
    <row r="602" spans="1:17" ht="16.149999999999999" customHeight="1" x14ac:dyDescent="0.25">
      <c r="A602" s="42">
        <v>594</v>
      </c>
      <c r="B602" s="42" t="s">
        <v>5178</v>
      </c>
      <c r="C602" s="28" t="s">
        <v>5179</v>
      </c>
      <c r="D602" s="29">
        <v>44960</v>
      </c>
      <c r="E602" s="30" t="s">
        <v>5180</v>
      </c>
      <c r="F602" s="31">
        <v>-1065523</v>
      </c>
      <c r="G602" s="30" t="s">
        <v>4331</v>
      </c>
      <c r="H602" s="31">
        <v>-111880</v>
      </c>
      <c r="I602" s="96">
        <v>-953643</v>
      </c>
      <c r="J602" s="97"/>
      <c r="K602" s="98"/>
      <c r="L602" s="99" t="s">
        <v>5175</v>
      </c>
      <c r="M602" s="100"/>
      <c r="N602">
        <v>111</v>
      </c>
      <c r="P602" s="48">
        <f t="shared" si="18"/>
        <v>-953643</v>
      </c>
      <c r="Q602">
        <f t="shared" si="19"/>
        <v>-1065523</v>
      </c>
    </row>
    <row r="603" spans="1:17" ht="14.45" hidden="1" customHeight="1" x14ac:dyDescent="0.25">
      <c r="A603" s="27">
        <v>595</v>
      </c>
      <c r="B603" s="78" t="s">
        <v>5181</v>
      </c>
      <c r="C603" s="28" t="s">
        <v>5182</v>
      </c>
      <c r="D603" s="29">
        <v>44929</v>
      </c>
      <c r="E603" s="30" t="s">
        <v>4330</v>
      </c>
      <c r="F603" s="31">
        <v>1806269</v>
      </c>
      <c r="G603" s="30" t="s">
        <v>4331</v>
      </c>
      <c r="H603" s="31">
        <v>189658</v>
      </c>
      <c r="I603" s="81">
        <v>10385010</v>
      </c>
      <c r="J603" s="82"/>
      <c r="K603" s="83"/>
      <c r="L603" s="90" t="s">
        <v>5183</v>
      </c>
      <c r="M603" s="91"/>
      <c r="N603">
        <v>158</v>
      </c>
      <c r="P603" s="48">
        <f t="shared" si="18"/>
        <v>1616611</v>
      </c>
      <c r="Q603" t="str">
        <f t="shared" si="19"/>
        <v/>
      </c>
    </row>
    <row r="604" spans="1:17" ht="14.45" hidden="1" customHeight="1" x14ac:dyDescent="0.25">
      <c r="A604" s="37">
        <v>596</v>
      </c>
      <c r="B604" s="79"/>
      <c r="C604" s="28" t="s">
        <v>5184</v>
      </c>
      <c r="D604" s="29">
        <v>44936</v>
      </c>
      <c r="E604" s="30" t="s">
        <v>5185</v>
      </c>
      <c r="F604" s="31">
        <v>1656006</v>
      </c>
      <c r="G604" s="30" t="s">
        <v>4331</v>
      </c>
      <c r="H604" s="31">
        <v>173881</v>
      </c>
      <c r="I604" s="84"/>
      <c r="J604" s="85"/>
      <c r="K604" s="86"/>
      <c r="L604" s="92"/>
      <c r="M604" s="93"/>
      <c r="N604">
        <v>1033</v>
      </c>
      <c r="P604" s="48">
        <f t="shared" si="18"/>
        <v>1482125</v>
      </c>
      <c r="Q604" t="str">
        <f t="shared" si="19"/>
        <v/>
      </c>
    </row>
    <row r="605" spans="1:17" ht="14.45" hidden="1" customHeight="1" x14ac:dyDescent="0.25">
      <c r="A605" s="37">
        <v>597</v>
      </c>
      <c r="B605" s="79"/>
      <c r="C605" s="28" t="s">
        <v>5186</v>
      </c>
      <c r="D605" s="29">
        <v>44939</v>
      </c>
      <c r="E605" s="30" t="s">
        <v>4749</v>
      </c>
      <c r="F605" s="31">
        <v>3864014</v>
      </c>
      <c r="G605" s="30" t="s">
        <v>4331</v>
      </c>
      <c r="H605" s="31">
        <v>405721</v>
      </c>
      <c r="I605" s="84"/>
      <c r="J605" s="85"/>
      <c r="K605" s="86"/>
      <c r="L605" s="92"/>
      <c r="M605" s="93"/>
      <c r="N605">
        <v>1519</v>
      </c>
      <c r="P605" s="48">
        <f t="shared" si="18"/>
        <v>3458293</v>
      </c>
      <c r="Q605" t="str">
        <f t="shared" si="19"/>
        <v/>
      </c>
    </row>
    <row r="606" spans="1:17" ht="14.45" hidden="1" customHeight="1" x14ac:dyDescent="0.25">
      <c r="A606" s="37">
        <v>598</v>
      </c>
      <c r="B606" s="79"/>
      <c r="C606" s="28" t="s">
        <v>5187</v>
      </c>
      <c r="D606" s="29">
        <v>44938</v>
      </c>
      <c r="E606" s="30" t="s">
        <v>4330</v>
      </c>
      <c r="F606" s="31">
        <v>1846133</v>
      </c>
      <c r="G606" s="30" t="s">
        <v>4331</v>
      </c>
      <c r="H606" s="31">
        <v>193844</v>
      </c>
      <c r="I606" s="84"/>
      <c r="J606" s="85"/>
      <c r="K606" s="86"/>
      <c r="L606" s="92"/>
      <c r="M606" s="93"/>
      <c r="N606">
        <v>1423</v>
      </c>
      <c r="P606" s="48">
        <f t="shared" si="18"/>
        <v>1652289</v>
      </c>
      <c r="Q606" t="str">
        <f t="shared" si="19"/>
        <v/>
      </c>
    </row>
    <row r="607" spans="1:17" ht="14.45" hidden="1" customHeight="1" x14ac:dyDescent="0.25">
      <c r="A607" s="35">
        <v>599</v>
      </c>
      <c r="B607" s="80"/>
      <c r="C607" s="28" t="s">
        <v>5188</v>
      </c>
      <c r="D607" s="29">
        <v>44938</v>
      </c>
      <c r="E607" s="30" t="s">
        <v>4330</v>
      </c>
      <c r="F607" s="31">
        <v>2430941</v>
      </c>
      <c r="G607" s="30" t="s">
        <v>4331</v>
      </c>
      <c r="H607" s="31">
        <v>255249</v>
      </c>
      <c r="I607" s="87"/>
      <c r="J607" s="88"/>
      <c r="K607" s="89"/>
      <c r="L607" s="94"/>
      <c r="M607" s="95"/>
      <c r="N607">
        <v>1424</v>
      </c>
      <c r="P607" s="48">
        <f t="shared" si="18"/>
        <v>2175692</v>
      </c>
      <c r="Q607" t="str">
        <f t="shared" si="19"/>
        <v/>
      </c>
    </row>
    <row r="608" spans="1:17" ht="14.65" hidden="1" customHeight="1" x14ac:dyDescent="0.25">
      <c r="A608" s="27">
        <v>600</v>
      </c>
      <c r="B608" s="78" t="s">
        <v>5189</v>
      </c>
      <c r="C608" s="28" t="s">
        <v>5190</v>
      </c>
      <c r="D608" s="29">
        <v>44933</v>
      </c>
      <c r="E608" s="30" t="s">
        <v>4330</v>
      </c>
      <c r="F608" s="31">
        <v>8429186</v>
      </c>
      <c r="G608" s="30" t="s">
        <v>4331</v>
      </c>
      <c r="H608" s="31">
        <v>885065</v>
      </c>
      <c r="I608" s="81">
        <v>18429090</v>
      </c>
      <c r="J608" s="82"/>
      <c r="K608" s="83"/>
      <c r="L608" s="90" t="s">
        <v>5191</v>
      </c>
      <c r="M608" s="91"/>
      <c r="N608">
        <v>864</v>
      </c>
      <c r="P608" s="48">
        <f t="shared" si="18"/>
        <v>7544121</v>
      </c>
      <c r="Q608" t="str">
        <f t="shared" si="19"/>
        <v/>
      </c>
    </row>
    <row r="609" spans="1:17" ht="14.65" hidden="1" customHeight="1" x14ac:dyDescent="0.25">
      <c r="A609" s="35">
        <v>601</v>
      </c>
      <c r="B609" s="80"/>
      <c r="C609" s="28" t="s">
        <v>5192</v>
      </c>
      <c r="D609" s="29">
        <v>44940</v>
      </c>
      <c r="E609" s="30" t="s">
        <v>4334</v>
      </c>
      <c r="F609" s="31">
        <v>12161976</v>
      </c>
      <c r="G609" s="30" t="s">
        <v>4331</v>
      </c>
      <c r="H609" s="31">
        <v>1277007</v>
      </c>
      <c r="I609" s="87"/>
      <c r="J609" s="88"/>
      <c r="K609" s="89"/>
      <c r="L609" s="94"/>
      <c r="M609" s="95"/>
      <c r="N609">
        <v>1594</v>
      </c>
      <c r="P609" s="48">
        <f t="shared" si="18"/>
        <v>10884969</v>
      </c>
      <c r="Q609" t="str">
        <f t="shared" si="19"/>
        <v/>
      </c>
    </row>
    <row r="610" spans="1:17" ht="14.65" customHeight="1" x14ac:dyDescent="0.25">
      <c r="A610" s="27">
        <v>602</v>
      </c>
      <c r="B610" s="78" t="s">
        <v>5193</v>
      </c>
      <c r="C610" s="28" t="s">
        <v>5194</v>
      </c>
      <c r="D610" s="29">
        <v>44960</v>
      </c>
      <c r="E610" s="30" t="s">
        <v>5195</v>
      </c>
      <c r="F610" s="31">
        <v>-311517</v>
      </c>
      <c r="G610" s="30" t="s">
        <v>4331</v>
      </c>
      <c r="H610" s="31">
        <v>-32709</v>
      </c>
      <c r="I610" s="81">
        <v>-370673</v>
      </c>
      <c r="J610" s="82"/>
      <c r="K610" s="83"/>
      <c r="L610" s="90" t="s">
        <v>5191</v>
      </c>
      <c r="M610" s="91"/>
      <c r="N610">
        <v>58</v>
      </c>
      <c r="P610" s="48">
        <f t="shared" si="18"/>
        <v>-278808</v>
      </c>
      <c r="Q610">
        <f t="shared" si="19"/>
        <v>-311517</v>
      </c>
    </row>
    <row r="611" spans="1:17" ht="14.65" customHeight="1" x14ac:dyDescent="0.25">
      <c r="A611" s="35">
        <v>603</v>
      </c>
      <c r="B611" s="80"/>
      <c r="C611" s="28" t="s">
        <v>5196</v>
      </c>
      <c r="D611" s="29">
        <v>44960</v>
      </c>
      <c r="E611" s="30" t="s">
        <v>5197</v>
      </c>
      <c r="F611" s="31">
        <v>-102643</v>
      </c>
      <c r="G611" s="30" t="s">
        <v>4331</v>
      </c>
      <c r="H611" s="31">
        <v>-10778</v>
      </c>
      <c r="I611" s="87"/>
      <c r="J611" s="88"/>
      <c r="K611" s="89"/>
      <c r="L611" s="94"/>
      <c r="M611" s="95"/>
      <c r="N611">
        <v>57</v>
      </c>
      <c r="P611" s="48">
        <f t="shared" si="18"/>
        <v>-91865</v>
      </c>
      <c r="Q611">
        <f t="shared" si="19"/>
        <v>-102643</v>
      </c>
    </row>
    <row r="612" spans="1:17" ht="14.45" hidden="1" customHeight="1" x14ac:dyDescent="0.25">
      <c r="A612" s="27">
        <v>604</v>
      </c>
      <c r="B612" s="78" t="s">
        <v>5198</v>
      </c>
      <c r="C612" s="28" t="s">
        <v>5199</v>
      </c>
      <c r="D612" s="29">
        <v>44930</v>
      </c>
      <c r="E612" s="30" t="s">
        <v>4330</v>
      </c>
      <c r="F612" s="31">
        <v>5944734</v>
      </c>
      <c r="G612" s="30" t="s">
        <v>4331</v>
      </c>
      <c r="H612" s="31">
        <v>624197</v>
      </c>
      <c r="I612" s="81">
        <v>62299752</v>
      </c>
      <c r="J612" s="82"/>
      <c r="K612" s="83"/>
      <c r="L612" s="90" t="s">
        <v>5200</v>
      </c>
      <c r="M612" s="91"/>
      <c r="N612">
        <v>395</v>
      </c>
      <c r="P612" s="48">
        <f t="shared" si="18"/>
        <v>5320537</v>
      </c>
      <c r="Q612" t="str">
        <f t="shared" si="19"/>
        <v/>
      </c>
    </row>
    <row r="613" spans="1:17" ht="14.45" hidden="1" customHeight="1" x14ac:dyDescent="0.25">
      <c r="A613" s="37">
        <v>605</v>
      </c>
      <c r="B613" s="79"/>
      <c r="C613" s="28" t="s">
        <v>5201</v>
      </c>
      <c r="D613" s="29">
        <v>44945</v>
      </c>
      <c r="E613" s="30" t="s">
        <v>4334</v>
      </c>
      <c r="F613" s="31">
        <v>5935702</v>
      </c>
      <c r="G613" s="30" t="s">
        <v>4331</v>
      </c>
      <c r="H613" s="31">
        <v>623249</v>
      </c>
      <c r="I613" s="84"/>
      <c r="J613" s="85"/>
      <c r="K613" s="86"/>
      <c r="L613" s="92"/>
      <c r="M613" s="93"/>
      <c r="N613">
        <v>1790</v>
      </c>
      <c r="P613" s="48">
        <f t="shared" si="18"/>
        <v>5312453</v>
      </c>
      <c r="Q613" t="str">
        <f t="shared" si="19"/>
        <v/>
      </c>
    </row>
    <row r="614" spans="1:17" ht="14.45" hidden="1" customHeight="1" x14ac:dyDescent="0.25">
      <c r="A614" s="37">
        <v>606</v>
      </c>
      <c r="B614" s="79"/>
      <c r="C614" s="28" t="s">
        <v>5202</v>
      </c>
      <c r="D614" s="29">
        <v>44933</v>
      </c>
      <c r="E614" s="30" t="s">
        <v>4330</v>
      </c>
      <c r="F614" s="31">
        <v>17564701</v>
      </c>
      <c r="G614" s="30" t="s">
        <v>4331</v>
      </c>
      <c r="H614" s="31">
        <v>1844294</v>
      </c>
      <c r="I614" s="84"/>
      <c r="J614" s="85"/>
      <c r="K614" s="86"/>
      <c r="L614" s="92"/>
      <c r="M614" s="93"/>
      <c r="N614">
        <v>876</v>
      </c>
      <c r="P614" s="48">
        <f t="shared" si="18"/>
        <v>15720407</v>
      </c>
      <c r="Q614" t="str">
        <f t="shared" si="19"/>
        <v/>
      </c>
    </row>
    <row r="615" spans="1:17" ht="14.45" hidden="1" customHeight="1" x14ac:dyDescent="0.25">
      <c r="A615" s="37">
        <v>607</v>
      </c>
      <c r="B615" s="79"/>
      <c r="C615" s="28" t="s">
        <v>5203</v>
      </c>
      <c r="D615" s="29">
        <v>44943</v>
      </c>
      <c r="E615" s="30" t="s">
        <v>4334</v>
      </c>
      <c r="F615" s="31">
        <v>21702192</v>
      </c>
      <c r="G615" s="30" t="s">
        <v>4331</v>
      </c>
      <c r="H615" s="31">
        <v>2278730</v>
      </c>
      <c r="I615" s="84"/>
      <c r="J615" s="85"/>
      <c r="K615" s="86"/>
      <c r="L615" s="92"/>
      <c r="M615" s="93"/>
      <c r="N615">
        <v>1716</v>
      </c>
      <c r="P615" s="48">
        <f t="shared" si="18"/>
        <v>19423462</v>
      </c>
      <c r="Q615" t="str">
        <f t="shared" si="19"/>
        <v/>
      </c>
    </row>
    <row r="616" spans="1:17" ht="14.45" hidden="1" customHeight="1" x14ac:dyDescent="0.25">
      <c r="A616" s="35">
        <v>608</v>
      </c>
      <c r="B616" s="80"/>
      <c r="C616" s="28" t="s">
        <v>5204</v>
      </c>
      <c r="D616" s="29">
        <v>44939</v>
      </c>
      <c r="E616" s="30" t="s">
        <v>4330</v>
      </c>
      <c r="F616" s="31">
        <v>18461333</v>
      </c>
      <c r="G616" s="30" t="s">
        <v>4331</v>
      </c>
      <c r="H616" s="31">
        <v>1938440</v>
      </c>
      <c r="I616" s="87"/>
      <c r="J616" s="88"/>
      <c r="K616" s="89"/>
      <c r="L616" s="94"/>
      <c r="M616" s="95"/>
      <c r="N616">
        <v>1487</v>
      </c>
      <c r="P616" s="48">
        <f t="shared" si="18"/>
        <v>16522893</v>
      </c>
      <c r="Q616" t="str">
        <f t="shared" si="19"/>
        <v/>
      </c>
    </row>
    <row r="617" spans="1:17" ht="14.45" hidden="1" customHeight="1" x14ac:dyDescent="0.25">
      <c r="A617" s="27">
        <v>609</v>
      </c>
      <c r="B617" s="78" t="s">
        <v>5205</v>
      </c>
      <c r="C617" s="28" t="s">
        <v>5206</v>
      </c>
      <c r="D617" s="29">
        <v>44930</v>
      </c>
      <c r="E617" s="30" t="s">
        <v>5207</v>
      </c>
      <c r="F617" s="31">
        <v>807741</v>
      </c>
      <c r="G617" s="30" t="s">
        <v>4331</v>
      </c>
      <c r="H617" s="31">
        <v>84813</v>
      </c>
      <c r="I617" s="81">
        <v>80515707</v>
      </c>
      <c r="J617" s="82"/>
      <c r="K617" s="83"/>
      <c r="L617" s="90" t="s">
        <v>5208</v>
      </c>
      <c r="M617" s="91"/>
      <c r="N617">
        <v>374</v>
      </c>
      <c r="P617" s="48">
        <f t="shared" si="18"/>
        <v>722928</v>
      </c>
      <c r="Q617" t="str">
        <f t="shared" si="19"/>
        <v/>
      </c>
    </row>
    <row r="618" spans="1:17" ht="14.45" hidden="1" customHeight="1" x14ac:dyDescent="0.25">
      <c r="A618" s="37">
        <v>610</v>
      </c>
      <c r="B618" s="79"/>
      <c r="C618" s="28" t="s">
        <v>5209</v>
      </c>
      <c r="D618" s="29">
        <v>44930</v>
      </c>
      <c r="E618" s="30" t="s">
        <v>5207</v>
      </c>
      <c r="F618" s="31">
        <v>484645</v>
      </c>
      <c r="G618" s="30" t="s">
        <v>4331</v>
      </c>
      <c r="H618" s="31">
        <v>50888</v>
      </c>
      <c r="I618" s="84"/>
      <c r="J618" s="85"/>
      <c r="K618" s="86"/>
      <c r="L618" s="92"/>
      <c r="M618" s="93"/>
      <c r="N618">
        <v>364</v>
      </c>
      <c r="P618" s="48">
        <f t="shared" si="18"/>
        <v>433757</v>
      </c>
      <c r="Q618" t="str">
        <f t="shared" si="19"/>
        <v/>
      </c>
    </row>
    <row r="619" spans="1:17" ht="14.45" hidden="1" customHeight="1" x14ac:dyDescent="0.25">
      <c r="A619" s="37">
        <v>611</v>
      </c>
      <c r="B619" s="79"/>
      <c r="C619" s="28" t="s">
        <v>5210</v>
      </c>
      <c r="D619" s="29">
        <v>44930</v>
      </c>
      <c r="E619" s="30" t="s">
        <v>5207</v>
      </c>
      <c r="F619" s="31">
        <v>807741</v>
      </c>
      <c r="G619" s="30" t="s">
        <v>4331</v>
      </c>
      <c r="H619" s="31">
        <v>84813</v>
      </c>
      <c r="I619" s="84"/>
      <c r="J619" s="85"/>
      <c r="K619" s="86"/>
      <c r="L619" s="92"/>
      <c r="M619" s="93"/>
      <c r="N619">
        <v>359</v>
      </c>
      <c r="P619" s="48">
        <f t="shared" si="18"/>
        <v>722928</v>
      </c>
      <c r="Q619" t="str">
        <f t="shared" si="19"/>
        <v/>
      </c>
    </row>
    <row r="620" spans="1:17" ht="14.45" hidden="1" customHeight="1" x14ac:dyDescent="0.25">
      <c r="A620" s="37">
        <v>612</v>
      </c>
      <c r="B620" s="79"/>
      <c r="C620" s="28" t="s">
        <v>5211</v>
      </c>
      <c r="D620" s="29">
        <v>44930</v>
      </c>
      <c r="E620" s="30" t="s">
        <v>5207</v>
      </c>
      <c r="F620" s="31">
        <v>403871</v>
      </c>
      <c r="G620" s="30" t="s">
        <v>4331</v>
      </c>
      <c r="H620" s="31">
        <v>42406</v>
      </c>
      <c r="I620" s="84"/>
      <c r="J620" s="85"/>
      <c r="K620" s="86"/>
      <c r="L620" s="92"/>
      <c r="M620" s="93"/>
      <c r="N620">
        <v>373</v>
      </c>
      <c r="P620" s="48">
        <f t="shared" si="18"/>
        <v>361465</v>
      </c>
      <c r="Q620" t="str">
        <f t="shared" si="19"/>
        <v/>
      </c>
    </row>
    <row r="621" spans="1:17" ht="14.45" hidden="1" customHeight="1" x14ac:dyDescent="0.25">
      <c r="A621" s="37">
        <v>613</v>
      </c>
      <c r="B621" s="79"/>
      <c r="C621" s="28" t="s">
        <v>5212</v>
      </c>
      <c r="D621" s="29">
        <v>44936</v>
      </c>
      <c r="E621" s="30" t="s">
        <v>5207</v>
      </c>
      <c r="F621" s="31">
        <v>2607004</v>
      </c>
      <c r="G621" s="30" t="s">
        <v>4331</v>
      </c>
      <c r="H621" s="31">
        <v>273735</v>
      </c>
      <c r="I621" s="84"/>
      <c r="J621" s="85"/>
      <c r="K621" s="86"/>
      <c r="L621" s="92"/>
      <c r="M621" s="93"/>
      <c r="N621">
        <v>1007</v>
      </c>
      <c r="P621" s="48">
        <f t="shared" si="18"/>
        <v>2333269</v>
      </c>
      <c r="Q621" t="str">
        <f t="shared" si="19"/>
        <v/>
      </c>
    </row>
    <row r="622" spans="1:17" ht="14.45" hidden="1" customHeight="1" x14ac:dyDescent="0.25">
      <c r="A622" s="37">
        <v>614</v>
      </c>
      <c r="B622" s="79"/>
      <c r="C622" s="28" t="s">
        <v>5213</v>
      </c>
      <c r="D622" s="29">
        <v>44937</v>
      </c>
      <c r="E622" s="30" t="s">
        <v>5207</v>
      </c>
      <c r="F622" s="31">
        <v>4069849</v>
      </c>
      <c r="G622" s="30" t="s">
        <v>4331</v>
      </c>
      <c r="H622" s="31">
        <v>427334</v>
      </c>
      <c r="I622" s="84"/>
      <c r="J622" s="85"/>
      <c r="K622" s="86"/>
      <c r="L622" s="92"/>
      <c r="M622" s="93"/>
      <c r="N622">
        <v>1043</v>
      </c>
      <c r="P622" s="48">
        <f t="shared" si="18"/>
        <v>3642515</v>
      </c>
      <c r="Q622" t="str">
        <f t="shared" si="19"/>
        <v/>
      </c>
    </row>
    <row r="623" spans="1:17" ht="14.45" hidden="1" customHeight="1" x14ac:dyDescent="0.25">
      <c r="A623" s="37">
        <v>615</v>
      </c>
      <c r="B623" s="79"/>
      <c r="C623" s="28" t="s">
        <v>5214</v>
      </c>
      <c r="D623" s="29">
        <v>44930</v>
      </c>
      <c r="E623" s="30" t="s">
        <v>5207</v>
      </c>
      <c r="F623" s="31">
        <v>484645</v>
      </c>
      <c r="G623" s="30" t="s">
        <v>4331</v>
      </c>
      <c r="H623" s="31">
        <v>50888</v>
      </c>
      <c r="I623" s="84"/>
      <c r="J623" s="85"/>
      <c r="K623" s="86"/>
      <c r="L623" s="92"/>
      <c r="M623" s="93"/>
      <c r="N623">
        <v>371</v>
      </c>
      <c r="P623" s="48">
        <f t="shared" si="18"/>
        <v>433757</v>
      </c>
      <c r="Q623" t="str">
        <f t="shared" si="19"/>
        <v/>
      </c>
    </row>
    <row r="624" spans="1:17" ht="14.45" hidden="1" customHeight="1" x14ac:dyDescent="0.25">
      <c r="A624" s="37">
        <v>616</v>
      </c>
      <c r="B624" s="79"/>
      <c r="C624" s="28" t="s">
        <v>5215</v>
      </c>
      <c r="D624" s="29">
        <v>44930</v>
      </c>
      <c r="E624" s="30" t="s">
        <v>5207</v>
      </c>
      <c r="F624" s="31">
        <v>1115356</v>
      </c>
      <c r="G624" s="30" t="s">
        <v>4331</v>
      </c>
      <c r="H624" s="31">
        <v>117112</v>
      </c>
      <c r="I624" s="84"/>
      <c r="J624" s="85"/>
      <c r="K624" s="86"/>
      <c r="L624" s="92"/>
      <c r="M624" s="93"/>
      <c r="N624">
        <v>235</v>
      </c>
      <c r="P624" s="48">
        <f t="shared" si="18"/>
        <v>998244</v>
      </c>
      <c r="Q624" t="str">
        <f t="shared" si="19"/>
        <v/>
      </c>
    </row>
    <row r="625" spans="1:17" ht="14.45" hidden="1" customHeight="1" x14ac:dyDescent="0.25">
      <c r="A625" s="37">
        <v>617</v>
      </c>
      <c r="B625" s="79"/>
      <c r="C625" s="28" t="s">
        <v>5216</v>
      </c>
      <c r="D625" s="29">
        <v>44931</v>
      </c>
      <c r="E625" s="30" t="s">
        <v>5207</v>
      </c>
      <c r="F625" s="31">
        <v>2613028</v>
      </c>
      <c r="G625" s="30" t="s">
        <v>4331</v>
      </c>
      <c r="H625" s="31">
        <v>274368</v>
      </c>
      <c r="I625" s="84"/>
      <c r="J625" s="85"/>
      <c r="K625" s="86"/>
      <c r="L625" s="92"/>
      <c r="M625" s="93"/>
      <c r="N625">
        <v>455</v>
      </c>
      <c r="P625" s="48">
        <f t="shared" si="18"/>
        <v>2338660</v>
      </c>
      <c r="Q625" t="str">
        <f t="shared" si="19"/>
        <v/>
      </c>
    </row>
    <row r="626" spans="1:17" ht="14.45" hidden="1" customHeight="1" x14ac:dyDescent="0.25">
      <c r="A626" s="37">
        <v>618</v>
      </c>
      <c r="B626" s="79"/>
      <c r="C626" s="28" t="s">
        <v>5217</v>
      </c>
      <c r="D626" s="29">
        <v>44933</v>
      </c>
      <c r="E626" s="30" t="s">
        <v>5207</v>
      </c>
      <c r="F626" s="31">
        <v>1001744</v>
      </c>
      <c r="G626" s="30" t="s">
        <v>4331</v>
      </c>
      <c r="H626" s="31">
        <v>105183</v>
      </c>
      <c r="I626" s="84"/>
      <c r="J626" s="85"/>
      <c r="K626" s="86"/>
      <c r="L626" s="92"/>
      <c r="M626" s="93"/>
      <c r="N626">
        <v>805</v>
      </c>
      <c r="P626" s="48">
        <f t="shared" si="18"/>
        <v>896561</v>
      </c>
      <c r="Q626" t="str">
        <f t="shared" si="19"/>
        <v/>
      </c>
    </row>
    <row r="627" spans="1:17" ht="14.45" hidden="1" customHeight="1" x14ac:dyDescent="0.25">
      <c r="A627" s="37">
        <v>619</v>
      </c>
      <c r="B627" s="79"/>
      <c r="C627" s="28" t="s">
        <v>5218</v>
      </c>
      <c r="D627" s="29">
        <v>44930</v>
      </c>
      <c r="E627" s="30" t="s">
        <v>5207</v>
      </c>
      <c r="F627" s="31">
        <v>1317727</v>
      </c>
      <c r="G627" s="30" t="s">
        <v>4331</v>
      </c>
      <c r="H627" s="31">
        <v>138361</v>
      </c>
      <c r="I627" s="84"/>
      <c r="J627" s="85"/>
      <c r="K627" s="86"/>
      <c r="L627" s="92"/>
      <c r="M627" s="93"/>
      <c r="N627">
        <v>233</v>
      </c>
      <c r="P627" s="48">
        <f t="shared" si="18"/>
        <v>1179366</v>
      </c>
      <c r="Q627" t="str">
        <f t="shared" si="19"/>
        <v/>
      </c>
    </row>
    <row r="628" spans="1:17" ht="14.45" hidden="1" customHeight="1" x14ac:dyDescent="0.25">
      <c r="A628" s="37">
        <v>620</v>
      </c>
      <c r="B628" s="79"/>
      <c r="C628" s="28" t="s">
        <v>5219</v>
      </c>
      <c r="D628" s="29">
        <v>44930</v>
      </c>
      <c r="E628" s="30" t="s">
        <v>5207</v>
      </c>
      <c r="F628" s="31">
        <v>1865246</v>
      </c>
      <c r="G628" s="30" t="s">
        <v>4331</v>
      </c>
      <c r="H628" s="31">
        <v>195851</v>
      </c>
      <c r="I628" s="84"/>
      <c r="J628" s="85"/>
      <c r="K628" s="86"/>
      <c r="L628" s="92"/>
      <c r="M628" s="93"/>
      <c r="N628">
        <v>236</v>
      </c>
      <c r="P628" s="48">
        <f t="shared" si="18"/>
        <v>1669395</v>
      </c>
      <c r="Q628" t="str">
        <f t="shared" si="19"/>
        <v/>
      </c>
    </row>
    <row r="629" spans="1:17" ht="14.45" hidden="1" customHeight="1" x14ac:dyDescent="0.25">
      <c r="A629" s="37">
        <v>621</v>
      </c>
      <c r="B629" s="79"/>
      <c r="C629" s="28" t="s">
        <v>5220</v>
      </c>
      <c r="D629" s="29">
        <v>44930</v>
      </c>
      <c r="E629" s="30" t="s">
        <v>5207</v>
      </c>
      <c r="F629" s="31">
        <v>807741</v>
      </c>
      <c r="G629" s="30" t="s">
        <v>4331</v>
      </c>
      <c r="H629" s="31">
        <v>84813</v>
      </c>
      <c r="I629" s="84"/>
      <c r="J629" s="85"/>
      <c r="K629" s="86"/>
      <c r="L629" s="92"/>
      <c r="M629" s="93"/>
      <c r="N629">
        <v>360</v>
      </c>
      <c r="P629" s="48">
        <f t="shared" si="18"/>
        <v>722928</v>
      </c>
      <c r="Q629" t="str">
        <f t="shared" si="19"/>
        <v/>
      </c>
    </row>
    <row r="630" spans="1:17" ht="14.45" hidden="1" customHeight="1" x14ac:dyDescent="0.25">
      <c r="A630" s="37">
        <v>622</v>
      </c>
      <c r="B630" s="79"/>
      <c r="C630" s="28" t="s">
        <v>5221</v>
      </c>
      <c r="D630" s="29">
        <v>44935</v>
      </c>
      <c r="E630" s="30" t="s">
        <v>5207</v>
      </c>
      <c r="F630" s="31">
        <v>3926952</v>
      </c>
      <c r="G630" s="30" t="s">
        <v>4331</v>
      </c>
      <c r="H630" s="31">
        <v>412330</v>
      </c>
      <c r="I630" s="84"/>
      <c r="J630" s="85"/>
      <c r="K630" s="86"/>
      <c r="L630" s="92"/>
      <c r="M630" s="93"/>
      <c r="N630">
        <v>967</v>
      </c>
      <c r="P630" s="48">
        <f t="shared" si="18"/>
        <v>3514622</v>
      </c>
      <c r="Q630" t="str">
        <f t="shared" si="19"/>
        <v/>
      </c>
    </row>
    <row r="631" spans="1:17" ht="14.45" hidden="1" customHeight="1" x14ac:dyDescent="0.25">
      <c r="A631" s="37">
        <v>623</v>
      </c>
      <c r="B631" s="79"/>
      <c r="C631" s="28" t="s">
        <v>5222</v>
      </c>
      <c r="D631" s="29">
        <v>44938</v>
      </c>
      <c r="E631" s="30" t="s">
        <v>5207</v>
      </c>
      <c r="F631" s="31">
        <v>1809485</v>
      </c>
      <c r="G631" s="30" t="s">
        <v>4331</v>
      </c>
      <c r="H631" s="31">
        <v>189996</v>
      </c>
      <c r="I631" s="84"/>
      <c r="J631" s="85"/>
      <c r="K631" s="86"/>
      <c r="L631" s="92"/>
      <c r="M631" s="93"/>
      <c r="N631">
        <v>1394</v>
      </c>
      <c r="P631" s="48">
        <f t="shared" si="18"/>
        <v>1619489</v>
      </c>
      <c r="Q631" t="str">
        <f t="shared" si="19"/>
        <v/>
      </c>
    </row>
    <row r="632" spans="1:17" ht="14.45" hidden="1" customHeight="1" x14ac:dyDescent="0.25">
      <c r="A632" s="37">
        <v>624</v>
      </c>
      <c r="B632" s="79"/>
      <c r="C632" s="28" t="s">
        <v>5223</v>
      </c>
      <c r="D632" s="29">
        <v>44930</v>
      </c>
      <c r="E632" s="30" t="s">
        <v>5207</v>
      </c>
      <c r="F632" s="31">
        <v>807741</v>
      </c>
      <c r="G632" s="30" t="s">
        <v>4331</v>
      </c>
      <c r="H632" s="31">
        <v>84813</v>
      </c>
      <c r="I632" s="84"/>
      <c r="J632" s="85"/>
      <c r="K632" s="86"/>
      <c r="L632" s="92"/>
      <c r="M632" s="93"/>
      <c r="N632">
        <v>365</v>
      </c>
      <c r="P632" s="48">
        <f t="shared" si="18"/>
        <v>722928</v>
      </c>
      <c r="Q632" t="str">
        <f t="shared" si="19"/>
        <v/>
      </c>
    </row>
    <row r="633" spans="1:17" ht="14.45" hidden="1" customHeight="1" x14ac:dyDescent="0.25">
      <c r="A633" s="37">
        <v>625</v>
      </c>
      <c r="B633" s="79"/>
      <c r="C633" s="28" t="s">
        <v>5224</v>
      </c>
      <c r="D633" s="29">
        <v>44932</v>
      </c>
      <c r="E633" s="30" t="s">
        <v>5207</v>
      </c>
      <c r="F633" s="31">
        <v>4974605</v>
      </c>
      <c r="G633" s="30" t="s">
        <v>4331</v>
      </c>
      <c r="H633" s="31">
        <v>522334</v>
      </c>
      <c r="I633" s="84"/>
      <c r="J633" s="85"/>
      <c r="K633" s="86"/>
      <c r="L633" s="92"/>
      <c r="M633" s="93"/>
      <c r="N633">
        <v>761</v>
      </c>
      <c r="P633" s="48">
        <f t="shared" si="18"/>
        <v>4452271</v>
      </c>
      <c r="Q633" t="str">
        <f t="shared" si="19"/>
        <v/>
      </c>
    </row>
    <row r="634" spans="1:17" ht="14.45" hidden="1" customHeight="1" x14ac:dyDescent="0.25">
      <c r="A634" s="37">
        <v>626</v>
      </c>
      <c r="B634" s="79"/>
      <c r="C634" s="28" t="s">
        <v>5225</v>
      </c>
      <c r="D634" s="29">
        <v>44929</v>
      </c>
      <c r="E634" s="30" t="s">
        <v>5207</v>
      </c>
      <c r="F634" s="31">
        <v>1311033</v>
      </c>
      <c r="G634" s="30" t="s">
        <v>4331</v>
      </c>
      <c r="H634" s="31">
        <v>137658</v>
      </c>
      <c r="I634" s="84"/>
      <c r="J634" s="85"/>
      <c r="K634" s="86"/>
      <c r="L634" s="92"/>
      <c r="M634" s="93"/>
      <c r="N634">
        <v>151</v>
      </c>
      <c r="P634" s="48">
        <f t="shared" si="18"/>
        <v>1173375</v>
      </c>
      <c r="Q634" t="str">
        <f t="shared" si="19"/>
        <v/>
      </c>
    </row>
    <row r="635" spans="1:17" ht="14.45" hidden="1" customHeight="1" x14ac:dyDescent="0.25">
      <c r="A635" s="37">
        <v>627</v>
      </c>
      <c r="B635" s="79"/>
      <c r="C635" s="28" t="s">
        <v>5226</v>
      </c>
      <c r="D635" s="29">
        <v>44930</v>
      </c>
      <c r="E635" s="30" t="s">
        <v>5207</v>
      </c>
      <c r="F635" s="31">
        <v>807741</v>
      </c>
      <c r="G635" s="30" t="s">
        <v>4331</v>
      </c>
      <c r="H635" s="31">
        <v>84813</v>
      </c>
      <c r="I635" s="84"/>
      <c r="J635" s="85"/>
      <c r="K635" s="86"/>
      <c r="L635" s="92"/>
      <c r="M635" s="93"/>
      <c r="N635">
        <v>379</v>
      </c>
      <c r="P635" s="48">
        <f t="shared" si="18"/>
        <v>722928</v>
      </c>
      <c r="Q635" t="str">
        <f t="shared" si="19"/>
        <v/>
      </c>
    </row>
    <row r="636" spans="1:17" ht="14.45" hidden="1" customHeight="1" x14ac:dyDescent="0.25">
      <c r="A636" s="37">
        <v>628</v>
      </c>
      <c r="B636" s="79"/>
      <c r="C636" s="28" t="s">
        <v>5227</v>
      </c>
      <c r="D636" s="29">
        <v>44936</v>
      </c>
      <c r="E636" s="30" t="s">
        <v>5207</v>
      </c>
      <c r="F636" s="31">
        <v>2247078</v>
      </c>
      <c r="G636" s="30" t="s">
        <v>4331</v>
      </c>
      <c r="H636" s="31">
        <v>235943</v>
      </c>
      <c r="I636" s="84"/>
      <c r="J636" s="85"/>
      <c r="K636" s="86"/>
      <c r="L636" s="92"/>
      <c r="M636" s="93"/>
      <c r="N636">
        <v>1036</v>
      </c>
      <c r="P636" s="48">
        <f t="shared" si="18"/>
        <v>2011135</v>
      </c>
      <c r="Q636" t="str">
        <f t="shared" si="19"/>
        <v/>
      </c>
    </row>
    <row r="637" spans="1:17" ht="14.45" hidden="1" customHeight="1" x14ac:dyDescent="0.25">
      <c r="A637" s="37">
        <v>629</v>
      </c>
      <c r="B637" s="79"/>
      <c r="C637" s="28" t="s">
        <v>5228</v>
      </c>
      <c r="D637" s="29">
        <v>44942</v>
      </c>
      <c r="E637" s="30" t="s">
        <v>5207</v>
      </c>
      <c r="F637" s="31">
        <v>2003486</v>
      </c>
      <c r="G637" s="30" t="s">
        <v>4331</v>
      </c>
      <c r="H637" s="31">
        <v>210366</v>
      </c>
      <c r="I637" s="84"/>
      <c r="J637" s="85"/>
      <c r="K637" s="86"/>
      <c r="L637" s="92"/>
      <c r="M637" s="93"/>
      <c r="N637">
        <v>1623</v>
      </c>
      <c r="P637" s="48">
        <f t="shared" si="18"/>
        <v>1793120</v>
      </c>
      <c r="Q637" t="str">
        <f t="shared" si="19"/>
        <v/>
      </c>
    </row>
    <row r="638" spans="1:17" ht="14.45" hidden="1" customHeight="1" x14ac:dyDescent="0.25">
      <c r="A638" s="37">
        <v>630</v>
      </c>
      <c r="B638" s="79"/>
      <c r="C638" s="28" t="s">
        <v>5229</v>
      </c>
      <c r="D638" s="29">
        <v>44942</v>
      </c>
      <c r="E638" s="30" t="s">
        <v>5207</v>
      </c>
      <c r="F638" s="31">
        <v>1047781</v>
      </c>
      <c r="G638" s="30" t="s">
        <v>4331</v>
      </c>
      <c r="H638" s="31">
        <v>110017</v>
      </c>
      <c r="I638" s="84"/>
      <c r="J638" s="85"/>
      <c r="K638" s="86"/>
      <c r="L638" s="92"/>
      <c r="M638" s="93"/>
      <c r="N638">
        <v>1656</v>
      </c>
      <c r="P638" s="48">
        <f t="shared" si="18"/>
        <v>937764</v>
      </c>
      <c r="Q638" t="str">
        <f t="shared" si="19"/>
        <v/>
      </c>
    </row>
    <row r="639" spans="1:17" ht="14.45" hidden="1" customHeight="1" x14ac:dyDescent="0.25">
      <c r="A639" s="37">
        <v>631</v>
      </c>
      <c r="B639" s="79"/>
      <c r="C639" s="28" t="s">
        <v>5230</v>
      </c>
      <c r="D639" s="29">
        <v>44930</v>
      </c>
      <c r="E639" s="30" t="s">
        <v>5207</v>
      </c>
      <c r="F639" s="31">
        <v>1361201</v>
      </c>
      <c r="G639" s="30" t="s">
        <v>4331</v>
      </c>
      <c r="H639" s="31">
        <v>142926</v>
      </c>
      <c r="I639" s="84"/>
      <c r="J639" s="85"/>
      <c r="K639" s="86"/>
      <c r="L639" s="92"/>
      <c r="M639" s="93"/>
      <c r="N639">
        <v>266</v>
      </c>
      <c r="P639" s="48">
        <f t="shared" si="18"/>
        <v>1218275</v>
      </c>
      <c r="Q639" t="str">
        <f t="shared" si="19"/>
        <v/>
      </c>
    </row>
    <row r="640" spans="1:17" ht="14.45" hidden="1" customHeight="1" x14ac:dyDescent="0.25">
      <c r="A640" s="37">
        <v>632</v>
      </c>
      <c r="B640" s="79"/>
      <c r="C640" s="28" t="s">
        <v>5231</v>
      </c>
      <c r="D640" s="29">
        <v>44930</v>
      </c>
      <c r="E640" s="30" t="s">
        <v>5207</v>
      </c>
      <c r="F640" s="31">
        <v>1073699</v>
      </c>
      <c r="G640" s="30" t="s">
        <v>4331</v>
      </c>
      <c r="H640" s="31">
        <v>112738</v>
      </c>
      <c r="I640" s="84"/>
      <c r="J640" s="85"/>
      <c r="K640" s="86"/>
      <c r="L640" s="92"/>
      <c r="M640" s="93"/>
      <c r="N640">
        <v>234</v>
      </c>
      <c r="P640" s="48">
        <f t="shared" si="18"/>
        <v>960961</v>
      </c>
      <c r="Q640" t="str">
        <f t="shared" si="19"/>
        <v/>
      </c>
    </row>
    <row r="641" spans="1:17" ht="14.45" hidden="1" customHeight="1" x14ac:dyDescent="0.25">
      <c r="A641" s="37">
        <v>633</v>
      </c>
      <c r="B641" s="79"/>
      <c r="C641" s="28" t="s">
        <v>5232</v>
      </c>
      <c r="D641" s="29">
        <v>44930</v>
      </c>
      <c r="E641" s="30" t="s">
        <v>5207</v>
      </c>
      <c r="F641" s="31">
        <v>807741</v>
      </c>
      <c r="G641" s="30" t="s">
        <v>4331</v>
      </c>
      <c r="H641" s="31">
        <v>84813</v>
      </c>
      <c r="I641" s="84"/>
      <c r="J641" s="85"/>
      <c r="K641" s="86"/>
      <c r="L641" s="92"/>
      <c r="M641" s="93"/>
      <c r="N641">
        <v>362</v>
      </c>
      <c r="P641" s="48">
        <f t="shared" si="18"/>
        <v>722928</v>
      </c>
      <c r="Q641" t="str">
        <f t="shared" si="19"/>
        <v/>
      </c>
    </row>
    <row r="642" spans="1:17" ht="14.45" hidden="1" customHeight="1" x14ac:dyDescent="0.25">
      <c r="A642" s="37">
        <v>634</v>
      </c>
      <c r="B642" s="79"/>
      <c r="C642" s="28" t="s">
        <v>5233</v>
      </c>
      <c r="D642" s="29">
        <v>44930</v>
      </c>
      <c r="E642" s="30" t="s">
        <v>5207</v>
      </c>
      <c r="F642" s="31">
        <v>1211612</v>
      </c>
      <c r="G642" s="30" t="s">
        <v>4331</v>
      </c>
      <c r="H642" s="31">
        <v>127219</v>
      </c>
      <c r="I642" s="84"/>
      <c r="J642" s="85"/>
      <c r="K642" s="86"/>
      <c r="L642" s="92"/>
      <c r="M642" s="93"/>
      <c r="N642">
        <v>375</v>
      </c>
      <c r="P642" s="48">
        <f t="shared" si="18"/>
        <v>1084393</v>
      </c>
      <c r="Q642" t="str">
        <f t="shared" si="19"/>
        <v/>
      </c>
    </row>
    <row r="643" spans="1:17" ht="14.45" hidden="1" customHeight="1" x14ac:dyDescent="0.25">
      <c r="A643" s="37">
        <v>635</v>
      </c>
      <c r="B643" s="79"/>
      <c r="C643" s="28" t="s">
        <v>5234</v>
      </c>
      <c r="D643" s="29">
        <v>44930</v>
      </c>
      <c r="E643" s="30" t="s">
        <v>5207</v>
      </c>
      <c r="F643" s="31">
        <v>484645</v>
      </c>
      <c r="G643" s="30" t="s">
        <v>4331</v>
      </c>
      <c r="H643" s="31">
        <v>50888</v>
      </c>
      <c r="I643" s="84"/>
      <c r="J643" s="85"/>
      <c r="K643" s="86"/>
      <c r="L643" s="92"/>
      <c r="M643" s="93"/>
      <c r="N643">
        <v>372</v>
      </c>
      <c r="P643" s="48">
        <f t="shared" si="18"/>
        <v>433757</v>
      </c>
      <c r="Q643" t="str">
        <f t="shared" si="19"/>
        <v/>
      </c>
    </row>
    <row r="644" spans="1:17" ht="14.45" hidden="1" customHeight="1" x14ac:dyDescent="0.25">
      <c r="A644" s="37">
        <v>636</v>
      </c>
      <c r="B644" s="79"/>
      <c r="C644" s="28" t="s">
        <v>5235</v>
      </c>
      <c r="D644" s="29">
        <v>44931</v>
      </c>
      <c r="E644" s="30" t="s">
        <v>5207</v>
      </c>
      <c r="F644" s="31">
        <v>1308613</v>
      </c>
      <c r="G644" s="30" t="s">
        <v>4331</v>
      </c>
      <c r="H644" s="31">
        <v>137404</v>
      </c>
      <c r="I644" s="84"/>
      <c r="J644" s="85"/>
      <c r="K644" s="86"/>
      <c r="L644" s="92"/>
      <c r="M644" s="93"/>
      <c r="N644">
        <v>426</v>
      </c>
      <c r="P644" s="48">
        <f t="shared" si="18"/>
        <v>1171209</v>
      </c>
      <c r="Q644" t="str">
        <f t="shared" si="19"/>
        <v/>
      </c>
    </row>
    <row r="645" spans="1:17" ht="14.45" hidden="1" customHeight="1" x14ac:dyDescent="0.25">
      <c r="A645" s="37">
        <v>637</v>
      </c>
      <c r="B645" s="79"/>
      <c r="C645" s="28" t="s">
        <v>5236</v>
      </c>
      <c r="D645" s="29">
        <v>44942</v>
      </c>
      <c r="E645" s="30" t="s">
        <v>5207</v>
      </c>
      <c r="F645" s="31">
        <v>1105313</v>
      </c>
      <c r="G645" s="30" t="s">
        <v>4331</v>
      </c>
      <c r="H645" s="31">
        <v>116058</v>
      </c>
      <c r="I645" s="84"/>
      <c r="J645" s="85"/>
      <c r="K645" s="86"/>
      <c r="L645" s="92"/>
      <c r="M645" s="93"/>
      <c r="N645">
        <v>1655</v>
      </c>
      <c r="P645" s="48">
        <f t="shared" si="18"/>
        <v>989255</v>
      </c>
      <c r="Q645" t="str">
        <f t="shared" si="19"/>
        <v/>
      </c>
    </row>
    <row r="646" spans="1:17" ht="14.45" hidden="1" customHeight="1" x14ac:dyDescent="0.25">
      <c r="A646" s="37">
        <v>638</v>
      </c>
      <c r="B646" s="79"/>
      <c r="C646" s="28" t="s">
        <v>5237</v>
      </c>
      <c r="D646" s="29">
        <v>44930</v>
      </c>
      <c r="E646" s="30" t="s">
        <v>5207</v>
      </c>
      <c r="F646" s="31">
        <v>807741</v>
      </c>
      <c r="G646" s="30" t="s">
        <v>4331</v>
      </c>
      <c r="H646" s="31">
        <v>84813</v>
      </c>
      <c r="I646" s="84"/>
      <c r="J646" s="85"/>
      <c r="K646" s="86"/>
      <c r="L646" s="92"/>
      <c r="M646" s="93"/>
      <c r="N646">
        <v>363</v>
      </c>
      <c r="P646" s="48">
        <f t="shared" si="18"/>
        <v>722928</v>
      </c>
      <c r="Q646" t="str">
        <f t="shared" si="19"/>
        <v/>
      </c>
    </row>
    <row r="647" spans="1:17" ht="14.45" hidden="1" customHeight="1" x14ac:dyDescent="0.25">
      <c r="A647" s="37">
        <v>639</v>
      </c>
      <c r="B647" s="79"/>
      <c r="C647" s="28" t="s">
        <v>5238</v>
      </c>
      <c r="D647" s="29">
        <v>44935</v>
      </c>
      <c r="E647" s="30" t="s">
        <v>5207</v>
      </c>
      <c r="F647" s="31">
        <v>2660830</v>
      </c>
      <c r="G647" s="30" t="s">
        <v>4331</v>
      </c>
      <c r="H647" s="31">
        <v>279387</v>
      </c>
      <c r="I647" s="84"/>
      <c r="J647" s="85"/>
      <c r="K647" s="86"/>
      <c r="L647" s="92"/>
      <c r="M647" s="93"/>
      <c r="N647">
        <v>928</v>
      </c>
      <c r="P647" s="48">
        <f t="shared" si="18"/>
        <v>2381443</v>
      </c>
      <c r="Q647" t="str">
        <f t="shared" si="19"/>
        <v/>
      </c>
    </row>
    <row r="648" spans="1:17" ht="14.45" hidden="1" customHeight="1" x14ac:dyDescent="0.25">
      <c r="A648" s="37">
        <v>640</v>
      </c>
      <c r="B648" s="79"/>
      <c r="C648" s="28" t="s">
        <v>5239</v>
      </c>
      <c r="D648" s="29">
        <v>44930</v>
      </c>
      <c r="E648" s="30" t="s">
        <v>5207</v>
      </c>
      <c r="F648" s="31">
        <v>1629587</v>
      </c>
      <c r="G648" s="30" t="s">
        <v>4331</v>
      </c>
      <c r="H648" s="31">
        <v>171107</v>
      </c>
      <c r="I648" s="84"/>
      <c r="J648" s="85"/>
      <c r="K648" s="86"/>
      <c r="L648" s="92"/>
      <c r="M648" s="93"/>
      <c r="N648">
        <v>237</v>
      </c>
      <c r="P648" s="48">
        <f t="shared" si="18"/>
        <v>1458480</v>
      </c>
      <c r="Q648" t="str">
        <f t="shared" si="19"/>
        <v/>
      </c>
    </row>
    <row r="649" spans="1:17" ht="14.45" hidden="1" customHeight="1" x14ac:dyDescent="0.25">
      <c r="A649" s="37">
        <v>641</v>
      </c>
      <c r="B649" s="79"/>
      <c r="C649" s="28" t="s">
        <v>5240</v>
      </c>
      <c r="D649" s="29">
        <v>44930</v>
      </c>
      <c r="E649" s="30" t="s">
        <v>5207</v>
      </c>
      <c r="F649" s="31">
        <v>807741</v>
      </c>
      <c r="G649" s="30" t="s">
        <v>4331</v>
      </c>
      <c r="H649" s="31">
        <v>84813</v>
      </c>
      <c r="I649" s="84"/>
      <c r="J649" s="85"/>
      <c r="K649" s="86"/>
      <c r="L649" s="92"/>
      <c r="M649" s="93"/>
      <c r="N649">
        <v>367</v>
      </c>
      <c r="P649" s="48">
        <f t="shared" si="18"/>
        <v>722928</v>
      </c>
      <c r="Q649" t="str">
        <f t="shared" si="19"/>
        <v/>
      </c>
    </row>
    <row r="650" spans="1:17" ht="14.45" hidden="1" customHeight="1" x14ac:dyDescent="0.25">
      <c r="A650" s="37">
        <v>642</v>
      </c>
      <c r="B650" s="79"/>
      <c r="C650" s="28" t="s">
        <v>5241</v>
      </c>
      <c r="D650" s="29">
        <v>44930</v>
      </c>
      <c r="E650" s="30" t="s">
        <v>5207</v>
      </c>
      <c r="F650" s="31">
        <v>807741</v>
      </c>
      <c r="G650" s="30" t="s">
        <v>4331</v>
      </c>
      <c r="H650" s="31">
        <v>84813</v>
      </c>
      <c r="I650" s="84"/>
      <c r="J650" s="85"/>
      <c r="K650" s="86"/>
      <c r="L650" s="92"/>
      <c r="M650" s="93"/>
      <c r="N650">
        <v>377</v>
      </c>
      <c r="P650" s="48">
        <f t="shared" ref="P650:P713" si="20">+F650-H650</f>
        <v>722928</v>
      </c>
      <c r="Q650" t="str">
        <f t="shared" ref="Q650:Q713" si="21">+IF($F650&lt;0,F650,"")</f>
        <v/>
      </c>
    </row>
    <row r="651" spans="1:17" ht="14.45" hidden="1" customHeight="1" x14ac:dyDescent="0.25">
      <c r="A651" s="37">
        <v>643</v>
      </c>
      <c r="B651" s="79"/>
      <c r="C651" s="28" t="s">
        <v>5242</v>
      </c>
      <c r="D651" s="29">
        <v>44931</v>
      </c>
      <c r="E651" s="30" t="s">
        <v>5207</v>
      </c>
      <c r="F651" s="31">
        <v>3739841</v>
      </c>
      <c r="G651" s="30" t="s">
        <v>4331</v>
      </c>
      <c r="H651" s="31">
        <v>392683</v>
      </c>
      <c r="I651" s="84"/>
      <c r="J651" s="85"/>
      <c r="K651" s="86"/>
      <c r="L651" s="92"/>
      <c r="M651" s="93"/>
      <c r="N651">
        <v>397</v>
      </c>
      <c r="P651" s="48">
        <f t="shared" si="20"/>
        <v>3347158</v>
      </c>
      <c r="Q651" t="str">
        <f t="shared" si="21"/>
        <v/>
      </c>
    </row>
    <row r="652" spans="1:17" ht="14.45" hidden="1" customHeight="1" x14ac:dyDescent="0.25">
      <c r="A652" s="37">
        <v>644</v>
      </c>
      <c r="B652" s="79"/>
      <c r="C652" s="28" t="s">
        <v>5243</v>
      </c>
      <c r="D652" s="29">
        <v>44938</v>
      </c>
      <c r="E652" s="30" t="s">
        <v>5207</v>
      </c>
      <c r="F652" s="31">
        <v>2526609</v>
      </c>
      <c r="G652" s="30" t="s">
        <v>4331</v>
      </c>
      <c r="H652" s="31">
        <v>265294</v>
      </c>
      <c r="I652" s="84"/>
      <c r="J652" s="85"/>
      <c r="K652" s="86"/>
      <c r="L652" s="92"/>
      <c r="M652" s="93"/>
      <c r="N652">
        <v>1243</v>
      </c>
      <c r="P652" s="48">
        <f t="shared" si="20"/>
        <v>2261315</v>
      </c>
      <c r="Q652" t="str">
        <f t="shared" si="21"/>
        <v/>
      </c>
    </row>
    <row r="653" spans="1:17" ht="14.45" hidden="1" customHeight="1" x14ac:dyDescent="0.25">
      <c r="A653" s="37">
        <v>645</v>
      </c>
      <c r="B653" s="79"/>
      <c r="C653" s="28" t="s">
        <v>5244</v>
      </c>
      <c r="D653" s="29">
        <v>44937</v>
      </c>
      <c r="E653" s="30" t="s">
        <v>5207</v>
      </c>
      <c r="F653" s="31">
        <v>6482440</v>
      </c>
      <c r="G653" s="30" t="s">
        <v>4331</v>
      </c>
      <c r="H653" s="31">
        <v>680656</v>
      </c>
      <c r="I653" s="84"/>
      <c r="J653" s="85"/>
      <c r="K653" s="86"/>
      <c r="L653" s="92"/>
      <c r="M653" s="93"/>
      <c r="N653">
        <v>1107</v>
      </c>
      <c r="P653" s="48">
        <f t="shared" si="20"/>
        <v>5801784</v>
      </c>
      <c r="Q653" t="str">
        <f t="shared" si="21"/>
        <v/>
      </c>
    </row>
    <row r="654" spans="1:17" ht="14.45" hidden="1" customHeight="1" x14ac:dyDescent="0.25">
      <c r="A654" s="37">
        <v>646</v>
      </c>
      <c r="B654" s="79"/>
      <c r="C654" s="28" t="s">
        <v>5245</v>
      </c>
      <c r="D654" s="29">
        <v>44942</v>
      </c>
      <c r="E654" s="30" t="s">
        <v>5207</v>
      </c>
      <c r="F654" s="31">
        <v>2323078</v>
      </c>
      <c r="G654" s="30" t="s">
        <v>4331</v>
      </c>
      <c r="H654" s="31">
        <v>243923</v>
      </c>
      <c r="I654" s="84"/>
      <c r="J654" s="85"/>
      <c r="K654" s="86"/>
      <c r="L654" s="92"/>
      <c r="M654" s="93"/>
      <c r="N654">
        <v>1658</v>
      </c>
      <c r="P654" s="48">
        <f t="shared" si="20"/>
        <v>2079155</v>
      </c>
      <c r="Q654" t="str">
        <f t="shared" si="21"/>
        <v/>
      </c>
    </row>
    <row r="655" spans="1:17" ht="14.45" hidden="1" customHeight="1" x14ac:dyDescent="0.25">
      <c r="A655" s="37">
        <v>647</v>
      </c>
      <c r="B655" s="79"/>
      <c r="C655" s="28" t="s">
        <v>5246</v>
      </c>
      <c r="D655" s="29">
        <v>44932</v>
      </c>
      <c r="E655" s="30" t="s">
        <v>5207</v>
      </c>
      <c r="F655" s="31">
        <v>2614689</v>
      </c>
      <c r="G655" s="30" t="s">
        <v>4331</v>
      </c>
      <c r="H655" s="31">
        <v>274542</v>
      </c>
      <c r="I655" s="84"/>
      <c r="J655" s="85"/>
      <c r="K655" s="86"/>
      <c r="L655" s="92"/>
      <c r="M655" s="93"/>
      <c r="N655">
        <v>760</v>
      </c>
      <c r="P655" s="48">
        <f t="shared" si="20"/>
        <v>2340147</v>
      </c>
      <c r="Q655" t="str">
        <f t="shared" si="21"/>
        <v/>
      </c>
    </row>
    <row r="656" spans="1:17" ht="14.45" hidden="1" customHeight="1" x14ac:dyDescent="0.25">
      <c r="A656" s="37">
        <v>648</v>
      </c>
      <c r="B656" s="79"/>
      <c r="C656" s="28" t="s">
        <v>5247</v>
      </c>
      <c r="D656" s="29">
        <v>44930</v>
      </c>
      <c r="E656" s="30" t="s">
        <v>5207</v>
      </c>
      <c r="F656" s="31">
        <v>2714226</v>
      </c>
      <c r="G656" s="30" t="s">
        <v>4331</v>
      </c>
      <c r="H656" s="31">
        <v>284994</v>
      </c>
      <c r="I656" s="84"/>
      <c r="J656" s="85"/>
      <c r="K656" s="86"/>
      <c r="L656" s="92"/>
      <c r="M656" s="93"/>
      <c r="N656">
        <v>376</v>
      </c>
      <c r="P656" s="48">
        <f t="shared" si="20"/>
        <v>2429232</v>
      </c>
      <c r="Q656" t="str">
        <f t="shared" si="21"/>
        <v/>
      </c>
    </row>
    <row r="657" spans="1:17" ht="14.45" hidden="1" customHeight="1" x14ac:dyDescent="0.25">
      <c r="A657" s="37">
        <v>649</v>
      </c>
      <c r="B657" s="79"/>
      <c r="C657" s="28" t="s">
        <v>5248</v>
      </c>
      <c r="D657" s="29">
        <v>44936</v>
      </c>
      <c r="E657" s="30" t="s">
        <v>5207</v>
      </c>
      <c r="F657" s="31">
        <v>2550395</v>
      </c>
      <c r="G657" s="30" t="s">
        <v>4331</v>
      </c>
      <c r="H657" s="31">
        <v>267791</v>
      </c>
      <c r="I657" s="84"/>
      <c r="J657" s="85"/>
      <c r="K657" s="86"/>
      <c r="L657" s="92"/>
      <c r="M657" s="93"/>
      <c r="N657">
        <v>998</v>
      </c>
      <c r="P657" s="48">
        <f t="shared" si="20"/>
        <v>2282604</v>
      </c>
      <c r="Q657" t="str">
        <f t="shared" si="21"/>
        <v/>
      </c>
    </row>
    <row r="658" spans="1:17" ht="14.45" hidden="1" customHeight="1" x14ac:dyDescent="0.25">
      <c r="A658" s="37">
        <v>650</v>
      </c>
      <c r="B658" s="79"/>
      <c r="C658" s="28" t="s">
        <v>5249</v>
      </c>
      <c r="D658" s="29">
        <v>44940</v>
      </c>
      <c r="E658" s="30" t="s">
        <v>5207</v>
      </c>
      <c r="F658" s="31">
        <v>2074533</v>
      </c>
      <c r="G658" s="30" t="s">
        <v>4331</v>
      </c>
      <c r="H658" s="31">
        <v>217826</v>
      </c>
      <c r="I658" s="84"/>
      <c r="J658" s="85"/>
      <c r="K658" s="86"/>
      <c r="L658" s="92"/>
      <c r="M658" s="93"/>
      <c r="N658">
        <v>1579</v>
      </c>
      <c r="P658" s="48">
        <f t="shared" si="20"/>
        <v>1856707</v>
      </c>
      <c r="Q658" t="str">
        <f t="shared" si="21"/>
        <v/>
      </c>
    </row>
    <row r="659" spans="1:17" ht="14.45" hidden="1" customHeight="1" x14ac:dyDescent="0.25">
      <c r="A659" s="37">
        <v>651</v>
      </c>
      <c r="B659" s="79"/>
      <c r="C659" s="28" t="s">
        <v>5250</v>
      </c>
      <c r="D659" s="29">
        <v>44939</v>
      </c>
      <c r="E659" s="30" t="s">
        <v>5207</v>
      </c>
      <c r="F659" s="31">
        <v>3688682</v>
      </c>
      <c r="G659" s="30" t="s">
        <v>4331</v>
      </c>
      <c r="H659" s="31">
        <v>387312</v>
      </c>
      <c r="I659" s="84"/>
      <c r="J659" s="85"/>
      <c r="K659" s="86"/>
      <c r="L659" s="92"/>
      <c r="M659" s="93"/>
      <c r="N659">
        <v>1521</v>
      </c>
      <c r="P659" s="48">
        <f t="shared" si="20"/>
        <v>3301370</v>
      </c>
      <c r="Q659" t="str">
        <f t="shared" si="21"/>
        <v/>
      </c>
    </row>
    <row r="660" spans="1:17" ht="14.45" hidden="1" customHeight="1" x14ac:dyDescent="0.25">
      <c r="A660" s="37">
        <v>652</v>
      </c>
      <c r="B660" s="79"/>
      <c r="C660" s="28" t="s">
        <v>5251</v>
      </c>
      <c r="D660" s="29">
        <v>44942</v>
      </c>
      <c r="E660" s="30" t="s">
        <v>5207</v>
      </c>
      <c r="F660" s="31">
        <v>2116506</v>
      </c>
      <c r="G660" s="30" t="s">
        <v>4331</v>
      </c>
      <c r="H660" s="31">
        <v>222233</v>
      </c>
      <c r="I660" s="84"/>
      <c r="J660" s="85"/>
      <c r="K660" s="86"/>
      <c r="L660" s="92"/>
      <c r="M660" s="93"/>
      <c r="N660">
        <v>1657</v>
      </c>
      <c r="P660" s="48">
        <f t="shared" si="20"/>
        <v>1894273</v>
      </c>
      <c r="Q660" t="str">
        <f t="shared" si="21"/>
        <v/>
      </c>
    </row>
    <row r="661" spans="1:17" ht="14.45" hidden="1" customHeight="1" x14ac:dyDescent="0.25">
      <c r="A661" s="37">
        <v>653</v>
      </c>
      <c r="B661" s="79"/>
      <c r="C661" s="28" t="s">
        <v>5252</v>
      </c>
      <c r="D661" s="29">
        <v>44930</v>
      </c>
      <c r="E661" s="30" t="s">
        <v>5207</v>
      </c>
      <c r="F661" s="31">
        <v>1308613</v>
      </c>
      <c r="G661" s="30" t="s">
        <v>4331</v>
      </c>
      <c r="H661" s="31">
        <v>137404</v>
      </c>
      <c r="I661" s="84"/>
      <c r="J661" s="85"/>
      <c r="K661" s="86"/>
      <c r="L661" s="92"/>
      <c r="M661" s="93"/>
      <c r="N661">
        <v>366</v>
      </c>
      <c r="P661" s="48">
        <f t="shared" si="20"/>
        <v>1171209</v>
      </c>
      <c r="Q661" t="str">
        <f t="shared" si="21"/>
        <v/>
      </c>
    </row>
    <row r="662" spans="1:17" ht="14.45" hidden="1" customHeight="1" x14ac:dyDescent="0.25">
      <c r="A662" s="37">
        <v>654</v>
      </c>
      <c r="B662" s="79"/>
      <c r="C662" s="28" t="s">
        <v>5253</v>
      </c>
      <c r="D662" s="29">
        <v>44936</v>
      </c>
      <c r="E662" s="30" t="s">
        <v>5207</v>
      </c>
      <c r="F662" s="31">
        <v>1502614</v>
      </c>
      <c r="G662" s="30" t="s">
        <v>4331</v>
      </c>
      <c r="H662" s="31">
        <v>157774</v>
      </c>
      <c r="I662" s="84"/>
      <c r="J662" s="85"/>
      <c r="K662" s="86"/>
      <c r="L662" s="92"/>
      <c r="M662" s="93"/>
      <c r="N662">
        <v>1018</v>
      </c>
      <c r="P662" s="48">
        <f t="shared" si="20"/>
        <v>1344840</v>
      </c>
      <c r="Q662" t="str">
        <f t="shared" si="21"/>
        <v/>
      </c>
    </row>
    <row r="663" spans="1:17" ht="14.45" hidden="1" customHeight="1" x14ac:dyDescent="0.25">
      <c r="A663" s="37">
        <v>655</v>
      </c>
      <c r="B663" s="79"/>
      <c r="C663" s="28" t="s">
        <v>5254</v>
      </c>
      <c r="D663" s="29">
        <v>44930</v>
      </c>
      <c r="E663" s="30" t="s">
        <v>5207</v>
      </c>
      <c r="F663" s="31">
        <v>1408787</v>
      </c>
      <c r="G663" s="30" t="s">
        <v>4331</v>
      </c>
      <c r="H663" s="31">
        <v>147923</v>
      </c>
      <c r="I663" s="84"/>
      <c r="J663" s="85"/>
      <c r="K663" s="86"/>
      <c r="L663" s="92"/>
      <c r="M663" s="93"/>
      <c r="N663">
        <v>368</v>
      </c>
      <c r="P663" s="48">
        <f t="shared" si="20"/>
        <v>1260864</v>
      </c>
      <c r="Q663" t="str">
        <f t="shared" si="21"/>
        <v/>
      </c>
    </row>
    <row r="664" spans="1:17" ht="14.45" hidden="1" customHeight="1" x14ac:dyDescent="0.25">
      <c r="A664" s="37">
        <v>656</v>
      </c>
      <c r="B664" s="79"/>
      <c r="C664" s="28" t="s">
        <v>5255</v>
      </c>
      <c r="D664" s="29">
        <v>44930</v>
      </c>
      <c r="E664" s="30" t="s">
        <v>5207</v>
      </c>
      <c r="F664" s="31">
        <v>807741</v>
      </c>
      <c r="G664" s="30" t="s">
        <v>4331</v>
      </c>
      <c r="H664" s="31">
        <v>84813</v>
      </c>
      <c r="I664" s="84"/>
      <c r="J664" s="85"/>
      <c r="K664" s="86"/>
      <c r="L664" s="92"/>
      <c r="M664" s="93"/>
      <c r="N664">
        <v>369</v>
      </c>
      <c r="P664" s="48">
        <f t="shared" si="20"/>
        <v>722928</v>
      </c>
      <c r="Q664" t="str">
        <f t="shared" si="21"/>
        <v/>
      </c>
    </row>
    <row r="665" spans="1:17" ht="14.45" hidden="1" customHeight="1" x14ac:dyDescent="0.25">
      <c r="A665" s="35">
        <v>657</v>
      </c>
      <c r="B665" s="80"/>
      <c r="C665" s="28" t="s">
        <v>5256</v>
      </c>
      <c r="D665" s="29">
        <v>44930</v>
      </c>
      <c r="E665" s="30" t="s">
        <v>5207</v>
      </c>
      <c r="F665" s="31">
        <v>2714226</v>
      </c>
      <c r="G665" s="30" t="s">
        <v>4331</v>
      </c>
      <c r="H665" s="31">
        <v>284994</v>
      </c>
      <c r="I665" s="87"/>
      <c r="J665" s="88"/>
      <c r="K665" s="89"/>
      <c r="L665" s="94"/>
      <c r="M665" s="95"/>
      <c r="N665">
        <v>361</v>
      </c>
      <c r="P665" s="48">
        <f t="shared" si="20"/>
        <v>2429232</v>
      </c>
      <c r="Q665" t="str">
        <f t="shared" si="21"/>
        <v/>
      </c>
    </row>
    <row r="666" spans="1:17" ht="16.149999999999999" hidden="1" customHeight="1" x14ac:dyDescent="0.25">
      <c r="A666" s="42">
        <v>658</v>
      </c>
      <c r="B666" s="42" t="s">
        <v>5257</v>
      </c>
      <c r="C666" s="28" t="s">
        <v>5258</v>
      </c>
      <c r="D666" s="29">
        <v>44923</v>
      </c>
      <c r="E666" s="30" t="s">
        <v>5207</v>
      </c>
      <c r="F666" s="31">
        <v>4743062</v>
      </c>
      <c r="G666" s="30" t="s">
        <v>4646</v>
      </c>
      <c r="H666" s="31">
        <v>498022</v>
      </c>
      <c r="I666" s="96">
        <v>4245040</v>
      </c>
      <c r="J666" s="97"/>
      <c r="K666" s="98"/>
      <c r="L666" s="99" t="s">
        <v>5208</v>
      </c>
      <c r="M666" s="100"/>
      <c r="N666">
        <v>57079</v>
      </c>
      <c r="P666" s="48">
        <f t="shared" si="20"/>
        <v>4245040</v>
      </c>
      <c r="Q666" t="str">
        <f t="shared" si="21"/>
        <v/>
      </c>
    </row>
    <row r="667" spans="1:17" ht="14.45" customHeight="1" x14ac:dyDescent="0.25">
      <c r="A667" s="27">
        <v>659</v>
      </c>
      <c r="B667" s="78" t="s">
        <v>5259</v>
      </c>
      <c r="C667" s="28" t="s">
        <v>5260</v>
      </c>
      <c r="D667" s="29">
        <v>44937</v>
      </c>
      <c r="E667" s="30" t="s">
        <v>5261</v>
      </c>
      <c r="F667" s="31">
        <v>-119943</v>
      </c>
      <c r="G667" s="30" t="s">
        <v>4331</v>
      </c>
      <c r="H667" s="31">
        <v>-12594</v>
      </c>
      <c r="I667" s="81">
        <v>-1016452</v>
      </c>
      <c r="J667" s="82"/>
      <c r="K667" s="83"/>
      <c r="L667" s="90" t="s">
        <v>5208</v>
      </c>
      <c r="M667" s="91"/>
      <c r="N667">
        <v>33</v>
      </c>
      <c r="P667" s="48">
        <f t="shared" si="20"/>
        <v>-107349</v>
      </c>
      <c r="Q667">
        <f t="shared" si="21"/>
        <v>-119943</v>
      </c>
    </row>
    <row r="668" spans="1:17" ht="14.45" customHeight="1" x14ac:dyDescent="0.25">
      <c r="A668" s="37">
        <v>660</v>
      </c>
      <c r="B668" s="79"/>
      <c r="C668" s="28" t="s">
        <v>5262</v>
      </c>
      <c r="D668" s="29">
        <v>44944</v>
      </c>
      <c r="E668" s="30" t="s">
        <v>5263</v>
      </c>
      <c r="F668" s="31">
        <v>-614808</v>
      </c>
      <c r="G668" s="30" t="s">
        <v>4331</v>
      </c>
      <c r="H668" s="31">
        <v>-64555</v>
      </c>
      <c r="I668" s="84"/>
      <c r="J668" s="85"/>
      <c r="K668" s="86"/>
      <c r="L668" s="92"/>
      <c r="M668" s="93"/>
      <c r="N668">
        <v>89</v>
      </c>
      <c r="P668" s="48">
        <f t="shared" si="20"/>
        <v>-550253</v>
      </c>
      <c r="Q668">
        <f t="shared" si="21"/>
        <v>-614808</v>
      </c>
    </row>
    <row r="669" spans="1:17" ht="14.45" customHeight="1" x14ac:dyDescent="0.25">
      <c r="A669" s="35">
        <v>661</v>
      </c>
      <c r="B669" s="80"/>
      <c r="C669" s="28" t="s">
        <v>5264</v>
      </c>
      <c r="D669" s="29">
        <v>44937</v>
      </c>
      <c r="E669" s="30" t="s">
        <v>5265</v>
      </c>
      <c r="F669" s="31">
        <v>-400950</v>
      </c>
      <c r="G669" s="30" t="s">
        <v>4331</v>
      </c>
      <c r="H669" s="31">
        <v>-42100</v>
      </c>
      <c r="I669" s="87"/>
      <c r="J669" s="88"/>
      <c r="K669" s="89"/>
      <c r="L669" s="94"/>
      <c r="M669" s="95"/>
      <c r="N669">
        <v>34</v>
      </c>
      <c r="P669" s="48">
        <f t="shared" si="20"/>
        <v>-358850</v>
      </c>
      <c r="Q669">
        <f t="shared" si="21"/>
        <v>-400950</v>
      </c>
    </row>
    <row r="670" spans="1:17" ht="14.65" customHeight="1" x14ac:dyDescent="0.25">
      <c r="A670" s="27">
        <v>662</v>
      </c>
      <c r="B670" s="78" t="s">
        <v>5266</v>
      </c>
      <c r="C670" s="28" t="s">
        <v>5267</v>
      </c>
      <c r="D670" s="29">
        <v>44926</v>
      </c>
      <c r="E670" s="30" t="s">
        <v>5268</v>
      </c>
      <c r="F670" s="31">
        <v>-240073</v>
      </c>
      <c r="G670" s="30" t="s">
        <v>4331</v>
      </c>
      <c r="H670" s="31">
        <v>-25208</v>
      </c>
      <c r="I670" s="81">
        <v>-590357</v>
      </c>
      <c r="J670" s="82"/>
      <c r="K670" s="83"/>
      <c r="L670" s="90" t="s">
        <v>5208</v>
      </c>
      <c r="M670" s="91"/>
      <c r="N670">
        <v>1944</v>
      </c>
      <c r="P670" s="48">
        <f t="shared" si="20"/>
        <v>-214865</v>
      </c>
      <c r="Q670">
        <f t="shared" si="21"/>
        <v>-240073</v>
      </c>
    </row>
    <row r="671" spans="1:17" ht="14.65" customHeight="1" x14ac:dyDescent="0.25">
      <c r="A671" s="35">
        <v>663</v>
      </c>
      <c r="B671" s="80"/>
      <c r="C671" s="28" t="s">
        <v>5269</v>
      </c>
      <c r="D671" s="29">
        <v>44926</v>
      </c>
      <c r="E671" s="30" t="s">
        <v>5270</v>
      </c>
      <c r="F671" s="31">
        <v>-419544</v>
      </c>
      <c r="G671" s="30" t="s">
        <v>4331</v>
      </c>
      <c r="H671" s="31">
        <v>-44052</v>
      </c>
      <c r="I671" s="87"/>
      <c r="J671" s="88"/>
      <c r="K671" s="89"/>
      <c r="L671" s="94"/>
      <c r="M671" s="95"/>
      <c r="N671">
        <v>1943</v>
      </c>
      <c r="P671" s="48">
        <f t="shared" si="20"/>
        <v>-375492</v>
      </c>
      <c r="Q671">
        <f t="shared" si="21"/>
        <v>-419544</v>
      </c>
    </row>
    <row r="672" spans="1:17" ht="14.45" hidden="1" customHeight="1" x14ac:dyDescent="0.25">
      <c r="A672" s="27">
        <v>664</v>
      </c>
      <c r="B672" s="78" t="s">
        <v>5271</v>
      </c>
      <c r="C672" s="28" t="s">
        <v>5272</v>
      </c>
      <c r="D672" s="29">
        <v>44931</v>
      </c>
      <c r="E672" s="30" t="s">
        <v>4405</v>
      </c>
      <c r="F672" s="31">
        <v>807741</v>
      </c>
      <c r="G672" s="30" t="s">
        <v>4331</v>
      </c>
      <c r="H672" s="31">
        <v>84813</v>
      </c>
      <c r="I672" s="81">
        <v>17670528</v>
      </c>
      <c r="J672" s="82"/>
      <c r="K672" s="83"/>
      <c r="L672" s="90" t="s">
        <v>5273</v>
      </c>
      <c r="M672" s="91"/>
      <c r="N672">
        <v>506</v>
      </c>
      <c r="P672" s="48">
        <f t="shared" si="20"/>
        <v>722928</v>
      </c>
      <c r="Q672" t="str">
        <f t="shared" si="21"/>
        <v/>
      </c>
    </row>
    <row r="673" spans="1:17" ht="14.45" hidden="1" customHeight="1" x14ac:dyDescent="0.25">
      <c r="A673" s="37">
        <v>665</v>
      </c>
      <c r="B673" s="79"/>
      <c r="C673" s="28" t="s">
        <v>5274</v>
      </c>
      <c r="D673" s="29">
        <v>44936</v>
      </c>
      <c r="E673" s="30" t="s">
        <v>4350</v>
      </c>
      <c r="F673" s="31">
        <v>1001744</v>
      </c>
      <c r="G673" s="30" t="s">
        <v>4331</v>
      </c>
      <c r="H673" s="31">
        <v>105183</v>
      </c>
      <c r="I673" s="84"/>
      <c r="J673" s="85"/>
      <c r="K673" s="86"/>
      <c r="L673" s="92"/>
      <c r="M673" s="93"/>
      <c r="N673">
        <v>1012</v>
      </c>
      <c r="P673" s="48">
        <f t="shared" si="20"/>
        <v>896561</v>
      </c>
      <c r="Q673" t="str">
        <f t="shared" si="21"/>
        <v/>
      </c>
    </row>
    <row r="674" spans="1:17" ht="14.45" hidden="1" customHeight="1" x14ac:dyDescent="0.25">
      <c r="A674" s="37">
        <v>666</v>
      </c>
      <c r="B674" s="79"/>
      <c r="C674" s="28" t="s">
        <v>5275</v>
      </c>
      <c r="D674" s="29">
        <v>44944</v>
      </c>
      <c r="E674" s="30" t="s">
        <v>4350</v>
      </c>
      <c r="F674" s="31">
        <v>476350</v>
      </c>
      <c r="G674" s="30" t="s">
        <v>4331</v>
      </c>
      <c r="H674" s="31">
        <v>50017</v>
      </c>
      <c r="I674" s="84"/>
      <c r="J674" s="85"/>
      <c r="K674" s="86"/>
      <c r="L674" s="92"/>
      <c r="M674" s="93"/>
      <c r="N674">
        <v>1766</v>
      </c>
      <c r="P674" s="48">
        <f t="shared" si="20"/>
        <v>426333</v>
      </c>
      <c r="Q674" t="str">
        <f t="shared" si="21"/>
        <v/>
      </c>
    </row>
    <row r="675" spans="1:17" ht="14.45" hidden="1" customHeight="1" x14ac:dyDescent="0.25">
      <c r="A675" s="37">
        <v>667</v>
      </c>
      <c r="B675" s="79"/>
      <c r="C675" s="28" t="s">
        <v>5276</v>
      </c>
      <c r="D675" s="29">
        <v>44931</v>
      </c>
      <c r="E675" s="30" t="s">
        <v>4405</v>
      </c>
      <c r="F675" s="31">
        <v>807741</v>
      </c>
      <c r="G675" s="30" t="s">
        <v>4331</v>
      </c>
      <c r="H675" s="31">
        <v>84813</v>
      </c>
      <c r="I675" s="84"/>
      <c r="J675" s="85"/>
      <c r="K675" s="86"/>
      <c r="L675" s="92"/>
      <c r="M675" s="93"/>
      <c r="N675">
        <v>505</v>
      </c>
      <c r="P675" s="48">
        <f t="shared" si="20"/>
        <v>722928</v>
      </c>
      <c r="Q675" t="str">
        <f t="shared" si="21"/>
        <v/>
      </c>
    </row>
    <row r="676" spans="1:17" ht="14.45" hidden="1" customHeight="1" x14ac:dyDescent="0.25">
      <c r="A676" s="37">
        <v>668</v>
      </c>
      <c r="B676" s="79"/>
      <c r="C676" s="28" t="s">
        <v>5277</v>
      </c>
      <c r="D676" s="29">
        <v>44937</v>
      </c>
      <c r="E676" s="30" t="s">
        <v>4350</v>
      </c>
      <c r="F676" s="31">
        <v>6401452</v>
      </c>
      <c r="G676" s="30" t="s">
        <v>4331</v>
      </c>
      <c r="H676" s="31">
        <v>672153</v>
      </c>
      <c r="I676" s="84"/>
      <c r="J676" s="85"/>
      <c r="K676" s="86"/>
      <c r="L676" s="92"/>
      <c r="M676" s="93"/>
      <c r="N676">
        <v>1065</v>
      </c>
      <c r="P676" s="48">
        <f t="shared" si="20"/>
        <v>5729299</v>
      </c>
      <c r="Q676" t="str">
        <f t="shared" si="21"/>
        <v/>
      </c>
    </row>
    <row r="677" spans="1:17" ht="14.45" hidden="1" customHeight="1" x14ac:dyDescent="0.25">
      <c r="A677" s="37">
        <v>669</v>
      </c>
      <c r="B677" s="79"/>
      <c r="C677" s="28" t="s">
        <v>5278</v>
      </c>
      <c r="D677" s="29">
        <v>44945</v>
      </c>
      <c r="E677" s="30" t="s">
        <v>4405</v>
      </c>
      <c r="F677" s="31">
        <v>3005230</v>
      </c>
      <c r="G677" s="30" t="s">
        <v>4331</v>
      </c>
      <c r="H677" s="31">
        <v>315549</v>
      </c>
      <c r="I677" s="84"/>
      <c r="J677" s="85"/>
      <c r="K677" s="86"/>
      <c r="L677" s="92"/>
      <c r="M677" s="93"/>
      <c r="N677">
        <v>1789</v>
      </c>
      <c r="P677" s="48">
        <f t="shared" si="20"/>
        <v>2689681</v>
      </c>
      <c r="Q677" t="str">
        <f t="shared" si="21"/>
        <v/>
      </c>
    </row>
    <row r="678" spans="1:17" ht="14.45" hidden="1" customHeight="1" x14ac:dyDescent="0.25">
      <c r="A678" s="37">
        <v>670</v>
      </c>
      <c r="B678" s="79"/>
      <c r="C678" s="28" t="s">
        <v>5279</v>
      </c>
      <c r="D678" s="29">
        <v>44937</v>
      </c>
      <c r="E678" s="30" t="s">
        <v>5280</v>
      </c>
      <c r="F678" s="31">
        <v>909247</v>
      </c>
      <c r="G678" s="30" t="s">
        <v>4331</v>
      </c>
      <c r="H678" s="31">
        <v>95471</v>
      </c>
      <c r="I678" s="84"/>
      <c r="J678" s="85"/>
      <c r="K678" s="86"/>
      <c r="L678" s="92"/>
      <c r="M678" s="93"/>
      <c r="N678">
        <v>1064</v>
      </c>
      <c r="P678" s="48">
        <f t="shared" si="20"/>
        <v>813776</v>
      </c>
      <c r="Q678" t="str">
        <f t="shared" si="21"/>
        <v/>
      </c>
    </row>
    <row r="679" spans="1:17" ht="14.45" hidden="1" customHeight="1" x14ac:dyDescent="0.25">
      <c r="A679" s="37">
        <v>671</v>
      </c>
      <c r="B679" s="79"/>
      <c r="C679" s="28" t="s">
        <v>5281</v>
      </c>
      <c r="D679" s="29">
        <v>44931</v>
      </c>
      <c r="E679" s="30" t="s">
        <v>4350</v>
      </c>
      <c r="F679" s="31">
        <v>2029379</v>
      </c>
      <c r="G679" s="30" t="s">
        <v>4331</v>
      </c>
      <c r="H679" s="31">
        <v>213085</v>
      </c>
      <c r="I679" s="84"/>
      <c r="J679" s="85"/>
      <c r="K679" s="86"/>
      <c r="L679" s="92"/>
      <c r="M679" s="93"/>
      <c r="N679">
        <v>502</v>
      </c>
      <c r="P679" s="48">
        <f t="shared" si="20"/>
        <v>1816294</v>
      </c>
      <c r="Q679" t="str">
        <f t="shared" si="21"/>
        <v/>
      </c>
    </row>
    <row r="680" spans="1:17" ht="14.45" hidden="1" customHeight="1" x14ac:dyDescent="0.25">
      <c r="A680" s="37">
        <v>672</v>
      </c>
      <c r="B680" s="79"/>
      <c r="C680" s="28" t="s">
        <v>5282</v>
      </c>
      <c r="D680" s="29">
        <v>44931</v>
      </c>
      <c r="E680" s="30" t="s">
        <v>4405</v>
      </c>
      <c r="F680" s="31">
        <v>1368879</v>
      </c>
      <c r="G680" s="30" t="s">
        <v>4331</v>
      </c>
      <c r="H680" s="31">
        <v>143732</v>
      </c>
      <c r="I680" s="84"/>
      <c r="J680" s="85"/>
      <c r="K680" s="86"/>
      <c r="L680" s="92"/>
      <c r="M680" s="93"/>
      <c r="N680">
        <v>507</v>
      </c>
      <c r="P680" s="48">
        <f t="shared" si="20"/>
        <v>1225147</v>
      </c>
      <c r="Q680" t="str">
        <f t="shared" si="21"/>
        <v/>
      </c>
    </row>
    <row r="681" spans="1:17" ht="14.45" hidden="1" customHeight="1" x14ac:dyDescent="0.25">
      <c r="A681" s="37">
        <v>673</v>
      </c>
      <c r="B681" s="79"/>
      <c r="C681" s="28" t="s">
        <v>5283</v>
      </c>
      <c r="D681" s="29">
        <v>44931</v>
      </c>
      <c r="E681" s="30" t="s">
        <v>4350</v>
      </c>
      <c r="F681" s="31">
        <v>2531973</v>
      </c>
      <c r="G681" s="30" t="s">
        <v>4331</v>
      </c>
      <c r="H681" s="31">
        <v>265857</v>
      </c>
      <c r="I681" s="84"/>
      <c r="J681" s="85"/>
      <c r="K681" s="86"/>
      <c r="L681" s="92"/>
      <c r="M681" s="93"/>
      <c r="N681">
        <v>503</v>
      </c>
      <c r="P681" s="48">
        <f t="shared" si="20"/>
        <v>2266116</v>
      </c>
      <c r="Q681" t="str">
        <f t="shared" si="21"/>
        <v/>
      </c>
    </row>
    <row r="682" spans="1:17" ht="14.45" hidden="1" customHeight="1" x14ac:dyDescent="0.25">
      <c r="A682" s="35">
        <v>674</v>
      </c>
      <c r="B682" s="80"/>
      <c r="C682" s="28" t="s">
        <v>5284</v>
      </c>
      <c r="D682" s="29">
        <v>44931</v>
      </c>
      <c r="E682" s="30" t="s">
        <v>4350</v>
      </c>
      <c r="F682" s="31">
        <v>403871</v>
      </c>
      <c r="G682" s="30" t="s">
        <v>4331</v>
      </c>
      <c r="H682" s="31">
        <v>42406</v>
      </c>
      <c r="I682" s="87"/>
      <c r="J682" s="88"/>
      <c r="K682" s="89"/>
      <c r="L682" s="94"/>
      <c r="M682" s="95"/>
      <c r="N682">
        <v>504</v>
      </c>
      <c r="P682" s="48">
        <f t="shared" si="20"/>
        <v>361465</v>
      </c>
      <c r="Q682" t="str">
        <f t="shared" si="21"/>
        <v/>
      </c>
    </row>
    <row r="683" spans="1:17" ht="16.149999999999999" hidden="1" customHeight="1" x14ac:dyDescent="0.25">
      <c r="A683" s="42">
        <v>675</v>
      </c>
      <c r="B683" s="42" t="s">
        <v>5285</v>
      </c>
      <c r="C683" s="28" t="s">
        <v>5286</v>
      </c>
      <c r="D683" s="29">
        <v>44881</v>
      </c>
      <c r="E683" s="30" t="s">
        <v>4350</v>
      </c>
      <c r="F683" s="31">
        <v>1392768</v>
      </c>
      <c r="G683" s="30" t="s">
        <v>4331</v>
      </c>
      <c r="H683" s="31">
        <v>146241</v>
      </c>
      <c r="I683" s="96">
        <v>1246527</v>
      </c>
      <c r="J683" s="97"/>
      <c r="K683" s="98"/>
      <c r="L683" s="99" t="s">
        <v>5273</v>
      </c>
      <c r="M683" s="100"/>
      <c r="N683">
        <v>51020</v>
      </c>
      <c r="P683" s="48">
        <f t="shared" si="20"/>
        <v>1246527</v>
      </c>
      <c r="Q683" t="str">
        <f t="shared" si="21"/>
        <v/>
      </c>
    </row>
    <row r="684" spans="1:17" ht="14.65" hidden="1" customHeight="1" x14ac:dyDescent="0.25">
      <c r="A684" s="27">
        <v>676</v>
      </c>
      <c r="B684" s="78" t="s">
        <v>5287</v>
      </c>
      <c r="C684" s="28" t="s">
        <v>5288</v>
      </c>
      <c r="D684" s="29">
        <v>44917</v>
      </c>
      <c r="E684" s="30" t="s">
        <v>5280</v>
      </c>
      <c r="F684" s="31">
        <v>590117</v>
      </c>
      <c r="G684" s="30" t="s">
        <v>4646</v>
      </c>
      <c r="H684" s="31">
        <v>61962</v>
      </c>
      <c r="I684" s="81">
        <v>2121528</v>
      </c>
      <c r="J684" s="82"/>
      <c r="K684" s="83"/>
      <c r="L684" s="90" t="s">
        <v>5273</v>
      </c>
      <c r="M684" s="91"/>
      <c r="N684">
        <v>56393</v>
      </c>
      <c r="P684" s="48">
        <f t="shared" si="20"/>
        <v>528155</v>
      </c>
      <c r="Q684" t="str">
        <f t="shared" si="21"/>
        <v/>
      </c>
    </row>
    <row r="685" spans="1:17" ht="14.65" hidden="1" customHeight="1" x14ac:dyDescent="0.25">
      <c r="A685" s="35">
        <v>677</v>
      </c>
      <c r="B685" s="80"/>
      <c r="C685" s="28" t="s">
        <v>5289</v>
      </c>
      <c r="D685" s="29">
        <v>44918</v>
      </c>
      <c r="E685" s="30" t="s">
        <v>5280</v>
      </c>
      <c r="F685" s="31">
        <v>1780305</v>
      </c>
      <c r="G685" s="30" t="s">
        <v>4646</v>
      </c>
      <c r="H685" s="31">
        <v>186932</v>
      </c>
      <c r="I685" s="87"/>
      <c r="J685" s="88"/>
      <c r="K685" s="89"/>
      <c r="L685" s="94"/>
      <c r="M685" s="95"/>
      <c r="N685">
        <v>56704</v>
      </c>
      <c r="P685" s="48">
        <f t="shared" si="20"/>
        <v>1593373</v>
      </c>
      <c r="Q685" t="str">
        <f t="shared" si="21"/>
        <v/>
      </c>
    </row>
    <row r="686" spans="1:17" ht="14.45" hidden="1" customHeight="1" x14ac:dyDescent="0.25">
      <c r="A686" s="27">
        <v>678</v>
      </c>
      <c r="B686" s="78" t="s">
        <v>5290</v>
      </c>
      <c r="C686" s="28" t="s">
        <v>5291</v>
      </c>
      <c r="D686" s="29">
        <v>44917</v>
      </c>
      <c r="E686" s="30" t="s">
        <v>4350</v>
      </c>
      <c r="F686" s="31">
        <v>491765</v>
      </c>
      <c r="G686" s="30" t="s">
        <v>4331</v>
      </c>
      <c r="H686" s="31">
        <v>51635</v>
      </c>
      <c r="I686" s="81">
        <v>1473687</v>
      </c>
      <c r="J686" s="82"/>
      <c r="K686" s="83"/>
      <c r="L686" s="90" t="s">
        <v>5273</v>
      </c>
      <c r="M686" s="91"/>
      <c r="N686">
        <v>56395</v>
      </c>
      <c r="P686" s="48">
        <f t="shared" si="20"/>
        <v>440130</v>
      </c>
      <c r="Q686" t="str">
        <f t="shared" si="21"/>
        <v/>
      </c>
    </row>
    <row r="687" spans="1:17" ht="14.45" hidden="1" customHeight="1" x14ac:dyDescent="0.25">
      <c r="A687" s="37">
        <v>679</v>
      </c>
      <c r="B687" s="79"/>
      <c r="C687" s="28" t="s">
        <v>5292</v>
      </c>
      <c r="D687" s="29">
        <v>44917</v>
      </c>
      <c r="E687" s="30" t="s">
        <v>4350</v>
      </c>
      <c r="F687" s="31">
        <v>491765</v>
      </c>
      <c r="G687" s="30" t="s">
        <v>4331</v>
      </c>
      <c r="H687" s="31">
        <v>51635</v>
      </c>
      <c r="I687" s="84"/>
      <c r="J687" s="85"/>
      <c r="K687" s="86"/>
      <c r="L687" s="92"/>
      <c r="M687" s="93"/>
      <c r="N687">
        <v>56394</v>
      </c>
      <c r="P687" s="48">
        <f t="shared" si="20"/>
        <v>440130</v>
      </c>
      <c r="Q687" t="str">
        <f t="shared" si="21"/>
        <v/>
      </c>
    </row>
    <row r="688" spans="1:17" ht="14.45" hidden="1" customHeight="1" x14ac:dyDescent="0.25">
      <c r="A688" s="35">
        <v>680</v>
      </c>
      <c r="B688" s="80"/>
      <c r="C688" s="28" t="s">
        <v>5293</v>
      </c>
      <c r="D688" s="29">
        <v>44925</v>
      </c>
      <c r="E688" s="30" t="s">
        <v>4405</v>
      </c>
      <c r="F688" s="31">
        <v>663048</v>
      </c>
      <c r="G688" s="30" t="s">
        <v>4331</v>
      </c>
      <c r="H688" s="31">
        <v>69620</v>
      </c>
      <c r="I688" s="87"/>
      <c r="J688" s="88"/>
      <c r="K688" s="89"/>
      <c r="L688" s="94"/>
      <c r="M688" s="95"/>
      <c r="N688">
        <v>57620</v>
      </c>
      <c r="P688" s="48">
        <f t="shared" si="20"/>
        <v>593428</v>
      </c>
      <c r="Q688" t="str">
        <f t="shared" si="21"/>
        <v/>
      </c>
    </row>
    <row r="689" spans="1:17" ht="16.149999999999999" customHeight="1" x14ac:dyDescent="0.25">
      <c r="A689" s="42">
        <v>681</v>
      </c>
      <c r="B689" s="42" t="s">
        <v>5294</v>
      </c>
      <c r="C689" s="28" t="s">
        <v>5295</v>
      </c>
      <c r="D689" s="29">
        <v>44931</v>
      </c>
      <c r="E689" s="30" t="s">
        <v>5296</v>
      </c>
      <c r="F689" s="31">
        <v>-661197</v>
      </c>
      <c r="G689" s="30" t="s">
        <v>4331</v>
      </c>
      <c r="H689" s="31">
        <v>-69426</v>
      </c>
      <c r="I689" s="96">
        <v>-591771</v>
      </c>
      <c r="J689" s="97"/>
      <c r="K689" s="98"/>
      <c r="L689" s="99" t="s">
        <v>5273</v>
      </c>
      <c r="M689" s="100"/>
      <c r="N689">
        <v>1</v>
      </c>
      <c r="P689" s="48">
        <f t="shared" si="20"/>
        <v>-591771</v>
      </c>
      <c r="Q689">
        <f t="shared" si="21"/>
        <v>-661197</v>
      </c>
    </row>
    <row r="690" spans="1:17" ht="14.45" hidden="1" customHeight="1" x14ac:dyDescent="0.25">
      <c r="A690" s="27">
        <v>682</v>
      </c>
      <c r="B690" s="78" t="s">
        <v>5297</v>
      </c>
      <c r="C690" s="28" t="s">
        <v>5298</v>
      </c>
      <c r="D690" s="29">
        <v>44931</v>
      </c>
      <c r="E690" s="30" t="s">
        <v>4350</v>
      </c>
      <c r="F690" s="31">
        <v>807741</v>
      </c>
      <c r="G690" s="30" t="s">
        <v>4331</v>
      </c>
      <c r="H690" s="31">
        <v>84813</v>
      </c>
      <c r="I690" s="81">
        <v>18590424</v>
      </c>
      <c r="J690" s="82"/>
      <c r="K690" s="83"/>
      <c r="L690" s="90" t="s">
        <v>5299</v>
      </c>
      <c r="M690" s="91"/>
      <c r="N690">
        <v>494</v>
      </c>
      <c r="P690" s="48">
        <f t="shared" si="20"/>
        <v>722928</v>
      </c>
      <c r="Q690" t="str">
        <f t="shared" si="21"/>
        <v/>
      </c>
    </row>
    <row r="691" spans="1:17" ht="14.45" hidden="1" customHeight="1" x14ac:dyDescent="0.25">
      <c r="A691" s="37">
        <v>683</v>
      </c>
      <c r="B691" s="79"/>
      <c r="C691" s="28" t="s">
        <v>5300</v>
      </c>
      <c r="D691" s="29">
        <v>44931</v>
      </c>
      <c r="E691" s="30" t="s">
        <v>4405</v>
      </c>
      <c r="F691" s="31">
        <v>1809485</v>
      </c>
      <c r="G691" s="30" t="s">
        <v>4331</v>
      </c>
      <c r="H691" s="31">
        <v>189996</v>
      </c>
      <c r="I691" s="84"/>
      <c r="J691" s="85"/>
      <c r="K691" s="86"/>
      <c r="L691" s="92"/>
      <c r="M691" s="93"/>
      <c r="N691">
        <v>495</v>
      </c>
      <c r="P691" s="48">
        <f t="shared" si="20"/>
        <v>1619489</v>
      </c>
      <c r="Q691" t="str">
        <f t="shared" si="21"/>
        <v/>
      </c>
    </row>
    <row r="692" spans="1:17" ht="14.45" hidden="1" customHeight="1" x14ac:dyDescent="0.25">
      <c r="A692" s="37">
        <v>684</v>
      </c>
      <c r="B692" s="79"/>
      <c r="C692" s="28" t="s">
        <v>5301</v>
      </c>
      <c r="D692" s="29">
        <v>44931</v>
      </c>
      <c r="E692" s="30" t="s">
        <v>4350</v>
      </c>
      <c r="F692" s="31">
        <v>807741</v>
      </c>
      <c r="G692" s="30" t="s">
        <v>4331</v>
      </c>
      <c r="H692" s="31">
        <v>84813</v>
      </c>
      <c r="I692" s="84"/>
      <c r="J692" s="85"/>
      <c r="K692" s="86"/>
      <c r="L692" s="92"/>
      <c r="M692" s="93"/>
      <c r="N692">
        <v>489</v>
      </c>
      <c r="P692" s="48">
        <f t="shared" si="20"/>
        <v>722928</v>
      </c>
      <c r="Q692" t="str">
        <f t="shared" si="21"/>
        <v/>
      </c>
    </row>
    <row r="693" spans="1:17" ht="14.45" hidden="1" customHeight="1" x14ac:dyDescent="0.25">
      <c r="A693" s="37">
        <v>685</v>
      </c>
      <c r="B693" s="79"/>
      <c r="C693" s="28" t="s">
        <v>5302</v>
      </c>
      <c r="D693" s="29">
        <v>44931</v>
      </c>
      <c r="E693" s="30" t="s">
        <v>4405</v>
      </c>
      <c r="F693" s="31">
        <v>807741</v>
      </c>
      <c r="G693" s="30" t="s">
        <v>4331</v>
      </c>
      <c r="H693" s="31">
        <v>84813</v>
      </c>
      <c r="I693" s="84"/>
      <c r="J693" s="85"/>
      <c r="K693" s="86"/>
      <c r="L693" s="92"/>
      <c r="M693" s="93"/>
      <c r="N693">
        <v>491</v>
      </c>
      <c r="P693" s="48">
        <f t="shared" si="20"/>
        <v>722928</v>
      </c>
      <c r="Q693" t="str">
        <f t="shared" si="21"/>
        <v/>
      </c>
    </row>
    <row r="694" spans="1:17" ht="14.45" hidden="1" customHeight="1" x14ac:dyDescent="0.25">
      <c r="A694" s="37">
        <v>686</v>
      </c>
      <c r="B694" s="79"/>
      <c r="C694" s="28" t="s">
        <v>5303</v>
      </c>
      <c r="D694" s="29">
        <v>44942</v>
      </c>
      <c r="E694" s="30" t="s">
        <v>4350</v>
      </c>
      <c r="F694" s="31">
        <v>1001744</v>
      </c>
      <c r="G694" s="30" t="s">
        <v>4331</v>
      </c>
      <c r="H694" s="31">
        <v>105183</v>
      </c>
      <c r="I694" s="84"/>
      <c r="J694" s="85"/>
      <c r="K694" s="86"/>
      <c r="L694" s="92"/>
      <c r="M694" s="93"/>
      <c r="N694">
        <v>1638</v>
      </c>
      <c r="P694" s="48">
        <f t="shared" si="20"/>
        <v>896561</v>
      </c>
      <c r="Q694" t="str">
        <f t="shared" si="21"/>
        <v/>
      </c>
    </row>
    <row r="695" spans="1:17" ht="14.45" hidden="1" customHeight="1" x14ac:dyDescent="0.25">
      <c r="A695" s="37">
        <v>687</v>
      </c>
      <c r="B695" s="79"/>
      <c r="C695" s="28" t="s">
        <v>5304</v>
      </c>
      <c r="D695" s="29">
        <v>44933</v>
      </c>
      <c r="E695" s="30" t="s">
        <v>4350</v>
      </c>
      <c r="F695" s="31">
        <v>1614248</v>
      </c>
      <c r="G695" s="30" t="s">
        <v>4331</v>
      </c>
      <c r="H695" s="31">
        <v>169496</v>
      </c>
      <c r="I695" s="84"/>
      <c r="J695" s="85"/>
      <c r="K695" s="86"/>
      <c r="L695" s="92"/>
      <c r="M695" s="93"/>
      <c r="N695">
        <v>838</v>
      </c>
      <c r="P695" s="48">
        <f t="shared" si="20"/>
        <v>1444752</v>
      </c>
      <c r="Q695" t="str">
        <f t="shared" si="21"/>
        <v/>
      </c>
    </row>
    <row r="696" spans="1:17" ht="14.45" hidden="1" customHeight="1" x14ac:dyDescent="0.25">
      <c r="A696" s="37">
        <v>688</v>
      </c>
      <c r="B696" s="79"/>
      <c r="C696" s="28" t="s">
        <v>5305</v>
      </c>
      <c r="D696" s="29">
        <v>44929</v>
      </c>
      <c r="E696" s="30" t="s">
        <v>4405</v>
      </c>
      <c r="F696" s="31">
        <v>1125543</v>
      </c>
      <c r="G696" s="30" t="s">
        <v>4331</v>
      </c>
      <c r="H696" s="31">
        <v>118182</v>
      </c>
      <c r="I696" s="84"/>
      <c r="J696" s="85"/>
      <c r="K696" s="86"/>
      <c r="L696" s="92"/>
      <c r="M696" s="93"/>
      <c r="N696">
        <v>97</v>
      </c>
      <c r="P696" s="48">
        <f t="shared" si="20"/>
        <v>1007361</v>
      </c>
      <c r="Q696" t="str">
        <f t="shared" si="21"/>
        <v/>
      </c>
    </row>
    <row r="697" spans="1:17" ht="14.45" hidden="1" customHeight="1" x14ac:dyDescent="0.25">
      <c r="A697" s="37">
        <v>689</v>
      </c>
      <c r="B697" s="79"/>
      <c r="C697" s="28" t="s">
        <v>5306</v>
      </c>
      <c r="D697" s="29">
        <v>44936</v>
      </c>
      <c r="E697" s="30" t="s">
        <v>4405</v>
      </c>
      <c r="F697" s="31">
        <v>1802321</v>
      </c>
      <c r="G697" s="30" t="s">
        <v>4331</v>
      </c>
      <c r="H697" s="31">
        <v>189244</v>
      </c>
      <c r="I697" s="84"/>
      <c r="J697" s="85"/>
      <c r="K697" s="86"/>
      <c r="L697" s="92"/>
      <c r="M697" s="93"/>
      <c r="N697">
        <v>992</v>
      </c>
      <c r="P697" s="48">
        <f t="shared" si="20"/>
        <v>1613077</v>
      </c>
      <c r="Q697" t="str">
        <f t="shared" si="21"/>
        <v/>
      </c>
    </row>
    <row r="698" spans="1:17" ht="14.45" hidden="1" customHeight="1" x14ac:dyDescent="0.25">
      <c r="A698" s="37">
        <v>690</v>
      </c>
      <c r="B698" s="79"/>
      <c r="C698" s="28" t="s">
        <v>5307</v>
      </c>
      <c r="D698" s="29">
        <v>44931</v>
      </c>
      <c r="E698" s="30" t="s">
        <v>4405</v>
      </c>
      <c r="F698" s="31">
        <v>403871</v>
      </c>
      <c r="G698" s="30" t="s">
        <v>4331</v>
      </c>
      <c r="H698" s="31">
        <v>42406</v>
      </c>
      <c r="I698" s="84"/>
      <c r="J698" s="85"/>
      <c r="K698" s="86"/>
      <c r="L698" s="92"/>
      <c r="M698" s="93"/>
      <c r="N698">
        <v>496</v>
      </c>
      <c r="P698" s="48">
        <f t="shared" si="20"/>
        <v>361465</v>
      </c>
      <c r="Q698" t="str">
        <f t="shared" si="21"/>
        <v/>
      </c>
    </row>
    <row r="699" spans="1:17" ht="14.45" hidden="1" customHeight="1" x14ac:dyDescent="0.25">
      <c r="A699" s="37">
        <v>691</v>
      </c>
      <c r="B699" s="79"/>
      <c r="C699" s="28" t="s">
        <v>5308</v>
      </c>
      <c r="D699" s="29">
        <v>44931</v>
      </c>
      <c r="E699" s="30" t="s">
        <v>4405</v>
      </c>
      <c r="F699" s="31">
        <v>704394</v>
      </c>
      <c r="G699" s="30" t="s">
        <v>4331</v>
      </c>
      <c r="H699" s="31">
        <v>73961</v>
      </c>
      <c r="I699" s="84"/>
      <c r="J699" s="85"/>
      <c r="K699" s="86"/>
      <c r="L699" s="92"/>
      <c r="M699" s="93"/>
      <c r="N699">
        <v>499</v>
      </c>
      <c r="P699" s="48">
        <f t="shared" si="20"/>
        <v>630433</v>
      </c>
      <c r="Q699" t="str">
        <f t="shared" si="21"/>
        <v/>
      </c>
    </row>
    <row r="700" spans="1:17" ht="14.45" hidden="1" customHeight="1" x14ac:dyDescent="0.25">
      <c r="A700" s="37">
        <v>692</v>
      </c>
      <c r="B700" s="79"/>
      <c r="C700" s="28" t="s">
        <v>5309</v>
      </c>
      <c r="D700" s="29">
        <v>44931</v>
      </c>
      <c r="E700" s="30" t="s">
        <v>4350</v>
      </c>
      <c r="F700" s="31">
        <v>1308613</v>
      </c>
      <c r="G700" s="30" t="s">
        <v>4331</v>
      </c>
      <c r="H700" s="31">
        <v>137404</v>
      </c>
      <c r="I700" s="84"/>
      <c r="J700" s="85"/>
      <c r="K700" s="86"/>
      <c r="L700" s="92"/>
      <c r="M700" s="93"/>
      <c r="N700">
        <v>497</v>
      </c>
      <c r="P700" s="48">
        <f t="shared" si="20"/>
        <v>1171209</v>
      </c>
      <c r="Q700" t="str">
        <f t="shared" si="21"/>
        <v/>
      </c>
    </row>
    <row r="701" spans="1:17" ht="14.45" hidden="1" customHeight="1" x14ac:dyDescent="0.25">
      <c r="A701" s="37">
        <v>693</v>
      </c>
      <c r="B701" s="79"/>
      <c r="C701" s="28" t="s">
        <v>5310</v>
      </c>
      <c r="D701" s="29">
        <v>44942</v>
      </c>
      <c r="E701" s="30" t="s">
        <v>4350</v>
      </c>
      <c r="F701" s="31">
        <v>908795</v>
      </c>
      <c r="G701" s="30" t="s">
        <v>4331</v>
      </c>
      <c r="H701" s="31">
        <v>95423</v>
      </c>
      <c r="I701" s="84"/>
      <c r="J701" s="85"/>
      <c r="K701" s="86"/>
      <c r="L701" s="92"/>
      <c r="M701" s="93"/>
      <c r="N701">
        <v>1637</v>
      </c>
      <c r="P701" s="48">
        <f t="shared" si="20"/>
        <v>813372</v>
      </c>
      <c r="Q701" t="str">
        <f t="shared" si="21"/>
        <v/>
      </c>
    </row>
    <row r="702" spans="1:17" ht="14.45" hidden="1" customHeight="1" x14ac:dyDescent="0.25">
      <c r="A702" s="37">
        <v>694</v>
      </c>
      <c r="B702" s="79"/>
      <c r="C702" s="28" t="s">
        <v>5311</v>
      </c>
      <c r="D702" s="29">
        <v>44943</v>
      </c>
      <c r="E702" s="30" t="s">
        <v>4405</v>
      </c>
      <c r="F702" s="31">
        <v>701638</v>
      </c>
      <c r="G702" s="30" t="s">
        <v>4331</v>
      </c>
      <c r="H702" s="31">
        <v>73672</v>
      </c>
      <c r="I702" s="84"/>
      <c r="J702" s="85"/>
      <c r="K702" s="86"/>
      <c r="L702" s="92"/>
      <c r="M702" s="93"/>
      <c r="N702">
        <v>1725</v>
      </c>
      <c r="P702" s="48">
        <f t="shared" si="20"/>
        <v>627966</v>
      </c>
      <c r="Q702" t="str">
        <f t="shared" si="21"/>
        <v/>
      </c>
    </row>
    <row r="703" spans="1:17" ht="14.45" hidden="1" customHeight="1" x14ac:dyDescent="0.25">
      <c r="A703" s="37">
        <v>695</v>
      </c>
      <c r="B703" s="79"/>
      <c r="C703" s="28" t="s">
        <v>5312</v>
      </c>
      <c r="D703" s="29">
        <v>44931</v>
      </c>
      <c r="E703" s="30" t="s">
        <v>4350</v>
      </c>
      <c r="F703" s="31">
        <v>1308613</v>
      </c>
      <c r="G703" s="30" t="s">
        <v>4331</v>
      </c>
      <c r="H703" s="31">
        <v>137404</v>
      </c>
      <c r="I703" s="84"/>
      <c r="J703" s="85"/>
      <c r="K703" s="86"/>
      <c r="L703" s="92"/>
      <c r="M703" s="93"/>
      <c r="N703">
        <v>492</v>
      </c>
      <c r="P703" s="48">
        <f t="shared" si="20"/>
        <v>1171209</v>
      </c>
      <c r="Q703" t="str">
        <f t="shared" si="21"/>
        <v/>
      </c>
    </row>
    <row r="704" spans="1:17" ht="14.45" hidden="1" customHeight="1" x14ac:dyDescent="0.25">
      <c r="A704" s="37">
        <v>696</v>
      </c>
      <c r="B704" s="79"/>
      <c r="C704" s="28" t="s">
        <v>5313</v>
      </c>
      <c r="D704" s="29">
        <v>44931</v>
      </c>
      <c r="E704" s="30" t="s">
        <v>4350</v>
      </c>
      <c r="F704" s="31">
        <v>1059673</v>
      </c>
      <c r="G704" s="30" t="s">
        <v>4331</v>
      </c>
      <c r="H704" s="31">
        <v>111266</v>
      </c>
      <c r="I704" s="84"/>
      <c r="J704" s="85"/>
      <c r="K704" s="86"/>
      <c r="L704" s="92"/>
      <c r="M704" s="93"/>
      <c r="N704">
        <v>498</v>
      </c>
      <c r="P704" s="48">
        <f t="shared" si="20"/>
        <v>948407</v>
      </c>
      <c r="Q704" t="str">
        <f t="shared" si="21"/>
        <v/>
      </c>
    </row>
    <row r="705" spans="1:17" ht="14.45" hidden="1" customHeight="1" x14ac:dyDescent="0.25">
      <c r="A705" s="37">
        <v>697</v>
      </c>
      <c r="B705" s="79"/>
      <c r="C705" s="28" t="s">
        <v>5314</v>
      </c>
      <c r="D705" s="29">
        <v>44931</v>
      </c>
      <c r="E705" s="30" t="s">
        <v>4405</v>
      </c>
      <c r="F705" s="31">
        <v>904742</v>
      </c>
      <c r="G705" s="30" t="s">
        <v>4331</v>
      </c>
      <c r="H705" s="31">
        <v>94998</v>
      </c>
      <c r="I705" s="84"/>
      <c r="J705" s="85"/>
      <c r="K705" s="86"/>
      <c r="L705" s="92"/>
      <c r="M705" s="93"/>
      <c r="N705">
        <v>500</v>
      </c>
      <c r="P705" s="48">
        <f t="shared" si="20"/>
        <v>809744</v>
      </c>
      <c r="Q705" t="str">
        <f t="shared" si="21"/>
        <v/>
      </c>
    </row>
    <row r="706" spans="1:17" ht="14.45" hidden="1" customHeight="1" x14ac:dyDescent="0.25">
      <c r="A706" s="37">
        <v>698</v>
      </c>
      <c r="B706" s="79"/>
      <c r="C706" s="28" t="s">
        <v>5315</v>
      </c>
      <c r="D706" s="29">
        <v>44931</v>
      </c>
      <c r="E706" s="30" t="s">
        <v>4405</v>
      </c>
      <c r="F706" s="31">
        <v>807741</v>
      </c>
      <c r="G706" s="30" t="s">
        <v>4331</v>
      </c>
      <c r="H706" s="31">
        <v>84813</v>
      </c>
      <c r="I706" s="84"/>
      <c r="J706" s="85"/>
      <c r="K706" s="86"/>
      <c r="L706" s="92"/>
      <c r="M706" s="93"/>
      <c r="N706">
        <v>493</v>
      </c>
      <c r="P706" s="48">
        <f t="shared" si="20"/>
        <v>722928</v>
      </c>
      <c r="Q706" t="str">
        <f t="shared" si="21"/>
        <v/>
      </c>
    </row>
    <row r="707" spans="1:17" ht="14.45" hidden="1" customHeight="1" x14ac:dyDescent="0.25">
      <c r="A707" s="37">
        <v>699</v>
      </c>
      <c r="B707" s="79"/>
      <c r="C707" s="28" t="s">
        <v>5316</v>
      </c>
      <c r="D707" s="29">
        <v>44931</v>
      </c>
      <c r="E707" s="30" t="s">
        <v>4350</v>
      </c>
      <c r="F707" s="31">
        <v>1308613</v>
      </c>
      <c r="G707" s="30" t="s">
        <v>4331</v>
      </c>
      <c r="H707" s="31">
        <v>137404</v>
      </c>
      <c r="I707" s="84"/>
      <c r="J707" s="85"/>
      <c r="K707" s="86"/>
      <c r="L707" s="92"/>
      <c r="M707" s="93"/>
      <c r="N707">
        <v>490</v>
      </c>
      <c r="P707" s="48">
        <f t="shared" si="20"/>
        <v>1171209</v>
      </c>
      <c r="Q707" t="str">
        <f t="shared" si="21"/>
        <v/>
      </c>
    </row>
    <row r="708" spans="1:17" ht="14.45" hidden="1" customHeight="1" x14ac:dyDescent="0.25">
      <c r="A708" s="35">
        <v>700</v>
      </c>
      <c r="B708" s="80"/>
      <c r="C708" s="28" t="s">
        <v>5317</v>
      </c>
      <c r="D708" s="29">
        <v>44933</v>
      </c>
      <c r="E708" s="30" t="s">
        <v>4405</v>
      </c>
      <c r="F708" s="31">
        <v>1578166</v>
      </c>
      <c r="G708" s="30" t="s">
        <v>4331</v>
      </c>
      <c r="H708" s="31">
        <v>165707</v>
      </c>
      <c r="I708" s="87"/>
      <c r="J708" s="88"/>
      <c r="K708" s="89"/>
      <c r="L708" s="94"/>
      <c r="M708" s="95"/>
      <c r="N708">
        <v>848</v>
      </c>
      <c r="P708" s="48">
        <f t="shared" si="20"/>
        <v>1412459</v>
      </c>
      <c r="Q708" t="str">
        <f t="shared" si="21"/>
        <v/>
      </c>
    </row>
    <row r="709" spans="1:17" ht="16.149999999999999" hidden="1" customHeight="1" x14ac:dyDescent="0.25">
      <c r="A709" s="42">
        <v>701</v>
      </c>
      <c r="B709" s="42" t="s">
        <v>5318</v>
      </c>
      <c r="C709" s="28" t="s">
        <v>5319</v>
      </c>
      <c r="D709" s="29">
        <v>44865</v>
      </c>
      <c r="E709" s="30" t="s">
        <v>4350</v>
      </c>
      <c r="F709" s="31">
        <v>1912990</v>
      </c>
      <c r="G709" s="30" t="s">
        <v>4331</v>
      </c>
      <c r="H709" s="31">
        <v>200864</v>
      </c>
      <c r="I709" s="96">
        <v>1712126</v>
      </c>
      <c r="J709" s="97"/>
      <c r="K709" s="98"/>
      <c r="L709" s="99" t="s">
        <v>5299</v>
      </c>
      <c r="M709" s="100"/>
      <c r="N709">
        <v>49489</v>
      </c>
      <c r="P709" s="48">
        <f t="shared" si="20"/>
        <v>1712126</v>
      </c>
      <c r="Q709" t="str">
        <f t="shared" si="21"/>
        <v/>
      </c>
    </row>
    <row r="710" spans="1:17" ht="14.65" hidden="1" customHeight="1" x14ac:dyDescent="0.25">
      <c r="A710" s="27">
        <v>702</v>
      </c>
      <c r="B710" s="78" t="s">
        <v>5320</v>
      </c>
      <c r="C710" s="28" t="s">
        <v>5321</v>
      </c>
      <c r="D710" s="29">
        <v>44877</v>
      </c>
      <c r="E710" s="30" t="s">
        <v>4350</v>
      </c>
      <c r="F710" s="31">
        <v>1909079</v>
      </c>
      <c r="G710" s="30" t="s">
        <v>4331</v>
      </c>
      <c r="H710" s="31">
        <v>200453</v>
      </c>
      <c r="I710" s="81">
        <v>2955153</v>
      </c>
      <c r="J710" s="82"/>
      <c r="K710" s="83"/>
      <c r="L710" s="90" t="s">
        <v>5299</v>
      </c>
      <c r="M710" s="91"/>
      <c r="N710">
        <v>50887</v>
      </c>
      <c r="P710" s="48">
        <f t="shared" si="20"/>
        <v>1708626</v>
      </c>
      <c r="Q710" t="str">
        <f t="shared" si="21"/>
        <v/>
      </c>
    </row>
    <row r="711" spans="1:17" ht="14.65" hidden="1" customHeight="1" x14ac:dyDescent="0.25">
      <c r="A711" s="35">
        <v>703</v>
      </c>
      <c r="B711" s="80"/>
      <c r="C711" s="28" t="s">
        <v>5322</v>
      </c>
      <c r="D711" s="29">
        <v>44877</v>
      </c>
      <c r="E711" s="30" t="s">
        <v>4350</v>
      </c>
      <c r="F711" s="31">
        <v>1392768</v>
      </c>
      <c r="G711" s="30" t="s">
        <v>4331</v>
      </c>
      <c r="H711" s="31">
        <v>146241</v>
      </c>
      <c r="I711" s="87"/>
      <c r="J711" s="88"/>
      <c r="K711" s="89"/>
      <c r="L711" s="94"/>
      <c r="M711" s="95"/>
      <c r="N711">
        <v>50889</v>
      </c>
      <c r="P711" s="48">
        <f t="shared" si="20"/>
        <v>1246527</v>
      </c>
      <c r="Q711" t="str">
        <f t="shared" si="21"/>
        <v/>
      </c>
    </row>
    <row r="712" spans="1:17" ht="16.149999999999999" hidden="1" customHeight="1" x14ac:dyDescent="0.25">
      <c r="A712" s="42">
        <v>704</v>
      </c>
      <c r="B712" s="42" t="s">
        <v>5323</v>
      </c>
      <c r="C712" s="28" t="s">
        <v>5324</v>
      </c>
      <c r="D712" s="29">
        <v>44924</v>
      </c>
      <c r="E712" s="30" t="s">
        <v>4405</v>
      </c>
      <c r="F712" s="31">
        <v>1545516</v>
      </c>
      <c r="G712" s="30" t="s">
        <v>4646</v>
      </c>
      <c r="H712" s="31">
        <v>162279</v>
      </c>
      <c r="I712" s="96">
        <v>1383237</v>
      </c>
      <c r="J712" s="97"/>
      <c r="K712" s="98"/>
      <c r="L712" s="99" t="s">
        <v>5299</v>
      </c>
      <c r="M712" s="100"/>
      <c r="N712">
        <v>57140</v>
      </c>
      <c r="P712" s="48">
        <f t="shared" si="20"/>
        <v>1383237</v>
      </c>
      <c r="Q712" t="str">
        <f t="shared" si="21"/>
        <v/>
      </c>
    </row>
    <row r="713" spans="1:17" ht="16.149999999999999" hidden="1" customHeight="1" x14ac:dyDescent="0.25">
      <c r="A713" s="42">
        <v>705</v>
      </c>
      <c r="B713" s="42" t="s">
        <v>5325</v>
      </c>
      <c r="C713" s="28" t="s">
        <v>5326</v>
      </c>
      <c r="D713" s="29">
        <v>44901</v>
      </c>
      <c r="E713" s="30" t="s">
        <v>4350</v>
      </c>
      <c r="F713" s="31">
        <v>2026385</v>
      </c>
      <c r="G713" s="30" t="s">
        <v>4646</v>
      </c>
      <c r="H713" s="31">
        <v>216711</v>
      </c>
      <c r="I713" s="96">
        <v>1809674</v>
      </c>
      <c r="J713" s="97"/>
      <c r="K713" s="98"/>
      <c r="L713" s="99" t="s">
        <v>5299</v>
      </c>
      <c r="M713" s="100"/>
      <c r="N713">
        <v>54428</v>
      </c>
      <c r="P713" s="48">
        <f t="shared" si="20"/>
        <v>1809674</v>
      </c>
      <c r="Q713" t="str">
        <f t="shared" si="21"/>
        <v/>
      </c>
    </row>
    <row r="714" spans="1:17" ht="16.149999999999999" hidden="1" customHeight="1" x14ac:dyDescent="0.25">
      <c r="A714" s="42">
        <v>706</v>
      </c>
      <c r="B714" s="42" t="s">
        <v>5327</v>
      </c>
      <c r="C714" s="28" t="s">
        <v>5328</v>
      </c>
      <c r="D714" s="29">
        <v>44911</v>
      </c>
      <c r="E714" s="30" t="s">
        <v>4350</v>
      </c>
      <c r="F714" s="31">
        <v>1654559</v>
      </c>
      <c r="G714" s="30" t="s">
        <v>4646</v>
      </c>
      <c r="H714" s="31">
        <v>176946</v>
      </c>
      <c r="I714" s="96">
        <v>1477613</v>
      </c>
      <c r="J714" s="97"/>
      <c r="K714" s="98"/>
      <c r="L714" s="99" t="s">
        <v>5299</v>
      </c>
      <c r="M714" s="100"/>
      <c r="N714">
        <v>55950</v>
      </c>
      <c r="P714" s="48">
        <f t="shared" ref="P714:P746" si="22">+F714-H714</f>
        <v>1477613</v>
      </c>
      <c r="Q714" t="str">
        <f t="shared" ref="Q714:Q749" si="23">+IF($F714&lt;0,F714,"")</f>
        <v/>
      </c>
    </row>
    <row r="715" spans="1:17" ht="16.149999999999999" hidden="1" customHeight="1" x14ac:dyDescent="0.25">
      <c r="A715" s="42">
        <v>707</v>
      </c>
      <c r="B715" s="42" t="s">
        <v>5329</v>
      </c>
      <c r="C715" s="28" t="s">
        <v>5330</v>
      </c>
      <c r="D715" s="29">
        <v>44924</v>
      </c>
      <c r="E715" s="30" t="s">
        <v>4405</v>
      </c>
      <c r="F715" s="31">
        <v>1101159</v>
      </c>
      <c r="G715" s="30" t="s">
        <v>4331</v>
      </c>
      <c r="H715" s="31">
        <v>115622</v>
      </c>
      <c r="I715" s="96">
        <v>985537</v>
      </c>
      <c r="J715" s="97"/>
      <c r="K715" s="98"/>
      <c r="L715" s="99" t="s">
        <v>5299</v>
      </c>
      <c r="M715" s="100"/>
      <c r="N715">
        <v>57138</v>
      </c>
      <c r="P715" s="48">
        <f t="shared" si="22"/>
        <v>985537</v>
      </c>
      <c r="Q715" t="str">
        <f t="shared" si="23"/>
        <v/>
      </c>
    </row>
    <row r="716" spans="1:17" ht="16.149999999999999" hidden="1" customHeight="1" x14ac:dyDescent="0.25">
      <c r="A716" s="42">
        <v>708</v>
      </c>
      <c r="B716" s="42" t="s">
        <v>5331</v>
      </c>
      <c r="C716" s="28" t="s">
        <v>5332</v>
      </c>
      <c r="D716" s="29">
        <v>44926</v>
      </c>
      <c r="E716" s="30" t="s">
        <v>4350</v>
      </c>
      <c r="F716" s="31">
        <v>663048</v>
      </c>
      <c r="G716" s="30" t="s">
        <v>4331</v>
      </c>
      <c r="H716" s="31">
        <v>69620</v>
      </c>
      <c r="I716" s="96">
        <v>593428</v>
      </c>
      <c r="J716" s="97"/>
      <c r="K716" s="98"/>
      <c r="L716" s="99" t="s">
        <v>5299</v>
      </c>
      <c r="M716" s="100"/>
      <c r="N716">
        <v>57785</v>
      </c>
      <c r="P716" s="48">
        <f t="shared" si="22"/>
        <v>593428</v>
      </c>
      <c r="Q716" t="str">
        <f t="shared" si="23"/>
        <v/>
      </c>
    </row>
    <row r="717" spans="1:17" ht="14.65" hidden="1" customHeight="1" x14ac:dyDescent="0.25">
      <c r="A717" s="27">
        <v>709</v>
      </c>
      <c r="B717" s="78" t="s">
        <v>5333</v>
      </c>
      <c r="C717" s="28" t="s">
        <v>5334</v>
      </c>
      <c r="D717" s="29">
        <v>44914</v>
      </c>
      <c r="E717" s="30" t="s">
        <v>4350</v>
      </c>
      <c r="F717" s="31">
        <v>1659647</v>
      </c>
      <c r="G717" s="30" t="s">
        <v>4331</v>
      </c>
      <c r="H717" s="31">
        <v>174263</v>
      </c>
      <c r="I717" s="81">
        <v>3604690</v>
      </c>
      <c r="J717" s="82"/>
      <c r="K717" s="83"/>
      <c r="L717" s="90" t="s">
        <v>5299</v>
      </c>
      <c r="M717" s="91"/>
      <c r="N717">
        <v>56059</v>
      </c>
      <c r="P717" s="48">
        <f t="shared" si="22"/>
        <v>1485384</v>
      </c>
      <c r="Q717" t="str">
        <f t="shared" si="23"/>
        <v/>
      </c>
    </row>
    <row r="718" spans="1:17" ht="14.65" hidden="1" customHeight="1" x14ac:dyDescent="0.25">
      <c r="A718" s="35">
        <v>710</v>
      </c>
      <c r="B718" s="80"/>
      <c r="C718" s="28" t="s">
        <v>5335</v>
      </c>
      <c r="D718" s="29">
        <v>44914</v>
      </c>
      <c r="E718" s="30" t="s">
        <v>4350</v>
      </c>
      <c r="F718" s="31">
        <v>2367940</v>
      </c>
      <c r="G718" s="30" t="s">
        <v>4331</v>
      </c>
      <c r="H718" s="31">
        <v>248634</v>
      </c>
      <c r="I718" s="87"/>
      <c r="J718" s="88"/>
      <c r="K718" s="89"/>
      <c r="L718" s="94"/>
      <c r="M718" s="95"/>
      <c r="N718">
        <v>56060</v>
      </c>
      <c r="P718" s="48">
        <f t="shared" si="22"/>
        <v>2119306</v>
      </c>
      <c r="Q718" t="str">
        <f t="shared" si="23"/>
        <v/>
      </c>
    </row>
    <row r="719" spans="1:17" ht="16.149999999999999" customHeight="1" x14ac:dyDescent="0.25">
      <c r="A719" s="42">
        <v>711</v>
      </c>
      <c r="B719" s="42" t="s">
        <v>5336</v>
      </c>
      <c r="C719" s="28" t="s">
        <v>5295</v>
      </c>
      <c r="D719" s="29">
        <v>44936</v>
      </c>
      <c r="E719" s="30" t="s">
        <v>5337</v>
      </c>
      <c r="F719" s="31">
        <v>-426417</v>
      </c>
      <c r="G719" s="30" t="s">
        <v>4331</v>
      </c>
      <c r="H719" s="31">
        <v>-44774</v>
      </c>
      <c r="I719" s="96">
        <v>-381643</v>
      </c>
      <c r="J719" s="97"/>
      <c r="K719" s="98"/>
      <c r="L719" s="99" t="s">
        <v>5299</v>
      </c>
      <c r="M719" s="100"/>
      <c r="N719">
        <v>1</v>
      </c>
      <c r="P719" s="48">
        <f t="shared" si="22"/>
        <v>-381643</v>
      </c>
      <c r="Q719">
        <f t="shared" si="23"/>
        <v>-426417</v>
      </c>
    </row>
    <row r="720" spans="1:17" ht="14.45" hidden="1" customHeight="1" x14ac:dyDescent="0.25">
      <c r="A720" s="27">
        <v>712</v>
      </c>
      <c r="B720" s="78" t="s">
        <v>5338</v>
      </c>
      <c r="C720" s="28" t="s">
        <v>5339</v>
      </c>
      <c r="D720" s="29">
        <v>44935</v>
      </c>
      <c r="E720" s="30" t="s">
        <v>5340</v>
      </c>
      <c r="F720" s="31">
        <v>500872</v>
      </c>
      <c r="G720" s="30" t="s">
        <v>4331</v>
      </c>
      <c r="H720" s="31">
        <v>52592</v>
      </c>
      <c r="I720" s="81">
        <v>12668789</v>
      </c>
      <c r="J720" s="82"/>
      <c r="K720" s="83"/>
      <c r="L720" s="90" t="s">
        <v>5341</v>
      </c>
      <c r="M720" s="91"/>
      <c r="N720">
        <v>940</v>
      </c>
      <c r="P720" s="48">
        <f t="shared" si="22"/>
        <v>448280</v>
      </c>
      <c r="Q720" t="str">
        <f t="shared" si="23"/>
        <v/>
      </c>
    </row>
    <row r="721" spans="1:17" ht="14.45" hidden="1" customHeight="1" x14ac:dyDescent="0.25">
      <c r="A721" s="37">
        <v>713</v>
      </c>
      <c r="B721" s="79"/>
      <c r="C721" s="28" t="s">
        <v>5342</v>
      </c>
      <c r="D721" s="29">
        <v>44935</v>
      </c>
      <c r="E721" s="30" t="s">
        <v>5340</v>
      </c>
      <c r="F721" s="31">
        <v>1308613</v>
      </c>
      <c r="G721" s="30" t="s">
        <v>4331</v>
      </c>
      <c r="H721" s="31">
        <v>137404</v>
      </c>
      <c r="I721" s="84"/>
      <c r="J721" s="85"/>
      <c r="K721" s="86"/>
      <c r="L721" s="92"/>
      <c r="M721" s="93"/>
      <c r="N721">
        <v>937</v>
      </c>
      <c r="P721" s="48">
        <f t="shared" si="22"/>
        <v>1171209</v>
      </c>
      <c r="Q721" t="str">
        <f t="shared" si="23"/>
        <v/>
      </c>
    </row>
    <row r="722" spans="1:17" ht="14.45" hidden="1" customHeight="1" x14ac:dyDescent="0.25">
      <c r="A722" s="37">
        <v>714</v>
      </c>
      <c r="B722" s="79"/>
      <c r="C722" s="28" t="s">
        <v>5343</v>
      </c>
      <c r="D722" s="29">
        <v>44935</v>
      </c>
      <c r="E722" s="30" t="s">
        <v>5340</v>
      </c>
      <c r="F722" s="31">
        <v>909247</v>
      </c>
      <c r="G722" s="30" t="s">
        <v>4331</v>
      </c>
      <c r="H722" s="31">
        <v>95471</v>
      </c>
      <c r="I722" s="84"/>
      <c r="J722" s="85"/>
      <c r="K722" s="86"/>
      <c r="L722" s="92"/>
      <c r="M722" s="93"/>
      <c r="N722">
        <v>969</v>
      </c>
      <c r="P722" s="48">
        <f t="shared" si="22"/>
        <v>813776</v>
      </c>
      <c r="Q722" t="str">
        <f t="shared" si="23"/>
        <v/>
      </c>
    </row>
    <row r="723" spans="1:17" ht="14.45" hidden="1" customHeight="1" x14ac:dyDescent="0.25">
      <c r="A723" s="37">
        <v>715</v>
      </c>
      <c r="B723" s="79"/>
      <c r="C723" s="28" t="s">
        <v>5344</v>
      </c>
      <c r="D723" s="29">
        <v>44928</v>
      </c>
      <c r="E723" s="30" t="s">
        <v>5340</v>
      </c>
      <c r="F723" s="31">
        <v>792862</v>
      </c>
      <c r="G723" s="30" t="s">
        <v>4331</v>
      </c>
      <c r="H723" s="31">
        <v>83250</v>
      </c>
      <c r="I723" s="84"/>
      <c r="J723" s="85"/>
      <c r="K723" s="86"/>
      <c r="L723" s="92"/>
      <c r="M723" s="93"/>
      <c r="N723">
        <v>18</v>
      </c>
      <c r="P723" s="48">
        <f t="shared" si="22"/>
        <v>709612</v>
      </c>
      <c r="Q723" t="str">
        <f t="shared" si="23"/>
        <v/>
      </c>
    </row>
    <row r="724" spans="1:17" ht="14.45" hidden="1" customHeight="1" x14ac:dyDescent="0.25">
      <c r="A724" s="37">
        <v>716</v>
      </c>
      <c r="B724" s="79"/>
      <c r="C724" s="28" t="s">
        <v>5345</v>
      </c>
      <c r="D724" s="29">
        <v>44935</v>
      </c>
      <c r="E724" s="30" t="s">
        <v>5340</v>
      </c>
      <c r="F724" s="31">
        <v>1308613</v>
      </c>
      <c r="G724" s="30" t="s">
        <v>4331</v>
      </c>
      <c r="H724" s="31">
        <v>137404</v>
      </c>
      <c r="I724" s="84"/>
      <c r="J724" s="85"/>
      <c r="K724" s="86"/>
      <c r="L724" s="92"/>
      <c r="M724" s="93"/>
      <c r="N724">
        <v>939</v>
      </c>
      <c r="P724" s="48">
        <f t="shared" si="22"/>
        <v>1171209</v>
      </c>
      <c r="Q724" t="str">
        <f t="shared" si="23"/>
        <v/>
      </c>
    </row>
    <row r="725" spans="1:17" ht="14.45" hidden="1" customHeight="1" x14ac:dyDescent="0.25">
      <c r="A725" s="37">
        <v>717</v>
      </c>
      <c r="B725" s="79"/>
      <c r="C725" s="28" t="s">
        <v>5346</v>
      </c>
      <c r="D725" s="29">
        <v>44942</v>
      </c>
      <c r="E725" s="30" t="s">
        <v>5340</v>
      </c>
      <c r="F725" s="31">
        <v>679872</v>
      </c>
      <c r="G725" s="30" t="s">
        <v>4331</v>
      </c>
      <c r="H725" s="31">
        <v>71387</v>
      </c>
      <c r="I725" s="84"/>
      <c r="J725" s="85"/>
      <c r="K725" s="86"/>
      <c r="L725" s="92"/>
      <c r="M725" s="93"/>
      <c r="N725">
        <v>1701</v>
      </c>
      <c r="P725" s="48">
        <f t="shared" si="22"/>
        <v>608485</v>
      </c>
      <c r="Q725" t="str">
        <f t="shared" si="23"/>
        <v/>
      </c>
    </row>
    <row r="726" spans="1:17" ht="14.45" hidden="1" customHeight="1" x14ac:dyDescent="0.25">
      <c r="A726" s="37">
        <v>718</v>
      </c>
      <c r="B726" s="79"/>
      <c r="C726" s="28" t="s">
        <v>5347</v>
      </c>
      <c r="D726" s="29">
        <v>44942</v>
      </c>
      <c r="E726" s="30" t="s">
        <v>5340</v>
      </c>
      <c r="F726" s="31">
        <v>776873</v>
      </c>
      <c r="G726" s="30" t="s">
        <v>4331</v>
      </c>
      <c r="H726" s="31">
        <v>81572</v>
      </c>
      <c r="I726" s="84"/>
      <c r="J726" s="85"/>
      <c r="K726" s="86"/>
      <c r="L726" s="92"/>
      <c r="M726" s="93"/>
      <c r="N726">
        <v>1700</v>
      </c>
      <c r="P726" s="48">
        <f t="shared" si="22"/>
        <v>695301</v>
      </c>
      <c r="Q726" t="str">
        <f t="shared" si="23"/>
        <v/>
      </c>
    </row>
    <row r="727" spans="1:17" ht="14.45" hidden="1" customHeight="1" x14ac:dyDescent="0.25">
      <c r="A727" s="37">
        <v>719</v>
      </c>
      <c r="B727" s="79"/>
      <c r="C727" s="28" t="s">
        <v>5348</v>
      </c>
      <c r="D727" s="29">
        <v>44928</v>
      </c>
      <c r="E727" s="30" t="s">
        <v>5340</v>
      </c>
      <c r="F727" s="31">
        <v>1775641</v>
      </c>
      <c r="G727" s="30" t="s">
        <v>4331</v>
      </c>
      <c r="H727" s="31">
        <v>186442</v>
      </c>
      <c r="I727" s="84"/>
      <c r="J727" s="85"/>
      <c r="K727" s="86"/>
      <c r="L727" s="92"/>
      <c r="M727" s="93"/>
      <c r="N727">
        <v>17</v>
      </c>
      <c r="P727" s="48">
        <f t="shared" si="22"/>
        <v>1589199</v>
      </c>
      <c r="Q727" t="str">
        <f t="shared" si="23"/>
        <v/>
      </c>
    </row>
    <row r="728" spans="1:17" ht="14.45" hidden="1" customHeight="1" x14ac:dyDescent="0.25">
      <c r="A728" s="37">
        <v>720</v>
      </c>
      <c r="B728" s="79"/>
      <c r="C728" s="28" t="s">
        <v>5349</v>
      </c>
      <c r="D728" s="29">
        <v>44935</v>
      </c>
      <c r="E728" s="30" t="s">
        <v>5340</v>
      </c>
      <c r="F728" s="31">
        <v>1308613</v>
      </c>
      <c r="G728" s="30" t="s">
        <v>4331</v>
      </c>
      <c r="H728" s="31">
        <v>137404</v>
      </c>
      <c r="I728" s="84"/>
      <c r="J728" s="85"/>
      <c r="K728" s="86"/>
      <c r="L728" s="92"/>
      <c r="M728" s="93"/>
      <c r="N728">
        <v>938</v>
      </c>
      <c r="P728" s="48">
        <f t="shared" si="22"/>
        <v>1171209</v>
      </c>
      <c r="Q728" t="str">
        <f t="shared" si="23"/>
        <v/>
      </c>
    </row>
    <row r="729" spans="1:17" ht="14.45" hidden="1" customHeight="1" x14ac:dyDescent="0.25">
      <c r="A729" s="37">
        <v>721</v>
      </c>
      <c r="B729" s="79"/>
      <c r="C729" s="28" t="s">
        <v>5350</v>
      </c>
      <c r="D729" s="29">
        <v>44935</v>
      </c>
      <c r="E729" s="30" t="s">
        <v>5340</v>
      </c>
      <c r="F729" s="31">
        <v>1308613</v>
      </c>
      <c r="G729" s="30" t="s">
        <v>4331</v>
      </c>
      <c r="H729" s="31">
        <v>137404</v>
      </c>
      <c r="I729" s="84"/>
      <c r="J729" s="85"/>
      <c r="K729" s="86"/>
      <c r="L729" s="92"/>
      <c r="M729" s="93"/>
      <c r="N729">
        <v>935</v>
      </c>
      <c r="P729" s="48">
        <f t="shared" si="22"/>
        <v>1171209</v>
      </c>
      <c r="Q729" t="str">
        <f t="shared" si="23"/>
        <v/>
      </c>
    </row>
    <row r="730" spans="1:17" ht="14.45" hidden="1" customHeight="1" x14ac:dyDescent="0.25">
      <c r="A730" s="37">
        <v>722</v>
      </c>
      <c r="B730" s="79"/>
      <c r="C730" s="28" t="s">
        <v>5351</v>
      </c>
      <c r="D730" s="29">
        <v>44935</v>
      </c>
      <c r="E730" s="30" t="s">
        <v>5340</v>
      </c>
      <c r="F730" s="31">
        <v>1364394</v>
      </c>
      <c r="G730" s="30" t="s">
        <v>4331</v>
      </c>
      <c r="H730" s="31">
        <v>143261</v>
      </c>
      <c r="I730" s="84"/>
      <c r="J730" s="85"/>
      <c r="K730" s="86"/>
      <c r="L730" s="92"/>
      <c r="M730" s="93"/>
      <c r="N730">
        <v>934</v>
      </c>
      <c r="P730" s="48">
        <f t="shared" si="22"/>
        <v>1221133</v>
      </c>
      <c r="Q730" t="str">
        <f t="shared" si="23"/>
        <v/>
      </c>
    </row>
    <row r="731" spans="1:17" ht="14.45" hidden="1" customHeight="1" x14ac:dyDescent="0.25">
      <c r="A731" s="37">
        <v>723</v>
      </c>
      <c r="B731" s="79"/>
      <c r="C731" s="28" t="s">
        <v>5352</v>
      </c>
      <c r="D731" s="29">
        <v>44935</v>
      </c>
      <c r="E731" s="30" t="s">
        <v>5340</v>
      </c>
      <c r="F731" s="31">
        <v>1313117</v>
      </c>
      <c r="G731" s="30" t="s">
        <v>4331</v>
      </c>
      <c r="H731" s="31">
        <v>137877</v>
      </c>
      <c r="I731" s="84"/>
      <c r="J731" s="85"/>
      <c r="K731" s="86"/>
      <c r="L731" s="92"/>
      <c r="M731" s="93"/>
      <c r="N731">
        <v>941</v>
      </c>
      <c r="P731" s="48">
        <f t="shared" si="22"/>
        <v>1175240</v>
      </c>
      <c r="Q731" t="str">
        <f t="shared" si="23"/>
        <v/>
      </c>
    </row>
    <row r="732" spans="1:17" ht="14.45" hidden="1" customHeight="1" x14ac:dyDescent="0.25">
      <c r="A732" s="35">
        <v>724</v>
      </c>
      <c r="B732" s="80"/>
      <c r="C732" s="28" t="s">
        <v>5353</v>
      </c>
      <c r="D732" s="29">
        <v>44935</v>
      </c>
      <c r="E732" s="30" t="s">
        <v>5340</v>
      </c>
      <c r="F732" s="31">
        <v>807741</v>
      </c>
      <c r="G732" s="30" t="s">
        <v>4331</v>
      </c>
      <c r="H732" s="31">
        <v>84813</v>
      </c>
      <c r="I732" s="87"/>
      <c r="J732" s="88"/>
      <c r="K732" s="89"/>
      <c r="L732" s="94"/>
      <c r="M732" s="95"/>
      <c r="N732">
        <v>936</v>
      </c>
      <c r="P732" s="48">
        <f t="shared" si="22"/>
        <v>722928</v>
      </c>
      <c r="Q732" t="str">
        <f t="shared" si="23"/>
        <v/>
      </c>
    </row>
    <row r="733" spans="1:17" ht="14.65" customHeight="1" x14ac:dyDescent="0.25">
      <c r="A733" s="27">
        <v>725</v>
      </c>
      <c r="B733" s="78" t="s">
        <v>5354</v>
      </c>
      <c r="C733" s="28" t="s">
        <v>5355</v>
      </c>
      <c r="D733" s="29">
        <v>44940</v>
      </c>
      <c r="E733" s="30" t="s">
        <v>5356</v>
      </c>
      <c r="F733" s="31">
        <v>-492647</v>
      </c>
      <c r="G733" s="30" t="s">
        <v>4331</v>
      </c>
      <c r="H733" s="31">
        <v>-51728</v>
      </c>
      <c r="I733" s="81">
        <v>-499930</v>
      </c>
      <c r="J733" s="82"/>
      <c r="K733" s="83"/>
      <c r="L733" s="90" t="s">
        <v>5341</v>
      </c>
      <c r="M733" s="91"/>
      <c r="N733">
        <v>63</v>
      </c>
      <c r="P733" s="48">
        <f t="shared" si="22"/>
        <v>-440919</v>
      </c>
      <c r="Q733">
        <f t="shared" si="23"/>
        <v>-492647</v>
      </c>
    </row>
    <row r="734" spans="1:17" ht="14.65" customHeight="1" x14ac:dyDescent="0.25">
      <c r="A734" s="35">
        <v>726</v>
      </c>
      <c r="B734" s="80"/>
      <c r="C734" s="28" t="s">
        <v>5357</v>
      </c>
      <c r="D734" s="29">
        <v>44940</v>
      </c>
      <c r="E734" s="30" t="s">
        <v>5358</v>
      </c>
      <c r="F734" s="31">
        <v>-65934</v>
      </c>
      <c r="G734" s="30" t="s">
        <v>4331</v>
      </c>
      <c r="H734" s="31">
        <v>-6923</v>
      </c>
      <c r="I734" s="87"/>
      <c r="J734" s="88"/>
      <c r="K734" s="89"/>
      <c r="L734" s="94"/>
      <c r="M734" s="95"/>
      <c r="N734">
        <v>59</v>
      </c>
      <c r="P734" s="48">
        <f t="shared" si="22"/>
        <v>-59011</v>
      </c>
      <c r="Q734">
        <f t="shared" si="23"/>
        <v>-65934</v>
      </c>
    </row>
    <row r="735" spans="1:17" ht="14.45" customHeight="1" x14ac:dyDescent="0.25">
      <c r="A735" s="27">
        <v>727</v>
      </c>
      <c r="B735" s="78" t="s">
        <v>5359</v>
      </c>
      <c r="C735" s="28" t="s">
        <v>5360</v>
      </c>
      <c r="D735" s="29">
        <v>44970</v>
      </c>
      <c r="E735" s="30" t="s">
        <v>5361</v>
      </c>
      <c r="F735" s="31">
        <v>-240570</v>
      </c>
      <c r="G735" s="30" t="s">
        <v>4331</v>
      </c>
      <c r="H735" s="31">
        <v>-25260</v>
      </c>
      <c r="I735" s="81">
        <v>-2569418</v>
      </c>
      <c r="J735" s="82"/>
      <c r="K735" s="83"/>
      <c r="L735" s="90" t="s">
        <v>5341</v>
      </c>
      <c r="M735" s="91"/>
      <c r="N735">
        <v>220</v>
      </c>
      <c r="P735" s="48">
        <f t="shared" si="22"/>
        <v>-215310</v>
      </c>
      <c r="Q735">
        <f t="shared" si="23"/>
        <v>-240570</v>
      </c>
    </row>
    <row r="736" spans="1:17" ht="14.45" customHeight="1" x14ac:dyDescent="0.25">
      <c r="A736" s="37">
        <v>728</v>
      </c>
      <c r="B736" s="79"/>
      <c r="C736" s="28" t="s">
        <v>5362</v>
      </c>
      <c r="D736" s="29">
        <v>44960</v>
      </c>
      <c r="E736" s="30" t="s">
        <v>5363</v>
      </c>
      <c r="F736" s="31">
        <v>-153965</v>
      </c>
      <c r="G736" s="30" t="s">
        <v>4331</v>
      </c>
      <c r="H736" s="31">
        <v>-16166</v>
      </c>
      <c r="I736" s="84"/>
      <c r="J736" s="85"/>
      <c r="K736" s="86"/>
      <c r="L736" s="92"/>
      <c r="M736" s="93"/>
      <c r="N736">
        <v>137</v>
      </c>
      <c r="P736" s="48">
        <f t="shared" si="22"/>
        <v>-137799</v>
      </c>
      <c r="Q736">
        <f t="shared" si="23"/>
        <v>-153965</v>
      </c>
    </row>
    <row r="737" spans="1:17" ht="14.45" customHeight="1" x14ac:dyDescent="0.25">
      <c r="A737" s="37">
        <v>729</v>
      </c>
      <c r="B737" s="79"/>
      <c r="C737" s="28" t="s">
        <v>5364</v>
      </c>
      <c r="D737" s="29">
        <v>44964</v>
      </c>
      <c r="E737" s="30" t="s">
        <v>5365</v>
      </c>
      <c r="F737" s="31">
        <v>-104844</v>
      </c>
      <c r="G737" s="30" t="s">
        <v>4331</v>
      </c>
      <c r="H737" s="31">
        <v>-11009</v>
      </c>
      <c r="I737" s="84"/>
      <c r="J737" s="85"/>
      <c r="K737" s="86"/>
      <c r="L737" s="92"/>
      <c r="M737" s="93"/>
      <c r="N737">
        <v>166</v>
      </c>
      <c r="P737" s="48">
        <f t="shared" si="22"/>
        <v>-93835</v>
      </c>
      <c r="Q737">
        <f t="shared" si="23"/>
        <v>-104844</v>
      </c>
    </row>
    <row r="738" spans="1:17" ht="14.45" customHeight="1" x14ac:dyDescent="0.25">
      <c r="A738" s="37">
        <v>730</v>
      </c>
      <c r="B738" s="79"/>
      <c r="C738" s="28" t="s">
        <v>5366</v>
      </c>
      <c r="D738" s="29">
        <v>44971</v>
      </c>
      <c r="E738" s="30" t="s">
        <v>5367</v>
      </c>
      <c r="F738" s="31">
        <v>-749371</v>
      </c>
      <c r="G738" s="30" t="s">
        <v>4331</v>
      </c>
      <c r="H738" s="31">
        <v>-78684</v>
      </c>
      <c r="I738" s="84"/>
      <c r="J738" s="85"/>
      <c r="K738" s="86"/>
      <c r="L738" s="92"/>
      <c r="M738" s="93"/>
      <c r="N738">
        <v>243</v>
      </c>
      <c r="P738" s="48">
        <f t="shared" si="22"/>
        <v>-670687</v>
      </c>
      <c r="Q738">
        <f t="shared" si="23"/>
        <v>-749371</v>
      </c>
    </row>
    <row r="739" spans="1:17" ht="14.45" customHeight="1" x14ac:dyDescent="0.25">
      <c r="A739" s="37">
        <v>731</v>
      </c>
      <c r="B739" s="79"/>
      <c r="C739" s="28" t="s">
        <v>5368</v>
      </c>
      <c r="D739" s="29">
        <v>44963</v>
      </c>
      <c r="E739" s="30" t="s">
        <v>5369</v>
      </c>
      <c r="F739" s="31">
        <v>-208833</v>
      </c>
      <c r="G739" s="30" t="s">
        <v>4331</v>
      </c>
      <c r="H739" s="31">
        <v>-21927</v>
      </c>
      <c r="I739" s="84"/>
      <c r="J739" s="85"/>
      <c r="K739" s="86"/>
      <c r="L739" s="92"/>
      <c r="M739" s="93"/>
      <c r="N739">
        <v>153</v>
      </c>
      <c r="P739" s="48">
        <f t="shared" si="22"/>
        <v>-186906</v>
      </c>
      <c r="Q739">
        <f t="shared" si="23"/>
        <v>-208833</v>
      </c>
    </row>
    <row r="740" spans="1:17" ht="14.45" customHeight="1" x14ac:dyDescent="0.25">
      <c r="A740" s="37">
        <v>732</v>
      </c>
      <c r="B740" s="79"/>
      <c r="C740" s="28" t="s">
        <v>5370</v>
      </c>
      <c r="D740" s="29">
        <v>44964</v>
      </c>
      <c r="E740" s="30" t="s">
        <v>5371</v>
      </c>
      <c r="F740" s="31">
        <v>-187253</v>
      </c>
      <c r="G740" s="30" t="s">
        <v>4331</v>
      </c>
      <c r="H740" s="31">
        <v>-19662</v>
      </c>
      <c r="I740" s="84"/>
      <c r="J740" s="85"/>
      <c r="K740" s="86"/>
      <c r="L740" s="92"/>
      <c r="M740" s="93"/>
      <c r="N740">
        <v>167</v>
      </c>
      <c r="P740" s="48">
        <f t="shared" si="22"/>
        <v>-167591</v>
      </c>
      <c r="Q740">
        <f t="shared" si="23"/>
        <v>-187253</v>
      </c>
    </row>
    <row r="741" spans="1:17" ht="14.45" customHeight="1" x14ac:dyDescent="0.25">
      <c r="A741" s="37">
        <v>733</v>
      </c>
      <c r="B741" s="79"/>
      <c r="C741" s="28" t="s">
        <v>5372</v>
      </c>
      <c r="D741" s="29">
        <v>44970</v>
      </c>
      <c r="E741" s="30" t="s">
        <v>5373</v>
      </c>
      <c r="F741" s="31">
        <v>-220296</v>
      </c>
      <c r="G741" s="30" t="s">
        <v>4331</v>
      </c>
      <c r="H741" s="31">
        <v>-23131</v>
      </c>
      <c r="I741" s="84"/>
      <c r="J741" s="85"/>
      <c r="K741" s="86"/>
      <c r="L741" s="92"/>
      <c r="M741" s="93"/>
      <c r="N741">
        <v>224</v>
      </c>
      <c r="P741" s="48">
        <f t="shared" si="22"/>
        <v>-197165</v>
      </c>
      <c r="Q741">
        <f t="shared" si="23"/>
        <v>-220296</v>
      </c>
    </row>
    <row r="742" spans="1:17" ht="14.45" customHeight="1" x14ac:dyDescent="0.25">
      <c r="A742" s="37">
        <v>734</v>
      </c>
      <c r="B742" s="79"/>
      <c r="C742" s="28" t="s">
        <v>5374</v>
      </c>
      <c r="D742" s="29">
        <v>44964</v>
      </c>
      <c r="E742" s="30" t="s">
        <v>5375</v>
      </c>
      <c r="F742" s="31">
        <v>-619952</v>
      </c>
      <c r="G742" s="30" t="s">
        <v>4331</v>
      </c>
      <c r="H742" s="31">
        <v>-65095</v>
      </c>
      <c r="I742" s="84"/>
      <c r="J742" s="85"/>
      <c r="K742" s="86"/>
      <c r="L742" s="92"/>
      <c r="M742" s="93"/>
      <c r="N742">
        <v>178</v>
      </c>
      <c r="P742" s="48">
        <f t="shared" si="22"/>
        <v>-554857</v>
      </c>
      <c r="Q742">
        <f t="shared" si="23"/>
        <v>-619952</v>
      </c>
    </row>
    <row r="743" spans="1:17" ht="14.45" customHeight="1" x14ac:dyDescent="0.25">
      <c r="A743" s="35">
        <v>735</v>
      </c>
      <c r="B743" s="80"/>
      <c r="C743" s="28" t="s">
        <v>5376</v>
      </c>
      <c r="D743" s="29">
        <v>44970</v>
      </c>
      <c r="E743" s="30" t="s">
        <v>5377</v>
      </c>
      <c r="F743" s="31">
        <v>-385774</v>
      </c>
      <c r="G743" s="30" t="s">
        <v>4331</v>
      </c>
      <c r="H743" s="31">
        <v>-40506</v>
      </c>
      <c r="I743" s="87"/>
      <c r="J743" s="88"/>
      <c r="K743" s="89"/>
      <c r="L743" s="94"/>
      <c r="M743" s="95"/>
      <c r="N743">
        <v>229</v>
      </c>
      <c r="P743" s="48">
        <f t="shared" si="22"/>
        <v>-345268</v>
      </c>
      <c r="Q743">
        <f t="shared" si="23"/>
        <v>-385774</v>
      </c>
    </row>
    <row r="744" spans="1:17" ht="14.65" hidden="1" customHeight="1" x14ac:dyDescent="0.25">
      <c r="A744" s="27">
        <v>736</v>
      </c>
      <c r="B744" s="78" t="s">
        <v>5378</v>
      </c>
      <c r="C744" s="28" t="s">
        <v>5379</v>
      </c>
      <c r="D744" s="29">
        <v>44932</v>
      </c>
      <c r="E744" s="30" t="s">
        <v>4405</v>
      </c>
      <c r="F744" s="31">
        <v>807741</v>
      </c>
      <c r="G744" s="30" t="s">
        <v>4331</v>
      </c>
      <c r="H744" s="31">
        <v>84813</v>
      </c>
      <c r="I744" s="81">
        <v>1894137</v>
      </c>
      <c r="J744" s="82"/>
      <c r="K744" s="83"/>
      <c r="L744" s="90" t="s">
        <v>5380</v>
      </c>
      <c r="M744" s="91"/>
      <c r="N744">
        <v>723</v>
      </c>
      <c r="P744" s="48">
        <f t="shared" si="22"/>
        <v>722928</v>
      </c>
      <c r="Q744" t="str">
        <f t="shared" si="23"/>
        <v/>
      </c>
    </row>
    <row r="745" spans="1:17" ht="14.65" hidden="1" customHeight="1" x14ac:dyDescent="0.25">
      <c r="A745" s="35">
        <v>737</v>
      </c>
      <c r="B745" s="80"/>
      <c r="C745" s="28" t="s">
        <v>5381</v>
      </c>
      <c r="D745" s="29">
        <v>44937</v>
      </c>
      <c r="E745" s="30" t="s">
        <v>4350</v>
      </c>
      <c r="F745" s="31">
        <v>1308613</v>
      </c>
      <c r="G745" s="30" t="s">
        <v>4331</v>
      </c>
      <c r="H745" s="31">
        <v>137404</v>
      </c>
      <c r="I745" s="87"/>
      <c r="J745" s="88"/>
      <c r="K745" s="89"/>
      <c r="L745" s="94"/>
      <c r="M745" s="95"/>
      <c r="N745">
        <v>1103</v>
      </c>
      <c r="P745" s="48">
        <f t="shared" si="22"/>
        <v>1171209</v>
      </c>
      <c r="Q745" t="str">
        <f t="shared" si="23"/>
        <v/>
      </c>
    </row>
    <row r="746" spans="1:17" ht="16.149999999999999" hidden="1" customHeight="1" x14ac:dyDescent="0.25">
      <c r="A746" s="42">
        <v>738</v>
      </c>
      <c r="B746" s="42" t="s">
        <v>5382</v>
      </c>
      <c r="C746" s="28" t="s">
        <v>5383</v>
      </c>
      <c r="D746" s="29">
        <v>44916</v>
      </c>
      <c r="E746" s="30" t="s">
        <v>4350</v>
      </c>
      <c r="F746" s="31">
        <v>491765</v>
      </c>
      <c r="G746" s="30" t="s">
        <v>4331</v>
      </c>
      <c r="H746" s="31">
        <v>51635</v>
      </c>
      <c r="I746" s="96">
        <v>440130</v>
      </c>
      <c r="J746" s="97"/>
      <c r="K746" s="98"/>
      <c r="L746" s="99" t="s">
        <v>5380</v>
      </c>
      <c r="M746" s="100"/>
      <c r="N746">
        <v>56274</v>
      </c>
      <c r="P746" s="48">
        <f t="shared" si="22"/>
        <v>440130</v>
      </c>
      <c r="Q746" t="str">
        <f t="shared" si="23"/>
        <v/>
      </c>
    </row>
    <row r="747" spans="1:17" ht="16.149999999999999" customHeight="1" x14ac:dyDescent="0.25">
      <c r="A747" s="42">
        <v>738</v>
      </c>
      <c r="B747" s="42" t="s">
        <v>5384</v>
      </c>
      <c r="C747" s="28" t="s">
        <v>5385</v>
      </c>
      <c r="D747" s="29">
        <v>44967</v>
      </c>
      <c r="E747" s="30" t="s">
        <v>5386</v>
      </c>
      <c r="F747" s="31">
        <v>-67236393</v>
      </c>
      <c r="G747" s="30">
        <v>0</v>
      </c>
      <c r="H747" s="30">
        <v>0</v>
      </c>
      <c r="I747" s="96">
        <v>-67236393</v>
      </c>
      <c r="J747" s="97"/>
      <c r="K747" s="98"/>
      <c r="L747" s="99" t="s">
        <v>4311</v>
      </c>
      <c r="M747" s="100"/>
      <c r="Q747" s="48">
        <f t="shared" si="23"/>
        <v>-67236393</v>
      </c>
    </row>
    <row r="748" spans="1:17" ht="16.149999999999999" customHeight="1" x14ac:dyDescent="0.25">
      <c r="A748" s="42">
        <v>738</v>
      </c>
      <c r="B748" s="42" t="s">
        <v>5387</v>
      </c>
      <c r="C748" s="28" t="s">
        <v>5385</v>
      </c>
      <c r="D748" s="29">
        <v>44971</v>
      </c>
      <c r="E748" s="30" t="s">
        <v>5388</v>
      </c>
      <c r="F748" s="31">
        <v>-3841979</v>
      </c>
      <c r="G748" s="30">
        <v>0</v>
      </c>
      <c r="H748" s="30">
        <v>0</v>
      </c>
      <c r="I748" s="96">
        <v>-3841979</v>
      </c>
      <c r="J748" s="97"/>
      <c r="K748" s="98"/>
      <c r="L748" s="99" t="s">
        <v>4311</v>
      </c>
      <c r="M748" s="100"/>
      <c r="Q748">
        <f t="shared" si="23"/>
        <v>-3841979</v>
      </c>
    </row>
    <row r="749" spans="1:17" ht="14.1" hidden="1" customHeight="1" x14ac:dyDescent="0.25">
      <c r="A749" s="41"/>
      <c r="B749" s="41"/>
      <c r="C749" s="103" t="s">
        <v>5389</v>
      </c>
      <c r="D749" s="104"/>
      <c r="E749" s="104"/>
      <c r="F749" s="105"/>
      <c r="G749" s="106">
        <v>223312333</v>
      </c>
      <c r="H749" s="107"/>
      <c r="I749" s="96">
        <v>1832287478</v>
      </c>
      <c r="J749" s="97"/>
      <c r="K749" s="98"/>
      <c r="L749" s="108"/>
      <c r="M749" s="109"/>
      <c r="Q749" t="str">
        <f t="shared" si="23"/>
        <v/>
      </c>
    </row>
    <row r="750" spans="1:17" ht="11.65" customHeight="1" x14ac:dyDescent="0.25">
      <c r="A750" s="101"/>
      <c r="B750" s="101"/>
      <c r="C750" s="101"/>
      <c r="D750" s="101"/>
      <c r="E750" s="101"/>
      <c r="F750" s="101"/>
      <c r="G750" s="101"/>
      <c r="H750" s="101"/>
      <c r="I750" s="101"/>
      <c r="J750" s="101"/>
      <c r="K750" s="101"/>
      <c r="L750" s="101"/>
      <c r="M750" s="101"/>
    </row>
    <row r="751" spans="1:17" ht="17.649999999999999" customHeight="1" x14ac:dyDescent="0.25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102" t="s">
        <v>5390</v>
      </c>
      <c r="L751" s="102"/>
      <c r="M751" s="102"/>
    </row>
    <row r="752" spans="1:17" ht="17.649999999999999" customHeight="1" x14ac:dyDescent="0.25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102" t="s">
        <v>5391</v>
      </c>
      <c r="L752" s="102"/>
      <c r="M752" s="102"/>
    </row>
    <row r="755" spans="1:17" x14ac:dyDescent="0.25">
      <c r="A755" s="43" t="s">
        <v>5392</v>
      </c>
      <c r="C755" t="s">
        <v>5393</v>
      </c>
      <c r="E755" s="34">
        <f>+'[1]TT 12.22'!O79</f>
        <v>57230591</v>
      </c>
      <c r="Q755" s="48">
        <v>1890860814.9600008</v>
      </c>
    </row>
    <row r="756" spans="1:17" x14ac:dyDescent="0.25">
      <c r="C756" t="s">
        <v>5394</v>
      </c>
      <c r="E756" s="34">
        <f>+'[1]TT HD T1.23'!O635</f>
        <v>1871124940</v>
      </c>
      <c r="Q756" s="17">
        <f>+Q755+Q7+Q6</f>
        <v>1788929261.9600008</v>
      </c>
    </row>
    <row r="757" spans="1:17" x14ac:dyDescent="0.25">
      <c r="C757" t="s">
        <v>5395</v>
      </c>
      <c r="E757" s="34">
        <f>+'[1]Hóa Đơn trả Hàng'!F87</f>
        <v>-101931553</v>
      </c>
    </row>
    <row r="758" spans="1:17" x14ac:dyDescent="0.25">
      <c r="E758" s="34">
        <f>SUM(E755:E757)</f>
        <v>1826423978</v>
      </c>
    </row>
    <row r="759" spans="1:17" x14ac:dyDescent="0.25">
      <c r="C759" t="s">
        <v>5396</v>
      </c>
      <c r="E759" s="34">
        <f>+M4</f>
        <v>1832287478</v>
      </c>
    </row>
  </sheetData>
  <autoFilter ref="A8:Q749" xr:uid="{22956BC3-F475-46E1-B751-AA21F90C1BE5}">
    <filterColumn colId="8" showButton="0"/>
    <filterColumn colId="9" showButton="0"/>
    <filterColumn colId="11" showButton="0"/>
    <filterColumn colId="16">
      <customFilters>
        <customFilter operator="notEqual" val=" "/>
      </customFilters>
    </filterColumn>
  </autoFilter>
  <mergeCells count="398">
    <mergeCell ref="A750:C750"/>
    <mergeCell ref="D750:M750"/>
    <mergeCell ref="A751:F752"/>
    <mergeCell ref="G751:J752"/>
    <mergeCell ref="K751:M751"/>
    <mergeCell ref="K752:M752"/>
    <mergeCell ref="I748:K748"/>
    <mergeCell ref="L748:M748"/>
    <mergeCell ref="C749:F749"/>
    <mergeCell ref="G749:H749"/>
    <mergeCell ref="I749:K749"/>
    <mergeCell ref="L749:M749"/>
    <mergeCell ref="B744:B745"/>
    <mergeCell ref="I744:K745"/>
    <mergeCell ref="L744:M745"/>
    <mergeCell ref="I746:K746"/>
    <mergeCell ref="L746:M746"/>
    <mergeCell ref="I747:K747"/>
    <mergeCell ref="L747:M747"/>
    <mergeCell ref="B733:B734"/>
    <mergeCell ref="I733:K734"/>
    <mergeCell ref="L733:M734"/>
    <mergeCell ref="B735:B743"/>
    <mergeCell ref="I735:K743"/>
    <mergeCell ref="L735:M743"/>
    <mergeCell ref="B717:B718"/>
    <mergeCell ref="I717:K718"/>
    <mergeCell ref="L717:M718"/>
    <mergeCell ref="I719:K719"/>
    <mergeCell ref="L719:M719"/>
    <mergeCell ref="B720:B732"/>
    <mergeCell ref="I720:K732"/>
    <mergeCell ref="L720:M732"/>
    <mergeCell ref="I714:K714"/>
    <mergeCell ref="L714:M714"/>
    <mergeCell ref="I715:K715"/>
    <mergeCell ref="L715:M715"/>
    <mergeCell ref="I716:K716"/>
    <mergeCell ref="L716:M716"/>
    <mergeCell ref="B710:B711"/>
    <mergeCell ref="I710:K711"/>
    <mergeCell ref="L710:M711"/>
    <mergeCell ref="I712:K712"/>
    <mergeCell ref="L712:M712"/>
    <mergeCell ref="I713:K713"/>
    <mergeCell ref="L713:M713"/>
    <mergeCell ref="I689:K689"/>
    <mergeCell ref="L689:M689"/>
    <mergeCell ref="B690:B708"/>
    <mergeCell ref="I690:K708"/>
    <mergeCell ref="L690:M708"/>
    <mergeCell ref="I709:K709"/>
    <mergeCell ref="L709:M709"/>
    <mergeCell ref="I683:K683"/>
    <mergeCell ref="L683:M683"/>
    <mergeCell ref="B684:B685"/>
    <mergeCell ref="I684:K685"/>
    <mergeCell ref="L684:M685"/>
    <mergeCell ref="B686:B688"/>
    <mergeCell ref="I686:K688"/>
    <mergeCell ref="L686:M688"/>
    <mergeCell ref="B670:B671"/>
    <mergeCell ref="I670:K671"/>
    <mergeCell ref="L670:M671"/>
    <mergeCell ref="B672:B682"/>
    <mergeCell ref="I672:K682"/>
    <mergeCell ref="L672:M682"/>
    <mergeCell ref="B617:B665"/>
    <mergeCell ref="I617:K665"/>
    <mergeCell ref="L617:M665"/>
    <mergeCell ref="I666:K666"/>
    <mergeCell ref="L666:M666"/>
    <mergeCell ref="B667:B669"/>
    <mergeCell ref="I667:K669"/>
    <mergeCell ref="L667:M669"/>
    <mergeCell ref="B610:B611"/>
    <mergeCell ref="I610:K611"/>
    <mergeCell ref="L610:M611"/>
    <mergeCell ref="B612:B616"/>
    <mergeCell ref="I612:K616"/>
    <mergeCell ref="L612:M616"/>
    <mergeCell ref="I602:K602"/>
    <mergeCell ref="L602:M602"/>
    <mergeCell ref="B603:B607"/>
    <mergeCell ref="I603:K607"/>
    <mergeCell ref="L603:M607"/>
    <mergeCell ref="B608:B609"/>
    <mergeCell ref="I608:K609"/>
    <mergeCell ref="L608:M609"/>
    <mergeCell ref="B594:B598"/>
    <mergeCell ref="I594:K598"/>
    <mergeCell ref="L594:M598"/>
    <mergeCell ref="B599:B601"/>
    <mergeCell ref="I599:K601"/>
    <mergeCell ref="L599:M601"/>
    <mergeCell ref="B587:B589"/>
    <mergeCell ref="I587:K589"/>
    <mergeCell ref="L587:M589"/>
    <mergeCell ref="I590:K590"/>
    <mergeCell ref="L590:M590"/>
    <mergeCell ref="B591:B593"/>
    <mergeCell ref="I591:K593"/>
    <mergeCell ref="L591:M593"/>
    <mergeCell ref="B580:B582"/>
    <mergeCell ref="I580:K582"/>
    <mergeCell ref="L580:M582"/>
    <mergeCell ref="B583:B586"/>
    <mergeCell ref="I583:K586"/>
    <mergeCell ref="L583:M586"/>
    <mergeCell ref="B572:B575"/>
    <mergeCell ref="I572:K575"/>
    <mergeCell ref="L572:M575"/>
    <mergeCell ref="B576:B579"/>
    <mergeCell ref="I576:K579"/>
    <mergeCell ref="L576:M579"/>
    <mergeCell ref="B564:B566"/>
    <mergeCell ref="I564:K566"/>
    <mergeCell ref="L564:M566"/>
    <mergeCell ref="B567:B571"/>
    <mergeCell ref="I567:K571"/>
    <mergeCell ref="L567:M571"/>
    <mergeCell ref="I561:K561"/>
    <mergeCell ref="L561:M561"/>
    <mergeCell ref="I562:K562"/>
    <mergeCell ref="L562:M562"/>
    <mergeCell ref="I563:K563"/>
    <mergeCell ref="L563:M563"/>
    <mergeCell ref="I558:K558"/>
    <mergeCell ref="L558:M558"/>
    <mergeCell ref="I559:K559"/>
    <mergeCell ref="L559:M559"/>
    <mergeCell ref="I560:K560"/>
    <mergeCell ref="L560:M560"/>
    <mergeCell ref="B552:B555"/>
    <mergeCell ref="I552:K555"/>
    <mergeCell ref="L552:M555"/>
    <mergeCell ref="I556:K556"/>
    <mergeCell ref="L556:M556"/>
    <mergeCell ref="I557:K557"/>
    <mergeCell ref="L557:M557"/>
    <mergeCell ref="I548:K548"/>
    <mergeCell ref="L548:M548"/>
    <mergeCell ref="B549:B550"/>
    <mergeCell ref="I549:K550"/>
    <mergeCell ref="L549:M550"/>
    <mergeCell ref="I551:K551"/>
    <mergeCell ref="L551:M551"/>
    <mergeCell ref="B543:B545"/>
    <mergeCell ref="I543:K545"/>
    <mergeCell ref="L543:M545"/>
    <mergeCell ref="B546:B547"/>
    <mergeCell ref="I546:K547"/>
    <mergeCell ref="L546:M547"/>
    <mergeCell ref="I539:K539"/>
    <mergeCell ref="L539:M539"/>
    <mergeCell ref="I540:K540"/>
    <mergeCell ref="L540:M540"/>
    <mergeCell ref="B541:B542"/>
    <mergeCell ref="I541:K542"/>
    <mergeCell ref="L541:M542"/>
    <mergeCell ref="B533:B535"/>
    <mergeCell ref="I533:K535"/>
    <mergeCell ref="L533:M535"/>
    <mergeCell ref="B536:B538"/>
    <mergeCell ref="I536:K538"/>
    <mergeCell ref="L536:M538"/>
    <mergeCell ref="I526:K526"/>
    <mergeCell ref="L526:M526"/>
    <mergeCell ref="B527:B529"/>
    <mergeCell ref="I527:K529"/>
    <mergeCell ref="L527:M529"/>
    <mergeCell ref="B530:B532"/>
    <mergeCell ref="I530:K532"/>
    <mergeCell ref="L530:M532"/>
    <mergeCell ref="B517:B518"/>
    <mergeCell ref="I517:K518"/>
    <mergeCell ref="L517:M518"/>
    <mergeCell ref="I519:K519"/>
    <mergeCell ref="L519:M519"/>
    <mergeCell ref="B520:B525"/>
    <mergeCell ref="I520:K525"/>
    <mergeCell ref="L520:M525"/>
    <mergeCell ref="B510:B512"/>
    <mergeCell ref="I510:K512"/>
    <mergeCell ref="L510:M512"/>
    <mergeCell ref="I513:K513"/>
    <mergeCell ref="L513:M513"/>
    <mergeCell ref="B514:B516"/>
    <mergeCell ref="I514:K516"/>
    <mergeCell ref="L514:M516"/>
    <mergeCell ref="I505:K505"/>
    <mergeCell ref="L505:M505"/>
    <mergeCell ref="I506:K506"/>
    <mergeCell ref="L506:M506"/>
    <mergeCell ref="B507:B509"/>
    <mergeCell ref="I507:K509"/>
    <mergeCell ref="L507:M509"/>
    <mergeCell ref="B499:B500"/>
    <mergeCell ref="I499:K500"/>
    <mergeCell ref="L499:M500"/>
    <mergeCell ref="I501:K501"/>
    <mergeCell ref="L501:M501"/>
    <mergeCell ref="B502:B504"/>
    <mergeCell ref="I502:K504"/>
    <mergeCell ref="L502:M504"/>
    <mergeCell ref="I491:K491"/>
    <mergeCell ref="L491:M491"/>
    <mergeCell ref="I492:K492"/>
    <mergeCell ref="L492:M492"/>
    <mergeCell ref="B493:B498"/>
    <mergeCell ref="I493:K498"/>
    <mergeCell ref="L493:M498"/>
    <mergeCell ref="I486:K486"/>
    <mergeCell ref="L486:M486"/>
    <mergeCell ref="I487:K487"/>
    <mergeCell ref="L487:M487"/>
    <mergeCell ref="B488:B490"/>
    <mergeCell ref="I488:K490"/>
    <mergeCell ref="L488:M490"/>
    <mergeCell ref="B481:B482"/>
    <mergeCell ref="I481:K482"/>
    <mergeCell ref="L481:M482"/>
    <mergeCell ref="I483:K483"/>
    <mergeCell ref="L483:M483"/>
    <mergeCell ref="B484:B485"/>
    <mergeCell ref="I484:K485"/>
    <mergeCell ref="L484:M485"/>
    <mergeCell ref="B473:B474"/>
    <mergeCell ref="I473:K474"/>
    <mergeCell ref="L473:M474"/>
    <mergeCell ref="B475:B480"/>
    <mergeCell ref="I475:K480"/>
    <mergeCell ref="L475:M480"/>
    <mergeCell ref="B466:B470"/>
    <mergeCell ref="I466:K470"/>
    <mergeCell ref="L466:M470"/>
    <mergeCell ref="I471:K471"/>
    <mergeCell ref="L471:M471"/>
    <mergeCell ref="I472:K472"/>
    <mergeCell ref="L472:M472"/>
    <mergeCell ref="B459:B461"/>
    <mergeCell ref="I459:K461"/>
    <mergeCell ref="L459:M461"/>
    <mergeCell ref="I462:K462"/>
    <mergeCell ref="L462:M462"/>
    <mergeCell ref="B463:B465"/>
    <mergeCell ref="I463:K465"/>
    <mergeCell ref="L463:M465"/>
    <mergeCell ref="B452:B454"/>
    <mergeCell ref="I452:K454"/>
    <mergeCell ref="L452:M454"/>
    <mergeCell ref="B455:B458"/>
    <mergeCell ref="I455:K458"/>
    <mergeCell ref="L455:M458"/>
    <mergeCell ref="B448:B449"/>
    <mergeCell ref="I448:K449"/>
    <mergeCell ref="L448:M449"/>
    <mergeCell ref="B450:B451"/>
    <mergeCell ref="I450:K451"/>
    <mergeCell ref="L450:M451"/>
    <mergeCell ref="I441:K441"/>
    <mergeCell ref="L441:M441"/>
    <mergeCell ref="B442:B445"/>
    <mergeCell ref="I442:K445"/>
    <mergeCell ref="L442:M445"/>
    <mergeCell ref="B446:B447"/>
    <mergeCell ref="I446:K447"/>
    <mergeCell ref="L446:M447"/>
    <mergeCell ref="B433:B437"/>
    <mergeCell ref="I433:K437"/>
    <mergeCell ref="L433:M437"/>
    <mergeCell ref="I438:K438"/>
    <mergeCell ref="L438:M438"/>
    <mergeCell ref="B439:B440"/>
    <mergeCell ref="I439:K440"/>
    <mergeCell ref="L439:M440"/>
    <mergeCell ref="B428:B430"/>
    <mergeCell ref="I428:K430"/>
    <mergeCell ref="L428:M430"/>
    <mergeCell ref="B431:B432"/>
    <mergeCell ref="I431:K432"/>
    <mergeCell ref="L431:M432"/>
    <mergeCell ref="I424:K424"/>
    <mergeCell ref="L424:M424"/>
    <mergeCell ref="I425:K425"/>
    <mergeCell ref="L425:M425"/>
    <mergeCell ref="B426:B427"/>
    <mergeCell ref="I426:K427"/>
    <mergeCell ref="L426:M427"/>
    <mergeCell ref="B418:B421"/>
    <mergeCell ref="I418:K421"/>
    <mergeCell ref="L418:M421"/>
    <mergeCell ref="B422:B423"/>
    <mergeCell ref="I422:K423"/>
    <mergeCell ref="L422:M423"/>
    <mergeCell ref="B408:B411"/>
    <mergeCell ref="I408:K411"/>
    <mergeCell ref="L408:M411"/>
    <mergeCell ref="B412:B417"/>
    <mergeCell ref="I412:K417"/>
    <mergeCell ref="L412:M417"/>
    <mergeCell ref="B400:B402"/>
    <mergeCell ref="I400:K402"/>
    <mergeCell ref="L400:M402"/>
    <mergeCell ref="B403:B407"/>
    <mergeCell ref="I403:K407"/>
    <mergeCell ref="L403:M407"/>
    <mergeCell ref="B393:B396"/>
    <mergeCell ref="I393:K396"/>
    <mergeCell ref="L393:M396"/>
    <mergeCell ref="B397:B399"/>
    <mergeCell ref="I397:K399"/>
    <mergeCell ref="L397:M399"/>
    <mergeCell ref="B384:B385"/>
    <mergeCell ref="I384:K385"/>
    <mergeCell ref="L384:M385"/>
    <mergeCell ref="B386:B392"/>
    <mergeCell ref="I386:K392"/>
    <mergeCell ref="L386:M392"/>
    <mergeCell ref="I377:K377"/>
    <mergeCell ref="L377:M377"/>
    <mergeCell ref="B378:B380"/>
    <mergeCell ref="I378:K380"/>
    <mergeCell ref="L378:M380"/>
    <mergeCell ref="B381:B383"/>
    <mergeCell ref="I381:K383"/>
    <mergeCell ref="L381:M383"/>
    <mergeCell ref="B371:B373"/>
    <mergeCell ref="I371:K373"/>
    <mergeCell ref="L371:M373"/>
    <mergeCell ref="B374:B376"/>
    <mergeCell ref="I374:K376"/>
    <mergeCell ref="L374:M376"/>
    <mergeCell ref="I345:K345"/>
    <mergeCell ref="L345:M345"/>
    <mergeCell ref="B346:B366"/>
    <mergeCell ref="I346:K366"/>
    <mergeCell ref="L346:M366"/>
    <mergeCell ref="B367:B370"/>
    <mergeCell ref="I367:K370"/>
    <mergeCell ref="L367:M370"/>
    <mergeCell ref="I341:K341"/>
    <mergeCell ref="L341:M341"/>
    <mergeCell ref="I342:K342"/>
    <mergeCell ref="L342:M342"/>
    <mergeCell ref="B343:B344"/>
    <mergeCell ref="I343:K344"/>
    <mergeCell ref="L343:M344"/>
    <mergeCell ref="B323:B327"/>
    <mergeCell ref="I323:K327"/>
    <mergeCell ref="L323:M327"/>
    <mergeCell ref="B328:B340"/>
    <mergeCell ref="I328:K340"/>
    <mergeCell ref="L328:M340"/>
    <mergeCell ref="B312:B316"/>
    <mergeCell ref="I312:K316"/>
    <mergeCell ref="L312:M316"/>
    <mergeCell ref="B317:B322"/>
    <mergeCell ref="I317:K322"/>
    <mergeCell ref="L317:M322"/>
    <mergeCell ref="I307:K307"/>
    <mergeCell ref="L307:M307"/>
    <mergeCell ref="I308:K308"/>
    <mergeCell ref="L308:M308"/>
    <mergeCell ref="B309:B311"/>
    <mergeCell ref="I309:K311"/>
    <mergeCell ref="L309:M311"/>
    <mergeCell ref="B14:B18"/>
    <mergeCell ref="I14:K18"/>
    <mergeCell ref="L14:M18"/>
    <mergeCell ref="B19:B305"/>
    <mergeCell ref="I19:K305"/>
    <mergeCell ref="I306:K306"/>
    <mergeCell ref="L306:M306"/>
    <mergeCell ref="B9:B10"/>
    <mergeCell ref="I9:K10"/>
    <mergeCell ref="L9:M10"/>
    <mergeCell ref="B11:B13"/>
    <mergeCell ref="I11:K13"/>
    <mergeCell ref="L11:M13"/>
    <mergeCell ref="A6:C6"/>
    <mergeCell ref="D6:M6"/>
    <mergeCell ref="A7:A8"/>
    <mergeCell ref="B7:B8"/>
    <mergeCell ref="C7:F7"/>
    <mergeCell ref="G7:H7"/>
    <mergeCell ref="I7:K7"/>
    <mergeCell ref="L7:M8"/>
    <mergeCell ref="I8:K8"/>
    <mergeCell ref="A3:H3"/>
    <mergeCell ref="J3:L3"/>
    <mergeCell ref="A4:H4"/>
    <mergeCell ref="J4:L4"/>
    <mergeCell ref="A5:C5"/>
    <mergeCell ref="A1:C1"/>
    <mergeCell ref="D1:M1"/>
    <mergeCell ref="A2:H2"/>
    <mergeCell ref="J2:L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AE3FC-2CAD-4C3E-902A-DDF2F4608887}">
  <dimension ref="A1:J65"/>
  <sheetViews>
    <sheetView topLeftCell="A28" workbookViewId="0">
      <selection activeCell="M56" sqref="M56"/>
    </sheetView>
  </sheetViews>
  <sheetFormatPr defaultRowHeight="15" x14ac:dyDescent="0.25"/>
  <cols>
    <col min="1" max="1" width="13.140625" customWidth="1"/>
    <col min="8" max="8" width="12.7109375" customWidth="1"/>
  </cols>
  <sheetData>
    <row r="1" spans="1:10" x14ac:dyDescent="0.25">
      <c r="A1">
        <v>-1356404</v>
      </c>
      <c r="C1">
        <v>-1356404</v>
      </c>
      <c r="E1">
        <v>-119943</v>
      </c>
      <c r="H1" s="31">
        <v>-1356404</v>
      </c>
      <c r="J1">
        <v>-1356404</v>
      </c>
    </row>
    <row r="2" spans="1:10" x14ac:dyDescent="0.25">
      <c r="A2">
        <v>-1177532</v>
      </c>
      <c r="C2">
        <v>-1177532</v>
      </c>
      <c r="E2">
        <v>-359828</v>
      </c>
      <c r="H2" s="31">
        <v>-1177532</v>
      </c>
      <c r="J2">
        <v>-1177532</v>
      </c>
    </row>
    <row r="3" spans="1:10" x14ac:dyDescent="0.25">
      <c r="A3">
        <v>-1065523</v>
      </c>
      <c r="C3">
        <v>-1065523</v>
      </c>
      <c r="E3">
        <v>-721305</v>
      </c>
      <c r="H3" s="31">
        <v>-1065523</v>
      </c>
      <c r="J3">
        <v>-1065523</v>
      </c>
    </row>
    <row r="4" spans="1:10" x14ac:dyDescent="0.25">
      <c r="A4">
        <v>-1056334</v>
      </c>
      <c r="C4">
        <v>-1056334</v>
      </c>
      <c r="E4">
        <v>-216786</v>
      </c>
      <c r="H4" s="31">
        <v>-1056334</v>
      </c>
      <c r="J4">
        <v>-1056334</v>
      </c>
    </row>
    <row r="5" spans="1:10" x14ac:dyDescent="0.25">
      <c r="A5">
        <v>-959429</v>
      </c>
      <c r="C5">
        <v>-959429</v>
      </c>
      <c r="E5">
        <v>-307843</v>
      </c>
      <c r="H5" s="31">
        <v>-959429</v>
      </c>
      <c r="J5">
        <v>-959429</v>
      </c>
    </row>
    <row r="6" spans="1:10" x14ac:dyDescent="0.25">
      <c r="A6">
        <v>-914248</v>
      </c>
      <c r="C6">
        <v>-914248</v>
      </c>
      <c r="E6">
        <v>-320760</v>
      </c>
      <c r="H6" s="31">
        <v>-914248</v>
      </c>
      <c r="J6">
        <v>-914248</v>
      </c>
    </row>
    <row r="7" spans="1:10" x14ac:dyDescent="0.25">
      <c r="A7">
        <v>-859286</v>
      </c>
      <c r="C7">
        <v>-859286</v>
      </c>
      <c r="E7">
        <v>-355535</v>
      </c>
      <c r="H7" s="31">
        <v>-859286</v>
      </c>
      <c r="J7">
        <v>-859286</v>
      </c>
    </row>
    <row r="8" spans="1:10" x14ac:dyDescent="0.25">
      <c r="A8">
        <v>-847077</v>
      </c>
      <c r="C8">
        <v>-847077</v>
      </c>
      <c r="E8">
        <v>-320760</v>
      </c>
      <c r="H8" s="31">
        <v>-847077</v>
      </c>
      <c r="J8">
        <v>-847077</v>
      </c>
    </row>
    <row r="9" spans="1:10" x14ac:dyDescent="0.25">
      <c r="A9">
        <v>-749371</v>
      </c>
      <c r="C9">
        <v>-749371</v>
      </c>
      <c r="E9">
        <v>-310526</v>
      </c>
      <c r="H9" s="31">
        <v>-749371</v>
      </c>
      <c r="J9">
        <v>-749371</v>
      </c>
    </row>
    <row r="10" spans="1:10" x14ac:dyDescent="0.25">
      <c r="A10">
        <v>-721305</v>
      </c>
      <c r="C10">
        <v>-721305</v>
      </c>
      <c r="E10">
        <v>-237916</v>
      </c>
      <c r="H10" s="31">
        <v>-721305</v>
      </c>
      <c r="J10">
        <v>-721305</v>
      </c>
    </row>
    <row r="11" spans="1:10" x14ac:dyDescent="0.25">
      <c r="A11">
        <v>-716014</v>
      </c>
      <c r="C11">
        <v>-716014</v>
      </c>
      <c r="E11">
        <v>-249927</v>
      </c>
      <c r="H11" s="31">
        <v>-716014</v>
      </c>
      <c r="J11">
        <v>-716014</v>
      </c>
    </row>
    <row r="12" spans="1:10" x14ac:dyDescent="0.25">
      <c r="A12">
        <v>-661197</v>
      </c>
      <c r="C12">
        <v>-661197</v>
      </c>
      <c r="E12">
        <v>-237916</v>
      </c>
      <c r="H12" s="31">
        <v>-661197</v>
      </c>
      <c r="J12">
        <v>-661197</v>
      </c>
    </row>
    <row r="13" spans="1:10" x14ac:dyDescent="0.25">
      <c r="A13">
        <v>-641520</v>
      </c>
      <c r="C13">
        <v>-641520</v>
      </c>
      <c r="E13">
        <v>-261446</v>
      </c>
      <c r="H13" s="31">
        <v>-641520</v>
      </c>
      <c r="J13">
        <v>-641520</v>
      </c>
    </row>
    <row r="14" spans="1:10" x14ac:dyDescent="0.25">
      <c r="A14">
        <v>-629488</v>
      </c>
      <c r="C14">
        <v>-629488</v>
      </c>
      <c r="E14">
        <v>-621955</v>
      </c>
      <c r="H14" s="31">
        <v>-629488</v>
      </c>
      <c r="J14">
        <v>-629488</v>
      </c>
    </row>
    <row r="15" spans="1:10" x14ac:dyDescent="0.25">
      <c r="A15">
        <v>-624671</v>
      </c>
      <c r="C15" s="57">
        <v>-624671</v>
      </c>
      <c r="E15" s="54">
        <v>-426417</v>
      </c>
      <c r="H15" s="31">
        <v>-624671</v>
      </c>
      <c r="J15" s="57">
        <v>-624671</v>
      </c>
    </row>
    <row r="16" spans="1:10" x14ac:dyDescent="0.25">
      <c r="A16">
        <v>-621955</v>
      </c>
      <c r="C16">
        <v>-621955</v>
      </c>
      <c r="E16">
        <v>-295940</v>
      </c>
      <c r="H16" s="31">
        <v>-621955</v>
      </c>
      <c r="J16">
        <v>-621955</v>
      </c>
    </row>
    <row r="17" spans="1:10" x14ac:dyDescent="0.25">
      <c r="A17">
        <v>-614808</v>
      </c>
      <c r="C17">
        <v>-619952</v>
      </c>
      <c r="E17">
        <v>-119943</v>
      </c>
      <c r="H17" s="31">
        <v>-619952</v>
      </c>
      <c r="J17">
        <v>-619952</v>
      </c>
    </row>
    <row r="18" spans="1:10" x14ac:dyDescent="0.25">
      <c r="A18">
        <v>-588060</v>
      </c>
      <c r="C18">
        <v>-614808</v>
      </c>
      <c r="E18">
        <v>-359828</v>
      </c>
      <c r="H18" s="31">
        <v>-614808</v>
      </c>
      <c r="J18">
        <v>-614808</v>
      </c>
    </row>
    <row r="19" spans="1:10" x14ac:dyDescent="0.25">
      <c r="A19">
        <v>-586195</v>
      </c>
      <c r="C19">
        <v>-588060</v>
      </c>
      <c r="E19">
        <v>-65934</v>
      </c>
      <c r="H19" s="31">
        <v>-588060</v>
      </c>
      <c r="J19">
        <v>-588060</v>
      </c>
    </row>
    <row r="20" spans="1:10" x14ac:dyDescent="0.25">
      <c r="A20">
        <v>-533967</v>
      </c>
      <c r="C20" s="54">
        <v>-586195</v>
      </c>
      <c r="E20" s="54">
        <v>-586195</v>
      </c>
      <c r="H20" s="31">
        <v>-586195</v>
      </c>
      <c r="J20" s="54">
        <v>-586195</v>
      </c>
    </row>
    <row r="21" spans="1:10" x14ac:dyDescent="0.25">
      <c r="A21">
        <v>-492647</v>
      </c>
      <c r="C21">
        <v>-533967</v>
      </c>
      <c r="E21">
        <v>-492647</v>
      </c>
      <c r="H21" s="31">
        <v>-533967</v>
      </c>
      <c r="J21">
        <v>-533967</v>
      </c>
    </row>
    <row r="22" spans="1:10" x14ac:dyDescent="0.25">
      <c r="A22">
        <v>-490050</v>
      </c>
      <c r="C22">
        <v>-492647</v>
      </c>
      <c r="E22">
        <v>-468474</v>
      </c>
      <c r="H22" s="31">
        <v>-492647</v>
      </c>
      <c r="J22">
        <v>-492647</v>
      </c>
    </row>
    <row r="23" spans="1:10" x14ac:dyDescent="0.25">
      <c r="A23">
        <v>-468474</v>
      </c>
      <c r="C23">
        <v>-490050</v>
      </c>
      <c r="E23">
        <v>-80190</v>
      </c>
      <c r="H23" s="31">
        <v>-490050</v>
      </c>
      <c r="J23">
        <v>-490050</v>
      </c>
    </row>
    <row r="24" spans="1:10" x14ac:dyDescent="0.25">
      <c r="A24">
        <v>-426417</v>
      </c>
      <c r="C24">
        <v>-468474</v>
      </c>
      <c r="E24">
        <v>-1356404</v>
      </c>
      <c r="H24" s="31">
        <v>-468474</v>
      </c>
      <c r="J24">
        <v>-468474</v>
      </c>
    </row>
    <row r="25" spans="1:10" x14ac:dyDescent="0.25">
      <c r="A25">
        <v>-400950</v>
      </c>
      <c r="C25" s="56">
        <v>-426417</v>
      </c>
      <c r="E25">
        <v>-400950</v>
      </c>
      <c r="H25" s="31">
        <v>-426417</v>
      </c>
      <c r="J25" s="56">
        <v>-426417</v>
      </c>
    </row>
    <row r="26" spans="1:10" x14ac:dyDescent="0.25">
      <c r="A26">
        <v>-359828</v>
      </c>
      <c r="C26">
        <v>-400950</v>
      </c>
      <c r="E26">
        <v>-228336</v>
      </c>
      <c r="H26" s="31">
        <v>-400950</v>
      </c>
      <c r="J26">
        <v>-400950</v>
      </c>
    </row>
    <row r="27" spans="1:10" x14ac:dyDescent="0.25">
      <c r="A27">
        <v>-359828</v>
      </c>
      <c r="C27">
        <v>-385774</v>
      </c>
      <c r="E27">
        <v>-237916</v>
      </c>
      <c r="H27" s="31">
        <v>-385774</v>
      </c>
      <c r="J27">
        <v>-385774</v>
      </c>
    </row>
    <row r="28" spans="1:10" x14ac:dyDescent="0.25">
      <c r="A28">
        <v>-355535</v>
      </c>
      <c r="C28">
        <v>-359828</v>
      </c>
      <c r="E28">
        <v>-286080</v>
      </c>
      <c r="H28" s="31">
        <v>-359828</v>
      </c>
      <c r="J28">
        <v>-359828</v>
      </c>
    </row>
    <row r="29" spans="1:10" x14ac:dyDescent="0.25">
      <c r="A29">
        <v>-320760</v>
      </c>
      <c r="C29">
        <v>-359828</v>
      </c>
      <c r="E29">
        <v>-533967</v>
      </c>
      <c r="H29" s="31">
        <v>-359828</v>
      </c>
      <c r="J29">
        <v>-359828</v>
      </c>
    </row>
    <row r="30" spans="1:10" x14ac:dyDescent="0.25">
      <c r="A30">
        <v>-320760</v>
      </c>
      <c r="C30">
        <v>-355535</v>
      </c>
      <c r="E30">
        <v>-629488</v>
      </c>
      <c r="H30" s="31">
        <v>-355535</v>
      </c>
      <c r="J30">
        <v>-355535</v>
      </c>
    </row>
    <row r="31" spans="1:10" x14ac:dyDescent="0.25">
      <c r="A31">
        <v>-311517</v>
      </c>
      <c r="C31">
        <v>-320760</v>
      </c>
      <c r="E31">
        <v>-914248</v>
      </c>
      <c r="H31" s="31">
        <v>-320760</v>
      </c>
      <c r="J31">
        <v>-320760</v>
      </c>
    </row>
    <row r="32" spans="1:10" x14ac:dyDescent="0.25">
      <c r="A32">
        <v>-310526</v>
      </c>
      <c r="C32">
        <v>-320760</v>
      </c>
      <c r="E32">
        <v>-661197</v>
      </c>
      <c r="H32" s="31">
        <v>-320760</v>
      </c>
      <c r="J32">
        <v>-320760</v>
      </c>
    </row>
    <row r="33" spans="1:10" x14ac:dyDescent="0.25">
      <c r="A33">
        <v>-307843</v>
      </c>
      <c r="C33">
        <v>-311517</v>
      </c>
      <c r="E33">
        <v>-859286</v>
      </c>
      <c r="H33" s="31">
        <v>-311517</v>
      </c>
      <c r="J33">
        <v>-311517</v>
      </c>
    </row>
    <row r="34" spans="1:10" x14ac:dyDescent="0.25">
      <c r="A34">
        <v>-295940</v>
      </c>
      <c r="C34">
        <v>-310526</v>
      </c>
      <c r="E34">
        <v>-490050</v>
      </c>
      <c r="H34" s="31">
        <v>-310526</v>
      </c>
      <c r="J34">
        <v>-310526</v>
      </c>
    </row>
    <row r="35" spans="1:10" x14ac:dyDescent="0.25">
      <c r="A35">
        <v>-286080</v>
      </c>
      <c r="C35">
        <v>-307843</v>
      </c>
      <c r="E35">
        <v>-1056334</v>
      </c>
      <c r="H35" s="31">
        <v>-307843</v>
      </c>
      <c r="J35">
        <v>-307843</v>
      </c>
    </row>
    <row r="36" spans="1:10" x14ac:dyDescent="0.25">
      <c r="A36">
        <v>-276010</v>
      </c>
      <c r="C36">
        <v>-295940</v>
      </c>
      <c r="E36">
        <v>-163300</v>
      </c>
      <c r="H36" s="31">
        <v>-295940</v>
      </c>
      <c r="J36">
        <v>-295940</v>
      </c>
    </row>
    <row r="37" spans="1:10" x14ac:dyDescent="0.25">
      <c r="A37">
        <v>-261446</v>
      </c>
      <c r="C37">
        <v>-286080</v>
      </c>
      <c r="E37">
        <v>-195577</v>
      </c>
      <c r="H37" s="31">
        <v>-286080</v>
      </c>
      <c r="J37">
        <v>-286080</v>
      </c>
    </row>
    <row r="38" spans="1:10" x14ac:dyDescent="0.25">
      <c r="A38">
        <v>-249927</v>
      </c>
      <c r="C38">
        <v>-276010</v>
      </c>
      <c r="E38">
        <v>-119943</v>
      </c>
      <c r="H38" s="31">
        <v>-276010</v>
      </c>
      <c r="J38">
        <v>-276010</v>
      </c>
    </row>
    <row r="39" spans="1:10" x14ac:dyDescent="0.25">
      <c r="A39">
        <v>-240570</v>
      </c>
      <c r="C39">
        <v>-261446</v>
      </c>
      <c r="E39">
        <v>-847077</v>
      </c>
      <c r="H39" s="31">
        <v>-261446</v>
      </c>
      <c r="J39">
        <v>-261446</v>
      </c>
    </row>
    <row r="40" spans="1:10" x14ac:dyDescent="0.25">
      <c r="A40">
        <v>-237916</v>
      </c>
      <c r="C40">
        <v>-249927</v>
      </c>
      <c r="E40">
        <v>-614808</v>
      </c>
      <c r="H40" s="31">
        <v>-249927</v>
      </c>
      <c r="J40">
        <v>-249927</v>
      </c>
    </row>
    <row r="41" spans="1:10" x14ac:dyDescent="0.25">
      <c r="A41">
        <v>-237916</v>
      </c>
      <c r="C41">
        <v>-240570</v>
      </c>
      <c r="E41">
        <v>-119943</v>
      </c>
      <c r="H41" s="31">
        <v>-240570</v>
      </c>
      <c r="J41">
        <v>-240570</v>
      </c>
    </row>
    <row r="42" spans="1:10" x14ac:dyDescent="0.25">
      <c r="A42">
        <v>-228336</v>
      </c>
      <c r="C42">
        <v>-237916</v>
      </c>
      <c r="E42">
        <v>-276010</v>
      </c>
      <c r="H42" s="31">
        <v>-237916</v>
      </c>
      <c r="J42">
        <v>-237916</v>
      </c>
    </row>
    <row r="43" spans="1:10" x14ac:dyDescent="0.25">
      <c r="A43">
        <v>-220296</v>
      </c>
      <c r="C43">
        <v>-237916</v>
      </c>
      <c r="E43">
        <v>-588060</v>
      </c>
      <c r="H43" s="31">
        <v>-237916</v>
      </c>
      <c r="J43">
        <v>-237916</v>
      </c>
    </row>
    <row r="44" spans="1:10" x14ac:dyDescent="0.25">
      <c r="A44">
        <v>-216786</v>
      </c>
      <c r="C44">
        <v>-237916</v>
      </c>
      <c r="E44">
        <v>-1065523</v>
      </c>
      <c r="H44" s="31">
        <v>-228336</v>
      </c>
      <c r="J44">
        <v>-237916</v>
      </c>
    </row>
    <row r="45" spans="1:10" x14ac:dyDescent="0.25">
      <c r="A45">
        <v>-208833</v>
      </c>
      <c r="C45">
        <v>-228336</v>
      </c>
      <c r="E45">
        <v>-66177</v>
      </c>
      <c r="H45" s="31">
        <v>-220296</v>
      </c>
      <c r="J45">
        <v>-228336</v>
      </c>
    </row>
    <row r="46" spans="1:10" x14ac:dyDescent="0.25">
      <c r="A46">
        <v>-203902</v>
      </c>
      <c r="C46">
        <v>-220296</v>
      </c>
      <c r="E46">
        <v>-624671</v>
      </c>
      <c r="H46" s="31">
        <v>-216786</v>
      </c>
      <c r="J46">
        <v>-220296</v>
      </c>
    </row>
    <row r="47" spans="1:10" x14ac:dyDescent="0.25">
      <c r="A47">
        <v>-195577</v>
      </c>
      <c r="C47">
        <v>-216786</v>
      </c>
      <c r="E47">
        <v>-102643</v>
      </c>
      <c r="H47" s="31">
        <v>-208833</v>
      </c>
      <c r="J47">
        <v>-216786</v>
      </c>
    </row>
    <row r="48" spans="1:10" x14ac:dyDescent="0.25">
      <c r="A48">
        <v>-187253</v>
      </c>
      <c r="C48">
        <v>-208833</v>
      </c>
      <c r="E48">
        <v>-311517</v>
      </c>
      <c r="H48" s="31">
        <v>-203902</v>
      </c>
      <c r="J48">
        <v>-208833</v>
      </c>
    </row>
    <row r="49" spans="1:10" x14ac:dyDescent="0.25">
      <c r="A49">
        <v>-163300</v>
      </c>
      <c r="C49">
        <v>-203902</v>
      </c>
      <c r="E49">
        <v>-959429</v>
      </c>
      <c r="H49" s="31">
        <v>-195577</v>
      </c>
      <c r="J49">
        <v>-203902</v>
      </c>
    </row>
    <row r="50" spans="1:10" x14ac:dyDescent="0.25">
      <c r="A50">
        <v>-153965</v>
      </c>
      <c r="C50">
        <v>-195577</v>
      </c>
      <c r="E50">
        <v>-240570</v>
      </c>
      <c r="H50" s="31">
        <v>-187253</v>
      </c>
      <c r="J50">
        <v>-195577</v>
      </c>
    </row>
    <row r="51" spans="1:10" x14ac:dyDescent="0.25">
      <c r="A51">
        <v>-119943</v>
      </c>
      <c r="C51">
        <v>-187253</v>
      </c>
      <c r="E51">
        <v>-187253</v>
      </c>
      <c r="H51" s="31">
        <v>-163300</v>
      </c>
      <c r="J51">
        <v>-187253</v>
      </c>
    </row>
    <row r="52" spans="1:10" x14ac:dyDescent="0.25">
      <c r="A52">
        <v>-119943</v>
      </c>
      <c r="C52">
        <v>-163300</v>
      </c>
      <c r="E52">
        <v>-104844</v>
      </c>
      <c r="H52" s="31">
        <v>-153965</v>
      </c>
      <c r="J52">
        <v>-163300</v>
      </c>
    </row>
    <row r="53" spans="1:10" x14ac:dyDescent="0.25">
      <c r="A53">
        <v>-119943</v>
      </c>
      <c r="C53">
        <v>-153965</v>
      </c>
      <c r="E53">
        <v>-208833</v>
      </c>
      <c r="H53" s="31">
        <v>-119943</v>
      </c>
      <c r="J53">
        <v>-153965</v>
      </c>
    </row>
    <row r="54" spans="1:10" x14ac:dyDescent="0.25">
      <c r="A54">
        <v>-119943</v>
      </c>
      <c r="C54">
        <v>-119943</v>
      </c>
      <c r="E54">
        <v>-153965</v>
      </c>
      <c r="H54" s="31">
        <v>-119943</v>
      </c>
      <c r="J54">
        <v>-119943</v>
      </c>
    </row>
    <row r="55" spans="1:10" x14ac:dyDescent="0.25">
      <c r="A55">
        <v>-104844</v>
      </c>
      <c r="C55">
        <v>-119943</v>
      </c>
      <c r="E55">
        <v>-385774</v>
      </c>
      <c r="H55" s="31">
        <v>-119943</v>
      </c>
      <c r="J55">
        <v>-119943</v>
      </c>
    </row>
    <row r="56" spans="1:10" x14ac:dyDescent="0.25">
      <c r="A56">
        <v>-102643</v>
      </c>
      <c r="C56">
        <v>-119943</v>
      </c>
      <c r="E56">
        <v>-619952</v>
      </c>
      <c r="H56" s="31">
        <v>-119943</v>
      </c>
      <c r="J56">
        <v>-119943</v>
      </c>
    </row>
    <row r="57" spans="1:10" x14ac:dyDescent="0.25">
      <c r="A57">
        <v>-80190</v>
      </c>
      <c r="C57">
        <v>-119943</v>
      </c>
      <c r="E57">
        <v>-1177532</v>
      </c>
      <c r="H57" s="31">
        <v>-104844</v>
      </c>
      <c r="J57">
        <v>-119943</v>
      </c>
    </row>
    <row r="58" spans="1:10" x14ac:dyDescent="0.25">
      <c r="A58">
        <v>-66177</v>
      </c>
      <c r="C58">
        <v>-104844</v>
      </c>
      <c r="E58">
        <v>-220296</v>
      </c>
      <c r="H58" s="31">
        <v>-102643</v>
      </c>
      <c r="J58">
        <v>-104844</v>
      </c>
    </row>
    <row r="59" spans="1:10" x14ac:dyDescent="0.25">
      <c r="A59">
        <v>-65934</v>
      </c>
      <c r="C59">
        <v>-102643</v>
      </c>
      <c r="E59">
        <v>-203902</v>
      </c>
      <c r="H59" s="31">
        <v>-80190</v>
      </c>
      <c r="J59">
        <v>-102643</v>
      </c>
    </row>
    <row r="60" spans="1:10" x14ac:dyDescent="0.25">
      <c r="C60">
        <v>-80190</v>
      </c>
      <c r="E60">
        <v>-716014</v>
      </c>
      <c r="H60" s="31">
        <v>-66177</v>
      </c>
      <c r="J60">
        <v>-80190</v>
      </c>
    </row>
    <row r="61" spans="1:10" x14ac:dyDescent="0.25">
      <c r="C61">
        <v>-66177</v>
      </c>
      <c r="E61">
        <v>-749371</v>
      </c>
      <c r="H61" s="31">
        <v>-65934</v>
      </c>
      <c r="J61">
        <v>-66177</v>
      </c>
    </row>
    <row r="62" spans="1:10" x14ac:dyDescent="0.25">
      <c r="C62">
        <v>-65934</v>
      </c>
      <c r="E62">
        <v>-641520</v>
      </c>
      <c r="H62" s="31"/>
      <c r="J62">
        <v>-65934</v>
      </c>
    </row>
    <row r="63" spans="1:10" x14ac:dyDescent="0.25">
      <c r="H63" s="31"/>
    </row>
    <row r="64" spans="1:10" x14ac:dyDescent="0.25">
      <c r="H64" s="31"/>
    </row>
    <row r="65" spans="1:1" x14ac:dyDescent="0.25">
      <c r="A65" s="48"/>
    </row>
  </sheetData>
  <sortState xmlns:xlrd2="http://schemas.microsoft.com/office/spreadsheetml/2017/richdata2" ref="J1:J69">
    <sortCondition ref="J1:J69"/>
  </sortState>
  <conditionalFormatting sqref="A1:C62">
    <cfRule type="timePeriod" dxfId="5" priority="4" timePeriod="yesterday">
      <formula>FLOOR(A1,1)=TODAY()-1</formula>
    </cfRule>
    <cfRule type="cellIs" dxfId="4" priority="3" operator="equal">
      <formula>-711169</formula>
    </cfRule>
    <cfRule type="duplicateValues" dxfId="3" priority="2"/>
  </conditionalFormatting>
  <conditionalFormatting sqref="H1:J1048576">
    <cfRule type="duplicateValues" dxfId="2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Mã KH</vt:lpstr>
      <vt:lpstr>Bảng kê Q1</vt:lpstr>
      <vt:lpstr>Hàng tra</vt:lpstr>
      <vt:lpstr>18.02.23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2023-04-17T01:07:35Z</dcterms:created>
  <dcterms:modified xsi:type="dcterms:W3CDTF">2023-04-20T02:02:41Z</dcterms:modified>
</cp:coreProperties>
</file>