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ĐẠI THANH HẢI\"/>
    </mc:Choice>
  </mc:AlternateContent>
  <xr:revisionPtr revIDLastSave="0" documentId="13_ncr:1_{7C83AF09-D7BF-44A3-AB2D-EF776C483492}" xr6:coauthVersionLast="47" xr6:coauthVersionMax="47" xr10:uidLastSave="{00000000-0000-0000-0000-000000000000}"/>
  <bookViews>
    <workbookView xWindow="-120" yWindow="-120" windowWidth="29040" windowHeight="15720" xr2:uid="{C1E92C96-DA16-430B-8766-CAB384460636}"/>
  </bookViews>
  <sheets>
    <sheet name="Công nợ " sheetId="2" r:id="rId1"/>
    <sheet name="T6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C45" i="1"/>
  <c r="C43" i="1"/>
  <c r="J12" i="1" l="1"/>
  <c r="K12" i="1"/>
  <c r="F26" i="2"/>
  <c r="D14" i="2"/>
  <c r="L12" i="1"/>
  <c r="E21" i="2"/>
</calcChain>
</file>

<file path=xl/sharedStrings.xml><?xml version="1.0" encoding="utf-8"?>
<sst xmlns="http://schemas.openxmlformats.org/spreadsheetml/2006/main" count="246" uniqueCount="125">
  <si>
    <t>BẢNG KÊ HOÁ ĐƠN ĐÃ SỬ DỤNG</t>
  </si>
  <si>
    <t>Tháng 6 năm 2023</t>
  </si>
  <si>
    <t>Số hóa đơn</t>
  </si>
  <si>
    <t>Ký hiệu</t>
  </si>
  <si>
    <t>Ngày hóa đơn</t>
  </si>
  <si>
    <t>Tên khách hàng</t>
  </si>
  <si>
    <t>Địa chỉ</t>
  </si>
  <si>
    <t>Mã số thuế</t>
  </si>
  <si>
    <t>Người mua hàng</t>
  </si>
  <si>
    <t>Tổng tiền hàng</t>
  </si>
  <si>
    <t>Tiền chiết khấu</t>
  </si>
  <si>
    <t>Doanh số bán chưa thuế</t>
  </si>
  <si>
    <t>Thuế GTGT</t>
  </si>
  <si>
    <t>Tổng tiền</t>
  </si>
  <si>
    <t>00038440</t>
  </si>
  <si>
    <t>1C23TNN</t>
  </si>
  <si>
    <t>29/06/2023</t>
  </si>
  <si>
    <t>CÔNG TY CỔ PHẦN ĐẠI THANH HẢI</t>
  </si>
  <si>
    <t>Số 282 Minh Khai, Phường Minh Khai, Quận Hai Bà Trưng, Thành Phố Hà Nội, Việt Nam</t>
  </si>
  <si>
    <t>0109282232</t>
  </si>
  <si>
    <t>6014_Ruby City 3 Phúc Lợi</t>
  </si>
  <si>
    <t>00038441</t>
  </si>
  <si>
    <t>6012_Hateco Yên Sở</t>
  </si>
  <si>
    <t>00038442</t>
  </si>
  <si>
    <t>6021_Emerald Mỹ Đình</t>
  </si>
  <si>
    <t>00038443</t>
  </si>
  <si>
    <t>6019_K35 Tân Mai</t>
  </si>
  <si>
    <t>00038444</t>
  </si>
  <si>
    <t>00038445</t>
  </si>
  <si>
    <t>6011_Green Park Việt Hưng</t>
  </si>
  <si>
    <t>00038680</t>
  </si>
  <si>
    <t>DANH SÁCH TRẢ LẠI HÀNG BÁN</t>
  </si>
  <si>
    <t>Ngày hạch toán</t>
  </si>
  <si>
    <t>Ngày chứng từ</t>
  </si>
  <si>
    <t>Số chứng từ</t>
  </si>
  <si>
    <t>Mã khách hàng</t>
  </si>
  <si>
    <t>Khách hàng</t>
  </si>
  <si>
    <t>Diễn giải</t>
  </si>
  <si>
    <t>Tiền thuế GTGT</t>
  </si>
  <si>
    <t>Tổng tiền thanh toán</t>
  </si>
  <si>
    <t>HBTL2305/776</t>
  </si>
  <si>
    <t>00003804</t>
  </si>
  <si>
    <t>DTH</t>
  </si>
  <si>
    <t>6100001601</t>
  </si>
  <si>
    <t>HBTL2305/819</t>
  </si>
  <si>
    <t>00003803</t>
  </si>
  <si>
    <t>6100001713 - ĐTH Emerald Mỹ Đình, Nam Từ Liêm, HN - phiếu MH001894</t>
  </si>
  <si>
    <t>HBTL2306/328</t>
  </si>
  <si>
    <t>00003325</t>
  </si>
  <si>
    <t>Hàng trả T5, T6-- 6100001406 (11/5), 6100001594 (8/6), 6100001525 (30/5)</t>
  </si>
  <si>
    <t>HBTL2305/813</t>
  </si>
  <si>
    <t>00003798</t>
  </si>
  <si>
    <t>6100001696 - ĐTH Eco Dream Nguyễn Xiển, Thanh Trì, HN - phiếu MH001892</t>
  </si>
  <si>
    <t>HBTL2306/324</t>
  </si>
  <si>
    <t>00003322</t>
  </si>
  <si>
    <t>Hàng trả T6- 6100001551</t>
  </si>
  <si>
    <t>HBTL2305/772</t>
  </si>
  <si>
    <t>00003799</t>
  </si>
  <si>
    <t>6100001631</t>
  </si>
  <si>
    <t>HBTL2306/325</t>
  </si>
  <si>
    <t>00003329</t>
  </si>
  <si>
    <t>Hàng trả T6- 6100001552, 6100001553</t>
  </si>
  <si>
    <t>HBTL2306/322</t>
  </si>
  <si>
    <t>00003327</t>
  </si>
  <si>
    <t>Hàng trả T6- 6100001533, 6100001593 (8/6), 6100001363 (31/5),</t>
  </si>
  <si>
    <t>HBTL2305/775</t>
  </si>
  <si>
    <t>6100001662 - ĐTH Emerald Mỹ Đình, Nam Từ Liêm, HN - phiếu MH001893</t>
  </si>
  <si>
    <t>HBTL2306/854</t>
  </si>
  <si>
    <t>00003871</t>
  </si>
  <si>
    <t>6100001723 - phiếu MH001897 - dth6018</t>
  </si>
  <si>
    <t>HBTL2305/770</t>
  </si>
  <si>
    <t>00003796</t>
  </si>
  <si>
    <t>6100001630</t>
  </si>
  <si>
    <t>HBTL2305/816</t>
  </si>
  <si>
    <t>HBTL2305/621</t>
  </si>
  <si>
    <t>00003328</t>
  </si>
  <si>
    <t>Hàng trả T5- 6100001489</t>
  </si>
  <si>
    <t>HBTL2305/773</t>
  </si>
  <si>
    <t>00003800</t>
  </si>
  <si>
    <t>6100001633</t>
  </si>
  <si>
    <t>HBTL2305/815</t>
  </si>
  <si>
    <t>6100001705 - phiếu MH001896 - dth6001</t>
  </si>
  <si>
    <t>HBTL2305/817</t>
  </si>
  <si>
    <t>00003801</t>
  </si>
  <si>
    <t>6100001690 - Thái Hà, Constrexim 1, Bắc Từ Liêm, HN - phiếu MH001648</t>
  </si>
  <si>
    <t>HBTL2306/329</t>
  </si>
  <si>
    <t>00003463</t>
  </si>
  <si>
    <t>Hàng trả T6- 6100001595</t>
  </si>
  <si>
    <t>HBTL2306/327</t>
  </si>
  <si>
    <t>00003324</t>
  </si>
  <si>
    <t>Hàng trả T6- 6100001563, 6100001462 (31/5)</t>
  </si>
  <si>
    <t>HBTL2305/814</t>
  </si>
  <si>
    <t>6100001704 - ĐTH 1P Trần Thủ Độ, Hoàng Mai, HN - phiếu MH001895 - dth6001</t>
  </si>
  <si>
    <t>HBTL2305/774</t>
  </si>
  <si>
    <t>00003802</t>
  </si>
  <si>
    <t>6100001632 - ĐTH Vinhomes Symphony, Long Biên, HN - phiếu MH001761</t>
  </si>
  <si>
    <t>HBTL2305/771</t>
  </si>
  <si>
    <t>00003797</t>
  </si>
  <si>
    <t>6100001615</t>
  </si>
  <si>
    <t>HBTL2306/323</t>
  </si>
  <si>
    <t>Hàng trả T6- 6100001547</t>
  </si>
  <si>
    <t>HBTL2305/620</t>
  </si>
  <si>
    <t>00003323</t>
  </si>
  <si>
    <t>Hàng trả T5-6100001526</t>
  </si>
  <si>
    <t>Số dòng = 23</t>
  </si>
  <si>
    <t>THEO DÕI CÔNG NỢ / CTY ĐẠI THANH HẢI</t>
  </si>
  <si>
    <t>Ngày tháng</t>
  </si>
  <si>
    <t>Nội dung</t>
  </si>
  <si>
    <t>Số tiền bán hàng</t>
  </si>
  <si>
    <t>Giảm trừ</t>
  </si>
  <si>
    <t>Sô tiền khách đã thanh toán</t>
  </si>
  <si>
    <t>Số dư đầu kỳ</t>
  </si>
  <si>
    <t>Hàng bán</t>
  </si>
  <si>
    <t>Chiết khấu 1+2+3</t>
  </si>
  <si>
    <t>Chiết khấu 4+5</t>
  </si>
  <si>
    <t>Tổng bán hàng</t>
  </si>
  <si>
    <t>Hàng trả</t>
  </si>
  <si>
    <t>Tổng hàng trả</t>
  </si>
  <si>
    <t xml:space="preserve">Thanh toán </t>
  </si>
  <si>
    <t>Tổng đã thanh toán</t>
  </si>
  <si>
    <t>Dư nợ phải thu ĐẠI THANH HẢI</t>
  </si>
  <si>
    <t>Chiết khấu 6 (3%)</t>
  </si>
  <si>
    <t>Doanh số Tháng 6</t>
  </si>
  <si>
    <t>% chiết khấu</t>
  </si>
  <si>
    <t>Tiền chiết khấu sau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</si>
</sst>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\ hh:mm\ AM/PM"/>
    <numFmt numFmtId="165" formatCode="#,##0_);\(#,##0\)"/>
    <numFmt numFmtId="166" formatCode="_(* #,##0_);_(* \(#,##0\);_(* &quot;-&quot;??_);_(@_)"/>
    <numFmt numFmtId="168" formatCode="_-* #,##0_-;\-* #,##0_-;_-* &quot;-&quot;??_-;_-@_-"/>
  </numFmts>
  <fonts count="18" x14ac:knownFonts="1">
    <font>
      <sz val="11"/>
      <color theme="1"/>
      <name val="Calibri"/>
      <family val="2"/>
      <charset val="163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sz val="8"/>
      <color rgb="FF000000"/>
      <name val="Microsoft Sans Serif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16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1"/>
    <xf numFmtId="14" fontId="7" fillId="0" borderId="1" xfId="1" applyNumberFormat="1" applyFont="1" applyBorder="1" applyAlignment="1">
      <alignment horizontal="center" vertical="center"/>
    </xf>
    <xf numFmtId="38" fontId="8" fillId="2" borderId="1" xfId="1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left" vertical="center"/>
    </xf>
    <xf numFmtId="14" fontId="8" fillId="2" borderId="1" xfId="1" applyNumberFormat="1" applyFont="1" applyFill="1" applyBorder="1" applyAlignment="1">
      <alignment horizontal="left" vertical="center"/>
    </xf>
    <xf numFmtId="38" fontId="7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1" applyFont="1"/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1" applyFont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4" fontId="10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38" fontId="10" fillId="3" borderId="2" xfId="1" applyNumberFormat="1" applyFont="1" applyFill="1" applyBorder="1" applyAlignment="1">
      <alignment horizontal="center" vertical="center" wrapText="1"/>
    </xf>
    <xf numFmtId="14" fontId="11" fillId="0" borderId="0" xfId="1" applyNumberFormat="1" applyFont="1" applyAlignment="1">
      <alignment horizontal="center"/>
    </xf>
    <xf numFmtId="0" fontId="12" fillId="3" borderId="4" xfId="1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center"/>
    </xf>
    <xf numFmtId="0" fontId="12" fillId="0" borderId="4" xfId="1" applyFont="1" applyBorder="1" applyAlignment="1">
      <alignment horizontal="left"/>
    </xf>
    <xf numFmtId="166" fontId="14" fillId="0" borderId="4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center"/>
    </xf>
    <xf numFmtId="166" fontId="13" fillId="0" borderId="4" xfId="3" applyNumberFormat="1" applyFont="1" applyBorder="1"/>
    <xf numFmtId="0" fontId="13" fillId="0" borderId="4" xfId="1" applyFont="1" applyBorder="1" applyAlignment="1">
      <alignment horizontal="left"/>
    </xf>
    <xf numFmtId="166" fontId="15" fillId="0" borderId="4" xfId="3" applyNumberFormat="1" applyFont="1" applyBorder="1" applyAlignment="1">
      <alignment horizontal="left" vertical="center"/>
    </xf>
    <xf numFmtId="0" fontId="13" fillId="0" borderId="4" xfId="1" applyFont="1" applyBorder="1"/>
    <xf numFmtId="0" fontId="13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14" fontId="12" fillId="3" borderId="5" xfId="1" applyNumberFormat="1" applyFont="1" applyFill="1" applyBorder="1" applyAlignment="1">
      <alignment horizontal="center"/>
    </xf>
    <xf numFmtId="14" fontId="12" fillId="3" borderId="6" xfId="1" applyNumberFormat="1" applyFont="1" applyFill="1" applyBorder="1" applyAlignment="1">
      <alignment horizontal="center"/>
    </xf>
    <xf numFmtId="166" fontId="12" fillId="3" borderId="4" xfId="3" applyNumberFormat="1" applyFont="1" applyFill="1" applyBorder="1" applyAlignment="1">
      <alignment horizontal="center"/>
    </xf>
    <xf numFmtId="166" fontId="16" fillId="3" borderId="4" xfId="3" applyNumberFormat="1" applyFont="1" applyFill="1" applyBorder="1" applyAlignment="1">
      <alignment horizontal="left" vertical="center"/>
    </xf>
    <xf numFmtId="0" fontId="12" fillId="3" borderId="4" xfId="1" applyFont="1" applyFill="1" applyBorder="1"/>
    <xf numFmtId="0" fontId="13" fillId="0" borderId="6" xfId="1" applyFont="1" applyBorder="1" applyAlignment="1">
      <alignment horizontal="left"/>
    </xf>
    <xf numFmtId="14" fontId="13" fillId="0" borderId="4" xfId="1" applyNumberFormat="1" applyFont="1" applyBorder="1" applyAlignment="1">
      <alignment horizontal="center"/>
    </xf>
    <xf numFmtId="166" fontId="16" fillId="3" borderId="4" xfId="3" applyNumberFormat="1" applyFont="1" applyFill="1" applyBorder="1" applyAlignment="1">
      <alignment horizontal="center" vertical="center"/>
    </xf>
    <xf numFmtId="166" fontId="12" fillId="3" borderId="4" xfId="1" applyNumberFormat="1" applyFont="1" applyFill="1" applyBorder="1"/>
    <xf numFmtId="14" fontId="14" fillId="4" borderId="5" xfId="1" quotePrefix="1" applyNumberFormat="1" applyFont="1" applyFill="1" applyBorder="1" applyAlignment="1">
      <alignment horizontal="center" vertical="center"/>
    </xf>
    <xf numFmtId="14" fontId="14" fillId="4" borderId="7" xfId="1" quotePrefix="1" applyNumberFormat="1" applyFont="1" applyFill="1" applyBorder="1" applyAlignment="1">
      <alignment horizontal="center" vertical="center"/>
    </xf>
    <xf numFmtId="166" fontId="14" fillId="4" borderId="4" xfId="1" applyNumberFormat="1" applyFont="1" applyFill="1" applyBorder="1"/>
    <xf numFmtId="168" fontId="0" fillId="0" borderId="0" xfId="2" applyNumberFormat="1" applyFont="1"/>
    <xf numFmtId="0" fontId="0" fillId="5" borderId="4" xfId="0" applyFill="1" applyBorder="1" applyAlignment="1"/>
    <xf numFmtId="38" fontId="0" fillId="6" borderId="4" xfId="0" applyNumberFormat="1" applyFill="1" applyBorder="1" applyAlignment="1"/>
    <xf numFmtId="9" fontId="0" fillId="6" borderId="4" xfId="0" applyNumberFormat="1" applyFill="1" applyBorder="1" applyAlignment="1"/>
    <xf numFmtId="168" fontId="0" fillId="6" borderId="4" xfId="2" applyNumberFormat="1" applyFont="1" applyFill="1" applyBorder="1" applyAlignment="1"/>
  </cellXfs>
  <cellStyles count="4">
    <cellStyle name="Comma" xfId="2" builtinId="3"/>
    <cellStyle name="Comma 2" xfId="3" xr:uid="{050ED743-157E-49AE-98B1-C1C7D2F7FC6C}"/>
    <cellStyle name="Normal" xfId="0" builtinId="0"/>
    <cellStyle name="Normal 2" xfId="1" xr:uid="{BED21986-C0E5-4C0A-8E66-9FF214948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69CD-A37F-44F3-9CE6-C80B152DA4DD}">
  <dimension ref="B2:F26"/>
  <sheetViews>
    <sheetView tabSelected="1" workbookViewId="0">
      <selection activeCell="F25" sqref="F25"/>
    </sheetView>
  </sheetViews>
  <sheetFormatPr defaultRowHeight="15" x14ac:dyDescent="0.25"/>
  <cols>
    <col min="2" max="6" width="20.140625" customWidth="1"/>
  </cols>
  <sheetData>
    <row r="2" spans="2:6" ht="19.5" x14ac:dyDescent="0.3">
      <c r="B2" s="24" t="s">
        <v>105</v>
      </c>
      <c r="C2" s="24"/>
      <c r="D2" s="24"/>
      <c r="E2" s="24"/>
      <c r="F2" s="24"/>
    </row>
    <row r="3" spans="2:6" ht="78.75" x14ac:dyDescent="0.25">
      <c r="B3" s="25" t="s">
        <v>106</v>
      </c>
      <c r="C3" s="25" t="s">
        <v>107</v>
      </c>
      <c r="D3" s="25" t="s">
        <v>108</v>
      </c>
      <c r="E3" s="25" t="s">
        <v>109</v>
      </c>
      <c r="F3" s="25" t="s">
        <v>110</v>
      </c>
    </row>
    <row r="4" spans="2:6" ht="15.75" x14ac:dyDescent="0.25">
      <c r="B4" s="26"/>
      <c r="C4" s="27" t="s">
        <v>111</v>
      </c>
      <c r="D4" s="28">
        <v>20744943.025999993</v>
      </c>
      <c r="E4" s="29"/>
      <c r="F4" s="30"/>
    </row>
    <row r="5" spans="2:6" ht="15.75" x14ac:dyDescent="0.25">
      <c r="B5" s="26">
        <v>1</v>
      </c>
      <c r="C5" s="31" t="s">
        <v>112</v>
      </c>
      <c r="D5" s="29">
        <v>9332564</v>
      </c>
      <c r="E5" s="29"/>
      <c r="F5" s="30"/>
    </row>
    <row r="6" spans="2:6" ht="15.75" x14ac:dyDescent="0.25">
      <c r="B6" s="26">
        <v>2</v>
      </c>
      <c r="C6" s="31" t="s">
        <v>112</v>
      </c>
      <c r="D6" s="29">
        <v>0</v>
      </c>
      <c r="E6" s="29"/>
      <c r="F6" s="30"/>
    </row>
    <row r="7" spans="2:6" ht="15.75" x14ac:dyDescent="0.25">
      <c r="B7" s="26">
        <v>3</v>
      </c>
      <c r="C7" s="31" t="s">
        <v>112</v>
      </c>
      <c r="D7" s="29">
        <v>5528195</v>
      </c>
      <c r="E7" s="32"/>
      <c r="F7" s="33"/>
    </row>
    <row r="8" spans="2:6" ht="15.75" x14ac:dyDescent="0.25">
      <c r="B8" s="26">
        <v>4</v>
      </c>
      <c r="C8" s="31" t="s">
        <v>112</v>
      </c>
      <c r="D8" s="29">
        <v>11694584</v>
      </c>
      <c r="E8" s="32"/>
      <c r="F8" s="33"/>
    </row>
    <row r="9" spans="2:6" ht="15.75" x14ac:dyDescent="0.25">
      <c r="B9" s="26">
        <v>5</v>
      </c>
      <c r="C9" s="31" t="s">
        <v>112</v>
      </c>
      <c r="D9" s="29">
        <v>28430424</v>
      </c>
      <c r="E9" s="32"/>
      <c r="F9" s="33"/>
    </row>
    <row r="10" spans="2:6" ht="15.75" x14ac:dyDescent="0.25">
      <c r="B10" s="26">
        <v>6</v>
      </c>
      <c r="C10" s="31" t="s">
        <v>112</v>
      </c>
      <c r="D10" s="29">
        <v>8150482</v>
      </c>
      <c r="E10" s="32"/>
      <c r="F10" s="33"/>
    </row>
    <row r="11" spans="2:6" ht="15.75" x14ac:dyDescent="0.25">
      <c r="B11" s="34" t="s">
        <v>113</v>
      </c>
      <c r="C11" s="35"/>
      <c r="D11" s="29"/>
      <c r="E11" s="32">
        <v>362376</v>
      </c>
      <c r="F11" s="33"/>
    </row>
    <row r="12" spans="2:6" ht="15.75" x14ac:dyDescent="0.25">
      <c r="B12" s="34" t="s">
        <v>114</v>
      </c>
      <c r="C12" s="35"/>
      <c r="D12" s="29"/>
      <c r="E12" s="32">
        <v>983471</v>
      </c>
      <c r="F12" s="33"/>
    </row>
    <row r="13" spans="2:6" ht="15.75" x14ac:dyDescent="0.25">
      <c r="B13" s="34" t="s">
        <v>121</v>
      </c>
      <c r="C13" s="35"/>
      <c r="D13" s="29"/>
      <c r="E13" s="32">
        <v>81966</v>
      </c>
      <c r="F13" s="33"/>
    </row>
    <row r="14" spans="2:6" ht="15.75" x14ac:dyDescent="0.25">
      <c r="B14" s="36" t="s">
        <v>115</v>
      </c>
      <c r="C14" s="37"/>
      <c r="D14" s="38">
        <f>+SUM(D5:D10)</f>
        <v>63136249</v>
      </c>
      <c r="E14" s="39">
        <f>+SUM(E11:E13)</f>
        <v>1427813</v>
      </c>
      <c r="F14" s="40"/>
    </row>
    <row r="15" spans="2:6" ht="15.75" x14ac:dyDescent="0.25">
      <c r="B15" s="26">
        <v>1</v>
      </c>
      <c r="C15" s="41" t="s">
        <v>116</v>
      </c>
      <c r="D15" s="29"/>
      <c r="E15" s="29">
        <v>0</v>
      </c>
      <c r="F15" s="33"/>
    </row>
    <row r="16" spans="2:6" ht="15.75" x14ac:dyDescent="0.25">
      <c r="B16" s="26">
        <v>2</v>
      </c>
      <c r="C16" s="41" t="s">
        <v>116</v>
      </c>
      <c r="D16" s="29"/>
      <c r="E16" s="29">
        <v>2781555</v>
      </c>
      <c r="F16" s="33"/>
    </row>
    <row r="17" spans="2:6" ht="15.75" x14ac:dyDescent="0.25">
      <c r="B17" s="26">
        <v>3</v>
      </c>
      <c r="C17" s="41" t="s">
        <v>116</v>
      </c>
      <c r="D17" s="29"/>
      <c r="E17" s="29">
        <v>0</v>
      </c>
      <c r="F17" s="33"/>
    </row>
    <row r="18" spans="2:6" ht="15.75" x14ac:dyDescent="0.25">
      <c r="B18" s="26">
        <v>4</v>
      </c>
      <c r="C18" s="41" t="s">
        <v>116</v>
      </c>
      <c r="D18" s="29"/>
      <c r="E18" s="29">
        <v>5715181</v>
      </c>
      <c r="F18" s="33"/>
    </row>
    <row r="19" spans="2:6" ht="15.75" x14ac:dyDescent="0.25">
      <c r="B19" s="26">
        <v>5</v>
      </c>
      <c r="C19" s="41" t="s">
        <v>116</v>
      </c>
      <c r="D19" s="29"/>
      <c r="E19" s="29">
        <v>1627473</v>
      </c>
      <c r="F19" s="33"/>
    </row>
    <row r="20" spans="2:6" ht="15.75" x14ac:dyDescent="0.25">
      <c r="B20" s="26">
        <v>6</v>
      </c>
      <c r="C20" s="41" t="s">
        <v>116</v>
      </c>
      <c r="D20" s="29"/>
      <c r="E20" s="29">
        <v>5418275</v>
      </c>
      <c r="F20" s="33"/>
    </row>
    <row r="21" spans="2:6" ht="15.75" x14ac:dyDescent="0.25">
      <c r="B21" s="36" t="s">
        <v>117</v>
      </c>
      <c r="C21" s="37"/>
      <c r="D21" s="38"/>
      <c r="E21" s="38">
        <f>+SUM(E15:E20)</f>
        <v>15542484</v>
      </c>
      <c r="F21" s="40"/>
    </row>
    <row r="22" spans="2:6" ht="15.75" x14ac:dyDescent="0.25">
      <c r="B22" s="42">
        <v>44981</v>
      </c>
      <c r="C22" s="31" t="s">
        <v>118</v>
      </c>
      <c r="D22" s="29"/>
      <c r="E22" s="29"/>
      <c r="F22" s="30">
        <v>20744943.025999993</v>
      </c>
    </row>
    <row r="23" spans="2:6" ht="15.75" x14ac:dyDescent="0.25">
      <c r="B23" s="42"/>
      <c r="C23" s="31"/>
      <c r="D23" s="29"/>
      <c r="E23" s="29"/>
      <c r="F23" s="30"/>
    </row>
    <row r="24" spans="2:6" ht="15.75" x14ac:dyDescent="0.25">
      <c r="B24" s="26"/>
      <c r="C24" s="31"/>
      <c r="D24" s="29"/>
      <c r="E24" s="29"/>
      <c r="F24" s="30"/>
    </row>
    <row r="25" spans="2:6" ht="15.75" x14ac:dyDescent="0.25">
      <c r="B25" s="36" t="s">
        <v>119</v>
      </c>
      <c r="C25" s="37"/>
      <c r="D25" s="43"/>
      <c r="E25" s="39"/>
      <c r="F25" s="44">
        <v>20744943.025999993</v>
      </c>
    </row>
    <row r="26" spans="2:6" ht="15.75" x14ac:dyDescent="0.25">
      <c r="B26" s="45" t="s">
        <v>120</v>
      </c>
      <c r="C26" s="46"/>
      <c r="D26" s="46"/>
      <c r="E26" s="46"/>
      <c r="F26" s="47">
        <f>+D4+D14-E14-E21-F25</f>
        <v>46165952</v>
      </c>
    </row>
  </sheetData>
  <mergeCells count="8">
    <mergeCell ref="B26:E26"/>
    <mergeCell ref="B13:C13"/>
    <mergeCell ref="B2:F2"/>
    <mergeCell ref="B11:C11"/>
    <mergeCell ref="B12:C12"/>
    <mergeCell ref="B14:C14"/>
    <mergeCell ref="B21:C21"/>
    <mergeCell ref="B25:C25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5896-1A83-4FBC-94CD-134BD2876C5A}">
  <dimension ref="A1:M46"/>
  <sheetViews>
    <sheetView workbookViewId="0">
      <selection activeCell="F39" sqref="F39"/>
    </sheetView>
  </sheetViews>
  <sheetFormatPr defaultRowHeight="15" x14ac:dyDescent="0.25"/>
  <cols>
    <col min="1" max="4" width="12.7109375" customWidth="1"/>
    <col min="5" max="5" width="34.5703125" customWidth="1"/>
    <col min="6" max="8" width="12.7109375" customWidth="1"/>
    <col min="9" max="12" width="16.5703125" customWidth="1"/>
    <col min="13" max="13" width="22.28515625" customWidth="1"/>
  </cols>
  <sheetData>
    <row r="1" spans="1:13" ht="20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0"/>
    </row>
    <row r="2" spans="1:13" ht="15.7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1"/>
    </row>
    <row r="3" spans="1:13" ht="20.25" x14ac:dyDescent="0.25">
      <c r="A3" s="1"/>
      <c r="B3" s="1"/>
      <c r="C3" s="1"/>
      <c r="D3" s="1"/>
      <c r="E3" s="2"/>
      <c r="F3" s="2"/>
      <c r="G3" s="2"/>
      <c r="H3" s="2"/>
      <c r="I3" s="1"/>
      <c r="J3" s="1"/>
      <c r="K3" s="1"/>
      <c r="L3" s="1"/>
      <c r="M3" s="1"/>
    </row>
    <row r="4" spans="1:13" ht="25.5" x14ac:dyDescent="0.25">
      <c r="A4" s="19" t="s">
        <v>2</v>
      </c>
      <c r="B4" s="19" t="s">
        <v>3</v>
      </c>
      <c r="C4" s="19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19" t="s">
        <v>9</v>
      </c>
      <c r="I4" s="19" t="s">
        <v>10</v>
      </c>
      <c r="J4" s="19" t="s">
        <v>11</v>
      </c>
      <c r="K4" s="19" t="s">
        <v>12</v>
      </c>
      <c r="L4" s="19" t="s">
        <v>13</v>
      </c>
    </row>
    <row r="5" spans="1:13" x14ac:dyDescent="0.25">
      <c r="A5" s="9" t="s">
        <v>14</v>
      </c>
      <c r="B5" s="9" t="s">
        <v>15</v>
      </c>
      <c r="C5" s="13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5">
        <v>1178400</v>
      </c>
      <c r="I5" s="15">
        <v>0</v>
      </c>
      <c r="J5" s="15">
        <v>1178400</v>
      </c>
      <c r="K5" s="15">
        <v>117840</v>
      </c>
      <c r="L5" s="15">
        <v>1296240</v>
      </c>
    </row>
    <row r="6" spans="1:13" x14ac:dyDescent="0.25">
      <c r="A6" s="9" t="s">
        <v>21</v>
      </c>
      <c r="B6" s="9" t="s">
        <v>15</v>
      </c>
      <c r="C6" s="13" t="s">
        <v>16</v>
      </c>
      <c r="D6" s="14" t="s">
        <v>17</v>
      </c>
      <c r="E6" s="14" t="s">
        <v>18</v>
      </c>
      <c r="F6" s="14" t="s">
        <v>19</v>
      </c>
      <c r="G6" s="14" t="s">
        <v>22</v>
      </c>
      <c r="H6" s="15">
        <v>1014983</v>
      </c>
      <c r="I6" s="15">
        <v>0</v>
      </c>
      <c r="J6" s="15">
        <v>1014983</v>
      </c>
      <c r="K6" s="15">
        <v>101498</v>
      </c>
      <c r="L6" s="15">
        <v>1116481</v>
      </c>
    </row>
    <row r="7" spans="1:13" x14ac:dyDescent="0.25">
      <c r="A7" s="9" t="s">
        <v>23</v>
      </c>
      <c r="B7" s="9" t="s">
        <v>15</v>
      </c>
      <c r="C7" s="13" t="s">
        <v>16</v>
      </c>
      <c r="D7" s="14" t="s">
        <v>17</v>
      </c>
      <c r="E7" s="14" t="s">
        <v>18</v>
      </c>
      <c r="F7" s="14" t="s">
        <v>19</v>
      </c>
      <c r="G7" s="14" t="s">
        <v>24</v>
      </c>
      <c r="H7" s="15">
        <v>1002496</v>
      </c>
      <c r="I7" s="15">
        <v>0</v>
      </c>
      <c r="J7" s="15">
        <v>1002496</v>
      </c>
      <c r="K7" s="15">
        <v>100250</v>
      </c>
      <c r="L7" s="15">
        <v>1102746</v>
      </c>
    </row>
    <row r="8" spans="1:13" x14ac:dyDescent="0.25">
      <c r="A8" s="9" t="s">
        <v>25</v>
      </c>
      <c r="B8" s="9" t="s">
        <v>15</v>
      </c>
      <c r="C8" s="13" t="s">
        <v>16</v>
      </c>
      <c r="D8" s="14" t="s">
        <v>17</v>
      </c>
      <c r="E8" s="14" t="s">
        <v>18</v>
      </c>
      <c r="F8" s="14" t="s">
        <v>19</v>
      </c>
      <c r="G8" s="14" t="s">
        <v>26</v>
      </c>
      <c r="H8" s="15">
        <v>1060129</v>
      </c>
      <c r="I8" s="15">
        <v>0</v>
      </c>
      <c r="J8" s="15">
        <v>1060129</v>
      </c>
      <c r="K8" s="15">
        <v>106013</v>
      </c>
      <c r="L8" s="15">
        <v>1166142</v>
      </c>
    </row>
    <row r="9" spans="1:13" x14ac:dyDescent="0.25">
      <c r="A9" s="9" t="s">
        <v>27</v>
      </c>
      <c r="B9" s="9" t="s">
        <v>15</v>
      </c>
      <c r="C9" s="13" t="s">
        <v>16</v>
      </c>
      <c r="D9" s="14" t="s">
        <v>17</v>
      </c>
      <c r="E9" s="14" t="s">
        <v>18</v>
      </c>
      <c r="F9" s="14" t="s">
        <v>19</v>
      </c>
      <c r="G9" s="14" t="s">
        <v>22</v>
      </c>
      <c r="H9" s="15">
        <v>1040804</v>
      </c>
      <c r="I9" s="15">
        <v>0</v>
      </c>
      <c r="J9" s="15">
        <v>1040804</v>
      </c>
      <c r="K9" s="15">
        <v>104080</v>
      </c>
      <c r="L9" s="15">
        <v>1144884</v>
      </c>
    </row>
    <row r="10" spans="1:13" x14ac:dyDescent="0.25">
      <c r="A10" s="9" t="s">
        <v>28</v>
      </c>
      <c r="B10" s="9" t="s">
        <v>15</v>
      </c>
      <c r="C10" s="13" t="s">
        <v>16</v>
      </c>
      <c r="D10" s="14" t="s">
        <v>17</v>
      </c>
      <c r="E10" s="14" t="s">
        <v>18</v>
      </c>
      <c r="F10" s="14" t="s">
        <v>19</v>
      </c>
      <c r="G10" s="14" t="s">
        <v>29</v>
      </c>
      <c r="H10" s="15">
        <v>1038994</v>
      </c>
      <c r="I10" s="15">
        <v>0</v>
      </c>
      <c r="J10" s="15">
        <v>1038994</v>
      </c>
      <c r="K10" s="15">
        <v>103899</v>
      </c>
      <c r="L10" s="15">
        <v>1142893</v>
      </c>
    </row>
    <row r="11" spans="1:13" x14ac:dyDescent="0.25">
      <c r="A11" s="9" t="s">
        <v>30</v>
      </c>
      <c r="B11" s="9" t="s">
        <v>15</v>
      </c>
      <c r="C11" s="13" t="s">
        <v>16</v>
      </c>
      <c r="D11" s="14" t="s">
        <v>17</v>
      </c>
      <c r="E11" s="14" t="s">
        <v>18</v>
      </c>
      <c r="F11" s="14" t="s">
        <v>19</v>
      </c>
      <c r="G11" s="14" t="s">
        <v>24</v>
      </c>
      <c r="H11" s="15">
        <v>1073724</v>
      </c>
      <c r="I11" s="15">
        <v>0</v>
      </c>
      <c r="J11" s="15">
        <v>1073724</v>
      </c>
      <c r="K11" s="15">
        <v>107372</v>
      </c>
      <c r="L11" s="15">
        <v>1181096</v>
      </c>
    </row>
    <row r="12" spans="1:13" x14ac:dyDescent="0.25">
      <c r="J12" s="48">
        <f t="shared" ref="J12:K12" si="0">+SUBTOTAL(9,J5:J11)</f>
        <v>7409530</v>
      </c>
      <c r="K12" s="48">
        <f t="shared" si="0"/>
        <v>740952</v>
      </c>
      <c r="L12" s="48">
        <f>+SUBTOTAL(9,L5:L11)</f>
        <v>8150482</v>
      </c>
    </row>
    <row r="14" spans="1:13" ht="18.75" x14ac:dyDescent="0.3">
      <c r="A14" s="18" t="s">
        <v>31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2"/>
    </row>
    <row r="15" spans="1:13" ht="24" customHeight="1" x14ac:dyDescent="0.25">
      <c r="A15" s="21" t="s">
        <v>32</v>
      </c>
      <c r="B15" s="21" t="s">
        <v>33</v>
      </c>
      <c r="C15" s="22" t="s">
        <v>34</v>
      </c>
      <c r="D15" s="22" t="s">
        <v>2</v>
      </c>
      <c r="E15" s="22" t="s">
        <v>35</v>
      </c>
      <c r="F15" s="22" t="s">
        <v>36</v>
      </c>
      <c r="G15" s="22" t="s">
        <v>7</v>
      </c>
      <c r="H15" s="22" t="s">
        <v>37</v>
      </c>
      <c r="I15" s="23" t="s">
        <v>9</v>
      </c>
      <c r="J15" s="23" t="s">
        <v>10</v>
      </c>
      <c r="K15" s="23" t="s">
        <v>38</v>
      </c>
      <c r="L15" s="23" t="s">
        <v>39</v>
      </c>
    </row>
    <row r="16" spans="1:13" x14ac:dyDescent="0.25">
      <c r="A16" s="4">
        <v>45089</v>
      </c>
      <c r="B16" s="4">
        <v>45089</v>
      </c>
      <c r="C16" s="6" t="s">
        <v>40</v>
      </c>
      <c r="D16" s="6" t="s">
        <v>41</v>
      </c>
      <c r="E16" s="6" t="s">
        <v>42</v>
      </c>
      <c r="F16" s="6" t="s">
        <v>17</v>
      </c>
      <c r="G16" s="6" t="s">
        <v>19</v>
      </c>
      <c r="H16" s="6" t="s">
        <v>43</v>
      </c>
      <c r="I16" s="8">
        <v>107726</v>
      </c>
      <c r="J16" s="8">
        <v>0</v>
      </c>
      <c r="K16" s="8">
        <v>10773</v>
      </c>
      <c r="L16" s="8">
        <v>118499</v>
      </c>
      <c r="M16" s="6"/>
    </row>
    <row r="17" spans="1:13" x14ac:dyDescent="0.25">
      <c r="A17" s="4">
        <v>45106</v>
      </c>
      <c r="B17" s="4">
        <v>45106</v>
      </c>
      <c r="C17" s="6" t="s">
        <v>44</v>
      </c>
      <c r="D17" s="6" t="s">
        <v>45</v>
      </c>
      <c r="E17" s="6" t="s">
        <v>42</v>
      </c>
      <c r="F17" s="6" t="s">
        <v>17</v>
      </c>
      <c r="G17" s="6" t="s">
        <v>19</v>
      </c>
      <c r="H17" s="6" t="s">
        <v>46</v>
      </c>
      <c r="I17" s="8">
        <v>107726</v>
      </c>
      <c r="J17" s="8">
        <v>0</v>
      </c>
      <c r="K17" s="8">
        <v>10773</v>
      </c>
      <c r="L17" s="8">
        <v>118499</v>
      </c>
      <c r="M17" s="6"/>
    </row>
    <row r="18" spans="1:13" x14ac:dyDescent="0.25">
      <c r="A18" s="4">
        <v>45090</v>
      </c>
      <c r="B18" s="4">
        <v>45085</v>
      </c>
      <c r="C18" s="6" t="s">
        <v>47</v>
      </c>
      <c r="D18" s="6" t="s">
        <v>48</v>
      </c>
      <c r="E18" s="6" t="s">
        <v>42</v>
      </c>
      <c r="F18" s="6" t="s">
        <v>17</v>
      </c>
      <c r="G18" s="6" t="s">
        <v>19</v>
      </c>
      <c r="H18" s="6" t="s">
        <v>49</v>
      </c>
      <c r="I18" s="8">
        <v>485170</v>
      </c>
      <c r="J18" s="8">
        <v>0</v>
      </c>
      <c r="K18" s="8">
        <v>48517</v>
      </c>
      <c r="L18" s="8">
        <v>533687</v>
      </c>
      <c r="M18" s="6"/>
    </row>
    <row r="19" spans="1:13" x14ac:dyDescent="0.25">
      <c r="A19" s="4">
        <v>45106</v>
      </c>
      <c r="B19" s="4">
        <v>45106</v>
      </c>
      <c r="C19" s="6" t="s">
        <v>50</v>
      </c>
      <c r="D19" s="6" t="s">
        <v>51</v>
      </c>
      <c r="E19" s="6" t="s">
        <v>42</v>
      </c>
      <c r="F19" s="6" t="s">
        <v>17</v>
      </c>
      <c r="G19" s="6" t="s">
        <v>19</v>
      </c>
      <c r="H19" s="6" t="s">
        <v>52</v>
      </c>
      <c r="I19" s="8">
        <v>102605</v>
      </c>
      <c r="J19" s="8">
        <v>0</v>
      </c>
      <c r="K19" s="8">
        <v>10261</v>
      </c>
      <c r="L19" s="8">
        <v>112866</v>
      </c>
      <c r="M19" s="6"/>
    </row>
    <row r="20" spans="1:13" x14ac:dyDescent="0.25">
      <c r="A20" s="4">
        <v>45090</v>
      </c>
      <c r="B20" s="4">
        <v>45082</v>
      </c>
      <c r="C20" s="6" t="s">
        <v>53</v>
      </c>
      <c r="D20" s="6" t="s">
        <v>54</v>
      </c>
      <c r="E20" s="6" t="s">
        <v>42</v>
      </c>
      <c r="F20" s="6" t="s">
        <v>17</v>
      </c>
      <c r="G20" s="6" t="s">
        <v>19</v>
      </c>
      <c r="H20" s="6" t="s">
        <v>55</v>
      </c>
      <c r="I20" s="8">
        <v>119906</v>
      </c>
      <c r="J20" s="8">
        <v>0</v>
      </c>
      <c r="K20" s="8">
        <v>11991</v>
      </c>
      <c r="L20" s="8">
        <v>131897</v>
      </c>
      <c r="M20" s="6"/>
    </row>
    <row r="21" spans="1:13" x14ac:dyDescent="0.25">
      <c r="A21" s="4">
        <v>45093</v>
      </c>
      <c r="B21" s="4">
        <v>45093</v>
      </c>
      <c r="C21" s="6" t="s">
        <v>56</v>
      </c>
      <c r="D21" s="6" t="s">
        <v>57</v>
      </c>
      <c r="E21" s="6" t="s">
        <v>42</v>
      </c>
      <c r="F21" s="6" t="s">
        <v>17</v>
      </c>
      <c r="G21" s="6" t="s">
        <v>19</v>
      </c>
      <c r="H21" s="6" t="s">
        <v>58</v>
      </c>
      <c r="I21" s="8">
        <v>146034</v>
      </c>
      <c r="J21" s="8">
        <v>0</v>
      </c>
      <c r="K21" s="8">
        <v>14603</v>
      </c>
      <c r="L21" s="8">
        <v>160637</v>
      </c>
      <c r="M21" s="6"/>
    </row>
    <row r="22" spans="1:13" x14ac:dyDescent="0.25">
      <c r="A22" s="4">
        <v>45090</v>
      </c>
      <c r="B22" s="4">
        <v>45082</v>
      </c>
      <c r="C22" s="6" t="s">
        <v>59</v>
      </c>
      <c r="D22" s="6" t="s">
        <v>60</v>
      </c>
      <c r="E22" s="6" t="s">
        <v>42</v>
      </c>
      <c r="F22" s="6" t="s">
        <v>17</v>
      </c>
      <c r="G22" s="6" t="s">
        <v>19</v>
      </c>
      <c r="H22" s="6" t="s">
        <v>61</v>
      </c>
      <c r="I22" s="8">
        <v>278032</v>
      </c>
      <c r="J22" s="8">
        <v>0</v>
      </c>
      <c r="K22" s="8">
        <v>27804</v>
      </c>
      <c r="L22" s="8">
        <v>305836</v>
      </c>
      <c r="M22" s="6"/>
    </row>
    <row r="23" spans="1:13" x14ac:dyDescent="0.25">
      <c r="A23" s="4">
        <v>45090</v>
      </c>
      <c r="B23" s="4">
        <v>45078</v>
      </c>
      <c r="C23" s="6" t="s">
        <v>62</v>
      </c>
      <c r="D23" s="6" t="s">
        <v>63</v>
      </c>
      <c r="E23" s="6" t="s">
        <v>42</v>
      </c>
      <c r="F23" s="6" t="s">
        <v>17</v>
      </c>
      <c r="G23" s="6" t="s">
        <v>19</v>
      </c>
      <c r="H23" s="6" t="s">
        <v>64</v>
      </c>
      <c r="I23" s="8">
        <v>559730</v>
      </c>
      <c r="J23" s="8">
        <v>0</v>
      </c>
      <c r="K23" s="8">
        <v>55972</v>
      </c>
      <c r="L23" s="8">
        <v>615702</v>
      </c>
      <c r="M23" s="6"/>
    </row>
    <row r="24" spans="1:13" x14ac:dyDescent="0.25">
      <c r="A24" s="4">
        <v>45098</v>
      </c>
      <c r="B24" s="4">
        <v>45098</v>
      </c>
      <c r="C24" s="6" t="s">
        <v>65</v>
      </c>
      <c r="D24" s="6" t="s">
        <v>45</v>
      </c>
      <c r="E24" s="6" t="s">
        <v>42</v>
      </c>
      <c r="F24" s="6" t="s">
        <v>17</v>
      </c>
      <c r="G24" s="6" t="s">
        <v>19</v>
      </c>
      <c r="H24" s="6" t="s">
        <v>66</v>
      </c>
      <c r="I24" s="8">
        <v>133831</v>
      </c>
      <c r="J24" s="8">
        <v>0</v>
      </c>
      <c r="K24" s="8">
        <v>13383</v>
      </c>
      <c r="L24" s="8">
        <v>147214</v>
      </c>
      <c r="M24" s="6"/>
    </row>
    <row r="25" spans="1:13" x14ac:dyDescent="0.25">
      <c r="A25" s="4">
        <v>45107</v>
      </c>
      <c r="B25" s="4">
        <v>45107</v>
      </c>
      <c r="C25" s="6" t="s">
        <v>67</v>
      </c>
      <c r="D25" s="6" t="s">
        <v>68</v>
      </c>
      <c r="E25" s="6" t="s">
        <v>42</v>
      </c>
      <c r="F25" s="6" t="s">
        <v>17</v>
      </c>
      <c r="G25" s="6" t="s">
        <v>19</v>
      </c>
      <c r="H25" s="6" t="s">
        <v>69</v>
      </c>
      <c r="I25" s="8">
        <v>161781</v>
      </c>
      <c r="J25" s="8">
        <v>0</v>
      </c>
      <c r="K25" s="8">
        <v>16178</v>
      </c>
      <c r="L25" s="8">
        <v>177959</v>
      </c>
      <c r="M25" s="6"/>
    </row>
    <row r="26" spans="1:13" x14ac:dyDescent="0.25">
      <c r="A26" s="4">
        <v>45093</v>
      </c>
      <c r="B26" s="4">
        <v>45093</v>
      </c>
      <c r="C26" s="6" t="s">
        <v>70</v>
      </c>
      <c r="D26" s="6" t="s">
        <v>71</v>
      </c>
      <c r="E26" s="6" t="s">
        <v>42</v>
      </c>
      <c r="F26" s="6" t="s">
        <v>17</v>
      </c>
      <c r="G26" s="6" t="s">
        <v>19</v>
      </c>
      <c r="H26" s="6" t="s">
        <v>72</v>
      </c>
      <c r="I26" s="8">
        <v>133831</v>
      </c>
      <c r="J26" s="8">
        <v>0</v>
      </c>
      <c r="K26" s="8">
        <v>13383</v>
      </c>
      <c r="L26" s="8">
        <v>147214</v>
      </c>
      <c r="M26" s="6"/>
    </row>
    <row r="27" spans="1:13" x14ac:dyDescent="0.25">
      <c r="A27" s="4">
        <v>45106</v>
      </c>
      <c r="B27" s="4">
        <v>45106</v>
      </c>
      <c r="C27" s="6" t="s">
        <v>73</v>
      </c>
      <c r="D27" s="6" t="s">
        <v>51</v>
      </c>
      <c r="E27" s="6" t="s">
        <v>42</v>
      </c>
      <c r="F27" s="6" t="s">
        <v>17</v>
      </c>
      <c r="G27" s="6" t="s">
        <v>19</v>
      </c>
      <c r="H27" s="6" t="s">
        <v>52</v>
      </c>
      <c r="I27" s="8">
        <v>300605</v>
      </c>
      <c r="J27" s="8">
        <v>0</v>
      </c>
      <c r="K27" s="8">
        <v>30060</v>
      </c>
      <c r="L27" s="8">
        <v>330665</v>
      </c>
      <c r="M27" s="6"/>
    </row>
    <row r="28" spans="1:13" x14ac:dyDescent="0.25">
      <c r="A28" s="4">
        <v>45090</v>
      </c>
      <c r="B28" s="4">
        <v>45064</v>
      </c>
      <c r="C28" s="6" t="s">
        <v>74</v>
      </c>
      <c r="D28" s="6" t="s">
        <v>75</v>
      </c>
      <c r="E28" s="6" t="s">
        <v>42</v>
      </c>
      <c r="F28" s="6" t="s">
        <v>17</v>
      </c>
      <c r="G28" s="6" t="s">
        <v>19</v>
      </c>
      <c r="H28" s="6" t="s">
        <v>76</v>
      </c>
      <c r="I28" s="8">
        <v>102605</v>
      </c>
      <c r="J28" s="8">
        <v>0</v>
      </c>
      <c r="K28" s="8">
        <v>10261</v>
      </c>
      <c r="L28" s="8">
        <v>112866</v>
      </c>
      <c r="M28" s="6"/>
    </row>
    <row r="29" spans="1:13" x14ac:dyDescent="0.25">
      <c r="A29" s="4">
        <v>45093</v>
      </c>
      <c r="B29" s="4">
        <v>45093</v>
      </c>
      <c r="C29" s="6" t="s">
        <v>77</v>
      </c>
      <c r="D29" s="6" t="s">
        <v>78</v>
      </c>
      <c r="E29" s="6" t="s">
        <v>42</v>
      </c>
      <c r="F29" s="6" t="s">
        <v>17</v>
      </c>
      <c r="G29" s="6" t="s">
        <v>19</v>
      </c>
      <c r="H29" s="6" t="s">
        <v>79</v>
      </c>
      <c r="I29" s="8">
        <v>241534</v>
      </c>
      <c r="J29" s="8">
        <v>0</v>
      </c>
      <c r="K29" s="8">
        <v>24154</v>
      </c>
      <c r="L29" s="8">
        <v>265688</v>
      </c>
      <c r="M29" s="6"/>
    </row>
    <row r="30" spans="1:13" x14ac:dyDescent="0.25">
      <c r="A30" s="4">
        <v>45106</v>
      </c>
      <c r="B30" s="4">
        <v>45106</v>
      </c>
      <c r="C30" s="6" t="s">
        <v>80</v>
      </c>
      <c r="D30" s="6" t="s">
        <v>71</v>
      </c>
      <c r="E30" s="6" t="s">
        <v>42</v>
      </c>
      <c r="F30" s="6" t="s">
        <v>17</v>
      </c>
      <c r="G30" s="6" t="s">
        <v>19</v>
      </c>
      <c r="H30" s="6" t="s">
        <v>81</v>
      </c>
      <c r="I30" s="8">
        <v>85153</v>
      </c>
      <c r="J30" s="8">
        <v>0</v>
      </c>
      <c r="K30" s="8">
        <v>8515</v>
      </c>
      <c r="L30" s="8">
        <v>93668</v>
      </c>
      <c r="M30" s="6"/>
    </row>
    <row r="31" spans="1:13" x14ac:dyDescent="0.25">
      <c r="A31" s="4">
        <v>45106</v>
      </c>
      <c r="B31" s="4">
        <v>45106</v>
      </c>
      <c r="C31" s="6" t="s">
        <v>82</v>
      </c>
      <c r="D31" s="6" t="s">
        <v>83</v>
      </c>
      <c r="E31" s="6" t="s">
        <v>42</v>
      </c>
      <c r="F31" s="6" t="s">
        <v>17</v>
      </c>
      <c r="G31" s="6" t="s">
        <v>19</v>
      </c>
      <c r="H31" s="6" t="s">
        <v>84</v>
      </c>
      <c r="I31" s="8">
        <v>48678</v>
      </c>
      <c r="J31" s="8">
        <v>0</v>
      </c>
      <c r="K31" s="8">
        <v>4868</v>
      </c>
      <c r="L31" s="8">
        <v>53546</v>
      </c>
      <c r="M31" s="6"/>
    </row>
    <row r="32" spans="1:13" x14ac:dyDescent="0.25">
      <c r="A32" s="4">
        <v>45085</v>
      </c>
      <c r="B32" s="4">
        <v>45085</v>
      </c>
      <c r="C32" s="6" t="s">
        <v>85</v>
      </c>
      <c r="D32" s="6" t="s">
        <v>86</v>
      </c>
      <c r="E32" s="6" t="s">
        <v>42</v>
      </c>
      <c r="F32" s="6" t="s">
        <v>17</v>
      </c>
      <c r="G32" s="6" t="s">
        <v>19</v>
      </c>
      <c r="H32" s="6" t="s">
        <v>87</v>
      </c>
      <c r="I32" s="8">
        <v>241534</v>
      </c>
      <c r="J32" s="8">
        <v>0</v>
      </c>
      <c r="K32" s="8">
        <v>24154</v>
      </c>
      <c r="L32" s="8">
        <v>265688</v>
      </c>
      <c r="M32" s="6"/>
    </row>
    <row r="33" spans="1:13" x14ac:dyDescent="0.25">
      <c r="A33" s="4">
        <v>45090</v>
      </c>
      <c r="B33" s="4">
        <v>45083</v>
      </c>
      <c r="C33" s="6" t="s">
        <v>88</v>
      </c>
      <c r="D33" s="6" t="s">
        <v>89</v>
      </c>
      <c r="E33" s="6" t="s">
        <v>42</v>
      </c>
      <c r="F33" s="6" t="s">
        <v>17</v>
      </c>
      <c r="G33" s="6" t="s">
        <v>19</v>
      </c>
      <c r="H33" s="6" t="s">
        <v>90</v>
      </c>
      <c r="I33" s="8">
        <v>456986</v>
      </c>
      <c r="J33" s="8">
        <v>0</v>
      </c>
      <c r="K33" s="8">
        <v>45699</v>
      </c>
      <c r="L33" s="8">
        <v>502685</v>
      </c>
      <c r="M33" s="6"/>
    </row>
    <row r="34" spans="1:13" x14ac:dyDescent="0.25">
      <c r="A34" s="4">
        <v>45106</v>
      </c>
      <c r="B34" s="4">
        <v>45106</v>
      </c>
      <c r="C34" s="6" t="s">
        <v>91</v>
      </c>
      <c r="D34" s="6" t="s">
        <v>71</v>
      </c>
      <c r="E34" s="6" t="s">
        <v>42</v>
      </c>
      <c r="F34" s="6" t="s">
        <v>17</v>
      </c>
      <c r="G34" s="6" t="s">
        <v>19</v>
      </c>
      <c r="H34" s="6" t="s">
        <v>92</v>
      </c>
      <c r="I34" s="8">
        <v>142456</v>
      </c>
      <c r="J34" s="8">
        <v>0</v>
      </c>
      <c r="K34" s="8">
        <v>14246</v>
      </c>
      <c r="L34" s="8">
        <v>156702</v>
      </c>
      <c r="M34" s="6"/>
    </row>
    <row r="35" spans="1:13" x14ac:dyDescent="0.25">
      <c r="A35" s="4">
        <v>45093</v>
      </c>
      <c r="B35" s="4">
        <v>45093</v>
      </c>
      <c r="C35" s="6" t="s">
        <v>93</v>
      </c>
      <c r="D35" s="6" t="s">
        <v>94</v>
      </c>
      <c r="E35" s="6" t="s">
        <v>42</v>
      </c>
      <c r="F35" s="6" t="s">
        <v>17</v>
      </c>
      <c r="G35" s="6" t="s">
        <v>19</v>
      </c>
      <c r="H35" s="6" t="s">
        <v>95</v>
      </c>
      <c r="I35" s="8">
        <v>133831</v>
      </c>
      <c r="J35" s="8">
        <v>0</v>
      </c>
      <c r="K35" s="8">
        <v>13383</v>
      </c>
      <c r="L35" s="8">
        <v>147214</v>
      </c>
      <c r="M35" s="6"/>
    </row>
    <row r="36" spans="1:13" x14ac:dyDescent="0.25">
      <c r="A36" s="4">
        <v>45090</v>
      </c>
      <c r="B36" s="4">
        <v>45090</v>
      </c>
      <c r="C36" s="6" t="s">
        <v>96</v>
      </c>
      <c r="D36" s="6" t="s">
        <v>97</v>
      </c>
      <c r="E36" s="6" t="s">
        <v>42</v>
      </c>
      <c r="F36" s="6" t="s">
        <v>17</v>
      </c>
      <c r="G36" s="6" t="s">
        <v>19</v>
      </c>
      <c r="H36" s="6" t="s">
        <v>98</v>
      </c>
      <c r="I36" s="8">
        <v>156404</v>
      </c>
      <c r="J36" s="8">
        <v>0</v>
      </c>
      <c r="K36" s="8">
        <v>15641</v>
      </c>
      <c r="L36" s="8">
        <v>172045</v>
      </c>
      <c r="M36" s="6"/>
    </row>
    <row r="37" spans="1:13" x14ac:dyDescent="0.25">
      <c r="A37" s="4">
        <v>45081</v>
      </c>
      <c r="B37" s="4">
        <v>45081</v>
      </c>
      <c r="C37" s="6" t="s">
        <v>99</v>
      </c>
      <c r="D37" s="6" t="s">
        <v>86</v>
      </c>
      <c r="E37" s="6" t="s">
        <v>42</v>
      </c>
      <c r="F37" s="6" t="s">
        <v>17</v>
      </c>
      <c r="G37" s="6" t="s">
        <v>19</v>
      </c>
      <c r="H37" s="6" t="s">
        <v>100</v>
      </c>
      <c r="I37" s="8">
        <v>366735</v>
      </c>
      <c r="J37" s="8">
        <v>0</v>
      </c>
      <c r="K37" s="8">
        <v>36674</v>
      </c>
      <c r="L37" s="8">
        <v>403409</v>
      </c>
      <c r="M37" s="6"/>
    </row>
    <row r="38" spans="1:13" x14ac:dyDescent="0.25">
      <c r="A38" s="4">
        <v>45090</v>
      </c>
      <c r="B38" s="4">
        <v>45077</v>
      </c>
      <c r="C38" s="6" t="s">
        <v>101</v>
      </c>
      <c r="D38" s="6" t="s">
        <v>102</v>
      </c>
      <c r="E38" s="6" t="s">
        <v>42</v>
      </c>
      <c r="F38" s="6" t="s">
        <v>17</v>
      </c>
      <c r="G38" s="6" t="s">
        <v>19</v>
      </c>
      <c r="H38" s="6" t="s">
        <v>103</v>
      </c>
      <c r="I38" s="8">
        <v>312808</v>
      </c>
      <c r="J38" s="8">
        <v>0</v>
      </c>
      <c r="K38" s="8">
        <v>31281</v>
      </c>
      <c r="L38" s="8">
        <v>344089</v>
      </c>
      <c r="M38" s="6"/>
    </row>
    <row r="39" spans="1:13" x14ac:dyDescent="0.25">
      <c r="A39" s="7" t="s">
        <v>104</v>
      </c>
      <c r="B39" s="3"/>
      <c r="C39" s="3"/>
      <c r="D39" s="3"/>
      <c r="E39" s="3"/>
      <c r="F39" s="3"/>
      <c r="G39" s="3"/>
      <c r="H39" s="3"/>
      <c r="I39" s="5">
        <v>4925701</v>
      </c>
      <c r="J39" s="5">
        <v>0</v>
      </c>
      <c r="K39" s="5">
        <v>492574</v>
      </c>
      <c r="L39" s="5">
        <v>5418275</v>
      </c>
      <c r="M39" s="3"/>
    </row>
    <row r="43" spans="1:13" x14ac:dyDescent="0.25">
      <c r="A43" s="49" t="s">
        <v>122</v>
      </c>
      <c r="B43" s="49"/>
      <c r="C43" s="50">
        <f>+J12-I39</f>
        <v>2483829</v>
      </c>
    </row>
    <row r="44" spans="1:13" x14ac:dyDescent="0.25">
      <c r="A44" s="49" t="s">
        <v>123</v>
      </c>
      <c r="B44" s="49"/>
      <c r="C44" s="51">
        <v>0.03</v>
      </c>
    </row>
    <row r="45" spans="1:13" x14ac:dyDescent="0.25">
      <c r="A45" s="49" t="s">
        <v>10</v>
      </c>
      <c r="B45" s="49"/>
      <c r="C45" s="52">
        <f>+C43*C44</f>
        <v>74514.87</v>
      </c>
    </row>
    <row r="46" spans="1:13" x14ac:dyDescent="0.25">
      <c r="A46" s="49" t="s">
        <v>124</v>
      </c>
      <c r="B46" s="49"/>
      <c r="C46" s="52">
        <v>81966</v>
      </c>
    </row>
  </sheetData>
  <mergeCells count="7">
    <mergeCell ref="A45:B45"/>
    <mergeCell ref="A46:B46"/>
    <mergeCell ref="A1:L1"/>
    <mergeCell ref="A2:L2"/>
    <mergeCell ref="A14:L14"/>
    <mergeCell ref="A43:B43"/>
    <mergeCell ref="A44:B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2023-07-05T09:08:21Z</dcterms:created>
  <dcterms:modified xsi:type="dcterms:W3CDTF">2023-07-06T02:48:01Z</dcterms:modified>
</cp:coreProperties>
</file>