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VN POST\T08.2026\"/>
    </mc:Choice>
  </mc:AlternateContent>
  <xr:revisionPtr revIDLastSave="0" documentId="13_ncr:1_{458415C8-9CE9-4C71-BE30-4361E838B85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ẢNG KÊ thanh toán NCC" sheetId="2" r:id="rId1"/>
    <sheet name="Sheet1" sheetId="3" state="hidden" r:id="rId2"/>
  </sheets>
  <definedNames>
    <definedName name="_xlnm._FilterDatabase" localSheetId="0" hidden="1">'BẢNG KÊ thanh toán NCC'!$A$7:$Q$7</definedName>
    <definedName name="_xlnm._FilterDatabase" localSheetId="1" hidden="1">Sheet1!$A$1:$B$7</definedName>
    <definedName name="_xlnm.Print_Area" localSheetId="0">'BẢNG KÊ thanh toán NCC'!$A$1:$I$29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" i="2" l="1"/>
  <c r="Q9" i="2"/>
  <c r="P10" i="2"/>
  <c r="Q10" i="2"/>
  <c r="P11" i="2"/>
  <c r="Q11" i="2"/>
  <c r="P12" i="2"/>
  <c r="Q12" i="2"/>
  <c r="P13" i="2"/>
  <c r="Q13" i="2" s="1"/>
  <c r="P14" i="2"/>
  <c r="Q14" i="2"/>
  <c r="P15" i="2"/>
  <c r="Q15" i="2"/>
  <c r="P16" i="2"/>
  <c r="Q16" i="2" s="1"/>
  <c r="P17" i="2"/>
  <c r="Q17" i="2"/>
  <c r="P18" i="2"/>
  <c r="Q18" i="2"/>
  <c r="P19" i="2"/>
  <c r="Q19" i="2"/>
  <c r="M20" i="2" l="1"/>
  <c r="M9" i="2"/>
  <c r="M10" i="2"/>
  <c r="M11" i="2"/>
  <c r="M12" i="2"/>
  <c r="M13" i="2"/>
  <c r="M14" i="2"/>
  <c r="M15" i="2"/>
  <c r="M16" i="2"/>
  <c r="M17" i="2"/>
  <c r="M18" i="2"/>
  <c r="M19" i="2"/>
  <c r="H9" i="2"/>
  <c r="H10" i="2"/>
  <c r="H11" i="2"/>
  <c r="H12" i="2"/>
  <c r="H13" i="2"/>
  <c r="H14" i="2"/>
  <c r="H15" i="2"/>
  <c r="H16" i="2"/>
  <c r="H17" i="2"/>
  <c r="H18" i="2"/>
  <c r="H19" i="2"/>
  <c r="A9" i="2"/>
  <c r="A10" i="2"/>
  <c r="A11" i="2"/>
  <c r="A12" i="2"/>
  <c r="A13" i="2"/>
  <c r="A14" i="2"/>
  <c r="A15" i="2"/>
  <c r="A16" i="2"/>
  <c r="A17" i="2"/>
  <c r="A18" i="2"/>
  <c r="A19" i="2"/>
  <c r="A8" i="2" l="1"/>
  <c r="M8" i="2"/>
  <c r="P8" i="2" s="1"/>
  <c r="H8" i="2" l="1"/>
  <c r="P20" i="2" l="1"/>
  <c r="Q8" i="2" l="1"/>
  <c r="Q20" i="2" l="1"/>
</calcChain>
</file>

<file path=xl/sharedStrings.xml><?xml version="1.0" encoding="utf-8"?>
<sst xmlns="http://schemas.openxmlformats.org/spreadsheetml/2006/main" count="128" uniqueCount="48">
  <si>
    <r>
      <t xml:space="preserve">TỔNG CÔNG TY BƯU ĐIỆN VIỆT NAM
</t>
    </r>
    <r>
      <rPr>
        <b/>
        <u/>
        <sz val="14"/>
        <color theme="1"/>
        <rFont val="Times New Roman"/>
        <family val="1"/>
      </rPr>
      <t>TRUNG TÂM KINH DOANH PHÂN PHỐI</t>
    </r>
  </si>
  <si>
    <r>
      <t xml:space="preserve">CỘNG HÒA XÃ HỘI CHỦ NGHĨA VIỆT NAM
</t>
    </r>
    <r>
      <rPr>
        <b/>
        <u/>
        <sz val="14"/>
        <color theme="1"/>
        <rFont val="Times New Roman"/>
        <family val="1"/>
      </rPr>
      <t>Độc lập - Tự do - Hạnh phúc</t>
    </r>
  </si>
  <si>
    <t>STT</t>
  </si>
  <si>
    <t>Tên hàng</t>
  </si>
  <si>
    <t>ĐVT</t>
  </si>
  <si>
    <t>Thành tiền
trước thuế</t>
  </si>
  <si>
    <t>Thuế suất (%)</t>
  </si>
  <si>
    <t>Tiền thuế</t>
  </si>
  <si>
    <t>TỔNG CỘNG</t>
  </si>
  <si>
    <t>PHỤ LỤC 03: BẢNG KÊ THANH TOÁN HÀNG HÓA CHI TIẾT CỦA CÁC NCC</t>
  </si>
  <si>
    <t>Đơn giá
trước thuế
(Đích danh)</t>
  </si>
  <si>
    <t xml:space="preserve"> Thời gian: Từ ngày  ….. đến ngày  …. tháng  …..  năm 2025</t>
  </si>
  <si>
    <t>Thành tiền
sau thuế</t>
  </si>
  <si>
    <t>Nhà cung cấp</t>
  </si>
  <si>
    <t>Kí hiệu hóa đơn</t>
  </si>
  <si>
    <t>Số Hóa đơn</t>
  </si>
  <si>
    <t>Mã đơn đặt hàng</t>
  </si>
  <si>
    <t>Tên khách hàng: BĐT/TP</t>
  </si>
  <si>
    <t>Cửa hàng/chi nhánh</t>
  </si>
  <si>
    <t>Số lượng</t>
  </si>
  <si>
    <t>BĐT</t>
  </si>
  <si>
    <t>Mã hàng hoá (Theo Kiotviet và HĐ ký kết)</t>
  </si>
  <si>
    <t>Chiết khấu</t>
  </si>
  <si>
    <t>Trung Tâm Sài Gòn</t>
  </si>
  <si>
    <t>CÔNG TY TNHH MTV TM VÀ DV NGỌC THƠM</t>
  </si>
  <si>
    <t>Gà Muối 500g</t>
  </si>
  <si>
    <t>Chân Giò Heo Muối 300g</t>
  </si>
  <si>
    <t>Tai Heo Muối 200g</t>
  </si>
  <si>
    <t>TÚI</t>
  </si>
  <si>
    <t>Chả Cốm 300g</t>
  </si>
  <si>
    <t>Giò Tai Lưỡi Xào 250g</t>
  </si>
  <si>
    <t>Mọc Nấm Hương 250g</t>
  </si>
  <si>
    <t>1C26TTN</t>
  </si>
  <si>
    <t>Chân giò heo muối 300g</t>
  </si>
  <si>
    <t>Chả cốm 300g</t>
  </si>
  <si>
    <t>Tai heo muối 200g</t>
  </si>
  <si>
    <t>Phú Nhuận</t>
  </si>
  <si>
    <t>Củ Chi</t>
  </si>
  <si>
    <t>Gà muối 500g</t>
  </si>
  <si>
    <t>00054296</t>
  </si>
  <si>
    <t>00054338</t>
  </si>
  <si>
    <t>00056993</t>
  </si>
  <si>
    <t>00057756</t>
  </si>
  <si>
    <t>Tân Phú</t>
  </si>
  <si>
    <t>PDN010723</t>
  </si>
  <si>
    <t>PDN010754</t>
  </si>
  <si>
    <t>PDN011380</t>
  </si>
  <si>
    <t>PDN011382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</si>
</sst>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00"/>
    <numFmt numFmtId="166" formatCode="#,##0.#0"/>
    <numFmt numFmtId="167" formatCode="#,##0.##0"/>
    <numFmt numFmtId="168" formatCode="_-* #,##0.00\ _₫_-;\-* #,##0.00\ _₫_-;_-* &quot;-&quot;??\ _₫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ptos Narrow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57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164" fontId="4" fillId="3" borderId="3" xfId="1" applyNumberFormat="1" applyFont="1" applyFill="1" applyBorder="1" applyAlignment="1">
      <alignment horizontal="center" vertical="center"/>
    </xf>
    <xf numFmtId="9" fontId="4" fillId="3" borderId="3" xfId="2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5" fontId="4" fillId="0" borderId="0" xfId="1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4" fontId="6" fillId="0" borderId="0" xfId="1" applyNumberFormat="1" applyFont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164" fontId="7" fillId="0" borderId="2" xfId="1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64" fontId="6" fillId="3" borderId="0" xfId="0" applyNumberFormat="1" applyFont="1" applyFill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166" fontId="0" fillId="0" borderId="7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168" fontId="6" fillId="0" borderId="2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7" fontId="0" fillId="0" borderId="10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32EC08FB-E2B0-40D4-B9FE-7B1596424D0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T35"/>
  <sheetViews>
    <sheetView tabSelected="1" topLeftCell="A7" zoomScale="70" zoomScaleNormal="70" workbookViewId="0">
      <pane xSplit="4" ySplit="1" topLeftCell="E8" activePane="bottomRight" state="frozen"/>
      <selection activeCell="A7" sqref="A7"/>
      <selection pane="topRight" activeCell="F7" sqref="F7"/>
      <selection pane="bottomLeft" activeCell="A8" sqref="A8"/>
      <selection pane="bottomRight" activeCell="P20" activeCellId="1" sqref="M20 P20"/>
    </sheetView>
  </sheetViews>
  <sheetFormatPr defaultColWidth="17.140625" defaultRowHeight="15" x14ac:dyDescent="0.25"/>
  <cols>
    <col min="1" max="1" width="6.85546875" style="16" customWidth="1"/>
    <col min="2" max="2" width="22.7109375" style="16" customWidth="1"/>
    <col min="3" max="3" width="15.28515625" style="31" customWidth="1"/>
    <col min="4" max="4" width="22.140625" style="23" customWidth="1"/>
    <col min="5" max="5" width="23.42578125" style="25" customWidth="1"/>
    <col min="6" max="6" width="19.7109375" style="23" customWidth="1"/>
    <col min="7" max="7" width="22.28515625" style="16" customWidth="1"/>
    <col min="8" max="8" width="16" style="23" customWidth="1"/>
    <col min="9" max="9" width="33.5703125" style="23" customWidth="1"/>
    <col min="10" max="16384" width="17.140625" style="12"/>
  </cols>
  <sheetData>
    <row r="1" spans="1:20" ht="50.25" customHeight="1" x14ac:dyDescent="0.25">
      <c r="A1" s="52" t="s">
        <v>0</v>
      </c>
      <c r="B1" s="52"/>
      <c r="C1" s="52"/>
      <c r="D1" s="52"/>
      <c r="E1" s="53" t="s">
        <v>1</v>
      </c>
      <c r="F1" s="53"/>
      <c r="G1" s="53"/>
      <c r="H1" s="53"/>
      <c r="I1" s="53"/>
    </row>
    <row r="2" spans="1:20" ht="39" customHeight="1" x14ac:dyDescent="0.25">
      <c r="A2" s="54" t="s">
        <v>9</v>
      </c>
      <c r="B2" s="54"/>
      <c r="C2" s="54"/>
      <c r="D2" s="54"/>
      <c r="E2" s="54"/>
      <c r="F2" s="54"/>
      <c r="G2" s="54"/>
      <c r="H2" s="54"/>
      <c r="I2" s="54"/>
    </row>
    <row r="3" spans="1:20" s="21" customFormat="1" ht="15.75" x14ac:dyDescent="0.25">
      <c r="A3" s="55" t="s">
        <v>11</v>
      </c>
      <c r="B3" s="55"/>
      <c r="C3" s="55"/>
      <c r="D3" s="55"/>
      <c r="E3" s="55"/>
      <c r="F3" s="55"/>
      <c r="G3" s="55"/>
      <c r="H3" s="55"/>
      <c r="I3" s="55"/>
    </row>
    <row r="4" spans="1:20" ht="18.75" customHeight="1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20" s="21" customFormat="1" ht="19.5" customHeight="1" x14ac:dyDescent="0.25">
      <c r="A5" s="56" t="s">
        <v>17</v>
      </c>
      <c r="B5" s="56"/>
      <c r="C5" s="56"/>
      <c r="D5" s="49"/>
      <c r="E5" s="49"/>
      <c r="F5" s="49"/>
      <c r="G5" s="49"/>
      <c r="H5" s="49"/>
      <c r="I5" s="49"/>
    </row>
    <row r="6" spans="1:20" s="21" customFormat="1" ht="9.75" customHeight="1" x14ac:dyDescent="0.25">
      <c r="A6" s="46"/>
      <c r="B6" s="46"/>
      <c r="C6" s="46"/>
      <c r="D6" s="47"/>
      <c r="E6" s="47"/>
      <c r="F6" s="47"/>
      <c r="G6" s="47"/>
      <c r="H6" s="47"/>
      <c r="I6" s="47"/>
    </row>
    <row r="7" spans="1:20" ht="46.5" customHeight="1" x14ac:dyDescent="0.25">
      <c r="A7" s="1" t="s">
        <v>2</v>
      </c>
      <c r="B7" s="1" t="s">
        <v>14</v>
      </c>
      <c r="C7" s="30" t="s">
        <v>15</v>
      </c>
      <c r="D7" s="1" t="s">
        <v>20</v>
      </c>
      <c r="E7" s="1" t="s">
        <v>18</v>
      </c>
      <c r="F7" s="1" t="s">
        <v>16</v>
      </c>
      <c r="G7" s="1" t="s">
        <v>13</v>
      </c>
      <c r="H7" s="2" t="s">
        <v>21</v>
      </c>
      <c r="I7" s="1" t="s">
        <v>3</v>
      </c>
      <c r="J7" s="2" t="s">
        <v>4</v>
      </c>
      <c r="K7" s="4" t="s">
        <v>10</v>
      </c>
      <c r="L7" s="4" t="s">
        <v>19</v>
      </c>
      <c r="M7" s="3" t="s">
        <v>5</v>
      </c>
      <c r="N7" s="2" t="s">
        <v>6</v>
      </c>
      <c r="O7" s="2" t="s">
        <v>22</v>
      </c>
      <c r="P7" s="3" t="s">
        <v>7</v>
      </c>
      <c r="Q7" s="3" t="s">
        <v>12</v>
      </c>
    </row>
    <row r="8" spans="1:20" s="22" customFormat="1" ht="45" x14ac:dyDescent="0.25">
      <c r="A8" s="5">
        <f>ROW()-7</f>
        <v>1</v>
      </c>
      <c r="B8" s="5" t="s">
        <v>32</v>
      </c>
      <c r="C8" s="38" t="s">
        <v>39</v>
      </c>
      <c r="D8" s="5" t="s">
        <v>23</v>
      </c>
      <c r="E8" s="37" t="s">
        <v>36</v>
      </c>
      <c r="F8" s="37" t="s">
        <v>44</v>
      </c>
      <c r="G8" s="9" t="s">
        <v>24</v>
      </c>
      <c r="H8" s="36">
        <f>VLOOKUP(I8,Sheet1!B:C,2,0)</f>
        <v>164001</v>
      </c>
      <c r="I8" s="6" t="s">
        <v>33</v>
      </c>
      <c r="J8" s="9" t="s">
        <v>28</v>
      </c>
      <c r="K8" s="33">
        <v>76735</v>
      </c>
      <c r="L8" s="34">
        <v>3</v>
      </c>
      <c r="M8" s="7">
        <f>K8*L8</f>
        <v>230205</v>
      </c>
      <c r="N8" s="8">
        <v>0.08</v>
      </c>
      <c r="O8" s="8"/>
      <c r="P8" s="7">
        <f>M8*N8</f>
        <v>18416.400000000001</v>
      </c>
      <c r="Q8" s="7">
        <f t="shared" ref="Q8" si="0">+P8+M8</f>
        <v>248621.4</v>
      </c>
      <c r="S8" s="29"/>
      <c r="T8" s="29"/>
    </row>
    <row r="9" spans="1:20" s="22" customFormat="1" ht="45" x14ac:dyDescent="0.25">
      <c r="A9" s="5">
        <f t="shared" ref="A9:A19" si="1">ROW()-7</f>
        <v>2</v>
      </c>
      <c r="B9" s="5" t="s">
        <v>32</v>
      </c>
      <c r="C9" s="38" t="s">
        <v>39</v>
      </c>
      <c r="D9" s="5" t="s">
        <v>23</v>
      </c>
      <c r="E9" s="37" t="s">
        <v>36</v>
      </c>
      <c r="F9" s="37" t="s">
        <v>44</v>
      </c>
      <c r="G9" s="9" t="s">
        <v>24</v>
      </c>
      <c r="H9" s="36">
        <f>VLOOKUP(I9,Sheet1!B:C,2,0)</f>
        <v>164005</v>
      </c>
      <c r="I9" s="6" t="s">
        <v>31</v>
      </c>
      <c r="J9" s="9" t="s">
        <v>28</v>
      </c>
      <c r="K9" s="39">
        <v>43700</v>
      </c>
      <c r="L9" s="40">
        <v>1</v>
      </c>
      <c r="M9" s="7">
        <f t="shared" ref="M9:M19" si="2">K9*L9</f>
        <v>43700</v>
      </c>
      <c r="N9" s="8">
        <v>0.08</v>
      </c>
      <c r="O9" s="8"/>
      <c r="P9" s="7">
        <f t="shared" ref="P9:P19" si="3">M9*N9</f>
        <v>3496</v>
      </c>
      <c r="Q9" s="7">
        <f t="shared" ref="Q9:Q19" si="4">+P9+M9</f>
        <v>47196</v>
      </c>
      <c r="S9" s="29"/>
      <c r="T9" s="29"/>
    </row>
    <row r="10" spans="1:20" s="22" customFormat="1" ht="45" x14ac:dyDescent="0.25">
      <c r="A10" s="5">
        <f t="shared" si="1"/>
        <v>3</v>
      </c>
      <c r="B10" s="5" t="s">
        <v>32</v>
      </c>
      <c r="C10" s="38" t="s">
        <v>39</v>
      </c>
      <c r="D10" s="5" t="s">
        <v>23</v>
      </c>
      <c r="E10" s="37" t="s">
        <v>36</v>
      </c>
      <c r="F10" s="37" t="s">
        <v>44</v>
      </c>
      <c r="G10" s="9" t="s">
        <v>24</v>
      </c>
      <c r="H10" s="36">
        <f>VLOOKUP(I10,Sheet1!B:C,2,0)</f>
        <v>164002</v>
      </c>
      <c r="I10" s="6" t="s">
        <v>35</v>
      </c>
      <c r="J10" s="9" t="s">
        <v>28</v>
      </c>
      <c r="K10" s="39">
        <v>58097</v>
      </c>
      <c r="L10" s="40">
        <v>3</v>
      </c>
      <c r="M10" s="7">
        <f t="shared" si="2"/>
        <v>174291</v>
      </c>
      <c r="N10" s="8">
        <v>0.08</v>
      </c>
      <c r="O10" s="8"/>
      <c r="P10" s="7">
        <f t="shared" si="3"/>
        <v>13943.28</v>
      </c>
      <c r="Q10" s="7">
        <f t="shared" si="4"/>
        <v>188234.28</v>
      </c>
      <c r="S10" s="29"/>
      <c r="T10" s="29"/>
    </row>
    <row r="11" spans="1:20" s="22" customFormat="1" ht="45" x14ac:dyDescent="0.25">
      <c r="A11" s="5">
        <f t="shared" si="1"/>
        <v>4</v>
      </c>
      <c r="B11" s="5" t="s">
        <v>32</v>
      </c>
      <c r="C11" s="38" t="s">
        <v>39</v>
      </c>
      <c r="D11" s="5" t="s">
        <v>23</v>
      </c>
      <c r="E11" s="37" t="s">
        <v>36</v>
      </c>
      <c r="F11" s="37" t="s">
        <v>44</v>
      </c>
      <c r="G11" s="9" t="s">
        <v>24</v>
      </c>
      <c r="H11" s="36">
        <f>VLOOKUP(I11,Sheet1!B:C,2,0)</f>
        <v>164003</v>
      </c>
      <c r="I11" s="6" t="s">
        <v>38</v>
      </c>
      <c r="J11" s="9" t="s">
        <v>28</v>
      </c>
      <c r="K11" s="39">
        <v>110780</v>
      </c>
      <c r="L11" s="40">
        <v>5</v>
      </c>
      <c r="M11" s="7">
        <f t="shared" si="2"/>
        <v>553900</v>
      </c>
      <c r="N11" s="8">
        <v>0.08</v>
      </c>
      <c r="O11" s="8"/>
      <c r="P11" s="7">
        <f t="shared" si="3"/>
        <v>44312</v>
      </c>
      <c r="Q11" s="7">
        <f t="shared" si="4"/>
        <v>598212</v>
      </c>
      <c r="S11" s="29"/>
      <c r="T11" s="29"/>
    </row>
    <row r="12" spans="1:20" s="22" customFormat="1" ht="45" x14ac:dyDescent="0.25">
      <c r="A12" s="5">
        <f t="shared" si="1"/>
        <v>5</v>
      </c>
      <c r="B12" s="5" t="s">
        <v>32</v>
      </c>
      <c r="C12" s="38" t="s">
        <v>40</v>
      </c>
      <c r="D12" s="5" t="s">
        <v>23</v>
      </c>
      <c r="E12" s="37" t="s">
        <v>37</v>
      </c>
      <c r="F12" s="37" t="s">
        <v>45</v>
      </c>
      <c r="G12" s="9" t="s">
        <v>24</v>
      </c>
      <c r="H12" s="36">
        <f>VLOOKUP(I12,Sheet1!B:C,2,0)</f>
        <v>164001</v>
      </c>
      <c r="I12" s="6" t="s">
        <v>33</v>
      </c>
      <c r="J12" s="9" t="s">
        <v>28</v>
      </c>
      <c r="K12" s="39">
        <v>76735</v>
      </c>
      <c r="L12" s="40">
        <v>7</v>
      </c>
      <c r="M12" s="7">
        <f t="shared" si="2"/>
        <v>537145</v>
      </c>
      <c r="N12" s="8">
        <v>0.08</v>
      </c>
      <c r="O12" s="8"/>
      <c r="P12" s="7">
        <f t="shared" si="3"/>
        <v>42971.6</v>
      </c>
      <c r="Q12" s="7">
        <f t="shared" si="4"/>
        <v>580116.6</v>
      </c>
      <c r="S12" s="29"/>
      <c r="T12" s="29"/>
    </row>
    <row r="13" spans="1:20" s="22" customFormat="1" ht="45" x14ac:dyDescent="0.25">
      <c r="A13" s="5">
        <f t="shared" si="1"/>
        <v>6</v>
      </c>
      <c r="B13" s="5" t="s">
        <v>32</v>
      </c>
      <c r="C13" s="38" t="s">
        <v>40</v>
      </c>
      <c r="D13" s="5" t="s">
        <v>23</v>
      </c>
      <c r="E13" s="37" t="s">
        <v>37</v>
      </c>
      <c r="F13" s="37" t="s">
        <v>45</v>
      </c>
      <c r="G13" s="9" t="s">
        <v>24</v>
      </c>
      <c r="H13" s="36">
        <f>VLOOKUP(I13,Sheet1!B:C,2,0)</f>
        <v>164002</v>
      </c>
      <c r="I13" s="6" t="s">
        <v>35</v>
      </c>
      <c r="J13" s="9" t="s">
        <v>28</v>
      </c>
      <c r="K13" s="39">
        <v>58097</v>
      </c>
      <c r="L13" s="40">
        <v>3</v>
      </c>
      <c r="M13" s="7">
        <f t="shared" si="2"/>
        <v>174291</v>
      </c>
      <c r="N13" s="8">
        <v>0.08</v>
      </c>
      <c r="O13" s="8"/>
      <c r="P13" s="7">
        <f t="shared" si="3"/>
        <v>13943.28</v>
      </c>
      <c r="Q13" s="7">
        <f t="shared" si="4"/>
        <v>188234.28</v>
      </c>
      <c r="S13" s="29"/>
      <c r="T13" s="29"/>
    </row>
    <row r="14" spans="1:20" s="22" customFormat="1" ht="45" x14ac:dyDescent="0.25">
      <c r="A14" s="5">
        <f t="shared" si="1"/>
        <v>7</v>
      </c>
      <c r="B14" s="5" t="s">
        <v>32</v>
      </c>
      <c r="C14" s="38" t="s">
        <v>40</v>
      </c>
      <c r="D14" s="5" t="s">
        <v>23</v>
      </c>
      <c r="E14" s="37" t="s">
        <v>37</v>
      </c>
      <c r="F14" s="37" t="s">
        <v>45</v>
      </c>
      <c r="G14" s="9" t="s">
        <v>24</v>
      </c>
      <c r="H14" s="36">
        <f>VLOOKUP(I14,Sheet1!B:C,2,0)</f>
        <v>164004</v>
      </c>
      <c r="I14" s="6" t="s">
        <v>30</v>
      </c>
      <c r="J14" s="9" t="s">
        <v>28</v>
      </c>
      <c r="K14" s="39">
        <v>52441</v>
      </c>
      <c r="L14" s="40">
        <v>3</v>
      </c>
      <c r="M14" s="7">
        <f t="shared" si="2"/>
        <v>157323</v>
      </c>
      <c r="N14" s="8">
        <v>0.08</v>
      </c>
      <c r="O14" s="8"/>
      <c r="P14" s="7">
        <f t="shared" si="3"/>
        <v>12585.84</v>
      </c>
      <c r="Q14" s="7">
        <f t="shared" si="4"/>
        <v>169908.84</v>
      </c>
      <c r="S14" s="29"/>
      <c r="T14" s="29"/>
    </row>
    <row r="15" spans="1:20" s="22" customFormat="1" ht="45" x14ac:dyDescent="0.25">
      <c r="A15" s="5">
        <f t="shared" si="1"/>
        <v>8</v>
      </c>
      <c r="B15" s="5" t="s">
        <v>32</v>
      </c>
      <c r="C15" s="38" t="s">
        <v>40</v>
      </c>
      <c r="D15" s="5" t="s">
        <v>23</v>
      </c>
      <c r="E15" s="37" t="s">
        <v>37</v>
      </c>
      <c r="F15" s="37" t="s">
        <v>45</v>
      </c>
      <c r="G15" s="9" t="s">
        <v>24</v>
      </c>
      <c r="H15" s="36">
        <f>VLOOKUP(I15,Sheet1!B:C,2,0)</f>
        <v>164006</v>
      </c>
      <c r="I15" s="6" t="s">
        <v>34</v>
      </c>
      <c r="J15" s="9" t="s">
        <v>28</v>
      </c>
      <c r="K15" s="39">
        <v>70538</v>
      </c>
      <c r="L15" s="40">
        <v>3</v>
      </c>
      <c r="M15" s="7">
        <f t="shared" si="2"/>
        <v>211614</v>
      </c>
      <c r="N15" s="8">
        <v>0.08</v>
      </c>
      <c r="O15" s="8"/>
      <c r="P15" s="7">
        <f t="shared" si="3"/>
        <v>16929.12</v>
      </c>
      <c r="Q15" s="7">
        <f t="shared" si="4"/>
        <v>228543.12</v>
      </c>
      <c r="S15" s="29"/>
      <c r="T15" s="29"/>
    </row>
    <row r="16" spans="1:20" s="22" customFormat="1" ht="45" x14ac:dyDescent="0.25">
      <c r="A16" s="5">
        <f t="shared" si="1"/>
        <v>9</v>
      </c>
      <c r="B16" s="5" t="s">
        <v>32</v>
      </c>
      <c r="C16" s="38" t="s">
        <v>41</v>
      </c>
      <c r="D16" s="5" t="s">
        <v>23</v>
      </c>
      <c r="E16" s="37" t="s">
        <v>37</v>
      </c>
      <c r="F16" s="37" t="s">
        <v>46</v>
      </c>
      <c r="G16" s="9" t="s">
        <v>24</v>
      </c>
      <c r="H16" s="36">
        <f>VLOOKUP(I16,Sheet1!B:C,2,0)</f>
        <v>164001</v>
      </c>
      <c r="I16" s="6" t="s">
        <v>33</v>
      </c>
      <c r="J16" s="9" t="s">
        <v>28</v>
      </c>
      <c r="K16" s="39">
        <v>76735</v>
      </c>
      <c r="L16" s="40">
        <v>10</v>
      </c>
      <c r="M16" s="7">
        <f t="shared" si="2"/>
        <v>767350</v>
      </c>
      <c r="N16" s="8">
        <v>0.08</v>
      </c>
      <c r="O16" s="8"/>
      <c r="P16" s="7">
        <f t="shared" si="3"/>
        <v>61388</v>
      </c>
      <c r="Q16" s="7">
        <f t="shared" si="4"/>
        <v>828738</v>
      </c>
      <c r="S16" s="29"/>
      <c r="T16" s="29"/>
    </row>
    <row r="17" spans="1:20" s="22" customFormat="1" ht="45" x14ac:dyDescent="0.25">
      <c r="A17" s="5">
        <f t="shared" si="1"/>
        <v>10</v>
      </c>
      <c r="B17" s="5" t="s">
        <v>32</v>
      </c>
      <c r="C17" s="38" t="s">
        <v>41</v>
      </c>
      <c r="D17" s="5" t="s">
        <v>23</v>
      </c>
      <c r="E17" s="37" t="s">
        <v>37</v>
      </c>
      <c r="F17" s="37" t="s">
        <v>46</v>
      </c>
      <c r="G17" s="9" t="s">
        <v>24</v>
      </c>
      <c r="H17" s="36">
        <f>VLOOKUP(I17,Sheet1!B:C,2,0)</f>
        <v>164004</v>
      </c>
      <c r="I17" s="6" t="s">
        <v>30</v>
      </c>
      <c r="J17" s="9" t="s">
        <v>28</v>
      </c>
      <c r="K17" s="39">
        <v>52441</v>
      </c>
      <c r="L17" s="40">
        <v>5</v>
      </c>
      <c r="M17" s="7">
        <f t="shared" si="2"/>
        <v>262205</v>
      </c>
      <c r="N17" s="8">
        <v>0.08</v>
      </c>
      <c r="O17" s="8"/>
      <c r="P17" s="7">
        <f t="shared" si="3"/>
        <v>20976.400000000001</v>
      </c>
      <c r="Q17" s="7">
        <f t="shared" si="4"/>
        <v>283181.40000000002</v>
      </c>
      <c r="S17" s="29"/>
      <c r="T17" s="29"/>
    </row>
    <row r="18" spans="1:20" s="22" customFormat="1" ht="45" x14ac:dyDescent="0.25">
      <c r="A18" s="5">
        <f t="shared" si="1"/>
        <v>11</v>
      </c>
      <c r="B18" s="5" t="s">
        <v>32</v>
      </c>
      <c r="C18" s="38" t="s">
        <v>42</v>
      </c>
      <c r="D18" s="5" t="s">
        <v>23</v>
      </c>
      <c r="E18" s="37" t="s">
        <v>43</v>
      </c>
      <c r="F18" s="37" t="s">
        <v>47</v>
      </c>
      <c r="G18" s="9" t="s">
        <v>24</v>
      </c>
      <c r="H18" s="36">
        <f>VLOOKUP(I18,Sheet1!B:C,2,0)</f>
        <v>164004</v>
      </c>
      <c r="I18" s="6" t="s">
        <v>30</v>
      </c>
      <c r="J18" s="9" t="s">
        <v>28</v>
      </c>
      <c r="K18" s="39">
        <v>52441</v>
      </c>
      <c r="L18" s="40">
        <v>6</v>
      </c>
      <c r="M18" s="7">
        <f t="shared" si="2"/>
        <v>314646</v>
      </c>
      <c r="N18" s="8">
        <v>0.08</v>
      </c>
      <c r="O18" s="8"/>
      <c r="P18" s="7">
        <f t="shared" si="3"/>
        <v>25171.68</v>
      </c>
      <c r="Q18" s="7">
        <f t="shared" si="4"/>
        <v>339817.68</v>
      </c>
      <c r="S18" s="29"/>
      <c r="T18" s="29"/>
    </row>
    <row r="19" spans="1:20" s="22" customFormat="1" ht="45" x14ac:dyDescent="0.25">
      <c r="A19" s="5">
        <f t="shared" si="1"/>
        <v>12</v>
      </c>
      <c r="B19" s="5" t="s">
        <v>32</v>
      </c>
      <c r="C19" s="38" t="s">
        <v>42</v>
      </c>
      <c r="D19" s="5" t="s">
        <v>23</v>
      </c>
      <c r="E19" s="37" t="s">
        <v>43</v>
      </c>
      <c r="F19" s="37" t="s">
        <v>47</v>
      </c>
      <c r="G19" s="9" t="s">
        <v>24</v>
      </c>
      <c r="H19" s="36">
        <f>VLOOKUP(I19,Sheet1!B:C,2,0)</f>
        <v>164001</v>
      </c>
      <c r="I19" s="6" t="s">
        <v>33</v>
      </c>
      <c r="J19" s="9" t="s">
        <v>28</v>
      </c>
      <c r="K19" s="39">
        <v>76735</v>
      </c>
      <c r="L19" s="40">
        <v>6</v>
      </c>
      <c r="M19" s="7">
        <f t="shared" si="2"/>
        <v>460410</v>
      </c>
      <c r="N19" s="8">
        <v>0.08</v>
      </c>
      <c r="O19" s="8"/>
      <c r="P19" s="7">
        <f t="shared" si="3"/>
        <v>36832.800000000003</v>
      </c>
      <c r="Q19" s="7">
        <f t="shared" si="4"/>
        <v>497242.8</v>
      </c>
      <c r="S19" s="29"/>
      <c r="T19" s="29"/>
    </row>
    <row r="20" spans="1:20" ht="40.5" customHeight="1" x14ac:dyDescent="0.25">
      <c r="A20" s="43" t="s">
        <v>8</v>
      </c>
      <c r="B20" s="44"/>
      <c r="C20" s="44"/>
      <c r="D20" s="44"/>
      <c r="E20" s="44"/>
      <c r="F20" s="44"/>
      <c r="G20" s="44"/>
      <c r="H20" s="44"/>
      <c r="I20" s="44"/>
      <c r="J20" s="45"/>
      <c r="K20" s="26"/>
      <c r="L20" s="26"/>
      <c r="M20" s="27">
        <f>SUBTOTAL(9,M8:M19)</f>
        <v>3887080</v>
      </c>
      <c r="N20" s="35"/>
      <c r="O20" s="26"/>
      <c r="P20" s="27">
        <f>SUBTOTAL(9,P8:P19)</f>
        <v>310966.39999999997</v>
      </c>
      <c r="Q20" s="27">
        <f>SUBTOTAL(9,Q8:Q19)</f>
        <v>4198046.4000000004</v>
      </c>
    </row>
    <row r="21" spans="1:20" ht="15.75" x14ac:dyDescent="0.25">
      <c r="A21" s="11"/>
      <c r="B21" s="12"/>
      <c r="D21" s="12"/>
      <c r="E21" s="13"/>
      <c r="F21" s="14"/>
      <c r="G21" s="11"/>
      <c r="H21" s="14"/>
      <c r="I21" s="14"/>
    </row>
    <row r="22" spans="1:20" ht="15.75" x14ac:dyDescent="0.25">
      <c r="A22" s="48"/>
      <c r="B22" s="49"/>
      <c r="C22" s="49"/>
      <c r="D22" s="11"/>
      <c r="E22" s="12"/>
      <c r="F22" s="12"/>
      <c r="G22" s="12"/>
      <c r="H22" s="12"/>
      <c r="I22" s="12"/>
      <c r="L22" s="50"/>
      <c r="M22" s="50"/>
      <c r="N22" s="50"/>
      <c r="O22" s="50"/>
      <c r="P22" s="50"/>
    </row>
    <row r="23" spans="1:20" ht="63" customHeight="1" x14ac:dyDescent="0.25">
      <c r="A23" s="12"/>
      <c r="B23" s="12"/>
      <c r="D23" s="48"/>
      <c r="E23" s="49"/>
      <c r="F23" s="49"/>
      <c r="G23" s="12"/>
      <c r="H23" s="12"/>
      <c r="I23" s="12"/>
      <c r="L23" s="51"/>
      <c r="M23" s="51"/>
      <c r="N23" s="51"/>
      <c r="O23" s="51"/>
      <c r="P23" s="51"/>
    </row>
    <row r="24" spans="1:20" ht="15.75" x14ac:dyDescent="0.25">
      <c r="A24" s="11"/>
      <c r="B24" s="11"/>
      <c r="C24" s="32"/>
      <c r="D24" s="11"/>
      <c r="E24" s="11"/>
      <c r="F24" s="14"/>
      <c r="G24" s="14"/>
      <c r="H24" s="15"/>
    </row>
    <row r="25" spans="1:20" ht="15.75" x14ac:dyDescent="0.25">
      <c r="A25" s="11"/>
      <c r="B25" s="11"/>
      <c r="C25" s="32"/>
      <c r="D25" s="11"/>
      <c r="E25" s="11"/>
      <c r="F25" s="14"/>
      <c r="G25" s="14"/>
      <c r="H25" s="15"/>
      <c r="I25" s="14"/>
    </row>
    <row r="26" spans="1:20" ht="15.75" x14ac:dyDescent="0.25">
      <c r="D26" s="16"/>
      <c r="E26" s="16"/>
      <c r="F26" s="17"/>
      <c r="G26" s="17"/>
      <c r="H26" s="18"/>
      <c r="I26" s="14"/>
    </row>
    <row r="27" spans="1:20" x14ac:dyDescent="0.25">
      <c r="D27" s="16"/>
      <c r="E27" s="16"/>
      <c r="F27" s="17"/>
      <c r="G27" s="17"/>
      <c r="H27" s="18"/>
      <c r="I27" s="17"/>
    </row>
    <row r="28" spans="1:20" x14ac:dyDescent="0.25">
      <c r="D28" s="16"/>
      <c r="E28" s="16"/>
      <c r="F28" s="17"/>
      <c r="G28" s="17"/>
      <c r="H28" s="18"/>
      <c r="I28" s="17"/>
    </row>
    <row r="29" spans="1:20" s="20" customFormat="1" x14ac:dyDescent="0.25">
      <c r="A29" s="41"/>
      <c r="B29" s="41"/>
      <c r="C29" s="41"/>
      <c r="D29" s="16"/>
      <c r="M29" s="19"/>
      <c r="N29" s="19"/>
      <c r="O29" s="19"/>
      <c r="P29" s="19"/>
    </row>
    <row r="30" spans="1:20" x14ac:dyDescent="0.25">
      <c r="A30" s="41"/>
      <c r="B30" s="41"/>
      <c r="C30" s="41"/>
      <c r="D30" s="16"/>
      <c r="E30" s="16"/>
      <c r="F30" s="17"/>
      <c r="G30" s="17"/>
      <c r="H30" s="18"/>
      <c r="I30" s="17"/>
    </row>
    <row r="31" spans="1:20" x14ac:dyDescent="0.25">
      <c r="D31" s="19"/>
      <c r="E31" s="42"/>
      <c r="F31" s="42"/>
      <c r="G31" s="42"/>
      <c r="H31" s="42"/>
      <c r="I31" s="42"/>
    </row>
    <row r="32" spans="1:20" x14ac:dyDescent="0.25">
      <c r="D32" s="17"/>
      <c r="E32" s="24"/>
      <c r="F32" s="17"/>
      <c r="H32" s="17"/>
      <c r="I32" s="17"/>
    </row>
    <row r="33" spans="4:9" x14ac:dyDescent="0.25">
      <c r="D33" s="17"/>
      <c r="E33" s="24"/>
      <c r="F33" s="17"/>
      <c r="H33" s="17"/>
      <c r="I33" s="17"/>
    </row>
    <row r="34" spans="4:9" x14ac:dyDescent="0.25">
      <c r="D34" s="17"/>
      <c r="E34" s="24"/>
      <c r="F34" s="17"/>
      <c r="H34" s="17"/>
      <c r="I34" s="17"/>
    </row>
    <row r="35" spans="4:9" x14ac:dyDescent="0.25">
      <c r="D35" s="17"/>
      <c r="E35" s="24"/>
      <c r="F35" s="17"/>
      <c r="H35" s="17"/>
      <c r="I35" s="17"/>
    </row>
  </sheetData>
  <mergeCells count="17">
    <mergeCell ref="L22:P22"/>
    <mergeCell ref="D23:F23"/>
    <mergeCell ref="L23:P23"/>
    <mergeCell ref="A1:D1"/>
    <mergeCell ref="E1:I1"/>
    <mergeCell ref="A2:I2"/>
    <mergeCell ref="A3:I3"/>
    <mergeCell ref="A4:I4"/>
    <mergeCell ref="A5:C5"/>
    <mergeCell ref="D5:I5"/>
    <mergeCell ref="A29:C29"/>
    <mergeCell ref="A30:C30"/>
    <mergeCell ref="E31:I31"/>
    <mergeCell ref="A20:J20"/>
    <mergeCell ref="A6:C6"/>
    <mergeCell ref="D6:I6"/>
    <mergeCell ref="A22:C22"/>
  </mergeCells>
  <pageMargins left="0.73" right="0.45" top="0.71" bottom="0.64" header="0.24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B1" sqref="B1"/>
    </sheetView>
  </sheetViews>
  <sheetFormatPr defaultRowHeight="15" x14ac:dyDescent="0.25"/>
  <cols>
    <col min="1" max="1" width="37.85546875" bestFit="1" customWidth="1"/>
    <col min="2" max="2" width="37.85546875" customWidth="1"/>
    <col min="3" max="3" width="37.85546875" bestFit="1" customWidth="1"/>
  </cols>
  <sheetData>
    <row r="1" spans="1:3" ht="15.75" x14ac:dyDescent="0.25">
      <c r="A1" s="1" t="s">
        <v>21</v>
      </c>
      <c r="B1" s="1" t="s">
        <v>3</v>
      </c>
      <c r="C1" s="1" t="s">
        <v>21</v>
      </c>
    </row>
    <row r="2" spans="1:3" x14ac:dyDescent="0.25">
      <c r="A2" s="28">
        <v>164003</v>
      </c>
      <c r="B2" s="10" t="s">
        <v>25</v>
      </c>
      <c r="C2" s="28">
        <v>164003</v>
      </c>
    </row>
    <row r="3" spans="1:3" x14ac:dyDescent="0.25">
      <c r="A3" s="28">
        <v>164001</v>
      </c>
      <c r="B3" s="10" t="s">
        <v>26</v>
      </c>
      <c r="C3" s="28">
        <v>164001</v>
      </c>
    </row>
    <row r="4" spans="1:3" x14ac:dyDescent="0.25">
      <c r="A4" s="28">
        <v>164004</v>
      </c>
      <c r="B4" s="10" t="s">
        <v>30</v>
      </c>
      <c r="C4" s="28">
        <v>164004</v>
      </c>
    </row>
    <row r="5" spans="1:3" x14ac:dyDescent="0.25">
      <c r="A5" s="28">
        <v>164002</v>
      </c>
      <c r="B5" s="10" t="s">
        <v>27</v>
      </c>
      <c r="C5" s="28">
        <v>164002</v>
      </c>
    </row>
    <row r="6" spans="1:3" x14ac:dyDescent="0.25">
      <c r="A6" s="28">
        <v>164005</v>
      </c>
      <c r="B6" s="6" t="s">
        <v>31</v>
      </c>
      <c r="C6" s="28">
        <v>164005</v>
      </c>
    </row>
    <row r="7" spans="1:3" x14ac:dyDescent="0.25">
      <c r="A7" s="28">
        <v>164006</v>
      </c>
      <c r="B7" s="6" t="s">
        <v>29</v>
      </c>
      <c r="C7" s="28">
        <v>164006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BẢNG KÊ thanh toán NCC</vt:lpstr>
      <vt:lpstr>Sheet1</vt:lpstr>
      <vt:lpstr>'BẢNG KÊ thanh toán NCC'!Print_Area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2025-07-02T01:01:48Z</dcterms:created>
  <dcterms:modified xsi:type="dcterms:W3CDTF">2026-08-29T06:46:03Z</dcterms:modified>
</cp:coreProperties>
</file>