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N POST\T04.2026\"/>
    </mc:Choice>
  </mc:AlternateContent>
  <xr:revisionPtr revIDLastSave="0" documentId="13_ncr:1_{7BBBACD3-546F-4875-ABEF-15CF2CFD082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BẢNG KÊ thanh toán NCC" sheetId="2" r:id="rId1"/>
    <sheet name="Sheet1" sheetId="3" state="hidden" r:id="rId2"/>
  </sheets>
  <definedNames>
    <definedName name="_xlnm._FilterDatabase" localSheetId="0" hidden="1">'BẢNG KÊ thanh toán NCC'!$A$7:$Q$7</definedName>
    <definedName name="_xlnm._FilterDatabase" localSheetId="1" hidden="1">Sheet1!$A$1:$B$7</definedName>
    <definedName name="_xlnm.Print_Area" localSheetId="0">'BẢNG KÊ thanh toán NCC'!$A$1:$I$25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10" i="2"/>
  <c r="H11" i="2"/>
  <c r="H12" i="2"/>
  <c r="H13" i="2"/>
  <c r="H14" i="2"/>
  <c r="H15" i="2"/>
  <c r="H8" i="2"/>
  <c r="P9" i="2"/>
  <c r="P15" i="2"/>
  <c r="M15" i="2"/>
  <c r="P14" i="2"/>
  <c r="M14" i="2"/>
  <c r="P13" i="2"/>
  <c r="M13" i="2"/>
  <c r="P12" i="2"/>
  <c r="M12" i="2"/>
  <c r="P11" i="2"/>
  <c r="M11" i="2"/>
  <c r="P10" i="2"/>
  <c r="M10" i="2"/>
  <c r="Q10" i="2" l="1"/>
  <c r="Q11" i="2"/>
  <c r="Q12" i="2"/>
  <c r="Q14" i="2"/>
  <c r="Q15" i="2"/>
  <c r="Q13" i="2"/>
  <c r="P8" i="2" l="1"/>
  <c r="M9" i="2" l="1"/>
  <c r="M8" i="2"/>
  <c r="P16" i="2" l="1"/>
  <c r="M16" i="2"/>
  <c r="Q9" i="2"/>
  <c r="Q8" i="2" l="1"/>
  <c r="Q16" i="2" l="1"/>
</calcChain>
</file>

<file path=xl/sharedStrings.xml><?xml version="1.0" encoding="utf-8"?>
<sst xmlns="http://schemas.openxmlformats.org/spreadsheetml/2006/main" count="96" uniqueCount="47">
  <si>
    <r>
      <t xml:space="preserve">TỔNG CÔNG TY BƯU ĐIỆN VIỆT NAM
</t>
    </r>
    <r>
      <rPr>
        <b/>
        <u/>
        <sz val="14"/>
        <color theme="1"/>
        <rFont val="Times New Roman"/>
        <family val="1"/>
      </rPr>
      <t>TRUNG TÂM KINH DOANH PHÂN PHỐI</t>
    </r>
  </si>
  <si>
    <r>
      <t xml:space="preserve">CỘNG HÒA XÃ HỘI CHỦ NGHĨA VIỆT NAM
</t>
    </r>
    <r>
      <rPr>
        <b/>
        <u/>
        <sz val="14"/>
        <color theme="1"/>
        <rFont val="Times New Roman"/>
        <family val="1"/>
      </rPr>
      <t>Độc lập - Tự do - Hạnh phúc</t>
    </r>
  </si>
  <si>
    <t>STT</t>
  </si>
  <si>
    <t>Tên hàng</t>
  </si>
  <si>
    <t>ĐVT</t>
  </si>
  <si>
    <t>Thành tiền
trước thuế</t>
  </si>
  <si>
    <t>Thuế suất (%)</t>
  </si>
  <si>
    <t>Tiền thuế</t>
  </si>
  <si>
    <t>TỔNG CỘNG</t>
  </si>
  <si>
    <t>PHỤ LỤC 03: BẢNG KÊ THANH TOÁN HÀNG HÓA CHI TIẾT CỦA CÁC NCC</t>
  </si>
  <si>
    <t>Đơn giá
trước thuế
(Đích danh)</t>
  </si>
  <si>
    <t xml:space="preserve"> Thời gian: Từ ngày  ….. đến ngày  …. tháng  …..  năm 2025</t>
  </si>
  <si>
    <t>Thành tiền
sau thuế</t>
  </si>
  <si>
    <t>Nhà cung cấp</t>
  </si>
  <si>
    <t>Kí hiệu hóa đơn</t>
  </si>
  <si>
    <t>Số Hóa đơn</t>
  </si>
  <si>
    <t>Mã đơn đặt hàng</t>
  </si>
  <si>
    <t>Tên khách hàng: BĐT/TP</t>
  </si>
  <si>
    <t>Cửa hàng/chi nhánh</t>
  </si>
  <si>
    <t>Số lượng</t>
  </si>
  <si>
    <t>BĐT</t>
  </si>
  <si>
    <t>Mã hàng hoá (Theo Kiotviet và HĐ ký kết)</t>
  </si>
  <si>
    <t>Chiết khấu</t>
  </si>
  <si>
    <t>Trung Tâm Sài Gòn</t>
  </si>
  <si>
    <t>CÔNG TY TNHH MTV TM VÀ DV NGỌC THƠM</t>
  </si>
  <si>
    <t>Gà Muối 500g</t>
  </si>
  <si>
    <t>Chân Giò Heo Muối 300g</t>
  </si>
  <si>
    <t>Tai Heo Muối 200g</t>
  </si>
  <si>
    <t>TÚI</t>
  </si>
  <si>
    <t>Chả Cốm 300g</t>
  </si>
  <si>
    <t>Giò Tai Lưỡi Xào 250g</t>
  </si>
  <si>
    <t>Chân giò heo muối 300g</t>
  </si>
  <si>
    <t>Tai heo muối 200g</t>
  </si>
  <si>
    <t>Gà muối 500g</t>
  </si>
  <si>
    <t>Mọc Nấm Hương 250g</t>
  </si>
  <si>
    <t>Chả cốm 300g</t>
  </si>
  <si>
    <t>Trung Tâm Hà Nội</t>
  </si>
  <si>
    <t>1C26TTN</t>
  </si>
  <si>
    <t>Tân Trung</t>
  </si>
  <si>
    <t>Tràng Tiền</t>
  </si>
  <si>
    <t>00026435</t>
  </si>
  <si>
    <t>00028252</t>
  </si>
  <si>
    <t>00029937</t>
  </si>
  <si>
    <t>PDN007898</t>
  </si>
  <si>
    <t>PDN007480</t>
  </si>
  <si>
    <t>PDN008065</t>
  </si>
  <si>
    <t>Phú Thọ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</si>
</sst>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#,##0.#0"/>
    <numFmt numFmtId="168" formatCode="#,##0.##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166" fontId="5" fillId="2" borderId="2" xfId="1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65" fontId="4" fillId="3" borderId="3" xfId="1" applyNumberFormat="1" applyFont="1" applyFill="1" applyBorder="1" applyAlignment="1">
      <alignment horizontal="center" vertical="center"/>
    </xf>
    <xf numFmtId="9" fontId="4" fillId="3" borderId="3" xfId="2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4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4" fontId="6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65" fontId="6" fillId="0" borderId="0" xfId="1" applyNumberFormat="1" applyFont="1" applyAlignment="1">
      <alignment horizontal="center" vertical="center"/>
    </xf>
    <xf numFmtId="166" fontId="6" fillId="0" borderId="0" xfId="1" applyNumberFormat="1" applyFont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167" fontId="0" fillId="4" borderId="7" xfId="0" applyNumberFormat="1" applyFill="1" applyBorder="1"/>
    <xf numFmtId="167" fontId="0" fillId="0" borderId="7" xfId="0" applyNumberFormat="1" applyBorder="1"/>
    <xf numFmtId="168" fontId="0" fillId="4" borderId="7" xfId="0" applyNumberFormat="1" applyFill="1" applyBorder="1"/>
    <xf numFmtId="168" fontId="0" fillId="0" borderId="7" xfId="0" applyNumberFormat="1" applyBorder="1"/>
    <xf numFmtId="165" fontId="7" fillId="0" borderId="2" xfId="1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165" fontId="6" fillId="3" borderId="0" xfId="0" applyNumberFormat="1" applyFont="1" applyFill="1" applyAlignment="1">
      <alignment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3" xfId="0" quotePrefix="1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165" fontId="4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31"/>
  <sheetViews>
    <sheetView tabSelected="1" topLeftCell="A7" zoomScale="70" zoomScaleNormal="70" workbookViewId="0">
      <pane xSplit="4" ySplit="1" topLeftCell="E8" activePane="bottomRight" state="frozen"/>
      <selection activeCell="A7" sqref="A7"/>
      <selection pane="topRight" activeCell="F7" sqref="F7"/>
      <selection pane="bottomLeft" activeCell="A8" sqref="A8"/>
      <selection pane="bottomRight" activeCell="D25" sqref="D25"/>
    </sheetView>
  </sheetViews>
  <sheetFormatPr defaultColWidth="17.140625" defaultRowHeight="15" x14ac:dyDescent="0.25"/>
  <cols>
    <col min="1" max="1" width="6.85546875" style="16" customWidth="1"/>
    <col min="2" max="2" width="22.7109375" style="16" customWidth="1"/>
    <col min="3" max="3" width="15.28515625" style="36" customWidth="1"/>
    <col min="4" max="4" width="22.140625" style="23" customWidth="1"/>
    <col min="5" max="5" width="23.42578125" style="25" customWidth="1"/>
    <col min="6" max="6" width="19.7109375" style="23" customWidth="1"/>
    <col min="7" max="7" width="22.28515625" style="16" customWidth="1"/>
    <col min="8" max="8" width="16" style="23" customWidth="1"/>
    <col min="9" max="9" width="33.5703125" style="23" customWidth="1"/>
    <col min="10" max="16384" width="17.140625" style="12"/>
  </cols>
  <sheetData>
    <row r="1" spans="1:20" ht="50.25" customHeight="1" x14ac:dyDescent="0.25">
      <c r="A1" s="42" t="s">
        <v>0</v>
      </c>
      <c r="B1" s="42"/>
      <c r="C1" s="42"/>
      <c r="D1" s="42"/>
      <c r="E1" s="43" t="s">
        <v>1</v>
      </c>
      <c r="F1" s="43"/>
      <c r="G1" s="43"/>
      <c r="H1" s="43"/>
      <c r="I1" s="43"/>
    </row>
    <row r="2" spans="1:20" ht="39" customHeight="1" x14ac:dyDescent="0.25">
      <c r="A2" s="44" t="s">
        <v>9</v>
      </c>
      <c r="B2" s="44"/>
      <c r="C2" s="44"/>
      <c r="D2" s="44"/>
      <c r="E2" s="44"/>
      <c r="F2" s="44"/>
      <c r="G2" s="44"/>
      <c r="H2" s="44"/>
      <c r="I2" s="44"/>
    </row>
    <row r="3" spans="1:20" s="21" customFormat="1" ht="15.75" x14ac:dyDescent="0.25">
      <c r="A3" s="45" t="s">
        <v>11</v>
      </c>
      <c r="B3" s="45"/>
      <c r="C3" s="45"/>
      <c r="D3" s="45"/>
      <c r="E3" s="45"/>
      <c r="F3" s="45"/>
      <c r="G3" s="45"/>
      <c r="H3" s="45"/>
      <c r="I3" s="45"/>
    </row>
    <row r="4" spans="1:20" ht="18.75" customHeight="1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20" s="21" customFormat="1" ht="19.5" customHeight="1" x14ac:dyDescent="0.25">
      <c r="A5" s="46" t="s">
        <v>17</v>
      </c>
      <c r="B5" s="46"/>
      <c r="C5" s="46"/>
      <c r="D5" s="40"/>
      <c r="E5" s="40"/>
      <c r="F5" s="40"/>
      <c r="G5" s="40"/>
      <c r="H5" s="40"/>
      <c r="I5" s="40"/>
    </row>
    <row r="6" spans="1:20" s="21" customFormat="1" ht="9.75" customHeight="1" x14ac:dyDescent="0.25">
      <c r="A6" s="52"/>
      <c r="B6" s="52"/>
      <c r="C6" s="52"/>
      <c r="D6" s="53"/>
      <c r="E6" s="53"/>
      <c r="F6" s="53"/>
      <c r="G6" s="53"/>
      <c r="H6" s="53"/>
      <c r="I6" s="53"/>
    </row>
    <row r="7" spans="1:20" ht="46.5" customHeight="1" x14ac:dyDescent="0.25">
      <c r="A7" s="1" t="s">
        <v>2</v>
      </c>
      <c r="B7" s="1" t="s">
        <v>14</v>
      </c>
      <c r="C7" s="34" t="s">
        <v>15</v>
      </c>
      <c r="D7" s="1" t="s">
        <v>20</v>
      </c>
      <c r="E7" s="1" t="s">
        <v>18</v>
      </c>
      <c r="F7" s="1" t="s">
        <v>16</v>
      </c>
      <c r="G7" s="1" t="s">
        <v>13</v>
      </c>
      <c r="H7" s="2" t="s">
        <v>21</v>
      </c>
      <c r="I7" s="1" t="s">
        <v>3</v>
      </c>
      <c r="J7" s="2" t="s">
        <v>4</v>
      </c>
      <c r="K7" s="4" t="s">
        <v>10</v>
      </c>
      <c r="L7" s="4" t="s">
        <v>19</v>
      </c>
      <c r="M7" s="3" t="s">
        <v>5</v>
      </c>
      <c r="N7" s="2" t="s">
        <v>6</v>
      </c>
      <c r="O7" s="2" t="s">
        <v>22</v>
      </c>
      <c r="P7" s="3" t="s">
        <v>7</v>
      </c>
      <c r="Q7" s="3" t="s">
        <v>12</v>
      </c>
    </row>
    <row r="8" spans="1:20" s="22" customFormat="1" ht="45" x14ac:dyDescent="0.25">
      <c r="A8" s="5">
        <v>1</v>
      </c>
      <c r="B8" s="5" t="s">
        <v>37</v>
      </c>
      <c r="C8" s="35" t="s">
        <v>40</v>
      </c>
      <c r="D8" s="5" t="s">
        <v>36</v>
      </c>
      <c r="E8" s="5" t="s">
        <v>39</v>
      </c>
      <c r="F8" s="5" t="s">
        <v>43</v>
      </c>
      <c r="G8" s="9" t="s">
        <v>24</v>
      </c>
      <c r="H8" s="9">
        <f>VLOOKUP(I8,Sheet1!B:C,2,0)</f>
        <v>164001</v>
      </c>
      <c r="I8" s="10" t="s">
        <v>31</v>
      </c>
      <c r="J8" s="9" t="s">
        <v>28</v>
      </c>
      <c r="K8" s="27">
        <v>76735</v>
      </c>
      <c r="L8" s="29">
        <v>5</v>
      </c>
      <c r="M8" s="7">
        <f>K8*L8</f>
        <v>383675</v>
      </c>
      <c r="N8" s="8">
        <v>0.08</v>
      </c>
      <c r="O8" s="8"/>
      <c r="P8" s="7">
        <f>ROUND(L8*K8*0.08,0)</f>
        <v>30694</v>
      </c>
      <c r="Q8" s="7">
        <f t="shared" ref="Q8:Q9" si="0">+P8+M8</f>
        <v>414369</v>
      </c>
      <c r="S8" s="33"/>
      <c r="T8" s="33"/>
    </row>
    <row r="9" spans="1:20" s="22" customFormat="1" ht="45" x14ac:dyDescent="0.25">
      <c r="A9" s="5">
        <v>2</v>
      </c>
      <c r="B9" s="5" t="s">
        <v>37</v>
      </c>
      <c r="C9" s="35" t="s">
        <v>41</v>
      </c>
      <c r="D9" s="5" t="s">
        <v>23</v>
      </c>
      <c r="E9" s="5" t="s">
        <v>38</v>
      </c>
      <c r="F9" s="5" t="s">
        <v>44</v>
      </c>
      <c r="G9" s="9" t="s">
        <v>24</v>
      </c>
      <c r="H9" s="9">
        <f>VLOOKUP(I9,Sheet1!B:C,2,0)</f>
        <v>164002</v>
      </c>
      <c r="I9" s="10" t="s">
        <v>32</v>
      </c>
      <c r="J9" s="9" t="s">
        <v>28</v>
      </c>
      <c r="K9" s="28">
        <v>58097</v>
      </c>
      <c r="L9" s="30">
        <v>10</v>
      </c>
      <c r="M9" s="7">
        <f t="shared" ref="M9" si="1">K9*L9</f>
        <v>580970</v>
      </c>
      <c r="N9" s="8">
        <v>0.08</v>
      </c>
      <c r="O9" s="8"/>
      <c r="P9" s="7">
        <f>ROUND(L9*K9*0.08,0)</f>
        <v>46478</v>
      </c>
      <c r="Q9" s="7">
        <f t="shared" si="0"/>
        <v>627448</v>
      </c>
      <c r="S9" s="33"/>
      <c r="T9" s="33"/>
    </row>
    <row r="10" spans="1:20" s="22" customFormat="1" ht="45" x14ac:dyDescent="0.25">
      <c r="A10" s="5">
        <v>3</v>
      </c>
      <c r="B10" s="5" t="s">
        <v>37</v>
      </c>
      <c r="C10" s="35" t="s">
        <v>41</v>
      </c>
      <c r="D10" s="5" t="s">
        <v>23</v>
      </c>
      <c r="E10" s="5" t="s">
        <v>38</v>
      </c>
      <c r="F10" s="5" t="s">
        <v>44</v>
      </c>
      <c r="G10" s="9" t="s">
        <v>24</v>
      </c>
      <c r="H10" s="9">
        <f>VLOOKUP(I10,Sheet1!B:C,2,0)</f>
        <v>164004</v>
      </c>
      <c r="I10" s="10" t="s">
        <v>30</v>
      </c>
      <c r="J10" s="9" t="s">
        <v>28</v>
      </c>
      <c r="K10" s="27">
        <v>52441</v>
      </c>
      <c r="L10" s="29">
        <v>5</v>
      </c>
      <c r="M10" s="7">
        <f t="shared" ref="M10:M15" si="2">K10*L10</f>
        <v>262205</v>
      </c>
      <c r="N10" s="8">
        <v>0.08</v>
      </c>
      <c r="O10" s="8"/>
      <c r="P10" s="7">
        <f t="shared" ref="P10:P12" si="3">ROUND(L10*K10*0.08,0)</f>
        <v>20976</v>
      </c>
      <c r="Q10" s="7">
        <f t="shared" ref="Q10:Q15" si="4">+P10+M10</f>
        <v>283181</v>
      </c>
      <c r="S10" s="33"/>
      <c r="T10" s="33"/>
    </row>
    <row r="11" spans="1:20" s="22" customFormat="1" ht="45" x14ac:dyDescent="0.25">
      <c r="A11" s="5">
        <v>4</v>
      </c>
      <c r="B11" s="5" t="s">
        <v>37</v>
      </c>
      <c r="C11" s="35" t="s">
        <v>41</v>
      </c>
      <c r="D11" s="5" t="s">
        <v>23</v>
      </c>
      <c r="E11" s="5" t="s">
        <v>38</v>
      </c>
      <c r="F11" s="5" t="s">
        <v>44</v>
      </c>
      <c r="G11" s="9" t="s">
        <v>24</v>
      </c>
      <c r="H11" s="9">
        <f>VLOOKUP(I11,Sheet1!B:C,2,0)</f>
        <v>164006</v>
      </c>
      <c r="I11" s="10" t="s">
        <v>35</v>
      </c>
      <c r="J11" s="9" t="s">
        <v>28</v>
      </c>
      <c r="K11" s="28">
        <v>70538</v>
      </c>
      <c r="L11" s="30">
        <v>4</v>
      </c>
      <c r="M11" s="7">
        <f t="shared" si="2"/>
        <v>282152</v>
      </c>
      <c r="N11" s="8">
        <v>0.08</v>
      </c>
      <c r="O11" s="8"/>
      <c r="P11" s="7">
        <f t="shared" si="3"/>
        <v>22572</v>
      </c>
      <c r="Q11" s="7">
        <f t="shared" si="4"/>
        <v>304724</v>
      </c>
      <c r="S11" s="33"/>
      <c r="T11" s="33"/>
    </row>
    <row r="12" spans="1:20" s="22" customFormat="1" ht="45" x14ac:dyDescent="0.25">
      <c r="A12" s="5">
        <v>5</v>
      </c>
      <c r="B12" s="5" t="s">
        <v>37</v>
      </c>
      <c r="C12" s="35" t="s">
        <v>42</v>
      </c>
      <c r="D12" s="5" t="s">
        <v>23</v>
      </c>
      <c r="E12" s="5" t="s">
        <v>46</v>
      </c>
      <c r="F12" s="5" t="s">
        <v>45</v>
      </c>
      <c r="G12" s="9" t="s">
        <v>24</v>
      </c>
      <c r="H12" s="9">
        <f>VLOOKUP(I12,Sheet1!B:C,2,0)</f>
        <v>164004</v>
      </c>
      <c r="I12" s="10" t="s">
        <v>30</v>
      </c>
      <c r="J12" s="9" t="s">
        <v>28</v>
      </c>
      <c r="K12" s="27">
        <v>52441</v>
      </c>
      <c r="L12" s="29">
        <v>5</v>
      </c>
      <c r="M12" s="7">
        <f t="shared" si="2"/>
        <v>262205</v>
      </c>
      <c r="N12" s="8">
        <v>0.08</v>
      </c>
      <c r="O12" s="8"/>
      <c r="P12" s="7">
        <f t="shared" si="3"/>
        <v>20976</v>
      </c>
      <c r="Q12" s="7">
        <f t="shared" si="4"/>
        <v>283181</v>
      </c>
      <c r="S12" s="33"/>
      <c r="T12" s="33"/>
    </row>
    <row r="13" spans="1:20" s="22" customFormat="1" ht="45" x14ac:dyDescent="0.25">
      <c r="A13" s="5">
        <v>6</v>
      </c>
      <c r="B13" s="5" t="s">
        <v>37</v>
      </c>
      <c r="C13" s="35" t="s">
        <v>42</v>
      </c>
      <c r="D13" s="5" t="s">
        <v>23</v>
      </c>
      <c r="E13" s="5" t="s">
        <v>46</v>
      </c>
      <c r="F13" s="5" t="s">
        <v>45</v>
      </c>
      <c r="G13" s="9" t="s">
        <v>24</v>
      </c>
      <c r="H13" s="9">
        <f>VLOOKUP(I13,Sheet1!B:C,2,0)</f>
        <v>164001</v>
      </c>
      <c r="I13" s="10" t="s">
        <v>31</v>
      </c>
      <c r="J13" s="9" t="s">
        <v>28</v>
      </c>
      <c r="K13" s="28">
        <v>76735</v>
      </c>
      <c r="L13" s="30">
        <v>5</v>
      </c>
      <c r="M13" s="7">
        <f t="shared" si="2"/>
        <v>383675</v>
      </c>
      <c r="N13" s="8">
        <v>0.08</v>
      </c>
      <c r="O13" s="8"/>
      <c r="P13" s="7">
        <f>ROUND(L13*K13*0.08,0)</f>
        <v>30694</v>
      </c>
      <c r="Q13" s="7">
        <f t="shared" si="4"/>
        <v>414369</v>
      </c>
      <c r="S13" s="33"/>
      <c r="T13" s="33"/>
    </row>
    <row r="14" spans="1:20" s="22" customFormat="1" ht="45" x14ac:dyDescent="0.25">
      <c r="A14" s="5">
        <v>7</v>
      </c>
      <c r="B14" s="5" t="s">
        <v>37</v>
      </c>
      <c r="C14" s="35" t="s">
        <v>42</v>
      </c>
      <c r="D14" s="5" t="s">
        <v>23</v>
      </c>
      <c r="E14" s="5" t="s">
        <v>46</v>
      </c>
      <c r="F14" s="5" t="s">
        <v>45</v>
      </c>
      <c r="G14" s="9" t="s">
        <v>24</v>
      </c>
      <c r="H14" s="9">
        <f>VLOOKUP(I14,Sheet1!B:C,2,0)</f>
        <v>164002</v>
      </c>
      <c r="I14" s="10" t="s">
        <v>32</v>
      </c>
      <c r="J14" s="9" t="s">
        <v>28</v>
      </c>
      <c r="K14" s="27">
        <v>58097</v>
      </c>
      <c r="L14" s="29">
        <v>5</v>
      </c>
      <c r="M14" s="7">
        <f t="shared" si="2"/>
        <v>290485</v>
      </c>
      <c r="N14" s="8">
        <v>0.08</v>
      </c>
      <c r="O14" s="8"/>
      <c r="P14" s="7">
        <f t="shared" ref="P14:P15" si="5">ROUND(L14*K14*0.08,0)</f>
        <v>23239</v>
      </c>
      <c r="Q14" s="7">
        <f t="shared" si="4"/>
        <v>313724</v>
      </c>
      <c r="S14" s="33"/>
      <c r="T14" s="33"/>
    </row>
    <row r="15" spans="1:20" s="22" customFormat="1" ht="45" x14ac:dyDescent="0.25">
      <c r="A15" s="5">
        <v>8</v>
      </c>
      <c r="B15" s="5" t="s">
        <v>37</v>
      </c>
      <c r="C15" s="35" t="s">
        <v>42</v>
      </c>
      <c r="D15" s="5" t="s">
        <v>23</v>
      </c>
      <c r="E15" s="5" t="s">
        <v>46</v>
      </c>
      <c r="F15" s="5" t="s">
        <v>45</v>
      </c>
      <c r="G15" s="9" t="s">
        <v>24</v>
      </c>
      <c r="H15" s="9">
        <f>VLOOKUP(I15,Sheet1!B:C,2,0)</f>
        <v>164003</v>
      </c>
      <c r="I15" s="10" t="s">
        <v>33</v>
      </c>
      <c r="J15" s="9" t="s">
        <v>28</v>
      </c>
      <c r="K15" s="28">
        <v>94163</v>
      </c>
      <c r="L15" s="30">
        <v>3</v>
      </c>
      <c r="M15" s="7">
        <f t="shared" si="2"/>
        <v>282489</v>
      </c>
      <c r="N15" s="8">
        <v>0.08</v>
      </c>
      <c r="O15" s="8"/>
      <c r="P15" s="7">
        <f t="shared" si="5"/>
        <v>22599</v>
      </c>
      <c r="Q15" s="7">
        <f t="shared" si="4"/>
        <v>305088</v>
      </c>
      <c r="S15" s="33"/>
      <c r="T15" s="33"/>
    </row>
    <row r="16" spans="1:20" ht="25.5" customHeight="1" x14ac:dyDescent="0.25">
      <c r="A16" s="49" t="s">
        <v>8</v>
      </c>
      <c r="B16" s="50"/>
      <c r="C16" s="50"/>
      <c r="D16" s="50"/>
      <c r="E16" s="50"/>
      <c r="F16" s="50"/>
      <c r="G16" s="50"/>
      <c r="H16" s="50"/>
      <c r="I16" s="50"/>
      <c r="J16" s="51"/>
      <c r="K16" s="26"/>
      <c r="L16" s="26"/>
      <c r="M16" s="31">
        <f>SUBTOTAL(9,M8:M15)</f>
        <v>2727856</v>
      </c>
      <c r="N16" s="26"/>
      <c r="O16" s="26"/>
      <c r="P16" s="31">
        <f>SUBTOTAL(9,P8:P15)</f>
        <v>218228</v>
      </c>
      <c r="Q16" s="31">
        <f>SUBTOTAL(9,Q8:Q15)</f>
        <v>2946084</v>
      </c>
    </row>
    <row r="17" spans="1:16" ht="15.75" x14ac:dyDescent="0.25">
      <c r="A17" s="11"/>
      <c r="B17" s="12"/>
      <c r="D17" s="12"/>
      <c r="E17" s="13"/>
      <c r="F17" s="14"/>
      <c r="G17" s="11"/>
      <c r="H17" s="14"/>
      <c r="I17" s="14"/>
    </row>
    <row r="18" spans="1:16" ht="15.75" x14ac:dyDescent="0.25">
      <c r="A18" s="39"/>
      <c r="B18" s="40"/>
      <c r="C18" s="40"/>
      <c r="D18" s="11"/>
      <c r="E18" s="12"/>
      <c r="F18" s="12"/>
      <c r="G18" s="12"/>
      <c r="H18" s="12"/>
      <c r="I18" s="12"/>
      <c r="L18" s="38"/>
      <c r="M18" s="38"/>
      <c r="N18" s="38"/>
      <c r="O18" s="38"/>
      <c r="P18" s="38"/>
    </row>
    <row r="19" spans="1:16" ht="63" customHeight="1" x14ac:dyDescent="0.25">
      <c r="A19" s="12"/>
      <c r="B19" s="12"/>
      <c r="D19" s="39"/>
      <c r="E19" s="40"/>
      <c r="F19" s="40"/>
      <c r="G19" s="12"/>
      <c r="H19" s="12"/>
      <c r="I19" s="12"/>
      <c r="L19" s="41"/>
      <c r="M19" s="41"/>
      <c r="N19" s="41"/>
      <c r="O19" s="41"/>
      <c r="P19" s="41"/>
    </row>
    <row r="20" spans="1:16" ht="15.75" x14ac:dyDescent="0.25">
      <c r="A20" s="11"/>
      <c r="B20" s="11"/>
      <c r="C20" s="37"/>
      <c r="D20" s="11"/>
      <c r="E20" s="11"/>
      <c r="F20" s="14"/>
      <c r="G20" s="14"/>
      <c r="H20" s="15"/>
      <c r="I20" s="14"/>
    </row>
    <row r="21" spans="1:16" ht="15.75" x14ac:dyDescent="0.25">
      <c r="A21" s="11"/>
      <c r="B21" s="11"/>
      <c r="C21" s="37"/>
      <c r="D21" s="11"/>
      <c r="E21" s="11"/>
      <c r="F21" s="14"/>
      <c r="G21" s="14"/>
      <c r="H21" s="15"/>
      <c r="I21" s="14"/>
    </row>
    <row r="22" spans="1:16" x14ac:dyDescent="0.25">
      <c r="D22" s="16"/>
      <c r="E22" s="16"/>
      <c r="F22" s="17"/>
      <c r="G22" s="17"/>
      <c r="H22" s="18"/>
      <c r="I22" s="17"/>
    </row>
    <row r="23" spans="1:16" x14ac:dyDescent="0.25">
      <c r="D23" s="16"/>
      <c r="E23" s="16"/>
      <c r="F23" s="17"/>
      <c r="G23" s="17"/>
      <c r="H23" s="18"/>
      <c r="I23" s="17"/>
    </row>
    <row r="24" spans="1:16" x14ac:dyDescent="0.25">
      <c r="D24" s="16"/>
      <c r="E24" s="16"/>
      <c r="F24" s="17"/>
      <c r="G24" s="17"/>
      <c r="H24" s="18"/>
      <c r="I24" s="17"/>
    </row>
    <row r="25" spans="1:16" s="20" customFormat="1" x14ac:dyDescent="0.25">
      <c r="A25" s="47"/>
      <c r="B25" s="47"/>
      <c r="C25" s="47"/>
      <c r="D25" s="16"/>
      <c r="M25" s="19"/>
      <c r="N25" s="19"/>
      <c r="O25" s="19"/>
      <c r="P25" s="19"/>
    </row>
    <row r="26" spans="1:16" x14ac:dyDescent="0.25">
      <c r="A26" s="47"/>
      <c r="B26" s="47"/>
      <c r="C26" s="47"/>
      <c r="D26" s="16"/>
      <c r="E26" s="16"/>
      <c r="F26" s="17"/>
      <c r="G26" s="17"/>
      <c r="H26" s="18"/>
      <c r="I26" s="17"/>
    </row>
    <row r="27" spans="1:16" x14ac:dyDescent="0.25">
      <c r="D27" s="19"/>
      <c r="E27" s="48"/>
      <c r="F27" s="48"/>
      <c r="G27" s="48"/>
      <c r="H27" s="48"/>
      <c r="I27" s="48"/>
    </row>
    <row r="28" spans="1:16" x14ac:dyDescent="0.25">
      <c r="D28" s="17"/>
      <c r="E28" s="24"/>
      <c r="F28" s="17"/>
      <c r="H28" s="17"/>
      <c r="I28" s="17"/>
    </row>
    <row r="29" spans="1:16" x14ac:dyDescent="0.25">
      <c r="D29" s="17"/>
      <c r="E29" s="24"/>
      <c r="F29" s="17"/>
      <c r="H29" s="17"/>
      <c r="I29" s="17"/>
    </row>
    <row r="30" spans="1:16" x14ac:dyDescent="0.25">
      <c r="D30" s="17"/>
      <c r="E30" s="24"/>
      <c r="F30" s="17"/>
      <c r="H30" s="17"/>
      <c r="I30" s="17"/>
    </row>
    <row r="31" spans="1:16" x14ac:dyDescent="0.25">
      <c r="D31" s="17"/>
      <c r="E31" s="24"/>
      <c r="F31" s="17"/>
      <c r="H31" s="17"/>
      <c r="I31" s="17"/>
    </row>
  </sheetData>
  <mergeCells count="17">
    <mergeCell ref="A25:C25"/>
    <mergeCell ref="A26:C26"/>
    <mergeCell ref="E27:I27"/>
    <mergeCell ref="A16:J16"/>
    <mergeCell ref="A6:C6"/>
    <mergeCell ref="D6:I6"/>
    <mergeCell ref="A18:C18"/>
    <mergeCell ref="L18:P18"/>
    <mergeCell ref="D19:F19"/>
    <mergeCell ref="L19:P19"/>
    <mergeCell ref="A1:D1"/>
    <mergeCell ref="E1:I1"/>
    <mergeCell ref="A2:I2"/>
    <mergeCell ref="A3:I3"/>
    <mergeCell ref="A4:I4"/>
    <mergeCell ref="A5:C5"/>
    <mergeCell ref="D5:I5"/>
  </mergeCells>
  <pageMargins left="0.73" right="0.45" top="0.71" bottom="0.64" header="0.24" footer="0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1" sqref="B1"/>
    </sheetView>
  </sheetViews>
  <sheetFormatPr defaultRowHeight="15" x14ac:dyDescent="0.25"/>
  <cols>
    <col min="1" max="1" width="37.85546875" bestFit="1" customWidth="1"/>
    <col min="2" max="2" width="37.85546875" customWidth="1"/>
    <col min="3" max="3" width="37.85546875" bestFit="1" customWidth="1"/>
  </cols>
  <sheetData>
    <row r="1" spans="1:3" ht="15.75" x14ac:dyDescent="0.25">
      <c r="A1" s="1" t="s">
        <v>21</v>
      </c>
      <c r="B1" s="1" t="s">
        <v>3</v>
      </c>
      <c r="C1" s="1" t="s">
        <v>21</v>
      </c>
    </row>
    <row r="2" spans="1:3" x14ac:dyDescent="0.25">
      <c r="A2" s="32">
        <v>164003</v>
      </c>
      <c r="B2" s="10" t="s">
        <v>25</v>
      </c>
      <c r="C2" s="32">
        <v>164003</v>
      </c>
    </row>
    <row r="3" spans="1:3" x14ac:dyDescent="0.25">
      <c r="A3" s="32">
        <v>164001</v>
      </c>
      <c r="B3" s="10" t="s">
        <v>26</v>
      </c>
      <c r="C3" s="32">
        <v>164001</v>
      </c>
    </row>
    <row r="4" spans="1:3" x14ac:dyDescent="0.25">
      <c r="A4" s="32">
        <v>164004</v>
      </c>
      <c r="B4" s="10" t="s">
        <v>30</v>
      </c>
      <c r="C4" s="32">
        <v>164004</v>
      </c>
    </row>
    <row r="5" spans="1:3" x14ac:dyDescent="0.25">
      <c r="A5" s="32">
        <v>164002</v>
      </c>
      <c r="B5" s="10" t="s">
        <v>27</v>
      </c>
      <c r="C5" s="32">
        <v>164002</v>
      </c>
    </row>
    <row r="6" spans="1:3" x14ac:dyDescent="0.25">
      <c r="A6" s="32">
        <v>164005</v>
      </c>
      <c r="B6" s="6" t="s">
        <v>34</v>
      </c>
      <c r="C6" s="32">
        <v>164005</v>
      </c>
    </row>
    <row r="7" spans="1:3" x14ac:dyDescent="0.25">
      <c r="A7" s="32">
        <v>164006</v>
      </c>
      <c r="B7" s="6" t="s">
        <v>29</v>
      </c>
      <c r="C7" s="32">
        <v>164006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BẢNG KÊ thanh toán NCC</vt:lpstr>
      <vt:lpstr>Sheet1</vt:lpstr>
      <vt:lpstr>'BẢNG KÊ thanh toán NCC'!Print_Area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Hùng Huỳnh Văn</cp:lastModifiedBy>
  <dcterms:created xsi:type="dcterms:W3CDTF">2025-07-02T01:01:48Z</dcterms:created>
  <dcterms:modified xsi:type="dcterms:W3CDTF">2026-04-29T07:45:42Z</dcterms:modified>
</cp:coreProperties>
</file>