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6 BẢNG KÊ 04.02.2026\"/>
    </mc:Choice>
  </mc:AlternateContent>
  <xr:revisionPtr revIDLastSave="0" documentId="13_ncr:1_{0544A1B7-4B23-4FCF-B89A-8A0A4C5B4E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ẢNG KÊ thanh toán NCC" sheetId="2" r:id="rId1"/>
    <sheet name="Sheet1" sheetId="3" state="hidden" r:id="rId2"/>
  </sheets>
  <definedNames>
    <definedName name="_xlnm._FilterDatabase" localSheetId="0" hidden="1">'BẢNG KÊ thanh toán NCC'!$A$7:$Q$29</definedName>
    <definedName name="_xlnm._FilterDatabase" localSheetId="1" hidden="1">Sheet1!$A$1:$B$7</definedName>
    <definedName name="_xlnm.Print_Area" localSheetId="0">'BẢNG KÊ thanh toán NCC'!$A$1:$I$39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" l="1"/>
  <c r="P24" i="2" l="1"/>
  <c r="P18" i="2"/>
  <c r="P13" i="2"/>
  <c r="P8" i="2" l="1"/>
  <c r="P29" i="2"/>
  <c r="P15" i="2"/>
  <c r="P27" i="2"/>
  <c r="M27" i="2"/>
  <c r="P26" i="2"/>
  <c r="M26" i="2"/>
  <c r="M25" i="2"/>
  <c r="M24" i="2"/>
  <c r="P23" i="2"/>
  <c r="M23" i="2"/>
  <c r="P22" i="2"/>
  <c r="M22" i="2"/>
  <c r="P21" i="2"/>
  <c r="M21" i="2"/>
  <c r="P20" i="2"/>
  <c r="M20" i="2"/>
  <c r="P19" i="2"/>
  <c r="M19" i="2"/>
  <c r="M18" i="2"/>
  <c r="Q18" i="2" l="1"/>
  <c r="Q25" i="2"/>
  <c r="Q22" i="2"/>
  <c r="Q23" i="2"/>
  <c r="Q24" i="2"/>
  <c r="Q26" i="2"/>
  <c r="Q27" i="2"/>
  <c r="Q21" i="2"/>
  <c r="Q19" i="2"/>
  <c r="Q20" i="2"/>
  <c r="P17" i="2"/>
  <c r="P28" i="2"/>
  <c r="M17" i="2"/>
  <c r="M28" i="2"/>
  <c r="M29" i="2"/>
  <c r="Q29" i="2" l="1"/>
  <c r="Q28" i="2"/>
  <c r="Q17" i="2"/>
  <c r="P9" i="2"/>
  <c r="P10" i="2"/>
  <c r="P11" i="2"/>
  <c r="P12" i="2"/>
  <c r="P14" i="2"/>
  <c r="P16" i="2"/>
  <c r="M9" i="2"/>
  <c r="M10" i="2"/>
  <c r="M11" i="2"/>
  <c r="M12" i="2"/>
  <c r="M13" i="2"/>
  <c r="M14" i="2"/>
  <c r="M15" i="2"/>
  <c r="M16" i="2"/>
  <c r="M8" i="2"/>
  <c r="P30" i="2" l="1"/>
  <c r="M30" i="2"/>
  <c r="Q13" i="2"/>
  <c r="Q12" i="2"/>
  <c r="Q11" i="2"/>
  <c r="Q10" i="2"/>
  <c r="Q9" i="2"/>
  <c r="Q14" i="2" l="1"/>
  <c r="Q15" i="2" l="1"/>
  <c r="Q8" i="2"/>
  <c r="Q16" i="2" l="1"/>
  <c r="Q30" i="2" l="1"/>
</calcChain>
</file>

<file path=xl/sharedStrings.xml><?xml version="1.0" encoding="utf-8"?>
<sst xmlns="http://schemas.openxmlformats.org/spreadsheetml/2006/main" count="208" uniqueCount="58">
  <si>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</si>
  <si>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</si>
  <si>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</si>
  <si>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</si>
  <si>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</si>
  <si>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</si>
  <si>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</si>
  <si>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</si>
  <si>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</si>
  <si>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</si>
  <si>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</si>
  <si>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</si>
  <si>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</si>
  <si>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</si>
  <si>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</si>
  <si>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</si>
  <si>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</si>
  <si>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</si>
  <si>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</si>
  <si>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</si>
  <si>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BĐT</t>
  </si>
  <si>
    <t>Mã hàng hoá (Theo Kiotviet và HĐ ký kết)</t>
  </si>
  <si>
    <t>Chiết khấu</t>
  </si>
  <si>
    <t>Trung Tâm Sài Gòn</t>
  </si>
  <si>
    <t>CÔNG TY TNHH MTV TM VÀ DV NGỌC THƠM</t>
  </si>
  <si>
    <t>Gà Muối 500g</t>
  </si>
  <si>
    <t>Chân Giò Heo Muối 300g</t>
  </si>
  <si>
    <t>Tai Heo Muối 200g</t>
  </si>
  <si>
    <t>TÚI</t>
  </si>
  <si>
    <t>Chả Cốm 300g</t>
  </si>
  <si>
    <t>Thăng Long</t>
  </si>
  <si>
    <t>Tràng Tiền</t>
  </si>
  <si>
    <t>Tân Phú</t>
  </si>
  <si>
    <t>Giò Tai Lưỡi Xào 250g</t>
  </si>
  <si>
    <t>Chân giò heo muối 300g</t>
  </si>
  <si>
    <t>Tai heo muối 200g</t>
  </si>
  <si>
    <t>Gà muối 500g</t>
  </si>
  <si>
    <t>Mọc Nấm Hương 250g</t>
  </si>
  <si>
    <t>Chả cốm 300g</t>
  </si>
  <si>
    <t>Trung Tâm Hà Nội</t>
  </si>
  <si>
    <t>Thanh Trì</t>
  </si>
  <si>
    <t>1C26TTN</t>
  </si>
  <si>
    <t>00000052</t>
  </si>
  <si>
    <t>00001756</t>
  </si>
  <si>
    <t>00003305</t>
  </si>
  <si>
    <t>00005197</t>
  </si>
  <si>
    <t>00006047</t>
  </si>
  <si>
    <t>00007195</t>
  </si>
  <si>
    <t>00007333</t>
  </si>
  <si>
    <t>Củ Chi</t>
  </si>
  <si>
    <t>Phú Nhuận</t>
  </si>
  <si>
    <t>PDN005029</t>
  </si>
  <si>
    <t>PDN005342</t>
  </si>
  <si>
    <t>PDN005631</t>
  </si>
  <si>
    <t>PDN005787</t>
  </si>
  <si>
    <t>PDN005855</t>
  </si>
  <si>
    <t>PDN005871</t>
  </si>
  <si>
    <t>PDN005918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</si>
</sst>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4" fillId="3" borderId="3" xfId="1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center" vertical="center"/>
    </xf>
    <xf numFmtId="167" fontId="0" fillId="4" borderId="7" xfId="0" applyNumberFormat="1" applyFill="1" applyBorder="1"/>
    <xf numFmtId="167" fontId="0" fillId="0" borderId="7" xfId="0" applyNumberFormat="1" applyBorder="1"/>
    <xf numFmtId="168" fontId="0" fillId="4" borderId="7" xfId="0" applyNumberFormat="1" applyFill="1" applyBorder="1"/>
    <xf numFmtId="168" fontId="0" fillId="0" borderId="7" xfId="0" applyNumberFormat="1" applyBorder="1"/>
    <xf numFmtId="165" fontId="7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45"/>
  <sheetViews>
    <sheetView tabSelected="1" topLeftCell="A7" zoomScale="70" zoomScaleNormal="70" workbookViewId="0">
      <pane xSplit="4" ySplit="1" topLeftCell="E8" activePane="bottomRight" state="frozen"/>
      <selection activeCell="A7" sqref="A7"/>
      <selection pane="topRight" activeCell="F7" sqref="F7"/>
      <selection pane="bottomLeft" activeCell="A8" sqref="A8"/>
      <selection pane="bottomRight" activeCell="B7" sqref="B7"/>
    </sheetView>
  </sheetViews>
  <sheetFormatPr defaultColWidth="17.125" defaultRowHeight="15" x14ac:dyDescent="0.2"/>
  <cols>
    <col min="1" max="1" width="6.875" style="18" customWidth="1"/>
    <col min="2" max="2" width="22.75" style="18" customWidth="1"/>
    <col min="3" max="3" width="15.25" style="13" customWidth="1"/>
    <col min="4" max="4" width="22.125" style="25" customWidth="1"/>
    <col min="5" max="5" width="23.375" style="27" customWidth="1"/>
    <col min="6" max="6" width="19.75" style="25" customWidth="1"/>
    <col min="7" max="7" width="22.25" style="18" customWidth="1"/>
    <col min="8" max="8" width="16" style="25" customWidth="1"/>
    <col min="9" max="9" width="33.625" style="25" customWidth="1"/>
    <col min="10" max="16384" width="17.125" style="13"/>
  </cols>
  <sheetData>
    <row r="1" spans="1:20" ht="50.25" customHeight="1" x14ac:dyDescent="0.2">
      <c r="A1" s="41" t="s">
        <v>0</v>
      </c>
      <c r="B1" s="41"/>
      <c r="C1" s="41"/>
      <c r="D1" s="41"/>
      <c r="E1" s="42" t="s">
        <v>1</v>
      </c>
      <c r="F1" s="42"/>
      <c r="G1" s="42"/>
      <c r="H1" s="42"/>
      <c r="I1" s="42"/>
    </row>
    <row r="2" spans="1:20" ht="39" customHeight="1" x14ac:dyDescent="0.2">
      <c r="A2" s="43" t="s">
        <v>9</v>
      </c>
      <c r="B2" s="43"/>
      <c r="C2" s="43"/>
      <c r="D2" s="43"/>
      <c r="E2" s="43"/>
      <c r="F2" s="43"/>
      <c r="G2" s="43"/>
      <c r="H2" s="43"/>
      <c r="I2" s="43"/>
    </row>
    <row r="3" spans="1:20" s="23" customFormat="1" ht="15.75" x14ac:dyDescent="0.2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20" ht="18.75" customHeight="1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20" s="23" customFormat="1" ht="19.5" customHeight="1" x14ac:dyDescent="0.2">
      <c r="A5" s="45" t="s">
        <v>17</v>
      </c>
      <c r="B5" s="45"/>
      <c r="C5" s="45"/>
      <c r="D5" s="39"/>
      <c r="E5" s="39"/>
      <c r="F5" s="39"/>
      <c r="G5" s="39"/>
      <c r="H5" s="39"/>
      <c r="I5" s="39"/>
    </row>
    <row r="6" spans="1:20" s="23" customFormat="1" ht="9.75" customHeight="1" x14ac:dyDescent="0.2">
      <c r="A6" s="51"/>
      <c r="B6" s="51"/>
      <c r="C6" s="51"/>
      <c r="D6" s="52"/>
      <c r="E6" s="52"/>
      <c r="F6" s="52"/>
      <c r="G6" s="52"/>
      <c r="H6" s="52"/>
      <c r="I6" s="52"/>
    </row>
    <row r="7" spans="1:20" ht="46.5" customHeight="1" x14ac:dyDescent="0.2">
      <c r="A7" s="1" t="s">
        <v>2</v>
      </c>
      <c r="B7" s="1" t="s">
        <v>14</v>
      </c>
      <c r="C7" s="1" t="s">
        <v>15</v>
      </c>
      <c r="D7" s="1" t="s">
        <v>20</v>
      </c>
      <c r="E7" s="1" t="s">
        <v>18</v>
      </c>
      <c r="F7" s="1" t="s">
        <v>16</v>
      </c>
      <c r="G7" s="1" t="s">
        <v>13</v>
      </c>
      <c r="H7" s="2" t="s">
        <v>21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22</v>
      </c>
      <c r="P7" s="3" t="s">
        <v>7</v>
      </c>
      <c r="Q7" s="3" t="s">
        <v>12</v>
      </c>
    </row>
    <row r="8" spans="1:20" s="24" customFormat="1" ht="45" x14ac:dyDescent="0.2">
      <c r="A8" s="5">
        <v>1</v>
      </c>
      <c r="B8" s="5" t="s">
        <v>41</v>
      </c>
      <c r="C8" s="29" t="s">
        <v>42</v>
      </c>
      <c r="D8" s="5" t="s">
        <v>23</v>
      </c>
      <c r="E8" s="5" t="s">
        <v>49</v>
      </c>
      <c r="F8" s="5" t="s">
        <v>51</v>
      </c>
      <c r="G8" s="9" t="s">
        <v>24</v>
      </c>
      <c r="H8" s="9">
        <v>164001</v>
      </c>
      <c r="I8" s="10" t="s">
        <v>34</v>
      </c>
      <c r="J8" s="9" t="s">
        <v>28</v>
      </c>
      <c r="K8" s="30">
        <v>61388</v>
      </c>
      <c r="L8" s="32">
        <v>5</v>
      </c>
      <c r="M8" s="7">
        <f>K8*L8</f>
        <v>306940</v>
      </c>
      <c r="N8" s="8">
        <v>0.08</v>
      </c>
      <c r="O8" s="8"/>
      <c r="P8" s="7">
        <f>ROUND(L8*K8*0.08,0)</f>
        <v>24555</v>
      </c>
      <c r="Q8" s="7">
        <f t="shared" ref="Q8:Q29" si="0">+P8+M8</f>
        <v>331495</v>
      </c>
      <c r="S8" s="36"/>
      <c r="T8" s="36"/>
    </row>
    <row r="9" spans="1:20" s="24" customFormat="1" ht="45" x14ac:dyDescent="0.2">
      <c r="A9" s="5">
        <v>2</v>
      </c>
      <c r="B9" s="5" t="s">
        <v>41</v>
      </c>
      <c r="C9" s="29" t="s">
        <v>42</v>
      </c>
      <c r="D9" s="5" t="s">
        <v>23</v>
      </c>
      <c r="E9" s="5" t="s">
        <v>49</v>
      </c>
      <c r="F9" s="5" t="s">
        <v>51</v>
      </c>
      <c r="G9" s="9" t="s">
        <v>24</v>
      </c>
      <c r="H9" s="9">
        <v>164002</v>
      </c>
      <c r="I9" s="10" t="s">
        <v>35</v>
      </c>
      <c r="J9" s="9" t="s">
        <v>28</v>
      </c>
      <c r="K9" s="31">
        <v>52815</v>
      </c>
      <c r="L9" s="33">
        <v>5</v>
      </c>
      <c r="M9" s="7">
        <f t="shared" ref="M9:M16" si="1">K9*L9</f>
        <v>264075</v>
      </c>
      <c r="N9" s="8">
        <v>0.08</v>
      </c>
      <c r="O9" s="8"/>
      <c r="P9" s="7">
        <f t="shared" ref="P9:P28" si="2">ROUND(L9*K9*0.08,0)</f>
        <v>21126</v>
      </c>
      <c r="Q9" s="7">
        <f t="shared" si="0"/>
        <v>285201</v>
      </c>
      <c r="S9" s="36"/>
      <c r="T9" s="36"/>
    </row>
    <row r="10" spans="1:20" s="24" customFormat="1" ht="45" x14ac:dyDescent="0.2">
      <c r="A10" s="5">
        <v>3</v>
      </c>
      <c r="B10" s="5" t="s">
        <v>41</v>
      </c>
      <c r="C10" s="29" t="s">
        <v>42</v>
      </c>
      <c r="D10" s="5" t="s">
        <v>23</v>
      </c>
      <c r="E10" s="5" t="s">
        <v>49</v>
      </c>
      <c r="F10" s="5" t="s">
        <v>51</v>
      </c>
      <c r="G10" s="9" t="s">
        <v>24</v>
      </c>
      <c r="H10" s="9">
        <v>164004</v>
      </c>
      <c r="I10" s="10" t="s">
        <v>33</v>
      </c>
      <c r="J10" s="9" t="s">
        <v>28</v>
      </c>
      <c r="K10" s="30">
        <v>47674</v>
      </c>
      <c r="L10" s="32">
        <v>5</v>
      </c>
      <c r="M10" s="7">
        <f t="shared" si="1"/>
        <v>238370</v>
      </c>
      <c r="N10" s="8">
        <v>0.08</v>
      </c>
      <c r="O10" s="8"/>
      <c r="P10" s="7">
        <f t="shared" si="2"/>
        <v>19070</v>
      </c>
      <c r="Q10" s="7">
        <f t="shared" si="0"/>
        <v>257440</v>
      </c>
      <c r="S10" s="36"/>
      <c r="T10" s="36"/>
    </row>
    <row r="11" spans="1:20" s="24" customFormat="1" ht="45" x14ac:dyDescent="0.2">
      <c r="A11" s="5">
        <v>4</v>
      </c>
      <c r="B11" s="5" t="s">
        <v>41</v>
      </c>
      <c r="C11" s="29" t="s">
        <v>42</v>
      </c>
      <c r="D11" s="5" t="s">
        <v>23</v>
      </c>
      <c r="E11" s="5" t="s">
        <v>49</v>
      </c>
      <c r="F11" s="5" t="s">
        <v>51</v>
      </c>
      <c r="G11" s="9" t="s">
        <v>24</v>
      </c>
      <c r="H11" s="9">
        <v>164005</v>
      </c>
      <c r="I11" s="10" t="s">
        <v>37</v>
      </c>
      <c r="J11" s="9" t="s">
        <v>28</v>
      </c>
      <c r="K11" s="31">
        <v>43700</v>
      </c>
      <c r="L11" s="33">
        <v>5</v>
      </c>
      <c r="M11" s="7">
        <f t="shared" si="1"/>
        <v>218500</v>
      </c>
      <c r="N11" s="8">
        <v>0.08</v>
      </c>
      <c r="O11" s="8"/>
      <c r="P11" s="7">
        <f t="shared" si="2"/>
        <v>17480</v>
      </c>
      <c r="Q11" s="7">
        <f t="shared" si="0"/>
        <v>235980</v>
      </c>
      <c r="S11" s="36"/>
      <c r="T11" s="36"/>
    </row>
    <row r="12" spans="1:20" s="24" customFormat="1" ht="45" x14ac:dyDescent="0.2">
      <c r="A12" s="5">
        <v>5</v>
      </c>
      <c r="B12" s="5" t="s">
        <v>41</v>
      </c>
      <c r="C12" s="29" t="s">
        <v>42</v>
      </c>
      <c r="D12" s="5" t="s">
        <v>23</v>
      </c>
      <c r="E12" s="5" t="s">
        <v>49</v>
      </c>
      <c r="F12" s="5" t="s">
        <v>51</v>
      </c>
      <c r="G12" s="9" t="s">
        <v>24</v>
      </c>
      <c r="H12" s="9">
        <v>164006</v>
      </c>
      <c r="I12" s="10" t="s">
        <v>38</v>
      </c>
      <c r="J12" s="9" t="s">
        <v>28</v>
      </c>
      <c r="K12" s="30">
        <v>70538</v>
      </c>
      <c r="L12" s="32">
        <v>5</v>
      </c>
      <c r="M12" s="7">
        <f t="shared" si="1"/>
        <v>352690</v>
      </c>
      <c r="N12" s="8">
        <v>0.08</v>
      </c>
      <c r="O12" s="8"/>
      <c r="P12" s="7">
        <f t="shared" si="2"/>
        <v>28215</v>
      </c>
      <c r="Q12" s="7">
        <f t="shared" si="0"/>
        <v>380905</v>
      </c>
      <c r="S12" s="36"/>
      <c r="T12" s="36"/>
    </row>
    <row r="13" spans="1:20" s="24" customFormat="1" ht="45" x14ac:dyDescent="0.2">
      <c r="A13" s="5">
        <v>6</v>
      </c>
      <c r="B13" s="5" t="s">
        <v>41</v>
      </c>
      <c r="C13" s="29" t="s">
        <v>43</v>
      </c>
      <c r="D13" s="5" t="s">
        <v>39</v>
      </c>
      <c r="E13" s="5" t="s">
        <v>30</v>
      </c>
      <c r="F13" s="5" t="s">
        <v>52</v>
      </c>
      <c r="G13" s="9" t="s">
        <v>24</v>
      </c>
      <c r="H13" s="9">
        <v>164004</v>
      </c>
      <c r="I13" s="10" t="s">
        <v>33</v>
      </c>
      <c r="J13" s="9" t="s">
        <v>28</v>
      </c>
      <c r="K13" s="31">
        <v>47674</v>
      </c>
      <c r="L13" s="33">
        <v>3</v>
      </c>
      <c r="M13" s="7">
        <f t="shared" si="1"/>
        <v>143022</v>
      </c>
      <c r="N13" s="8">
        <v>0.08</v>
      </c>
      <c r="O13" s="8"/>
      <c r="P13" s="7">
        <f>ROUND(L13*K13*0.08,0)</f>
        <v>11442</v>
      </c>
      <c r="Q13" s="7">
        <f t="shared" si="0"/>
        <v>154464</v>
      </c>
      <c r="S13" s="36"/>
      <c r="T13" s="36"/>
    </row>
    <row r="14" spans="1:20" s="24" customFormat="1" ht="45" x14ac:dyDescent="0.2">
      <c r="A14" s="5">
        <v>7</v>
      </c>
      <c r="B14" s="5" t="s">
        <v>41</v>
      </c>
      <c r="C14" s="29" t="s">
        <v>43</v>
      </c>
      <c r="D14" s="5" t="s">
        <v>39</v>
      </c>
      <c r="E14" s="5" t="s">
        <v>30</v>
      </c>
      <c r="F14" s="5" t="s">
        <v>52</v>
      </c>
      <c r="G14" s="9" t="s">
        <v>24</v>
      </c>
      <c r="H14" s="9">
        <v>164003</v>
      </c>
      <c r="I14" s="10" t="s">
        <v>36</v>
      </c>
      <c r="J14" s="9" t="s">
        <v>28</v>
      </c>
      <c r="K14" s="30">
        <v>110780</v>
      </c>
      <c r="L14" s="32">
        <v>3</v>
      </c>
      <c r="M14" s="7">
        <f t="shared" si="1"/>
        <v>332340</v>
      </c>
      <c r="N14" s="8">
        <v>0.08</v>
      </c>
      <c r="O14" s="8"/>
      <c r="P14" s="7">
        <f t="shared" si="2"/>
        <v>26587</v>
      </c>
      <c r="Q14" s="7">
        <f t="shared" si="0"/>
        <v>358927</v>
      </c>
      <c r="S14" s="36"/>
      <c r="T14" s="36"/>
    </row>
    <row r="15" spans="1:20" s="24" customFormat="1" ht="45" x14ac:dyDescent="0.2">
      <c r="A15" s="5">
        <v>8</v>
      </c>
      <c r="B15" s="5" t="s">
        <v>41</v>
      </c>
      <c r="C15" s="29" t="s">
        <v>43</v>
      </c>
      <c r="D15" s="5" t="s">
        <v>39</v>
      </c>
      <c r="E15" s="5" t="s">
        <v>30</v>
      </c>
      <c r="F15" s="5" t="s">
        <v>52</v>
      </c>
      <c r="G15" s="9" t="s">
        <v>24</v>
      </c>
      <c r="H15" s="9">
        <v>164001</v>
      </c>
      <c r="I15" s="10" t="s">
        <v>34</v>
      </c>
      <c r="J15" s="9" t="s">
        <v>28</v>
      </c>
      <c r="K15" s="31">
        <v>61388</v>
      </c>
      <c r="L15" s="33">
        <v>5</v>
      </c>
      <c r="M15" s="7">
        <f t="shared" si="1"/>
        <v>306940</v>
      </c>
      <c r="N15" s="8">
        <v>0.08</v>
      </c>
      <c r="O15" s="8"/>
      <c r="P15" s="7">
        <f>ROUND(L15*K15*0.08,0)</f>
        <v>24555</v>
      </c>
      <c r="Q15" s="7">
        <f t="shared" si="0"/>
        <v>331495</v>
      </c>
      <c r="S15" s="36"/>
      <c r="T15" s="36"/>
    </row>
    <row r="16" spans="1:20" s="24" customFormat="1" ht="45" x14ac:dyDescent="0.2">
      <c r="A16" s="5">
        <v>9</v>
      </c>
      <c r="B16" s="5" t="s">
        <v>41</v>
      </c>
      <c r="C16" s="29" t="s">
        <v>43</v>
      </c>
      <c r="D16" s="5" t="s">
        <v>39</v>
      </c>
      <c r="E16" s="5" t="s">
        <v>30</v>
      </c>
      <c r="F16" s="5" t="s">
        <v>52</v>
      </c>
      <c r="G16" s="9" t="s">
        <v>24</v>
      </c>
      <c r="H16" s="9">
        <v>164002</v>
      </c>
      <c r="I16" s="11" t="s">
        <v>35</v>
      </c>
      <c r="J16" s="9" t="s">
        <v>28</v>
      </c>
      <c r="K16" s="30">
        <v>52815</v>
      </c>
      <c r="L16" s="32">
        <v>5</v>
      </c>
      <c r="M16" s="7">
        <f t="shared" si="1"/>
        <v>264075</v>
      </c>
      <c r="N16" s="8">
        <v>0.08</v>
      </c>
      <c r="O16" s="8"/>
      <c r="P16" s="7">
        <f t="shared" si="2"/>
        <v>21126</v>
      </c>
      <c r="Q16" s="7">
        <f t="shared" si="0"/>
        <v>285201</v>
      </c>
      <c r="S16" s="36"/>
      <c r="T16" s="36"/>
    </row>
    <row r="17" spans="1:20" s="24" customFormat="1" ht="45" x14ac:dyDescent="0.2">
      <c r="A17" s="5">
        <v>10</v>
      </c>
      <c r="B17" s="5" t="s">
        <v>41</v>
      </c>
      <c r="C17" s="29" t="s">
        <v>44</v>
      </c>
      <c r="D17" s="5" t="s">
        <v>39</v>
      </c>
      <c r="E17" s="5" t="s">
        <v>40</v>
      </c>
      <c r="F17" s="5" t="s">
        <v>53</v>
      </c>
      <c r="G17" s="9" t="s">
        <v>24</v>
      </c>
      <c r="H17" s="9">
        <v>164004</v>
      </c>
      <c r="I17" s="10" t="s">
        <v>33</v>
      </c>
      <c r="J17" s="9" t="s">
        <v>28</v>
      </c>
      <c r="K17" s="31">
        <v>47674</v>
      </c>
      <c r="L17" s="33">
        <v>5</v>
      </c>
      <c r="M17" s="7">
        <f t="shared" ref="M17:M29" si="3">K17*L17</f>
        <v>238370</v>
      </c>
      <c r="N17" s="8">
        <v>0.08</v>
      </c>
      <c r="O17" s="8"/>
      <c r="P17" s="7">
        <f t="shared" si="2"/>
        <v>19070</v>
      </c>
      <c r="Q17" s="7">
        <f t="shared" si="0"/>
        <v>257440</v>
      </c>
      <c r="S17" s="36"/>
      <c r="T17" s="36"/>
    </row>
    <row r="18" spans="1:20" s="24" customFormat="1" ht="45" x14ac:dyDescent="0.2">
      <c r="A18" s="5">
        <v>11</v>
      </c>
      <c r="B18" s="5" t="s">
        <v>41</v>
      </c>
      <c r="C18" s="29" t="s">
        <v>44</v>
      </c>
      <c r="D18" s="5" t="s">
        <v>39</v>
      </c>
      <c r="E18" s="5" t="s">
        <v>40</v>
      </c>
      <c r="F18" s="5" t="s">
        <v>53</v>
      </c>
      <c r="G18" s="9" t="s">
        <v>24</v>
      </c>
      <c r="H18" s="9">
        <v>164005</v>
      </c>
      <c r="I18" s="10" t="s">
        <v>37</v>
      </c>
      <c r="J18" s="9" t="s">
        <v>28</v>
      </c>
      <c r="K18" s="30">
        <v>43700</v>
      </c>
      <c r="L18" s="32">
        <v>5</v>
      </c>
      <c r="M18" s="7">
        <f>K18*L18</f>
        <v>218500</v>
      </c>
      <c r="N18" s="8">
        <v>0.08</v>
      </c>
      <c r="O18" s="8"/>
      <c r="P18" s="7">
        <f>ROUND(L18*K18*0.08,0)</f>
        <v>17480</v>
      </c>
      <c r="Q18" s="7">
        <f t="shared" ref="Q18:Q27" si="4">+P18+M18</f>
        <v>235980</v>
      </c>
      <c r="S18" s="36"/>
      <c r="T18" s="36"/>
    </row>
    <row r="19" spans="1:20" s="24" customFormat="1" ht="45" x14ac:dyDescent="0.2">
      <c r="A19" s="5">
        <v>12</v>
      </c>
      <c r="B19" s="5" t="s">
        <v>41</v>
      </c>
      <c r="C19" s="29" t="s">
        <v>44</v>
      </c>
      <c r="D19" s="5" t="s">
        <v>39</v>
      </c>
      <c r="E19" s="5" t="s">
        <v>40</v>
      </c>
      <c r="F19" s="5" t="s">
        <v>53</v>
      </c>
      <c r="G19" s="9" t="s">
        <v>24</v>
      </c>
      <c r="H19" s="9">
        <v>164006</v>
      </c>
      <c r="I19" s="10" t="s">
        <v>38</v>
      </c>
      <c r="J19" s="9" t="s">
        <v>28</v>
      </c>
      <c r="K19" s="31">
        <v>70538</v>
      </c>
      <c r="L19" s="33">
        <v>5</v>
      </c>
      <c r="M19" s="7">
        <f t="shared" ref="M19:M27" si="5">K19*L19</f>
        <v>352690</v>
      </c>
      <c r="N19" s="8">
        <v>0.08</v>
      </c>
      <c r="O19" s="8"/>
      <c r="P19" s="7">
        <f t="shared" ref="P19:P23" si="6">ROUND(L19*K19*0.08,0)</f>
        <v>28215</v>
      </c>
      <c r="Q19" s="7">
        <f t="shared" si="4"/>
        <v>380905</v>
      </c>
      <c r="S19" s="36"/>
      <c r="T19" s="36"/>
    </row>
    <row r="20" spans="1:20" s="24" customFormat="1" ht="45" x14ac:dyDescent="0.2">
      <c r="A20" s="5">
        <v>13</v>
      </c>
      <c r="B20" s="5" t="s">
        <v>41</v>
      </c>
      <c r="C20" s="29" t="s">
        <v>44</v>
      </c>
      <c r="D20" s="5" t="s">
        <v>39</v>
      </c>
      <c r="E20" s="5" t="s">
        <v>40</v>
      </c>
      <c r="F20" s="5" t="s">
        <v>53</v>
      </c>
      <c r="G20" s="9" t="s">
        <v>24</v>
      </c>
      <c r="H20" s="9">
        <v>164002</v>
      </c>
      <c r="I20" s="10" t="s">
        <v>35</v>
      </c>
      <c r="J20" s="9" t="s">
        <v>28</v>
      </c>
      <c r="K20" s="30">
        <v>52815</v>
      </c>
      <c r="L20" s="32">
        <v>5</v>
      </c>
      <c r="M20" s="7">
        <f t="shared" si="5"/>
        <v>264075</v>
      </c>
      <c r="N20" s="8">
        <v>0.08</v>
      </c>
      <c r="O20" s="8"/>
      <c r="P20" s="7">
        <f t="shared" si="6"/>
        <v>21126</v>
      </c>
      <c r="Q20" s="7">
        <f t="shared" si="4"/>
        <v>285201</v>
      </c>
      <c r="S20" s="36"/>
      <c r="T20" s="36"/>
    </row>
    <row r="21" spans="1:20" s="24" customFormat="1" ht="45" x14ac:dyDescent="0.2">
      <c r="A21" s="5">
        <v>14</v>
      </c>
      <c r="B21" s="5" t="s">
        <v>41</v>
      </c>
      <c r="C21" s="29" t="s">
        <v>45</v>
      </c>
      <c r="D21" s="5" t="s">
        <v>39</v>
      </c>
      <c r="E21" s="5" t="s">
        <v>40</v>
      </c>
      <c r="F21" s="5" t="s">
        <v>54</v>
      </c>
      <c r="G21" s="9" t="s">
        <v>24</v>
      </c>
      <c r="H21" s="9">
        <v>164003</v>
      </c>
      <c r="I21" s="10" t="s">
        <v>36</v>
      </c>
      <c r="J21" s="9" t="s">
        <v>28</v>
      </c>
      <c r="K21" s="31">
        <v>110780</v>
      </c>
      <c r="L21" s="33">
        <v>5</v>
      </c>
      <c r="M21" s="7">
        <f t="shared" si="5"/>
        <v>553900</v>
      </c>
      <c r="N21" s="8">
        <v>0.08</v>
      </c>
      <c r="O21" s="8"/>
      <c r="P21" s="7">
        <f t="shared" si="6"/>
        <v>44312</v>
      </c>
      <c r="Q21" s="7">
        <f t="shared" si="4"/>
        <v>598212</v>
      </c>
      <c r="S21" s="36"/>
      <c r="T21" s="36"/>
    </row>
    <row r="22" spans="1:20" s="24" customFormat="1" ht="45" x14ac:dyDescent="0.2">
      <c r="A22" s="5">
        <v>15</v>
      </c>
      <c r="B22" s="5" t="s">
        <v>41</v>
      </c>
      <c r="C22" s="29" t="s">
        <v>46</v>
      </c>
      <c r="D22" s="5" t="s">
        <v>39</v>
      </c>
      <c r="E22" s="5" t="s">
        <v>31</v>
      </c>
      <c r="F22" s="5" t="s">
        <v>55</v>
      </c>
      <c r="G22" s="9" t="s">
        <v>24</v>
      </c>
      <c r="H22" s="9">
        <v>164001</v>
      </c>
      <c r="I22" s="10" t="s">
        <v>34</v>
      </c>
      <c r="J22" s="9" t="s">
        <v>28</v>
      </c>
      <c r="K22" s="30">
        <v>69759</v>
      </c>
      <c r="L22" s="32">
        <v>8</v>
      </c>
      <c r="M22" s="7">
        <f t="shared" si="5"/>
        <v>558072</v>
      </c>
      <c r="N22" s="8">
        <v>0.08</v>
      </c>
      <c r="O22" s="8"/>
      <c r="P22" s="7">
        <f t="shared" si="6"/>
        <v>44646</v>
      </c>
      <c r="Q22" s="7">
        <f t="shared" si="4"/>
        <v>602718</v>
      </c>
      <c r="S22" s="36"/>
      <c r="T22" s="36"/>
    </row>
    <row r="23" spans="1:20" s="24" customFormat="1" ht="45" x14ac:dyDescent="0.2">
      <c r="A23" s="5">
        <v>16</v>
      </c>
      <c r="B23" s="5" t="s">
        <v>41</v>
      </c>
      <c r="C23" s="29" t="s">
        <v>47</v>
      </c>
      <c r="D23" s="5" t="s">
        <v>23</v>
      </c>
      <c r="E23" s="5" t="s">
        <v>32</v>
      </c>
      <c r="F23" s="5" t="s">
        <v>56</v>
      </c>
      <c r="G23" s="9" t="s">
        <v>24</v>
      </c>
      <c r="H23" s="9">
        <v>164003</v>
      </c>
      <c r="I23" s="10" t="s">
        <v>36</v>
      </c>
      <c r="J23" s="9" t="s">
        <v>28</v>
      </c>
      <c r="K23" s="31">
        <v>110780</v>
      </c>
      <c r="L23" s="33">
        <v>8</v>
      </c>
      <c r="M23" s="7">
        <f t="shared" si="5"/>
        <v>886240</v>
      </c>
      <c r="N23" s="8">
        <v>0.08</v>
      </c>
      <c r="O23" s="8"/>
      <c r="P23" s="7">
        <f t="shared" si="6"/>
        <v>70899</v>
      </c>
      <c r="Q23" s="7">
        <f t="shared" si="4"/>
        <v>957139</v>
      </c>
      <c r="S23" s="36"/>
      <c r="T23" s="36"/>
    </row>
    <row r="24" spans="1:20" s="24" customFormat="1" ht="45" x14ac:dyDescent="0.2">
      <c r="A24" s="5">
        <v>17</v>
      </c>
      <c r="B24" s="5" t="s">
        <v>41</v>
      </c>
      <c r="C24" s="29" t="s">
        <v>47</v>
      </c>
      <c r="D24" s="5" t="s">
        <v>23</v>
      </c>
      <c r="E24" s="5" t="s">
        <v>32</v>
      </c>
      <c r="F24" s="5" t="s">
        <v>56</v>
      </c>
      <c r="G24" s="9" t="s">
        <v>24</v>
      </c>
      <c r="H24" s="9">
        <v>164002</v>
      </c>
      <c r="I24" s="10" t="s">
        <v>35</v>
      </c>
      <c r="J24" s="9" t="s">
        <v>28</v>
      </c>
      <c r="K24" s="30">
        <v>52815</v>
      </c>
      <c r="L24" s="32">
        <v>10</v>
      </c>
      <c r="M24" s="7">
        <f t="shared" si="5"/>
        <v>528150</v>
      </c>
      <c r="N24" s="8">
        <v>0.08</v>
      </c>
      <c r="O24" s="8"/>
      <c r="P24" s="7">
        <f>ROUND(L24*K24*0.08,0)</f>
        <v>42252</v>
      </c>
      <c r="Q24" s="7">
        <f t="shared" si="4"/>
        <v>570402</v>
      </c>
      <c r="S24" s="36"/>
      <c r="T24" s="36"/>
    </row>
    <row r="25" spans="1:20" s="24" customFormat="1" ht="45" x14ac:dyDescent="0.2">
      <c r="A25" s="5">
        <v>18</v>
      </c>
      <c r="B25" s="5" t="s">
        <v>41</v>
      </c>
      <c r="C25" s="29" t="s">
        <v>48</v>
      </c>
      <c r="D25" s="5" t="s">
        <v>23</v>
      </c>
      <c r="E25" s="5" t="s">
        <v>50</v>
      </c>
      <c r="F25" s="5" t="s">
        <v>57</v>
      </c>
      <c r="G25" s="9" t="s">
        <v>24</v>
      </c>
      <c r="H25" s="9">
        <v>164001</v>
      </c>
      <c r="I25" s="10" t="s">
        <v>34</v>
      </c>
      <c r="J25" s="9" t="s">
        <v>28</v>
      </c>
      <c r="K25" s="31">
        <v>64619</v>
      </c>
      <c r="L25" s="33">
        <v>10</v>
      </c>
      <c r="M25" s="7">
        <f t="shared" si="5"/>
        <v>646190</v>
      </c>
      <c r="N25" s="8">
        <v>0.08</v>
      </c>
      <c r="O25" s="8"/>
      <c r="P25" s="7">
        <f>ROUND(L25*K25*0.08,0)-1</f>
        <v>51694</v>
      </c>
      <c r="Q25" s="7">
        <f t="shared" si="4"/>
        <v>697884</v>
      </c>
      <c r="S25" s="36"/>
      <c r="T25" s="36"/>
    </row>
    <row r="26" spans="1:20" s="24" customFormat="1" ht="45" x14ac:dyDescent="0.2">
      <c r="A26" s="5">
        <v>19</v>
      </c>
      <c r="B26" s="5" t="s">
        <v>41</v>
      </c>
      <c r="C26" s="29" t="s">
        <v>48</v>
      </c>
      <c r="D26" s="5" t="s">
        <v>23</v>
      </c>
      <c r="E26" s="5" t="s">
        <v>50</v>
      </c>
      <c r="F26" s="5" t="s">
        <v>57</v>
      </c>
      <c r="G26" s="9" t="s">
        <v>24</v>
      </c>
      <c r="H26" s="9">
        <v>164002</v>
      </c>
      <c r="I26" s="11" t="s">
        <v>35</v>
      </c>
      <c r="J26" s="9" t="s">
        <v>28</v>
      </c>
      <c r="K26" s="30">
        <v>52815</v>
      </c>
      <c r="L26" s="32">
        <v>8</v>
      </c>
      <c r="M26" s="7">
        <f t="shared" si="5"/>
        <v>422520</v>
      </c>
      <c r="N26" s="8">
        <v>0.08</v>
      </c>
      <c r="O26" s="8"/>
      <c r="P26" s="7">
        <f t="shared" ref="P26:P27" si="7">ROUND(L26*K26*0.08,0)</f>
        <v>33802</v>
      </c>
      <c r="Q26" s="7">
        <f t="shared" si="4"/>
        <v>456322</v>
      </c>
      <c r="S26" s="36"/>
      <c r="T26" s="36"/>
    </row>
    <row r="27" spans="1:20" s="24" customFormat="1" ht="45" x14ac:dyDescent="0.2">
      <c r="A27" s="5">
        <v>20</v>
      </c>
      <c r="B27" s="5" t="s">
        <v>41</v>
      </c>
      <c r="C27" s="29" t="s">
        <v>48</v>
      </c>
      <c r="D27" s="5" t="s">
        <v>23</v>
      </c>
      <c r="E27" s="5" t="s">
        <v>50</v>
      </c>
      <c r="F27" s="5" t="s">
        <v>57</v>
      </c>
      <c r="G27" s="9" t="s">
        <v>24</v>
      </c>
      <c r="H27" s="9">
        <v>164004</v>
      </c>
      <c r="I27" s="10" t="s">
        <v>33</v>
      </c>
      <c r="J27" s="9" t="s">
        <v>28</v>
      </c>
      <c r="K27" s="31">
        <v>47674</v>
      </c>
      <c r="L27" s="33">
        <v>6</v>
      </c>
      <c r="M27" s="7">
        <f t="shared" si="5"/>
        <v>286044</v>
      </c>
      <c r="N27" s="8">
        <v>0.08</v>
      </c>
      <c r="O27" s="8"/>
      <c r="P27" s="7">
        <f t="shared" si="7"/>
        <v>22884</v>
      </c>
      <c r="Q27" s="7">
        <f t="shared" si="4"/>
        <v>308928</v>
      </c>
      <c r="S27" s="36"/>
      <c r="T27" s="36"/>
    </row>
    <row r="28" spans="1:20" s="24" customFormat="1" ht="45" x14ac:dyDescent="0.2">
      <c r="A28" s="5">
        <v>21</v>
      </c>
      <c r="B28" s="5" t="s">
        <v>41</v>
      </c>
      <c r="C28" s="29" t="s">
        <v>48</v>
      </c>
      <c r="D28" s="5" t="s">
        <v>23</v>
      </c>
      <c r="E28" s="5" t="s">
        <v>50</v>
      </c>
      <c r="F28" s="5" t="s">
        <v>57</v>
      </c>
      <c r="G28" s="9" t="s">
        <v>24</v>
      </c>
      <c r="H28" s="9">
        <v>164005</v>
      </c>
      <c r="I28" s="10" t="s">
        <v>37</v>
      </c>
      <c r="J28" s="9" t="s">
        <v>28</v>
      </c>
      <c r="K28" s="30">
        <v>43700</v>
      </c>
      <c r="L28" s="32">
        <v>6</v>
      </c>
      <c r="M28" s="7">
        <f t="shared" si="3"/>
        <v>262200</v>
      </c>
      <c r="N28" s="8">
        <v>0.08</v>
      </c>
      <c r="O28" s="8"/>
      <c r="P28" s="7">
        <f t="shared" si="2"/>
        <v>20976</v>
      </c>
      <c r="Q28" s="7">
        <f t="shared" si="0"/>
        <v>283176</v>
      </c>
      <c r="S28" s="36"/>
      <c r="T28" s="36"/>
    </row>
    <row r="29" spans="1:20" s="24" customFormat="1" ht="45" x14ac:dyDescent="0.2">
      <c r="A29" s="5">
        <v>22</v>
      </c>
      <c r="B29" s="5" t="s">
        <v>41</v>
      </c>
      <c r="C29" s="29" t="s">
        <v>48</v>
      </c>
      <c r="D29" s="5" t="s">
        <v>23</v>
      </c>
      <c r="E29" s="5" t="s">
        <v>50</v>
      </c>
      <c r="F29" s="5" t="s">
        <v>57</v>
      </c>
      <c r="G29" s="9" t="s">
        <v>24</v>
      </c>
      <c r="H29" s="9">
        <v>164006</v>
      </c>
      <c r="I29" s="10" t="s">
        <v>38</v>
      </c>
      <c r="J29" s="9" t="s">
        <v>28</v>
      </c>
      <c r="K29" s="31">
        <v>70538</v>
      </c>
      <c r="L29" s="33">
        <v>4</v>
      </c>
      <c r="M29" s="7">
        <f t="shared" si="3"/>
        <v>282152</v>
      </c>
      <c r="N29" s="8">
        <v>0.08</v>
      </c>
      <c r="O29" s="8"/>
      <c r="P29" s="7">
        <f>ROUND(L29*K29*0.08,0)</f>
        <v>22572</v>
      </c>
      <c r="Q29" s="7">
        <f t="shared" si="0"/>
        <v>304724</v>
      </c>
      <c r="S29" s="36"/>
      <c r="T29" s="36"/>
    </row>
    <row r="30" spans="1:20" ht="25.5" customHeight="1" x14ac:dyDescent="0.2">
      <c r="A30" s="48" t="s">
        <v>8</v>
      </c>
      <c r="B30" s="49"/>
      <c r="C30" s="49"/>
      <c r="D30" s="49"/>
      <c r="E30" s="49"/>
      <c r="F30" s="49"/>
      <c r="G30" s="49"/>
      <c r="H30" s="49"/>
      <c r="I30" s="49"/>
      <c r="J30" s="50"/>
      <c r="K30" s="28"/>
      <c r="L30" s="28"/>
      <c r="M30" s="34">
        <f>SUBTOTAL(9,M8:M29)</f>
        <v>7926055</v>
      </c>
      <c r="N30" s="28"/>
      <c r="O30" s="28"/>
      <c r="P30" s="34">
        <f>SUBTOTAL(9,P8:P29)</f>
        <v>634084</v>
      </c>
      <c r="Q30" s="34">
        <f>SUBTOTAL(9,Q8:Q29)</f>
        <v>8560139</v>
      </c>
    </row>
    <row r="31" spans="1:20" ht="15.75" x14ac:dyDescent="0.2">
      <c r="A31" s="12"/>
      <c r="B31" s="13"/>
      <c r="D31" s="13"/>
      <c r="E31" s="14"/>
      <c r="F31" s="15"/>
      <c r="G31" s="12"/>
      <c r="H31" s="15"/>
      <c r="I31" s="15"/>
    </row>
    <row r="32" spans="1:20" ht="15.75" x14ac:dyDescent="0.2">
      <c r="A32" s="38"/>
      <c r="B32" s="39"/>
      <c r="C32" s="39"/>
      <c r="D32" s="12"/>
      <c r="E32" s="13"/>
      <c r="F32" s="13"/>
      <c r="G32" s="13"/>
      <c r="H32" s="13"/>
      <c r="I32" s="13"/>
      <c r="L32" s="37"/>
      <c r="M32" s="37"/>
      <c r="N32" s="37"/>
      <c r="O32" s="37"/>
      <c r="P32" s="37"/>
    </row>
    <row r="33" spans="1:16" ht="63" customHeight="1" x14ac:dyDescent="0.2">
      <c r="A33" s="13"/>
      <c r="B33" s="13"/>
      <c r="D33" s="38"/>
      <c r="E33" s="39"/>
      <c r="F33" s="39"/>
      <c r="G33" s="13"/>
      <c r="H33" s="13"/>
      <c r="I33" s="13"/>
      <c r="L33" s="40"/>
      <c r="M33" s="40"/>
      <c r="N33" s="40"/>
      <c r="O33" s="40"/>
      <c r="P33" s="40"/>
    </row>
    <row r="34" spans="1:16" ht="15.75" x14ac:dyDescent="0.2">
      <c r="A34" s="12"/>
      <c r="B34" s="12"/>
      <c r="C34" s="16"/>
      <c r="D34" s="12"/>
      <c r="E34" s="12"/>
      <c r="F34" s="15"/>
      <c r="G34" s="15"/>
      <c r="H34" s="17"/>
      <c r="I34" s="15"/>
    </row>
    <row r="35" spans="1:16" ht="15.75" x14ac:dyDescent="0.2">
      <c r="A35" s="12"/>
      <c r="B35" s="12"/>
      <c r="C35" s="16"/>
      <c r="D35" s="12"/>
      <c r="E35" s="12"/>
      <c r="F35" s="15"/>
      <c r="G35" s="15"/>
      <c r="H35" s="17"/>
      <c r="I35" s="15"/>
    </row>
    <row r="36" spans="1:16" x14ac:dyDescent="0.2">
      <c r="D36" s="18"/>
      <c r="E36" s="18"/>
      <c r="F36" s="19"/>
      <c r="G36" s="19"/>
      <c r="H36" s="20"/>
      <c r="I36" s="19"/>
    </row>
    <row r="37" spans="1:16" x14ac:dyDescent="0.2">
      <c r="D37" s="18"/>
      <c r="E37" s="18"/>
      <c r="F37" s="19"/>
      <c r="G37" s="19"/>
      <c r="H37" s="20"/>
      <c r="I37" s="19"/>
    </row>
    <row r="38" spans="1:16" x14ac:dyDescent="0.2">
      <c r="D38" s="18"/>
      <c r="E38" s="18"/>
      <c r="F38" s="19"/>
      <c r="G38" s="19"/>
      <c r="H38" s="20"/>
      <c r="I38" s="19"/>
    </row>
    <row r="39" spans="1:16" s="22" customFormat="1" x14ac:dyDescent="0.2">
      <c r="A39" s="46"/>
      <c r="B39" s="46"/>
      <c r="C39" s="46"/>
      <c r="D39" s="18"/>
      <c r="M39" s="21"/>
      <c r="N39" s="21"/>
      <c r="O39" s="21"/>
      <c r="P39" s="21"/>
    </row>
    <row r="40" spans="1:16" x14ac:dyDescent="0.2">
      <c r="A40" s="46"/>
      <c r="B40" s="46"/>
      <c r="C40" s="46"/>
      <c r="D40" s="18"/>
      <c r="E40" s="18"/>
      <c r="F40" s="19"/>
      <c r="G40" s="19"/>
      <c r="H40" s="20"/>
      <c r="I40" s="19"/>
    </row>
    <row r="41" spans="1:16" x14ac:dyDescent="0.2">
      <c r="D41" s="21"/>
      <c r="E41" s="47"/>
      <c r="F41" s="47"/>
      <c r="G41" s="47"/>
      <c r="H41" s="47"/>
      <c r="I41" s="47"/>
    </row>
    <row r="42" spans="1:16" x14ac:dyDescent="0.2">
      <c r="D42" s="19"/>
      <c r="E42" s="26"/>
      <c r="F42" s="19"/>
      <c r="H42" s="19"/>
      <c r="I42" s="19"/>
    </row>
    <row r="43" spans="1:16" x14ac:dyDescent="0.2">
      <c r="D43" s="19"/>
      <c r="E43" s="26"/>
      <c r="F43" s="19"/>
      <c r="H43" s="19"/>
      <c r="I43" s="19"/>
    </row>
    <row r="44" spans="1:16" x14ac:dyDescent="0.2">
      <c r="D44" s="19"/>
      <c r="E44" s="26"/>
      <c r="F44" s="19"/>
      <c r="H44" s="19"/>
      <c r="I44" s="19"/>
    </row>
    <row r="45" spans="1:16" x14ac:dyDescent="0.2">
      <c r="D45" s="19"/>
      <c r="E45" s="26"/>
      <c r="F45" s="19"/>
      <c r="H45" s="19"/>
      <c r="I45" s="19"/>
    </row>
  </sheetData>
  <mergeCells count="17">
    <mergeCell ref="A39:C39"/>
    <mergeCell ref="A40:C40"/>
    <mergeCell ref="E41:I41"/>
    <mergeCell ref="A30:J30"/>
    <mergeCell ref="A6:C6"/>
    <mergeCell ref="D6:I6"/>
    <mergeCell ref="A32:C32"/>
    <mergeCell ref="L32:P32"/>
    <mergeCell ref="D33:F33"/>
    <mergeCell ref="L33:P33"/>
    <mergeCell ref="A1:D1"/>
    <mergeCell ref="E1:I1"/>
    <mergeCell ref="A2:I2"/>
    <mergeCell ref="A3:I3"/>
    <mergeCell ref="A4:I4"/>
    <mergeCell ref="A5:C5"/>
    <mergeCell ref="D5:I5"/>
  </mergeCells>
  <pageMargins left="0.73" right="0.45" top="0.71" bottom="0.64" header="0.24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" sqref="B1"/>
    </sheetView>
  </sheetViews>
  <sheetFormatPr defaultRowHeight="14.25" x14ac:dyDescent="0.2"/>
  <cols>
    <col min="1" max="1" width="37.875" bestFit="1" customWidth="1"/>
    <col min="2" max="2" width="37.875" customWidth="1"/>
    <col min="3" max="3" width="37.875" bestFit="1" customWidth="1"/>
  </cols>
  <sheetData>
    <row r="1" spans="1:3" ht="15.75" x14ac:dyDescent="0.2">
      <c r="A1" s="1" t="s">
        <v>21</v>
      </c>
      <c r="B1" s="1" t="s">
        <v>3</v>
      </c>
      <c r="C1" s="1" t="s">
        <v>21</v>
      </c>
    </row>
    <row r="2" spans="1:3" ht="15" x14ac:dyDescent="0.2">
      <c r="A2" s="35">
        <v>164003</v>
      </c>
      <c r="B2" s="10" t="s">
        <v>25</v>
      </c>
      <c r="C2" s="35">
        <v>164003</v>
      </c>
    </row>
    <row r="3" spans="1:3" ht="15" x14ac:dyDescent="0.2">
      <c r="A3" s="35">
        <v>164001</v>
      </c>
      <c r="B3" s="10" t="s">
        <v>26</v>
      </c>
      <c r="C3" s="35">
        <v>164001</v>
      </c>
    </row>
    <row r="4" spans="1:3" ht="15" x14ac:dyDescent="0.2">
      <c r="A4" s="35">
        <v>164004</v>
      </c>
      <c r="B4" s="10" t="s">
        <v>33</v>
      </c>
      <c r="C4" s="35">
        <v>164004</v>
      </c>
    </row>
    <row r="5" spans="1:3" ht="15" x14ac:dyDescent="0.2">
      <c r="A5" s="35">
        <v>164002</v>
      </c>
      <c r="B5" s="10" t="s">
        <v>27</v>
      </c>
      <c r="C5" s="35">
        <v>164002</v>
      </c>
    </row>
    <row r="6" spans="1:3" ht="15" x14ac:dyDescent="0.2">
      <c r="A6" s="35">
        <v>164005</v>
      </c>
      <c r="B6" s="6" t="s">
        <v>37</v>
      </c>
      <c r="C6" s="35">
        <v>164005</v>
      </c>
    </row>
    <row r="7" spans="1:3" ht="15" x14ac:dyDescent="0.2">
      <c r="A7" s="35">
        <v>164006</v>
      </c>
      <c r="B7" s="6" t="s">
        <v>29</v>
      </c>
      <c r="C7" s="35">
        <v>164006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BẢNG KÊ thanh toán NCC</vt:lpstr>
      <vt:lpstr>Sheet1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2026-02-04T11:13:55Z</dcterms:modified>
</cp:coreProperties>
</file>