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N POST\chưa làm\"/>
    </mc:Choice>
  </mc:AlternateContent>
  <xr:revisionPtr revIDLastSave="0" documentId="13_ncr:1_{8FB0715C-44B3-42B0-92DA-01BF1296BF8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ẢNG KÊ thanh toán NCC" sheetId="2" r:id="rId1"/>
    <sheet name="Sheet1" sheetId="3" state="hidden" r:id="rId2"/>
  </sheets>
  <definedNames>
    <definedName name="_xlnm._FilterDatabase" localSheetId="0" hidden="1">'BẢNG KÊ thanh toán NCC'!$A$7:$Q$52</definedName>
    <definedName name="_xlnm._FilterDatabase" localSheetId="1" hidden="1">Sheet1!$A$1:$B$7</definedName>
    <definedName name="_xlnm.Print_Area" localSheetId="0">'BẢNG KÊ thanh toán NCC'!$A$1:$I$62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0" i="2" l="1"/>
  <c r="P44" i="2"/>
  <c r="P35" i="2"/>
  <c r="P34" i="2"/>
  <c r="P24" i="2"/>
  <c r="P18" i="2"/>
  <c r="P13" i="2"/>
  <c r="P8" i="2" l="1"/>
  <c r="P51" i="2"/>
  <c r="P47" i="2"/>
  <c r="P37" i="2"/>
  <c r="P29" i="2"/>
  <c r="P25" i="2"/>
  <c r="P15" i="2"/>
  <c r="P52" i="2"/>
  <c r="M52" i="2"/>
  <c r="M51" i="2"/>
  <c r="M50" i="2"/>
  <c r="P49" i="2"/>
  <c r="M49" i="2"/>
  <c r="P48" i="2"/>
  <c r="M48" i="2"/>
  <c r="M47" i="2"/>
  <c r="P46" i="2"/>
  <c r="M46" i="2"/>
  <c r="P45" i="2"/>
  <c r="M45" i="2"/>
  <c r="M44" i="2"/>
  <c r="P43" i="2"/>
  <c r="M43" i="2"/>
  <c r="P42" i="2"/>
  <c r="M42" i="2"/>
  <c r="P41" i="2"/>
  <c r="M41" i="2"/>
  <c r="P40" i="2"/>
  <c r="M40" i="2"/>
  <c r="P39" i="2"/>
  <c r="M39" i="2"/>
  <c r="P38" i="2"/>
  <c r="M38" i="2"/>
  <c r="M37" i="2"/>
  <c r="P36" i="2"/>
  <c r="M36" i="2"/>
  <c r="M35" i="2"/>
  <c r="M34" i="2"/>
  <c r="P33" i="2"/>
  <c r="M33" i="2"/>
  <c r="P32" i="2"/>
  <c r="M32" i="2"/>
  <c r="P31" i="2"/>
  <c r="M31" i="2"/>
  <c r="P30" i="2"/>
  <c r="M30" i="2"/>
  <c r="P27" i="2"/>
  <c r="M27" i="2"/>
  <c r="P26" i="2"/>
  <c r="M26" i="2"/>
  <c r="M25" i="2"/>
  <c r="M24" i="2"/>
  <c r="P23" i="2"/>
  <c r="M23" i="2"/>
  <c r="P22" i="2"/>
  <c r="M22" i="2"/>
  <c r="P21" i="2"/>
  <c r="M21" i="2"/>
  <c r="P20" i="2"/>
  <c r="M20" i="2"/>
  <c r="P19" i="2"/>
  <c r="M19" i="2"/>
  <c r="M18" i="2"/>
  <c r="Q42" i="2" l="1"/>
  <c r="Q48" i="2"/>
  <c r="Q38" i="2"/>
  <c r="Q18" i="2"/>
  <c r="Q32" i="2"/>
  <c r="Q35" i="2"/>
  <c r="Q50" i="2"/>
  <c r="Q52" i="2"/>
  <c r="Q30" i="2"/>
  <c r="Q25" i="2"/>
  <c r="Q45" i="2"/>
  <c r="Q40" i="2"/>
  <c r="Q43" i="2"/>
  <c r="Q49" i="2"/>
  <c r="Q33" i="2"/>
  <c r="Q22" i="2"/>
  <c r="Q44" i="2"/>
  <c r="Q46" i="2"/>
  <c r="Q31" i="2"/>
  <c r="Q41" i="2"/>
  <c r="Q39" i="2"/>
  <c r="Q36" i="2"/>
  <c r="Q37" i="2"/>
  <c r="Q47" i="2"/>
  <c r="Q51" i="2"/>
  <c r="Q34" i="2"/>
  <c r="Q23" i="2"/>
  <c r="Q24" i="2"/>
  <c r="Q26" i="2"/>
  <c r="Q27" i="2"/>
  <c r="Q21" i="2"/>
  <c r="Q19" i="2"/>
  <c r="Q20" i="2"/>
  <c r="P17" i="2"/>
  <c r="P28" i="2"/>
  <c r="M17" i="2"/>
  <c r="M28" i="2"/>
  <c r="M29" i="2"/>
  <c r="Q29" i="2" l="1"/>
  <c r="Q28" i="2"/>
  <c r="Q17" i="2"/>
  <c r="P9" i="2"/>
  <c r="P10" i="2"/>
  <c r="P11" i="2"/>
  <c r="P12" i="2"/>
  <c r="P14" i="2"/>
  <c r="P16" i="2"/>
  <c r="M9" i="2"/>
  <c r="M10" i="2"/>
  <c r="M11" i="2"/>
  <c r="M12" i="2"/>
  <c r="M13" i="2"/>
  <c r="M14" i="2"/>
  <c r="M15" i="2"/>
  <c r="M16" i="2"/>
  <c r="M8" i="2"/>
  <c r="P53" i="2" l="1"/>
  <c r="M53" i="2"/>
  <c r="Q13" i="2"/>
  <c r="Q12" i="2"/>
  <c r="Q11" i="2"/>
  <c r="Q10" i="2"/>
  <c r="Q9" i="2"/>
  <c r="Q14" i="2" l="1"/>
  <c r="Q15" i="2" l="1"/>
  <c r="Q8" i="2"/>
  <c r="Q16" i="2" l="1"/>
  <c r="Q53" i="2" l="1"/>
</calcChain>
</file>

<file path=xl/sharedStrings.xml><?xml version="1.0" encoding="utf-8"?>
<sst xmlns="http://schemas.openxmlformats.org/spreadsheetml/2006/main" count="392" uniqueCount="73">
  <si>
    <r>
      <t xml:space="preserve">TỔNG CÔNG TY BƯU ĐIỆN VIỆT NAM
</t>
    </r>
    <r>
      <rPr>
        <b/>
        <u/>
        <sz val="14"/>
        <color theme="1"/>
        <rFont val="Times New Roman"/>
        <family val="1"/>
      </rPr>
      <t>TRUNG TÂM KINH DOANH PHÂN PHỐI</t>
    </r>
  </si>
  <si>
    <r>
      <t xml:space="preserve">CỘNG HÒA XÃ HỘI CHỦ NGHĨA VIỆT NAM
</t>
    </r>
    <r>
      <rPr>
        <b/>
        <u/>
        <sz val="14"/>
        <color theme="1"/>
        <rFont val="Times New Roman"/>
        <family val="1"/>
      </rPr>
      <t>Độc lập - Tự do - Hạnh phúc</t>
    </r>
  </si>
  <si>
    <t>STT</t>
  </si>
  <si>
    <t>Tên hàng</t>
  </si>
  <si>
    <t>ĐVT</t>
  </si>
  <si>
    <t>Thành tiền
trước thuế</t>
  </si>
  <si>
    <t>Thuế suất (%)</t>
  </si>
  <si>
    <t>Tiền thuế</t>
  </si>
  <si>
    <t>TỔNG CỘNG</t>
  </si>
  <si>
    <t>PHỤ LỤC 03: BẢNG KÊ THANH TOÁN HÀNG HÓA CHI TIẾT CỦA CÁC NCC</t>
  </si>
  <si>
    <t>Đơn giá
trước thuế
(Đích danh)</t>
  </si>
  <si>
    <t xml:space="preserve"> Thời gian: Từ ngày  ….. đến ngày  …. tháng  …..  năm 2025</t>
  </si>
  <si>
    <t>Thành tiền
sau thuế</t>
  </si>
  <si>
    <t>Nhà cung cấp</t>
  </si>
  <si>
    <t>Kí hiệu hóa đơn</t>
  </si>
  <si>
    <t>Số Hóa đơn</t>
  </si>
  <si>
    <t>Mã đơn đặt hàng</t>
  </si>
  <si>
    <t>Tên khách hàng: BĐT/TP</t>
  </si>
  <si>
    <t>Cửa hàng/chi nhánh</t>
  </si>
  <si>
    <t>Số lượng</t>
  </si>
  <si>
    <t>Phú Nhuận</t>
  </si>
  <si>
    <t>BĐT</t>
  </si>
  <si>
    <t>Mã hàng hoá (Theo Kiotviet và HĐ ký kết)</t>
  </si>
  <si>
    <t>Chiết khấu</t>
  </si>
  <si>
    <t>Trung Tâm Sài Gòn</t>
  </si>
  <si>
    <t>1C25TNN</t>
  </si>
  <si>
    <t>CÔNG TY TNHH MTV TM VÀ DV NGỌC THƠM</t>
  </si>
  <si>
    <t>Gà Muối 500g</t>
  </si>
  <si>
    <t>Chân Giò Heo Muối 300g</t>
  </si>
  <si>
    <t>Tai Heo Muối 200g</t>
  </si>
  <si>
    <t>TÚI</t>
  </si>
  <si>
    <t>Chả Cốm 300g</t>
  </si>
  <si>
    <t>Giảng Võ</t>
  </si>
  <si>
    <t>Thăng Long</t>
  </si>
  <si>
    <t>Tràng Tiền</t>
  </si>
  <si>
    <t>Tân Phú</t>
  </si>
  <si>
    <t>Kinh Môn</t>
  </si>
  <si>
    <t>Giò Tai Lưỡi Xào 250g</t>
  </si>
  <si>
    <t>Chân giò heo muối 300g</t>
  </si>
  <si>
    <t>Tai heo muối 200g</t>
  </si>
  <si>
    <t>Gà muối 500g</t>
  </si>
  <si>
    <t>Mọc Nấm Hương 250g</t>
  </si>
  <si>
    <t>Chả cốm 300g</t>
  </si>
  <si>
    <t>Trung Tâm Hà Nội</t>
  </si>
  <si>
    <t>Trung Tâm Hải Dương</t>
  </si>
  <si>
    <t>00072972</t>
  </si>
  <si>
    <t>00073134</t>
  </si>
  <si>
    <t>00074315</t>
  </si>
  <si>
    <t>00074316</t>
  </si>
  <si>
    <t>00074869</t>
  </si>
  <si>
    <t>00077047</t>
  </si>
  <si>
    <t>00077965</t>
  </si>
  <si>
    <t>00080130</t>
  </si>
  <si>
    <t>00080193</t>
  </si>
  <si>
    <t>00081223</t>
  </si>
  <si>
    <t>00082077</t>
  </si>
  <si>
    <t>00083411</t>
  </si>
  <si>
    <t>PDN003061</t>
  </si>
  <si>
    <t>PDN003107</t>
  </si>
  <si>
    <t>PDN002283</t>
  </si>
  <si>
    <t>PDN002284</t>
  </si>
  <si>
    <t>PDN002285</t>
  </si>
  <si>
    <t>PDN003442</t>
  </si>
  <si>
    <t>PDN003220</t>
  </si>
  <si>
    <t>PDN003865</t>
  </si>
  <si>
    <t>PDN003683</t>
  </si>
  <si>
    <t>PDN004004</t>
  </si>
  <si>
    <t>PDN004064</t>
  </si>
  <si>
    <t>PDN004304</t>
  </si>
  <si>
    <t>Sóc Sơn</t>
  </si>
  <si>
    <t>Sơn Lộc</t>
  </si>
  <si>
    <t>Thanh Trì</t>
  </si>
  <si>
    <t>Bình Thạnh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</si>
</sst>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#,##0.#0"/>
    <numFmt numFmtId="168" formatCode="#,##0.##0"/>
  </numFmts>
  <fonts count="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65" fontId="4" fillId="3" borderId="3" xfId="1" applyNumberFormat="1" applyFont="1" applyFill="1" applyBorder="1" applyAlignment="1">
      <alignment horizontal="center" vertical="center"/>
    </xf>
    <xf numFmtId="9" fontId="4" fillId="3" borderId="3" xfId="2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164" fontId="6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6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165" fontId="6" fillId="0" borderId="0" xfId="1" applyNumberFormat="1" applyFont="1" applyAlignment="1">
      <alignment horizontal="center" vertical="center"/>
    </xf>
    <xf numFmtId="166" fontId="6" fillId="0" borderId="0" xfId="1" applyNumberFormat="1" applyFont="1" applyBorder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3" borderId="3" xfId="0" quotePrefix="1" applyFont="1" applyFill="1" applyBorder="1" applyAlignment="1">
      <alignment horizontal="center" vertical="center"/>
    </xf>
    <xf numFmtId="167" fontId="0" fillId="4" borderId="7" xfId="0" applyNumberFormat="1" applyFill="1" applyBorder="1"/>
    <xf numFmtId="167" fontId="0" fillId="0" borderId="7" xfId="0" applyNumberFormat="1" applyBorder="1"/>
    <xf numFmtId="168" fontId="0" fillId="4" borderId="7" xfId="0" applyNumberFormat="1" applyFill="1" applyBorder="1"/>
    <xf numFmtId="168" fontId="0" fillId="0" borderId="7" xfId="0" applyNumberFormat="1" applyBorder="1"/>
    <xf numFmtId="165" fontId="7" fillId="0" borderId="2" xfId="1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65" fontId="6" fillId="3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165" fontId="7" fillId="0" borderId="0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68"/>
  <sheetViews>
    <sheetView tabSelected="1" topLeftCell="A7" zoomScale="70" zoomScaleNormal="70" workbookViewId="0">
      <pane xSplit="4" ySplit="1" topLeftCell="L46" activePane="bottomRight" state="frozen"/>
      <selection activeCell="A7" sqref="A7"/>
      <selection pane="topRight" activeCell="F7" sqref="F7"/>
      <selection pane="bottomLeft" activeCell="A8" sqref="A8"/>
      <selection pane="bottomRight" activeCell="Q53" sqref="Q53"/>
    </sheetView>
  </sheetViews>
  <sheetFormatPr defaultColWidth="17.125" defaultRowHeight="15" x14ac:dyDescent="0.2"/>
  <cols>
    <col min="1" max="1" width="6.875" style="18" customWidth="1"/>
    <col min="2" max="2" width="22.75" style="18" customWidth="1"/>
    <col min="3" max="3" width="15.25" style="13" customWidth="1"/>
    <col min="4" max="4" width="22.125" style="25" customWidth="1"/>
    <col min="5" max="5" width="23.375" style="27" customWidth="1"/>
    <col min="6" max="6" width="19.75" style="25" customWidth="1"/>
    <col min="7" max="7" width="22.25" style="18" customWidth="1"/>
    <col min="8" max="8" width="16" style="25" customWidth="1"/>
    <col min="9" max="9" width="33.625" style="25" customWidth="1"/>
    <col min="10" max="16384" width="17.125" style="13"/>
  </cols>
  <sheetData>
    <row r="1" spans="1:20" ht="50.25" customHeight="1" x14ac:dyDescent="0.2">
      <c r="A1" s="48" t="s">
        <v>0</v>
      </c>
      <c r="B1" s="48"/>
      <c r="C1" s="48"/>
      <c r="D1" s="48"/>
      <c r="E1" s="49" t="s">
        <v>1</v>
      </c>
      <c r="F1" s="49"/>
      <c r="G1" s="49"/>
      <c r="H1" s="49"/>
      <c r="I1" s="49"/>
    </row>
    <row r="2" spans="1:20" ht="39" customHeight="1" x14ac:dyDescent="0.2">
      <c r="A2" s="50" t="s">
        <v>9</v>
      </c>
      <c r="B2" s="50"/>
      <c r="C2" s="50"/>
      <c r="D2" s="50"/>
      <c r="E2" s="50"/>
      <c r="F2" s="50"/>
      <c r="G2" s="50"/>
      <c r="H2" s="50"/>
      <c r="I2" s="50"/>
    </row>
    <row r="3" spans="1:20" s="23" customFormat="1" ht="15.75" x14ac:dyDescent="0.2">
      <c r="A3" s="51" t="s">
        <v>11</v>
      </c>
      <c r="B3" s="51"/>
      <c r="C3" s="51"/>
      <c r="D3" s="51"/>
      <c r="E3" s="51"/>
      <c r="F3" s="51"/>
      <c r="G3" s="51"/>
      <c r="H3" s="51"/>
      <c r="I3" s="51"/>
    </row>
    <row r="4" spans="1:20" ht="18.75" customHeight="1" x14ac:dyDescent="0.2">
      <c r="A4" s="51"/>
      <c r="B4" s="51"/>
      <c r="C4" s="51"/>
      <c r="D4" s="51"/>
      <c r="E4" s="51"/>
      <c r="F4" s="51"/>
      <c r="G4" s="51"/>
      <c r="H4" s="51"/>
      <c r="I4" s="51"/>
    </row>
    <row r="5" spans="1:20" s="23" customFormat="1" ht="19.5" customHeight="1" x14ac:dyDescent="0.2">
      <c r="A5" s="52" t="s">
        <v>17</v>
      </c>
      <c r="B5" s="52"/>
      <c r="C5" s="52"/>
      <c r="D5" s="45"/>
      <c r="E5" s="45"/>
      <c r="F5" s="45"/>
      <c r="G5" s="45"/>
      <c r="H5" s="45"/>
      <c r="I5" s="45"/>
    </row>
    <row r="6" spans="1:20" s="23" customFormat="1" ht="9.75" customHeight="1" x14ac:dyDescent="0.2">
      <c r="A6" s="42"/>
      <c r="B6" s="42"/>
      <c r="C6" s="42"/>
      <c r="D6" s="43"/>
      <c r="E6" s="43"/>
      <c r="F6" s="43"/>
      <c r="G6" s="43"/>
      <c r="H6" s="43"/>
      <c r="I6" s="43"/>
    </row>
    <row r="7" spans="1:20" ht="46.5" customHeight="1" x14ac:dyDescent="0.2">
      <c r="A7" s="1" t="s">
        <v>2</v>
      </c>
      <c r="B7" s="1" t="s">
        <v>14</v>
      </c>
      <c r="C7" s="1" t="s">
        <v>15</v>
      </c>
      <c r="D7" s="1" t="s">
        <v>21</v>
      </c>
      <c r="E7" s="1" t="s">
        <v>18</v>
      </c>
      <c r="F7" s="1" t="s">
        <v>16</v>
      </c>
      <c r="G7" s="1" t="s">
        <v>13</v>
      </c>
      <c r="H7" s="2" t="s">
        <v>22</v>
      </c>
      <c r="I7" s="1" t="s">
        <v>3</v>
      </c>
      <c r="J7" s="2" t="s">
        <v>4</v>
      </c>
      <c r="K7" s="4" t="s">
        <v>10</v>
      </c>
      <c r="L7" s="4" t="s">
        <v>19</v>
      </c>
      <c r="M7" s="3" t="s">
        <v>5</v>
      </c>
      <c r="N7" s="2" t="s">
        <v>6</v>
      </c>
      <c r="O7" s="2" t="s">
        <v>23</v>
      </c>
      <c r="P7" s="3" t="s">
        <v>7</v>
      </c>
      <c r="Q7" s="3" t="s">
        <v>12</v>
      </c>
    </row>
    <row r="8" spans="1:20" s="24" customFormat="1" ht="45" x14ac:dyDescent="0.2">
      <c r="A8" s="5">
        <v>1</v>
      </c>
      <c r="B8" s="5" t="s">
        <v>25</v>
      </c>
      <c r="C8" s="29" t="s">
        <v>45</v>
      </c>
      <c r="D8" s="5" t="s">
        <v>43</v>
      </c>
      <c r="E8" s="5" t="s">
        <v>34</v>
      </c>
      <c r="F8" s="5" t="s">
        <v>57</v>
      </c>
      <c r="G8" s="9" t="s">
        <v>26</v>
      </c>
      <c r="H8" s="9">
        <v>164002</v>
      </c>
      <c r="I8" s="10" t="s">
        <v>39</v>
      </c>
      <c r="J8" s="9" t="s">
        <v>30</v>
      </c>
      <c r="K8" s="30">
        <v>52815</v>
      </c>
      <c r="L8" s="32">
        <v>10</v>
      </c>
      <c r="M8" s="7">
        <f>K8*L8</f>
        <v>528150</v>
      </c>
      <c r="N8" s="8">
        <v>0.08</v>
      </c>
      <c r="O8" s="8"/>
      <c r="P8" s="7">
        <f>ROUND(L8*K8*0.08,0)</f>
        <v>42252</v>
      </c>
      <c r="Q8" s="7">
        <f t="shared" ref="Q8:Q29" si="0">+P8+M8</f>
        <v>570402</v>
      </c>
      <c r="S8" s="36"/>
      <c r="T8" s="36"/>
    </row>
    <row r="9" spans="1:20" s="24" customFormat="1" ht="45" x14ac:dyDescent="0.2">
      <c r="A9" s="5">
        <v>2</v>
      </c>
      <c r="B9" s="5" t="s">
        <v>25</v>
      </c>
      <c r="C9" s="29" t="s">
        <v>45</v>
      </c>
      <c r="D9" s="5" t="s">
        <v>43</v>
      </c>
      <c r="E9" s="5" t="s">
        <v>34</v>
      </c>
      <c r="F9" s="5" t="s">
        <v>57</v>
      </c>
      <c r="G9" s="9" t="s">
        <v>26</v>
      </c>
      <c r="H9" s="9">
        <v>164004</v>
      </c>
      <c r="I9" s="10" t="s">
        <v>37</v>
      </c>
      <c r="J9" s="9" t="s">
        <v>30</v>
      </c>
      <c r="K9" s="31">
        <v>47674</v>
      </c>
      <c r="L9" s="33">
        <v>10</v>
      </c>
      <c r="M9" s="7">
        <f t="shared" ref="M9:M16" si="1">K9*L9</f>
        <v>476740</v>
      </c>
      <c r="N9" s="8">
        <v>0.08</v>
      </c>
      <c r="O9" s="8"/>
      <c r="P9" s="7">
        <f t="shared" ref="P9:P28" si="2">ROUND(L9*K9*0.08,0)</f>
        <v>38139</v>
      </c>
      <c r="Q9" s="7">
        <f t="shared" si="0"/>
        <v>514879</v>
      </c>
      <c r="S9" s="36"/>
      <c r="T9" s="36"/>
    </row>
    <row r="10" spans="1:20" s="24" customFormat="1" ht="45" x14ac:dyDescent="0.2">
      <c r="A10" s="5">
        <v>3</v>
      </c>
      <c r="B10" s="5" t="s">
        <v>25</v>
      </c>
      <c r="C10" s="29" t="s">
        <v>46</v>
      </c>
      <c r="D10" s="5" t="s">
        <v>44</v>
      </c>
      <c r="E10" s="5" t="s">
        <v>36</v>
      </c>
      <c r="F10" s="5" t="s">
        <v>58</v>
      </c>
      <c r="G10" s="9" t="s">
        <v>26</v>
      </c>
      <c r="H10" s="9">
        <v>164004</v>
      </c>
      <c r="I10" s="10" t="s">
        <v>37</v>
      </c>
      <c r="J10" s="9" t="s">
        <v>30</v>
      </c>
      <c r="K10" s="30">
        <v>47674</v>
      </c>
      <c r="L10" s="32">
        <v>10</v>
      </c>
      <c r="M10" s="7">
        <f t="shared" si="1"/>
        <v>476740</v>
      </c>
      <c r="N10" s="8">
        <v>0.08</v>
      </c>
      <c r="O10" s="8"/>
      <c r="P10" s="7">
        <f t="shared" si="2"/>
        <v>38139</v>
      </c>
      <c r="Q10" s="7">
        <f t="shared" si="0"/>
        <v>514879</v>
      </c>
      <c r="S10" s="36"/>
      <c r="T10" s="36"/>
    </row>
    <row r="11" spans="1:20" s="24" customFormat="1" ht="45" x14ac:dyDescent="0.2">
      <c r="A11" s="5">
        <v>4</v>
      </c>
      <c r="B11" s="5" t="s">
        <v>25</v>
      </c>
      <c r="C11" s="29" t="s">
        <v>46</v>
      </c>
      <c r="D11" s="5" t="s">
        <v>44</v>
      </c>
      <c r="E11" s="5" t="s">
        <v>36</v>
      </c>
      <c r="F11" s="5" t="s">
        <v>58</v>
      </c>
      <c r="G11" s="9" t="s">
        <v>26</v>
      </c>
      <c r="H11" s="9">
        <v>164001</v>
      </c>
      <c r="I11" s="10" t="s">
        <v>38</v>
      </c>
      <c r="J11" s="9" t="s">
        <v>30</v>
      </c>
      <c r="K11" s="31">
        <v>61388</v>
      </c>
      <c r="L11" s="33">
        <v>25</v>
      </c>
      <c r="M11" s="7">
        <f t="shared" si="1"/>
        <v>1534700</v>
      </c>
      <c r="N11" s="8">
        <v>0.08</v>
      </c>
      <c r="O11" s="8"/>
      <c r="P11" s="7">
        <f t="shared" si="2"/>
        <v>122776</v>
      </c>
      <c r="Q11" s="7">
        <f t="shared" si="0"/>
        <v>1657476</v>
      </c>
      <c r="S11" s="36"/>
      <c r="T11" s="36"/>
    </row>
    <row r="12" spans="1:20" s="24" customFormat="1" ht="45" x14ac:dyDescent="0.2">
      <c r="A12" s="5">
        <v>5</v>
      </c>
      <c r="B12" s="5" t="s">
        <v>25</v>
      </c>
      <c r="C12" s="29" t="s">
        <v>47</v>
      </c>
      <c r="D12" s="5" t="s">
        <v>43</v>
      </c>
      <c r="E12" s="5" t="s">
        <v>69</v>
      </c>
      <c r="F12" s="5" t="s">
        <v>59</v>
      </c>
      <c r="G12" s="9" t="s">
        <v>26</v>
      </c>
      <c r="H12" s="9">
        <v>164001</v>
      </c>
      <c r="I12" s="10" t="s">
        <v>38</v>
      </c>
      <c r="J12" s="9" t="s">
        <v>30</v>
      </c>
      <c r="K12" s="30">
        <v>55249</v>
      </c>
      <c r="L12" s="32">
        <v>6</v>
      </c>
      <c r="M12" s="7">
        <f t="shared" si="1"/>
        <v>331494</v>
      </c>
      <c r="N12" s="8">
        <v>0.08</v>
      </c>
      <c r="O12" s="8"/>
      <c r="P12" s="7">
        <f t="shared" si="2"/>
        <v>26520</v>
      </c>
      <c r="Q12" s="7">
        <f t="shared" si="0"/>
        <v>358014</v>
      </c>
      <c r="S12" s="36"/>
      <c r="T12" s="36"/>
    </row>
    <row r="13" spans="1:20" s="24" customFormat="1" ht="45" x14ac:dyDescent="0.2">
      <c r="A13" s="5">
        <v>6</v>
      </c>
      <c r="B13" s="5" t="s">
        <v>25</v>
      </c>
      <c r="C13" s="29" t="s">
        <v>47</v>
      </c>
      <c r="D13" s="5" t="s">
        <v>43</v>
      </c>
      <c r="E13" s="5" t="s">
        <v>69</v>
      </c>
      <c r="F13" s="5" t="s">
        <v>59</v>
      </c>
      <c r="G13" s="9" t="s">
        <v>26</v>
      </c>
      <c r="H13" s="9">
        <v>164002</v>
      </c>
      <c r="I13" s="10" t="s">
        <v>39</v>
      </c>
      <c r="J13" s="9" t="s">
        <v>30</v>
      </c>
      <c r="K13" s="31">
        <v>47534</v>
      </c>
      <c r="L13" s="33">
        <v>8</v>
      </c>
      <c r="M13" s="7">
        <f t="shared" si="1"/>
        <v>380272</v>
      </c>
      <c r="N13" s="8">
        <v>0.08</v>
      </c>
      <c r="O13" s="8"/>
      <c r="P13" s="7">
        <f>ROUND(L13*K13*0.08,0)-1</f>
        <v>30421</v>
      </c>
      <c r="Q13" s="7">
        <f t="shared" si="0"/>
        <v>410693</v>
      </c>
      <c r="S13" s="36"/>
      <c r="T13" s="36"/>
    </row>
    <row r="14" spans="1:20" s="24" customFormat="1" ht="45" x14ac:dyDescent="0.2">
      <c r="A14" s="5">
        <v>7</v>
      </c>
      <c r="B14" s="5" t="s">
        <v>25</v>
      </c>
      <c r="C14" s="29" t="s">
        <v>47</v>
      </c>
      <c r="D14" s="5" t="s">
        <v>43</v>
      </c>
      <c r="E14" s="5" t="s">
        <v>69</v>
      </c>
      <c r="F14" s="5" t="s">
        <v>59</v>
      </c>
      <c r="G14" s="9" t="s">
        <v>26</v>
      </c>
      <c r="H14" s="9">
        <v>164003</v>
      </c>
      <c r="I14" s="10" t="s">
        <v>40</v>
      </c>
      <c r="J14" s="9" t="s">
        <v>30</v>
      </c>
      <c r="K14" s="30">
        <v>94955</v>
      </c>
      <c r="L14" s="32">
        <v>10</v>
      </c>
      <c r="M14" s="7">
        <f t="shared" si="1"/>
        <v>949550</v>
      </c>
      <c r="N14" s="8">
        <v>0.08</v>
      </c>
      <c r="O14" s="8"/>
      <c r="P14" s="7">
        <f t="shared" si="2"/>
        <v>75964</v>
      </c>
      <c r="Q14" s="7">
        <f t="shared" si="0"/>
        <v>1025514</v>
      </c>
      <c r="S14" s="36"/>
      <c r="T14" s="36"/>
    </row>
    <row r="15" spans="1:20" s="24" customFormat="1" ht="45" x14ac:dyDescent="0.2">
      <c r="A15" s="5">
        <v>8</v>
      </c>
      <c r="B15" s="5" t="s">
        <v>25</v>
      </c>
      <c r="C15" s="29" t="s">
        <v>47</v>
      </c>
      <c r="D15" s="5" t="s">
        <v>43</v>
      </c>
      <c r="E15" s="5" t="s">
        <v>69</v>
      </c>
      <c r="F15" s="5" t="s">
        <v>59</v>
      </c>
      <c r="G15" s="9" t="s">
        <v>26</v>
      </c>
      <c r="H15" s="9">
        <v>164004</v>
      </c>
      <c r="I15" s="10" t="s">
        <v>37</v>
      </c>
      <c r="J15" s="9" t="s">
        <v>30</v>
      </c>
      <c r="K15" s="31">
        <v>42906</v>
      </c>
      <c r="L15" s="33">
        <v>8</v>
      </c>
      <c r="M15" s="7">
        <f t="shared" si="1"/>
        <v>343248</v>
      </c>
      <c r="N15" s="8">
        <v>0.08</v>
      </c>
      <c r="O15" s="8"/>
      <c r="P15" s="7">
        <f>ROUND(L15*K15*0.08,0)</f>
        <v>27460</v>
      </c>
      <c r="Q15" s="7">
        <f t="shared" si="0"/>
        <v>370708</v>
      </c>
      <c r="S15" s="36"/>
      <c r="T15" s="36"/>
    </row>
    <row r="16" spans="1:20" s="24" customFormat="1" ht="45" x14ac:dyDescent="0.2">
      <c r="A16" s="5">
        <v>9</v>
      </c>
      <c r="B16" s="5" t="s">
        <v>25</v>
      </c>
      <c r="C16" s="29" t="s">
        <v>47</v>
      </c>
      <c r="D16" s="5" t="s">
        <v>43</v>
      </c>
      <c r="E16" s="5" t="s">
        <v>69</v>
      </c>
      <c r="F16" s="5" t="s">
        <v>59</v>
      </c>
      <c r="G16" s="9" t="s">
        <v>26</v>
      </c>
      <c r="H16" s="9">
        <v>164005</v>
      </c>
      <c r="I16" s="11" t="s">
        <v>41</v>
      </c>
      <c r="J16" s="9" t="s">
        <v>30</v>
      </c>
      <c r="K16" s="30">
        <v>39330</v>
      </c>
      <c r="L16" s="32">
        <v>10</v>
      </c>
      <c r="M16" s="7">
        <f t="shared" si="1"/>
        <v>393300</v>
      </c>
      <c r="N16" s="8">
        <v>0.08</v>
      </c>
      <c r="O16" s="8"/>
      <c r="P16" s="7">
        <f t="shared" si="2"/>
        <v>31464</v>
      </c>
      <c r="Q16" s="7">
        <f t="shared" si="0"/>
        <v>424764</v>
      </c>
      <c r="S16" s="36"/>
      <c r="T16" s="36"/>
    </row>
    <row r="17" spans="1:20" s="24" customFormat="1" ht="45" x14ac:dyDescent="0.2">
      <c r="A17" s="5">
        <v>10</v>
      </c>
      <c r="B17" s="5" t="s">
        <v>25</v>
      </c>
      <c r="C17" s="29" t="s">
        <v>47</v>
      </c>
      <c r="D17" s="5" t="s">
        <v>43</v>
      </c>
      <c r="E17" s="5" t="s">
        <v>69</v>
      </c>
      <c r="F17" s="5" t="s">
        <v>59</v>
      </c>
      <c r="G17" s="9" t="s">
        <v>26</v>
      </c>
      <c r="H17" s="9">
        <v>164006</v>
      </c>
      <c r="I17" s="10" t="s">
        <v>42</v>
      </c>
      <c r="J17" s="9" t="s">
        <v>30</v>
      </c>
      <c r="K17" s="31">
        <v>63484</v>
      </c>
      <c r="L17" s="33">
        <v>8</v>
      </c>
      <c r="M17" s="7">
        <f t="shared" ref="M17:M29" si="3">K17*L17</f>
        <v>507872</v>
      </c>
      <c r="N17" s="8">
        <v>0.08</v>
      </c>
      <c r="O17" s="8"/>
      <c r="P17" s="7">
        <f t="shared" si="2"/>
        <v>40630</v>
      </c>
      <c r="Q17" s="7">
        <f t="shared" si="0"/>
        <v>548502</v>
      </c>
      <c r="S17" s="36"/>
      <c r="T17" s="36"/>
    </row>
    <row r="18" spans="1:20" s="24" customFormat="1" ht="45" x14ac:dyDescent="0.2">
      <c r="A18" s="5">
        <v>11</v>
      </c>
      <c r="B18" s="5" t="s">
        <v>25</v>
      </c>
      <c r="C18" s="29" t="s">
        <v>48</v>
      </c>
      <c r="D18" s="5" t="s">
        <v>43</v>
      </c>
      <c r="E18" s="5" t="s">
        <v>70</v>
      </c>
      <c r="F18" s="5" t="s">
        <v>60</v>
      </c>
      <c r="G18" s="9" t="s">
        <v>26</v>
      </c>
      <c r="H18" s="9">
        <v>164001</v>
      </c>
      <c r="I18" s="10" t="s">
        <v>38</v>
      </c>
      <c r="J18" s="9" t="s">
        <v>30</v>
      </c>
      <c r="K18" s="30">
        <v>55249</v>
      </c>
      <c r="L18" s="32">
        <v>6</v>
      </c>
      <c r="M18" s="7">
        <f>K18*L18</f>
        <v>331494</v>
      </c>
      <c r="N18" s="8">
        <v>0.08</v>
      </c>
      <c r="O18" s="8"/>
      <c r="P18" s="7">
        <f>ROUND(L18*K18*0.08,0)-1</f>
        <v>26519</v>
      </c>
      <c r="Q18" s="7">
        <f t="shared" ref="Q18:Q27" si="4">+P18+M18</f>
        <v>358013</v>
      </c>
      <c r="S18" s="36"/>
      <c r="T18" s="36"/>
    </row>
    <row r="19" spans="1:20" s="24" customFormat="1" ht="45" x14ac:dyDescent="0.2">
      <c r="A19" s="5">
        <v>12</v>
      </c>
      <c r="B19" s="5" t="s">
        <v>25</v>
      </c>
      <c r="C19" s="29" t="s">
        <v>48</v>
      </c>
      <c r="D19" s="5" t="s">
        <v>43</v>
      </c>
      <c r="E19" s="5" t="s">
        <v>70</v>
      </c>
      <c r="F19" s="5" t="s">
        <v>60</v>
      </c>
      <c r="G19" s="9" t="s">
        <v>26</v>
      </c>
      <c r="H19" s="9">
        <v>164002</v>
      </c>
      <c r="I19" s="10" t="s">
        <v>39</v>
      </c>
      <c r="J19" s="9" t="s">
        <v>30</v>
      </c>
      <c r="K19" s="31">
        <v>47534</v>
      </c>
      <c r="L19" s="33">
        <v>8</v>
      </c>
      <c r="M19" s="7">
        <f t="shared" ref="M19:M27" si="5">K19*L19</f>
        <v>380272</v>
      </c>
      <c r="N19" s="8">
        <v>0.08</v>
      </c>
      <c r="O19" s="8"/>
      <c r="P19" s="7">
        <f t="shared" ref="P18:P24" si="6">ROUND(L19*K19*0.08,0)</f>
        <v>30422</v>
      </c>
      <c r="Q19" s="7">
        <f t="shared" si="4"/>
        <v>410694</v>
      </c>
      <c r="S19" s="36"/>
      <c r="T19" s="36"/>
    </row>
    <row r="20" spans="1:20" s="24" customFormat="1" ht="45" x14ac:dyDescent="0.2">
      <c r="A20" s="5">
        <v>13</v>
      </c>
      <c r="B20" s="5" t="s">
        <v>25</v>
      </c>
      <c r="C20" s="29" t="s">
        <v>48</v>
      </c>
      <c r="D20" s="5" t="s">
        <v>43</v>
      </c>
      <c r="E20" s="5" t="s">
        <v>70</v>
      </c>
      <c r="F20" s="5" t="s">
        <v>60</v>
      </c>
      <c r="G20" s="9" t="s">
        <v>26</v>
      </c>
      <c r="H20" s="9">
        <v>164003</v>
      </c>
      <c r="I20" s="10" t="s">
        <v>40</v>
      </c>
      <c r="J20" s="9" t="s">
        <v>30</v>
      </c>
      <c r="K20" s="30">
        <v>94955</v>
      </c>
      <c r="L20" s="32">
        <v>10</v>
      </c>
      <c r="M20" s="7">
        <f t="shared" si="5"/>
        <v>949550</v>
      </c>
      <c r="N20" s="8">
        <v>0.08</v>
      </c>
      <c r="O20" s="8"/>
      <c r="P20" s="7">
        <f t="shared" si="6"/>
        <v>75964</v>
      </c>
      <c r="Q20" s="7">
        <f t="shared" si="4"/>
        <v>1025514</v>
      </c>
      <c r="S20" s="36"/>
      <c r="T20" s="36"/>
    </row>
    <row r="21" spans="1:20" s="24" customFormat="1" ht="45" x14ac:dyDescent="0.2">
      <c r="A21" s="5">
        <v>14</v>
      </c>
      <c r="B21" s="5" t="s">
        <v>25</v>
      </c>
      <c r="C21" s="29" t="s">
        <v>48</v>
      </c>
      <c r="D21" s="5" t="s">
        <v>43</v>
      </c>
      <c r="E21" s="5" t="s">
        <v>70</v>
      </c>
      <c r="F21" s="5" t="s">
        <v>60</v>
      </c>
      <c r="G21" s="9" t="s">
        <v>26</v>
      </c>
      <c r="H21" s="9">
        <v>164004</v>
      </c>
      <c r="I21" s="10" t="s">
        <v>37</v>
      </c>
      <c r="J21" s="9" t="s">
        <v>30</v>
      </c>
      <c r="K21" s="31">
        <v>42906</v>
      </c>
      <c r="L21" s="33">
        <v>8</v>
      </c>
      <c r="M21" s="7">
        <f t="shared" si="5"/>
        <v>343248</v>
      </c>
      <c r="N21" s="8">
        <v>0.08</v>
      </c>
      <c r="O21" s="8"/>
      <c r="P21" s="7">
        <f t="shared" si="6"/>
        <v>27460</v>
      </c>
      <c r="Q21" s="7">
        <f t="shared" si="4"/>
        <v>370708</v>
      </c>
      <c r="S21" s="36"/>
      <c r="T21" s="36"/>
    </row>
    <row r="22" spans="1:20" s="24" customFormat="1" ht="45" x14ac:dyDescent="0.2">
      <c r="A22" s="5">
        <v>15</v>
      </c>
      <c r="B22" s="5" t="s">
        <v>25</v>
      </c>
      <c r="C22" s="29" t="s">
        <v>48</v>
      </c>
      <c r="D22" s="5" t="s">
        <v>43</v>
      </c>
      <c r="E22" s="5" t="s">
        <v>70</v>
      </c>
      <c r="F22" s="5" t="s">
        <v>60</v>
      </c>
      <c r="G22" s="9" t="s">
        <v>26</v>
      </c>
      <c r="H22" s="9">
        <v>164005</v>
      </c>
      <c r="I22" s="10" t="s">
        <v>41</v>
      </c>
      <c r="J22" s="9" t="s">
        <v>30</v>
      </c>
      <c r="K22" s="30">
        <v>39330</v>
      </c>
      <c r="L22" s="32">
        <v>10</v>
      </c>
      <c r="M22" s="7">
        <f t="shared" si="5"/>
        <v>393300</v>
      </c>
      <c r="N22" s="8">
        <v>0.08</v>
      </c>
      <c r="O22" s="8"/>
      <c r="P22" s="7">
        <f t="shared" si="6"/>
        <v>31464</v>
      </c>
      <c r="Q22" s="7">
        <f t="shared" si="4"/>
        <v>424764</v>
      </c>
      <c r="S22" s="36"/>
      <c r="T22" s="36"/>
    </row>
    <row r="23" spans="1:20" s="24" customFormat="1" ht="45" x14ac:dyDescent="0.2">
      <c r="A23" s="5">
        <v>16</v>
      </c>
      <c r="B23" s="5" t="s">
        <v>25</v>
      </c>
      <c r="C23" s="29" t="s">
        <v>48</v>
      </c>
      <c r="D23" s="5" t="s">
        <v>43</v>
      </c>
      <c r="E23" s="5" t="s">
        <v>70</v>
      </c>
      <c r="F23" s="5" t="s">
        <v>60</v>
      </c>
      <c r="G23" s="9" t="s">
        <v>26</v>
      </c>
      <c r="H23" s="9">
        <v>164006</v>
      </c>
      <c r="I23" s="10" t="s">
        <v>42</v>
      </c>
      <c r="J23" s="9" t="s">
        <v>30</v>
      </c>
      <c r="K23" s="31">
        <v>63484</v>
      </c>
      <c r="L23" s="33">
        <v>8</v>
      </c>
      <c r="M23" s="7">
        <f t="shared" si="5"/>
        <v>507872</v>
      </c>
      <c r="N23" s="8">
        <v>0.08</v>
      </c>
      <c r="O23" s="8"/>
      <c r="P23" s="7">
        <f t="shared" si="6"/>
        <v>40630</v>
      </c>
      <c r="Q23" s="7">
        <f t="shared" si="4"/>
        <v>548502</v>
      </c>
      <c r="S23" s="36"/>
      <c r="T23" s="36"/>
    </row>
    <row r="24" spans="1:20" s="24" customFormat="1" ht="45" x14ac:dyDescent="0.2">
      <c r="A24" s="5">
        <v>17</v>
      </c>
      <c r="B24" s="5" t="s">
        <v>25</v>
      </c>
      <c r="C24" s="29" t="s">
        <v>49</v>
      </c>
      <c r="D24" s="5" t="s">
        <v>43</v>
      </c>
      <c r="E24" s="5" t="s">
        <v>71</v>
      </c>
      <c r="F24" s="5" t="s">
        <v>61</v>
      </c>
      <c r="G24" s="9" t="s">
        <v>26</v>
      </c>
      <c r="H24" s="9">
        <v>164001</v>
      </c>
      <c r="I24" s="10" t="s">
        <v>38</v>
      </c>
      <c r="J24" s="9" t="s">
        <v>30</v>
      </c>
      <c r="K24" s="30">
        <v>55249</v>
      </c>
      <c r="L24" s="32">
        <v>6</v>
      </c>
      <c r="M24" s="7">
        <f t="shared" si="5"/>
        <v>331494</v>
      </c>
      <c r="N24" s="8">
        <v>0.08</v>
      </c>
      <c r="O24" s="8"/>
      <c r="P24" s="7">
        <f>ROUND(L24*K24*0.08,0)-1</f>
        <v>26519</v>
      </c>
      <c r="Q24" s="7">
        <f t="shared" si="4"/>
        <v>358013</v>
      </c>
      <c r="S24" s="36"/>
      <c r="T24" s="36"/>
    </row>
    <row r="25" spans="1:20" s="24" customFormat="1" ht="45" x14ac:dyDescent="0.2">
      <c r="A25" s="5">
        <v>18</v>
      </c>
      <c r="B25" s="5" t="s">
        <v>25</v>
      </c>
      <c r="C25" s="29" t="s">
        <v>49</v>
      </c>
      <c r="D25" s="5" t="s">
        <v>43</v>
      </c>
      <c r="E25" s="5" t="s">
        <v>71</v>
      </c>
      <c r="F25" s="5" t="s">
        <v>61</v>
      </c>
      <c r="G25" s="9" t="s">
        <v>26</v>
      </c>
      <c r="H25" s="9">
        <v>164002</v>
      </c>
      <c r="I25" s="10" t="s">
        <v>39</v>
      </c>
      <c r="J25" s="9" t="s">
        <v>30</v>
      </c>
      <c r="K25" s="31">
        <v>47534</v>
      </c>
      <c r="L25" s="33">
        <v>8</v>
      </c>
      <c r="M25" s="7">
        <f t="shared" si="5"/>
        <v>380272</v>
      </c>
      <c r="N25" s="8">
        <v>0.08</v>
      </c>
      <c r="O25" s="8"/>
      <c r="P25" s="7">
        <f>ROUND(L25*K25*0.08,0)</f>
        <v>30422</v>
      </c>
      <c r="Q25" s="7">
        <f t="shared" si="4"/>
        <v>410694</v>
      </c>
      <c r="S25" s="36"/>
      <c r="T25" s="36"/>
    </row>
    <row r="26" spans="1:20" s="24" customFormat="1" ht="45" x14ac:dyDescent="0.2">
      <c r="A26" s="5">
        <v>19</v>
      </c>
      <c r="B26" s="5" t="s">
        <v>25</v>
      </c>
      <c r="C26" s="29" t="s">
        <v>49</v>
      </c>
      <c r="D26" s="5" t="s">
        <v>43</v>
      </c>
      <c r="E26" s="5" t="s">
        <v>71</v>
      </c>
      <c r="F26" s="5" t="s">
        <v>61</v>
      </c>
      <c r="G26" s="9" t="s">
        <v>26</v>
      </c>
      <c r="H26" s="9">
        <v>164003</v>
      </c>
      <c r="I26" s="11" t="s">
        <v>40</v>
      </c>
      <c r="J26" s="9" t="s">
        <v>30</v>
      </c>
      <c r="K26" s="30">
        <v>94955</v>
      </c>
      <c r="L26" s="32">
        <v>10</v>
      </c>
      <c r="M26" s="7">
        <f t="shared" si="5"/>
        <v>949550</v>
      </c>
      <c r="N26" s="8">
        <v>0.08</v>
      </c>
      <c r="O26" s="8"/>
      <c r="P26" s="7">
        <f t="shared" ref="P26:P27" si="7">ROUND(L26*K26*0.08,0)</f>
        <v>75964</v>
      </c>
      <c r="Q26" s="7">
        <f t="shared" si="4"/>
        <v>1025514</v>
      </c>
      <c r="S26" s="36"/>
      <c r="T26" s="36"/>
    </row>
    <row r="27" spans="1:20" s="24" customFormat="1" ht="45" x14ac:dyDescent="0.2">
      <c r="A27" s="5">
        <v>20</v>
      </c>
      <c r="B27" s="5" t="s">
        <v>25</v>
      </c>
      <c r="C27" s="29" t="s">
        <v>49</v>
      </c>
      <c r="D27" s="5" t="s">
        <v>43</v>
      </c>
      <c r="E27" s="5" t="s">
        <v>71</v>
      </c>
      <c r="F27" s="5" t="s">
        <v>61</v>
      </c>
      <c r="G27" s="9" t="s">
        <v>26</v>
      </c>
      <c r="H27" s="9">
        <v>164004</v>
      </c>
      <c r="I27" s="10" t="s">
        <v>37</v>
      </c>
      <c r="J27" s="9" t="s">
        <v>30</v>
      </c>
      <c r="K27" s="31">
        <v>42906</v>
      </c>
      <c r="L27" s="33">
        <v>8</v>
      </c>
      <c r="M27" s="7">
        <f t="shared" si="5"/>
        <v>343248</v>
      </c>
      <c r="N27" s="8">
        <v>0.08</v>
      </c>
      <c r="O27" s="8"/>
      <c r="P27" s="7">
        <f t="shared" si="7"/>
        <v>27460</v>
      </c>
      <c r="Q27" s="7">
        <f t="shared" si="4"/>
        <v>370708</v>
      </c>
      <c r="S27" s="36"/>
      <c r="T27" s="36"/>
    </row>
    <row r="28" spans="1:20" s="24" customFormat="1" ht="45" x14ac:dyDescent="0.2">
      <c r="A28" s="5">
        <v>21</v>
      </c>
      <c r="B28" s="5" t="s">
        <v>25</v>
      </c>
      <c r="C28" s="29" t="s">
        <v>49</v>
      </c>
      <c r="D28" s="5" t="s">
        <v>43</v>
      </c>
      <c r="E28" s="5" t="s">
        <v>71</v>
      </c>
      <c r="F28" s="5" t="s">
        <v>61</v>
      </c>
      <c r="G28" s="9" t="s">
        <v>26</v>
      </c>
      <c r="H28" s="9">
        <v>164005</v>
      </c>
      <c r="I28" s="10" t="s">
        <v>41</v>
      </c>
      <c r="J28" s="9" t="s">
        <v>30</v>
      </c>
      <c r="K28" s="30">
        <v>39330</v>
      </c>
      <c r="L28" s="32">
        <v>10</v>
      </c>
      <c r="M28" s="7">
        <f t="shared" si="3"/>
        <v>393300</v>
      </c>
      <c r="N28" s="8">
        <v>0.08</v>
      </c>
      <c r="O28" s="8"/>
      <c r="P28" s="7">
        <f t="shared" si="2"/>
        <v>31464</v>
      </c>
      <c r="Q28" s="7">
        <f t="shared" si="0"/>
        <v>424764</v>
      </c>
      <c r="S28" s="36"/>
      <c r="T28" s="36"/>
    </row>
    <row r="29" spans="1:20" s="24" customFormat="1" ht="45" x14ac:dyDescent="0.2">
      <c r="A29" s="5">
        <v>22</v>
      </c>
      <c r="B29" s="5" t="s">
        <v>25</v>
      </c>
      <c r="C29" s="29" t="s">
        <v>49</v>
      </c>
      <c r="D29" s="5" t="s">
        <v>43</v>
      </c>
      <c r="E29" s="5" t="s">
        <v>71</v>
      </c>
      <c r="F29" s="5" t="s">
        <v>61</v>
      </c>
      <c r="G29" s="9" t="s">
        <v>26</v>
      </c>
      <c r="H29" s="9">
        <v>164006</v>
      </c>
      <c r="I29" s="10" t="s">
        <v>42</v>
      </c>
      <c r="J29" s="9" t="s">
        <v>30</v>
      </c>
      <c r="K29" s="31">
        <v>63484</v>
      </c>
      <c r="L29" s="33">
        <v>8</v>
      </c>
      <c r="M29" s="7">
        <f t="shared" si="3"/>
        <v>507872</v>
      </c>
      <c r="N29" s="8">
        <v>0.08</v>
      </c>
      <c r="O29" s="8"/>
      <c r="P29" s="7">
        <f>ROUND(L29*K29*0.08,0)</f>
        <v>40630</v>
      </c>
      <c r="Q29" s="7">
        <f t="shared" si="0"/>
        <v>548502</v>
      </c>
      <c r="S29" s="36"/>
      <c r="T29" s="36"/>
    </row>
    <row r="30" spans="1:20" s="24" customFormat="1" ht="45" x14ac:dyDescent="0.2">
      <c r="A30" s="5">
        <v>23</v>
      </c>
      <c r="B30" s="5" t="s">
        <v>25</v>
      </c>
      <c r="C30" s="29" t="s">
        <v>50</v>
      </c>
      <c r="D30" s="5" t="s">
        <v>43</v>
      </c>
      <c r="E30" s="5" t="s">
        <v>33</v>
      </c>
      <c r="F30" s="5" t="s">
        <v>62</v>
      </c>
      <c r="G30" s="9" t="s">
        <v>26</v>
      </c>
      <c r="H30" s="9">
        <v>164004</v>
      </c>
      <c r="I30" s="10" t="s">
        <v>37</v>
      </c>
      <c r="J30" s="9" t="s">
        <v>30</v>
      </c>
      <c r="K30" s="30">
        <v>47674</v>
      </c>
      <c r="L30" s="32">
        <v>2</v>
      </c>
      <c r="M30" s="7">
        <f>K30*L30</f>
        <v>95348</v>
      </c>
      <c r="N30" s="8">
        <v>0.08</v>
      </c>
      <c r="O30" s="8"/>
      <c r="P30" s="7">
        <f t="shared" ref="P30:P36" si="8">ROUND(L30*K30*0.08,0)</f>
        <v>7628</v>
      </c>
      <c r="Q30" s="7">
        <f t="shared" ref="Q30:Q52" si="9">+P30+M30</f>
        <v>102976</v>
      </c>
      <c r="S30" s="36"/>
      <c r="T30" s="36"/>
    </row>
    <row r="31" spans="1:20" s="24" customFormat="1" ht="45" x14ac:dyDescent="0.2">
      <c r="A31" s="5">
        <v>24</v>
      </c>
      <c r="B31" s="5" t="s">
        <v>25</v>
      </c>
      <c r="C31" s="29" t="s">
        <v>50</v>
      </c>
      <c r="D31" s="5" t="s">
        <v>43</v>
      </c>
      <c r="E31" s="5" t="s">
        <v>33</v>
      </c>
      <c r="F31" s="5" t="s">
        <v>62</v>
      </c>
      <c r="G31" s="9" t="s">
        <v>26</v>
      </c>
      <c r="H31" s="9">
        <v>164006</v>
      </c>
      <c r="I31" s="10" t="s">
        <v>42</v>
      </c>
      <c r="J31" s="9" t="s">
        <v>30</v>
      </c>
      <c r="K31" s="31">
        <v>70538</v>
      </c>
      <c r="L31" s="33">
        <v>3</v>
      </c>
      <c r="M31" s="7">
        <f t="shared" ref="M31:M39" si="10">K31*L31</f>
        <v>211614</v>
      </c>
      <c r="N31" s="8">
        <v>0.08</v>
      </c>
      <c r="O31" s="8"/>
      <c r="P31" s="7">
        <f t="shared" si="8"/>
        <v>16929</v>
      </c>
      <c r="Q31" s="7">
        <f t="shared" si="9"/>
        <v>228543</v>
      </c>
      <c r="S31" s="36"/>
      <c r="T31" s="36"/>
    </row>
    <row r="32" spans="1:20" s="24" customFormat="1" ht="45" x14ac:dyDescent="0.2">
      <c r="A32" s="5">
        <v>25</v>
      </c>
      <c r="B32" s="5" t="s">
        <v>25</v>
      </c>
      <c r="C32" s="29" t="s">
        <v>50</v>
      </c>
      <c r="D32" s="5" t="s">
        <v>43</v>
      </c>
      <c r="E32" s="5" t="s">
        <v>33</v>
      </c>
      <c r="F32" s="5" t="s">
        <v>62</v>
      </c>
      <c r="G32" s="9" t="s">
        <v>26</v>
      </c>
      <c r="H32" s="9">
        <v>164001</v>
      </c>
      <c r="I32" s="10" t="s">
        <v>38</v>
      </c>
      <c r="J32" s="9" t="s">
        <v>30</v>
      </c>
      <c r="K32" s="30">
        <v>69759</v>
      </c>
      <c r="L32" s="32">
        <v>5</v>
      </c>
      <c r="M32" s="7">
        <f t="shared" si="10"/>
        <v>348795</v>
      </c>
      <c r="N32" s="8">
        <v>0.08</v>
      </c>
      <c r="O32" s="8"/>
      <c r="P32" s="7">
        <f t="shared" si="8"/>
        <v>27904</v>
      </c>
      <c r="Q32" s="7">
        <f t="shared" si="9"/>
        <v>376699</v>
      </c>
      <c r="S32" s="36"/>
      <c r="T32" s="36"/>
    </row>
    <row r="33" spans="1:20" s="24" customFormat="1" ht="45" x14ac:dyDescent="0.2">
      <c r="A33" s="5">
        <v>26</v>
      </c>
      <c r="B33" s="5" t="s">
        <v>25</v>
      </c>
      <c r="C33" s="29" t="s">
        <v>50</v>
      </c>
      <c r="D33" s="5" t="s">
        <v>43</v>
      </c>
      <c r="E33" s="5" t="s">
        <v>33</v>
      </c>
      <c r="F33" s="5" t="s">
        <v>62</v>
      </c>
      <c r="G33" s="9" t="s">
        <v>26</v>
      </c>
      <c r="H33" s="9">
        <v>164003</v>
      </c>
      <c r="I33" s="10" t="s">
        <v>40</v>
      </c>
      <c r="J33" s="9" t="s">
        <v>30</v>
      </c>
      <c r="K33" s="31">
        <v>110780</v>
      </c>
      <c r="L33" s="33">
        <v>2</v>
      </c>
      <c r="M33" s="7">
        <f t="shared" si="10"/>
        <v>221560</v>
      </c>
      <c r="N33" s="8">
        <v>0.08</v>
      </c>
      <c r="O33" s="8"/>
      <c r="P33" s="7">
        <f t="shared" si="8"/>
        <v>17725</v>
      </c>
      <c r="Q33" s="7">
        <f t="shared" si="9"/>
        <v>239285</v>
      </c>
      <c r="S33" s="36"/>
      <c r="T33" s="36"/>
    </row>
    <row r="34" spans="1:20" s="24" customFormat="1" ht="45" x14ac:dyDescent="0.2">
      <c r="A34" s="5">
        <v>27</v>
      </c>
      <c r="B34" s="5" t="s">
        <v>25</v>
      </c>
      <c r="C34" s="29" t="s">
        <v>50</v>
      </c>
      <c r="D34" s="5" t="s">
        <v>43</v>
      </c>
      <c r="E34" s="5" t="s">
        <v>33</v>
      </c>
      <c r="F34" s="5" t="s">
        <v>62</v>
      </c>
      <c r="G34" s="9" t="s">
        <v>26</v>
      </c>
      <c r="H34" s="9">
        <v>164002</v>
      </c>
      <c r="I34" s="10" t="s">
        <v>39</v>
      </c>
      <c r="J34" s="9" t="s">
        <v>30</v>
      </c>
      <c r="K34" s="30">
        <v>46477</v>
      </c>
      <c r="L34" s="32">
        <v>10</v>
      </c>
      <c r="M34" s="7">
        <f t="shared" si="10"/>
        <v>464770</v>
      </c>
      <c r="N34" s="8">
        <v>0.08</v>
      </c>
      <c r="O34" s="8"/>
      <c r="P34" s="7">
        <f>ROUND(L34*K34*0.08,0)-1</f>
        <v>37181</v>
      </c>
      <c r="Q34" s="7">
        <f t="shared" si="9"/>
        <v>501951</v>
      </c>
      <c r="S34" s="36"/>
      <c r="T34" s="36"/>
    </row>
    <row r="35" spans="1:20" s="24" customFormat="1" ht="45" x14ac:dyDescent="0.2">
      <c r="A35" s="5">
        <v>28</v>
      </c>
      <c r="B35" s="5" t="s">
        <v>25</v>
      </c>
      <c r="C35" s="29" t="s">
        <v>51</v>
      </c>
      <c r="D35" s="5" t="s">
        <v>24</v>
      </c>
      <c r="E35" s="5" t="s">
        <v>72</v>
      </c>
      <c r="F35" s="5" t="s">
        <v>63</v>
      </c>
      <c r="G35" s="9" t="s">
        <v>26</v>
      </c>
      <c r="H35" s="9">
        <v>164006</v>
      </c>
      <c r="I35" s="10" t="s">
        <v>42</v>
      </c>
      <c r="J35" s="9" t="s">
        <v>30</v>
      </c>
      <c r="K35" s="31">
        <v>70538</v>
      </c>
      <c r="L35" s="33">
        <v>3</v>
      </c>
      <c r="M35" s="7">
        <f t="shared" si="10"/>
        <v>211614</v>
      </c>
      <c r="N35" s="8">
        <v>0.08</v>
      </c>
      <c r="O35" s="8"/>
      <c r="P35" s="7">
        <f>ROUND(L35*K35*0.08,0)-1</f>
        <v>16928</v>
      </c>
      <c r="Q35" s="7">
        <f t="shared" si="9"/>
        <v>228542</v>
      </c>
      <c r="S35" s="36"/>
      <c r="T35" s="36"/>
    </row>
    <row r="36" spans="1:20" s="24" customFormat="1" ht="45" x14ac:dyDescent="0.2">
      <c r="A36" s="5">
        <v>29</v>
      </c>
      <c r="B36" s="5" t="s">
        <v>25</v>
      </c>
      <c r="C36" s="29" t="s">
        <v>51</v>
      </c>
      <c r="D36" s="5" t="s">
        <v>24</v>
      </c>
      <c r="E36" s="5" t="s">
        <v>72</v>
      </c>
      <c r="F36" s="5" t="s">
        <v>63</v>
      </c>
      <c r="G36" s="9" t="s">
        <v>26</v>
      </c>
      <c r="H36" s="9">
        <v>164005</v>
      </c>
      <c r="I36" s="10" t="s">
        <v>41</v>
      </c>
      <c r="J36" s="9" t="s">
        <v>30</v>
      </c>
      <c r="K36" s="30">
        <v>43700</v>
      </c>
      <c r="L36" s="32">
        <v>2</v>
      </c>
      <c r="M36" s="7">
        <f t="shared" si="10"/>
        <v>87400</v>
      </c>
      <c r="N36" s="8">
        <v>0.08</v>
      </c>
      <c r="O36" s="8"/>
      <c r="P36" s="7">
        <f t="shared" si="8"/>
        <v>6992</v>
      </c>
      <c r="Q36" s="7">
        <f t="shared" si="9"/>
        <v>94392</v>
      </c>
      <c r="S36" s="36"/>
      <c r="T36" s="36"/>
    </row>
    <row r="37" spans="1:20" s="24" customFormat="1" ht="45" x14ac:dyDescent="0.2">
      <c r="A37" s="5">
        <v>30</v>
      </c>
      <c r="B37" s="5" t="s">
        <v>25</v>
      </c>
      <c r="C37" s="29" t="s">
        <v>51</v>
      </c>
      <c r="D37" s="5" t="s">
        <v>24</v>
      </c>
      <c r="E37" s="5" t="s">
        <v>72</v>
      </c>
      <c r="F37" s="5" t="s">
        <v>63</v>
      </c>
      <c r="G37" s="9" t="s">
        <v>26</v>
      </c>
      <c r="H37" s="9">
        <v>164004</v>
      </c>
      <c r="I37" s="10" t="s">
        <v>37</v>
      </c>
      <c r="J37" s="9" t="s">
        <v>30</v>
      </c>
      <c r="K37" s="31">
        <v>47674</v>
      </c>
      <c r="L37" s="33">
        <v>4</v>
      </c>
      <c r="M37" s="7">
        <f t="shared" si="10"/>
        <v>190696</v>
      </c>
      <c r="N37" s="8">
        <v>0.08</v>
      </c>
      <c r="O37" s="8"/>
      <c r="P37" s="7">
        <f>ROUND(L37*K37*0.08,0)</f>
        <v>15256</v>
      </c>
      <c r="Q37" s="7">
        <f t="shared" si="9"/>
        <v>205952</v>
      </c>
      <c r="S37" s="36"/>
      <c r="T37" s="36"/>
    </row>
    <row r="38" spans="1:20" s="24" customFormat="1" ht="45" x14ac:dyDescent="0.2">
      <c r="A38" s="5">
        <v>31</v>
      </c>
      <c r="B38" s="5" t="s">
        <v>25</v>
      </c>
      <c r="C38" s="29" t="s">
        <v>51</v>
      </c>
      <c r="D38" s="5" t="s">
        <v>24</v>
      </c>
      <c r="E38" s="5" t="s">
        <v>72</v>
      </c>
      <c r="F38" s="5" t="s">
        <v>63</v>
      </c>
      <c r="G38" s="9" t="s">
        <v>26</v>
      </c>
      <c r="H38" s="9">
        <v>164003</v>
      </c>
      <c r="I38" s="11" t="s">
        <v>40</v>
      </c>
      <c r="J38" s="9" t="s">
        <v>30</v>
      </c>
      <c r="K38" s="30">
        <v>110780</v>
      </c>
      <c r="L38" s="32">
        <v>4</v>
      </c>
      <c r="M38" s="7">
        <f t="shared" si="10"/>
        <v>443120</v>
      </c>
      <c r="N38" s="8">
        <v>0.08</v>
      </c>
      <c r="O38" s="8"/>
      <c r="P38" s="7">
        <f t="shared" ref="P38:P46" si="11">ROUND(L38*K38*0.08,0)</f>
        <v>35450</v>
      </c>
      <c r="Q38" s="7">
        <f t="shared" si="9"/>
        <v>478570</v>
      </c>
      <c r="S38" s="36"/>
      <c r="T38" s="36"/>
    </row>
    <row r="39" spans="1:20" s="24" customFormat="1" ht="45" x14ac:dyDescent="0.2">
      <c r="A39" s="5">
        <v>32</v>
      </c>
      <c r="B39" s="5" t="s">
        <v>25</v>
      </c>
      <c r="C39" s="29" t="s">
        <v>51</v>
      </c>
      <c r="D39" s="5" t="s">
        <v>24</v>
      </c>
      <c r="E39" s="5" t="s">
        <v>72</v>
      </c>
      <c r="F39" s="5" t="s">
        <v>63</v>
      </c>
      <c r="G39" s="9" t="s">
        <v>26</v>
      </c>
      <c r="H39" s="9">
        <v>164002</v>
      </c>
      <c r="I39" s="10" t="s">
        <v>39</v>
      </c>
      <c r="J39" s="9" t="s">
        <v>30</v>
      </c>
      <c r="K39" s="31">
        <v>46477</v>
      </c>
      <c r="L39" s="33">
        <v>4</v>
      </c>
      <c r="M39" s="7">
        <f t="shared" si="10"/>
        <v>185908</v>
      </c>
      <c r="N39" s="8">
        <v>0.08</v>
      </c>
      <c r="O39" s="8"/>
      <c r="P39" s="7">
        <f t="shared" si="11"/>
        <v>14873</v>
      </c>
      <c r="Q39" s="7">
        <f t="shared" si="9"/>
        <v>200781</v>
      </c>
      <c r="S39" s="36"/>
      <c r="T39" s="36"/>
    </row>
    <row r="40" spans="1:20" s="24" customFormat="1" ht="45" x14ac:dyDescent="0.2">
      <c r="A40" s="5">
        <v>33</v>
      </c>
      <c r="B40" s="5" t="s">
        <v>25</v>
      </c>
      <c r="C40" s="29" t="s">
        <v>51</v>
      </c>
      <c r="D40" s="5" t="s">
        <v>24</v>
      </c>
      <c r="E40" s="5" t="s">
        <v>72</v>
      </c>
      <c r="F40" s="5" t="s">
        <v>63</v>
      </c>
      <c r="G40" s="9" t="s">
        <v>26</v>
      </c>
      <c r="H40" s="9">
        <v>164001</v>
      </c>
      <c r="I40" s="10" t="s">
        <v>38</v>
      </c>
      <c r="J40" s="9" t="s">
        <v>30</v>
      </c>
      <c r="K40" s="30">
        <v>69759</v>
      </c>
      <c r="L40" s="32">
        <v>3</v>
      </c>
      <c r="M40" s="7">
        <f>K40*L40</f>
        <v>209277</v>
      </c>
      <c r="N40" s="8">
        <v>0.08</v>
      </c>
      <c r="O40" s="8"/>
      <c r="P40" s="7">
        <f t="shared" si="11"/>
        <v>16742</v>
      </c>
      <c r="Q40" s="7">
        <f t="shared" si="9"/>
        <v>226019</v>
      </c>
      <c r="S40" s="36"/>
      <c r="T40" s="36"/>
    </row>
    <row r="41" spans="1:20" s="24" customFormat="1" ht="45" x14ac:dyDescent="0.2">
      <c r="A41" s="5">
        <v>34</v>
      </c>
      <c r="B41" s="5" t="s">
        <v>25</v>
      </c>
      <c r="C41" s="29" t="s">
        <v>52</v>
      </c>
      <c r="D41" s="5" t="s">
        <v>43</v>
      </c>
      <c r="E41" s="5" t="s">
        <v>32</v>
      </c>
      <c r="F41" s="5" t="s">
        <v>64</v>
      </c>
      <c r="G41" s="9" t="s">
        <v>26</v>
      </c>
      <c r="H41" s="9">
        <v>164001</v>
      </c>
      <c r="I41" s="10" t="s">
        <v>38</v>
      </c>
      <c r="J41" s="9" t="s">
        <v>30</v>
      </c>
      <c r="K41" s="31">
        <v>69759</v>
      </c>
      <c r="L41" s="33">
        <v>10</v>
      </c>
      <c r="M41" s="7">
        <f t="shared" ref="M41:M51" si="12">K41*L41</f>
        <v>697590</v>
      </c>
      <c r="N41" s="8">
        <v>0.08</v>
      </c>
      <c r="O41" s="8"/>
      <c r="P41" s="7">
        <f t="shared" si="11"/>
        <v>55807</v>
      </c>
      <c r="Q41" s="7">
        <f t="shared" si="9"/>
        <v>753397</v>
      </c>
      <c r="S41" s="36"/>
      <c r="T41" s="36"/>
    </row>
    <row r="42" spans="1:20" s="24" customFormat="1" ht="45" x14ac:dyDescent="0.2">
      <c r="A42" s="5">
        <v>35</v>
      </c>
      <c r="B42" s="5" t="s">
        <v>25</v>
      </c>
      <c r="C42" s="29" t="s">
        <v>53</v>
      </c>
      <c r="D42" s="5" t="s">
        <v>24</v>
      </c>
      <c r="E42" s="5" t="s">
        <v>35</v>
      </c>
      <c r="F42" s="5" t="s">
        <v>65</v>
      </c>
      <c r="G42" s="9" t="s">
        <v>26</v>
      </c>
      <c r="H42" s="9">
        <v>164002</v>
      </c>
      <c r="I42" s="10" t="s">
        <v>39</v>
      </c>
      <c r="J42" s="9" t="s">
        <v>30</v>
      </c>
      <c r="K42" s="30">
        <v>46477</v>
      </c>
      <c r="L42" s="32">
        <v>4</v>
      </c>
      <c r="M42" s="7">
        <f t="shared" si="12"/>
        <v>185908</v>
      </c>
      <c r="N42" s="8">
        <v>0.08</v>
      </c>
      <c r="O42" s="8"/>
      <c r="P42" s="7">
        <f t="shared" si="11"/>
        <v>14873</v>
      </c>
      <c r="Q42" s="7">
        <f t="shared" si="9"/>
        <v>200781</v>
      </c>
      <c r="S42" s="36"/>
      <c r="T42" s="36"/>
    </row>
    <row r="43" spans="1:20" s="24" customFormat="1" ht="45" x14ac:dyDescent="0.2">
      <c r="A43" s="5">
        <v>36</v>
      </c>
      <c r="B43" s="5" t="s">
        <v>25</v>
      </c>
      <c r="C43" s="29" t="s">
        <v>53</v>
      </c>
      <c r="D43" s="5" t="s">
        <v>24</v>
      </c>
      <c r="E43" s="5" t="s">
        <v>35</v>
      </c>
      <c r="F43" s="5" t="s">
        <v>65</v>
      </c>
      <c r="G43" s="9" t="s">
        <v>26</v>
      </c>
      <c r="H43" s="9">
        <v>164001</v>
      </c>
      <c r="I43" s="10" t="s">
        <v>38</v>
      </c>
      <c r="J43" s="9" t="s">
        <v>30</v>
      </c>
      <c r="K43" s="31">
        <v>69759</v>
      </c>
      <c r="L43" s="33">
        <v>10</v>
      </c>
      <c r="M43" s="7">
        <f t="shared" si="12"/>
        <v>697590</v>
      </c>
      <c r="N43" s="8">
        <v>0.08</v>
      </c>
      <c r="O43" s="8"/>
      <c r="P43" s="7">
        <f t="shared" si="11"/>
        <v>55807</v>
      </c>
      <c r="Q43" s="7">
        <f t="shared" si="9"/>
        <v>753397</v>
      </c>
      <c r="S43" s="36"/>
      <c r="T43" s="36"/>
    </row>
    <row r="44" spans="1:20" s="24" customFormat="1" ht="45" x14ac:dyDescent="0.2">
      <c r="A44" s="5">
        <v>37</v>
      </c>
      <c r="B44" s="5" t="s">
        <v>25</v>
      </c>
      <c r="C44" s="29" t="s">
        <v>53</v>
      </c>
      <c r="D44" s="5" t="s">
        <v>24</v>
      </c>
      <c r="E44" s="5" t="s">
        <v>35</v>
      </c>
      <c r="F44" s="5" t="s">
        <v>65</v>
      </c>
      <c r="G44" s="9" t="s">
        <v>26</v>
      </c>
      <c r="H44" s="9">
        <v>164004</v>
      </c>
      <c r="I44" s="10" t="s">
        <v>37</v>
      </c>
      <c r="J44" s="9" t="s">
        <v>30</v>
      </c>
      <c r="K44" s="30">
        <v>47674</v>
      </c>
      <c r="L44" s="32">
        <v>10</v>
      </c>
      <c r="M44" s="7">
        <f t="shared" si="12"/>
        <v>476740</v>
      </c>
      <c r="N44" s="8">
        <v>0.08</v>
      </c>
      <c r="O44" s="8"/>
      <c r="P44" s="7">
        <f>ROUND(L44*K44*0.08,0)</f>
        <v>38139</v>
      </c>
      <c r="Q44" s="7">
        <f t="shared" si="9"/>
        <v>514879</v>
      </c>
      <c r="S44" s="36"/>
      <c r="T44" s="36"/>
    </row>
    <row r="45" spans="1:20" s="24" customFormat="1" ht="45" x14ac:dyDescent="0.2">
      <c r="A45" s="5">
        <v>38</v>
      </c>
      <c r="B45" s="5" t="s">
        <v>25</v>
      </c>
      <c r="C45" s="29" t="s">
        <v>54</v>
      </c>
      <c r="D45" s="5" t="s">
        <v>43</v>
      </c>
      <c r="E45" s="5" t="s">
        <v>33</v>
      </c>
      <c r="F45" s="5" t="s">
        <v>66</v>
      </c>
      <c r="G45" s="9" t="s">
        <v>26</v>
      </c>
      <c r="H45" s="9">
        <v>164002</v>
      </c>
      <c r="I45" s="10" t="s">
        <v>39</v>
      </c>
      <c r="J45" s="9" t="s">
        <v>30</v>
      </c>
      <c r="K45" s="31">
        <v>46477</v>
      </c>
      <c r="L45" s="33">
        <v>15</v>
      </c>
      <c r="M45" s="7">
        <f t="shared" si="12"/>
        <v>697155</v>
      </c>
      <c r="N45" s="8">
        <v>0.08</v>
      </c>
      <c r="O45" s="8"/>
      <c r="P45" s="7">
        <f t="shared" si="11"/>
        <v>55772</v>
      </c>
      <c r="Q45" s="7">
        <f t="shared" si="9"/>
        <v>752927</v>
      </c>
      <c r="S45" s="36"/>
      <c r="T45" s="36"/>
    </row>
    <row r="46" spans="1:20" s="24" customFormat="1" ht="45" x14ac:dyDescent="0.2">
      <c r="A46" s="5">
        <v>39</v>
      </c>
      <c r="B46" s="5" t="s">
        <v>25</v>
      </c>
      <c r="C46" s="29" t="s">
        <v>54</v>
      </c>
      <c r="D46" s="5" t="s">
        <v>43</v>
      </c>
      <c r="E46" s="5" t="s">
        <v>33</v>
      </c>
      <c r="F46" s="5" t="s">
        <v>66</v>
      </c>
      <c r="G46" s="9" t="s">
        <v>26</v>
      </c>
      <c r="H46" s="9">
        <v>164004</v>
      </c>
      <c r="I46" s="10" t="s">
        <v>37</v>
      </c>
      <c r="J46" s="9" t="s">
        <v>30</v>
      </c>
      <c r="K46" s="30">
        <v>47674</v>
      </c>
      <c r="L46" s="32">
        <v>2</v>
      </c>
      <c r="M46" s="7">
        <f t="shared" si="12"/>
        <v>95348</v>
      </c>
      <c r="N46" s="8">
        <v>0.08</v>
      </c>
      <c r="O46" s="8"/>
      <c r="P46" s="7">
        <f t="shared" si="11"/>
        <v>7628</v>
      </c>
      <c r="Q46" s="7">
        <f t="shared" si="9"/>
        <v>102976</v>
      </c>
      <c r="S46" s="36"/>
      <c r="T46" s="36"/>
    </row>
    <row r="47" spans="1:20" s="24" customFormat="1" ht="45" customHeight="1" x14ac:dyDescent="0.2">
      <c r="A47" s="5">
        <v>40</v>
      </c>
      <c r="B47" s="5" t="s">
        <v>25</v>
      </c>
      <c r="C47" s="29" t="s">
        <v>54</v>
      </c>
      <c r="D47" s="5" t="s">
        <v>43</v>
      </c>
      <c r="E47" s="5" t="s">
        <v>33</v>
      </c>
      <c r="F47" s="5" t="s">
        <v>66</v>
      </c>
      <c r="G47" s="9" t="s">
        <v>26</v>
      </c>
      <c r="H47" s="9">
        <v>164001</v>
      </c>
      <c r="I47" s="10" t="s">
        <v>38</v>
      </c>
      <c r="J47" s="9" t="s">
        <v>30</v>
      </c>
      <c r="K47" s="31">
        <v>69759</v>
      </c>
      <c r="L47" s="33">
        <v>3</v>
      </c>
      <c r="M47" s="7">
        <f t="shared" si="12"/>
        <v>209277</v>
      </c>
      <c r="N47" s="8">
        <v>0.08</v>
      </c>
      <c r="O47" s="8"/>
      <c r="P47" s="7">
        <f>ROUND(L47*K47*0.08,0)</f>
        <v>16742</v>
      </c>
      <c r="Q47" s="7">
        <f t="shared" si="9"/>
        <v>226019</v>
      </c>
      <c r="S47" s="36"/>
      <c r="T47" s="36"/>
    </row>
    <row r="48" spans="1:20" s="24" customFormat="1" ht="45" customHeight="1" x14ac:dyDescent="0.2">
      <c r="A48" s="5">
        <v>41</v>
      </c>
      <c r="B48" s="5" t="s">
        <v>25</v>
      </c>
      <c r="C48" s="29" t="s">
        <v>55</v>
      </c>
      <c r="D48" s="5" t="s">
        <v>24</v>
      </c>
      <c r="E48" s="5" t="s">
        <v>20</v>
      </c>
      <c r="F48" s="5" t="s">
        <v>67</v>
      </c>
      <c r="G48" s="9" t="s">
        <v>26</v>
      </c>
      <c r="H48" s="9">
        <v>164004</v>
      </c>
      <c r="I48" s="11" t="s">
        <v>37</v>
      </c>
      <c r="J48" s="9" t="s">
        <v>30</v>
      </c>
      <c r="K48" s="30">
        <v>47674</v>
      </c>
      <c r="L48" s="32">
        <v>6</v>
      </c>
      <c r="M48" s="7">
        <f t="shared" si="12"/>
        <v>286044</v>
      </c>
      <c r="N48" s="8">
        <v>0.08</v>
      </c>
      <c r="O48" s="8"/>
      <c r="P48" s="7">
        <f t="shared" ref="P48:P49" si="13">ROUND(L48*K48*0.08,0)</f>
        <v>22884</v>
      </c>
      <c r="Q48" s="7">
        <f t="shared" si="9"/>
        <v>308928</v>
      </c>
      <c r="S48" s="36"/>
      <c r="T48" s="36"/>
    </row>
    <row r="49" spans="1:20" s="24" customFormat="1" ht="45" x14ac:dyDescent="0.2">
      <c r="A49" s="5">
        <v>42</v>
      </c>
      <c r="B49" s="5" t="s">
        <v>25</v>
      </c>
      <c r="C49" s="29" t="s">
        <v>55</v>
      </c>
      <c r="D49" s="5" t="s">
        <v>24</v>
      </c>
      <c r="E49" s="5" t="s">
        <v>20</v>
      </c>
      <c r="F49" s="5" t="s">
        <v>67</v>
      </c>
      <c r="G49" s="9" t="s">
        <v>26</v>
      </c>
      <c r="H49" s="9">
        <v>164001</v>
      </c>
      <c r="I49" s="10" t="s">
        <v>38</v>
      </c>
      <c r="J49" s="9" t="s">
        <v>30</v>
      </c>
      <c r="K49" s="31">
        <v>69759</v>
      </c>
      <c r="L49" s="33">
        <v>6</v>
      </c>
      <c r="M49" s="7">
        <f t="shared" si="12"/>
        <v>418554</v>
      </c>
      <c r="N49" s="8">
        <v>0.08</v>
      </c>
      <c r="O49" s="8"/>
      <c r="P49" s="7">
        <f t="shared" si="13"/>
        <v>33484</v>
      </c>
      <c r="Q49" s="7">
        <f t="shared" si="9"/>
        <v>452038</v>
      </c>
      <c r="S49" s="36"/>
      <c r="T49" s="36"/>
    </row>
    <row r="50" spans="1:20" s="24" customFormat="1" ht="45" customHeight="1" x14ac:dyDescent="0.2">
      <c r="A50" s="5">
        <v>43</v>
      </c>
      <c r="B50" s="5" t="s">
        <v>25</v>
      </c>
      <c r="C50" s="29" t="s">
        <v>55</v>
      </c>
      <c r="D50" s="5" t="s">
        <v>24</v>
      </c>
      <c r="E50" s="5" t="s">
        <v>20</v>
      </c>
      <c r="F50" s="5" t="s">
        <v>67</v>
      </c>
      <c r="G50" s="9" t="s">
        <v>26</v>
      </c>
      <c r="H50" s="9">
        <v>164003</v>
      </c>
      <c r="I50" s="10" t="s">
        <v>40</v>
      </c>
      <c r="J50" s="9" t="s">
        <v>30</v>
      </c>
      <c r="K50" s="30">
        <v>110780</v>
      </c>
      <c r="L50" s="32">
        <v>8</v>
      </c>
      <c r="M50" s="7">
        <f t="shared" si="12"/>
        <v>886240</v>
      </c>
      <c r="N50" s="8">
        <v>0.08</v>
      </c>
      <c r="O50" s="8"/>
      <c r="P50" s="7">
        <f>ROUND(L50*K50*0.08,0)</f>
        <v>70899</v>
      </c>
      <c r="Q50" s="7">
        <f t="shared" si="9"/>
        <v>957139</v>
      </c>
      <c r="S50" s="36"/>
      <c r="T50" s="36"/>
    </row>
    <row r="51" spans="1:20" s="24" customFormat="1" ht="45" customHeight="1" x14ac:dyDescent="0.2">
      <c r="A51" s="5">
        <v>44</v>
      </c>
      <c r="B51" s="5" t="s">
        <v>25</v>
      </c>
      <c r="C51" s="29" t="s">
        <v>56</v>
      </c>
      <c r="D51" s="5" t="s">
        <v>24</v>
      </c>
      <c r="E51" s="5" t="s">
        <v>20</v>
      </c>
      <c r="F51" s="5" t="s">
        <v>68</v>
      </c>
      <c r="G51" s="9" t="s">
        <v>26</v>
      </c>
      <c r="H51" s="9">
        <v>164001</v>
      </c>
      <c r="I51" s="10" t="s">
        <v>38</v>
      </c>
      <c r="J51" s="9" t="s">
        <v>30</v>
      </c>
      <c r="K51" s="31">
        <v>69759</v>
      </c>
      <c r="L51" s="33">
        <v>6</v>
      </c>
      <c r="M51" s="7">
        <f t="shared" si="12"/>
        <v>418554</v>
      </c>
      <c r="N51" s="8">
        <v>0.08</v>
      </c>
      <c r="O51" s="8"/>
      <c r="P51" s="7">
        <f>ROUND(L51*K51*0.08,0)</f>
        <v>33484</v>
      </c>
      <c r="Q51" s="7">
        <f t="shared" si="9"/>
        <v>452038</v>
      </c>
      <c r="S51" s="36"/>
      <c r="T51" s="36"/>
    </row>
    <row r="52" spans="1:20" s="24" customFormat="1" ht="45" customHeight="1" x14ac:dyDescent="0.2">
      <c r="A52" s="5">
        <v>45</v>
      </c>
      <c r="B52" s="5" t="s">
        <v>25</v>
      </c>
      <c r="C52" s="29" t="s">
        <v>56</v>
      </c>
      <c r="D52" s="5" t="s">
        <v>24</v>
      </c>
      <c r="E52" s="5" t="s">
        <v>20</v>
      </c>
      <c r="F52" s="5" t="s">
        <v>68</v>
      </c>
      <c r="G52" s="9" t="s">
        <v>26</v>
      </c>
      <c r="H52" s="9">
        <v>164003</v>
      </c>
      <c r="I52" s="10" t="s">
        <v>40</v>
      </c>
      <c r="J52" s="9" t="s">
        <v>30</v>
      </c>
      <c r="K52" s="30">
        <v>110780</v>
      </c>
      <c r="L52" s="32">
        <v>12</v>
      </c>
      <c r="M52" s="7">
        <f>K52*L52</f>
        <v>1329360</v>
      </c>
      <c r="N52" s="8">
        <v>0.08</v>
      </c>
      <c r="O52" s="8"/>
      <c r="P52" s="7">
        <f t="shared" ref="P52" si="14">ROUND(L52*K52*0.08,0)</f>
        <v>106349</v>
      </c>
      <c r="Q52" s="7">
        <f t="shared" si="9"/>
        <v>1435709</v>
      </c>
      <c r="S52" s="36"/>
      <c r="T52" s="36"/>
    </row>
    <row r="53" spans="1:20" ht="25.5" customHeight="1" x14ac:dyDescent="0.2">
      <c r="A53" s="39" t="s">
        <v>8</v>
      </c>
      <c r="B53" s="40"/>
      <c r="C53" s="40"/>
      <c r="D53" s="40"/>
      <c r="E53" s="40"/>
      <c r="F53" s="40"/>
      <c r="G53" s="40"/>
      <c r="H53" s="40"/>
      <c r="I53" s="40"/>
      <c r="J53" s="41"/>
      <c r="K53" s="28"/>
      <c r="L53" s="28"/>
      <c r="M53" s="34">
        <f>SUBTOTAL(9,M8:M52)</f>
        <v>20802000</v>
      </c>
      <c r="N53" s="28"/>
      <c r="O53" s="28"/>
      <c r="P53" s="34">
        <f>SUBTOTAL(9,P8:P52)</f>
        <v>1664159</v>
      </c>
      <c r="Q53" s="34">
        <f>SUBTOTAL(9,Q8:Q52)</f>
        <v>22466159</v>
      </c>
    </row>
    <row r="54" spans="1:20" ht="15.75" x14ac:dyDescent="0.2">
      <c r="A54" s="12"/>
      <c r="B54" s="13"/>
      <c r="D54" s="13"/>
      <c r="E54" s="14"/>
      <c r="F54" s="15"/>
      <c r="G54" s="12"/>
      <c r="H54" s="15"/>
      <c r="I54" s="15"/>
    </row>
    <row r="55" spans="1:20" ht="15.75" x14ac:dyDescent="0.2">
      <c r="A55" s="44"/>
      <c r="B55" s="45"/>
      <c r="C55" s="45"/>
      <c r="D55" s="12"/>
      <c r="E55" s="13"/>
      <c r="F55" s="13"/>
      <c r="G55" s="13"/>
      <c r="H55" s="13"/>
      <c r="I55" s="13"/>
      <c r="L55" s="46"/>
      <c r="M55" s="46"/>
      <c r="N55" s="46"/>
      <c r="O55" s="46"/>
      <c r="P55" s="46"/>
    </row>
    <row r="56" spans="1:20" ht="63" customHeight="1" x14ac:dyDescent="0.2">
      <c r="A56" s="13"/>
      <c r="B56" s="13"/>
      <c r="D56" s="44"/>
      <c r="E56" s="45"/>
      <c r="F56" s="45"/>
      <c r="G56" s="13"/>
      <c r="H56" s="13"/>
      <c r="I56" s="13"/>
      <c r="L56" s="47"/>
      <c r="M56" s="47"/>
      <c r="N56" s="47"/>
      <c r="O56" s="47"/>
      <c r="P56" s="47"/>
    </row>
    <row r="57" spans="1:20" ht="15.75" x14ac:dyDescent="0.2">
      <c r="A57" s="12"/>
      <c r="B57" s="12"/>
      <c r="C57" s="16"/>
      <c r="D57" s="12"/>
      <c r="E57" s="12"/>
      <c r="F57" s="15"/>
      <c r="G57" s="15"/>
      <c r="H57" s="17"/>
      <c r="I57" s="15"/>
    </row>
    <row r="58" spans="1:20" ht="15.75" x14ac:dyDescent="0.2">
      <c r="A58" s="12"/>
      <c r="B58" s="12"/>
      <c r="C58" s="16"/>
      <c r="D58" s="12"/>
      <c r="E58" s="12"/>
      <c r="F58" s="15"/>
      <c r="G58" s="15"/>
      <c r="H58" s="17"/>
      <c r="I58" s="15"/>
    </row>
    <row r="59" spans="1:20" x14ac:dyDescent="0.2">
      <c r="D59" s="18"/>
      <c r="E59" s="18"/>
      <c r="F59" s="19"/>
      <c r="G59" s="19"/>
      <c r="H59" s="20"/>
      <c r="I59" s="19"/>
    </row>
    <row r="60" spans="1:20" x14ac:dyDescent="0.2">
      <c r="D60" s="18"/>
      <c r="E60" s="18"/>
      <c r="F60" s="19"/>
      <c r="G60" s="19"/>
      <c r="H60" s="20"/>
      <c r="I60" s="19"/>
    </row>
    <row r="61" spans="1:20" x14ac:dyDescent="0.2">
      <c r="D61" s="18"/>
      <c r="E61" s="18"/>
      <c r="F61" s="19"/>
      <c r="G61" s="19"/>
      <c r="H61" s="20"/>
      <c r="I61" s="19"/>
    </row>
    <row r="62" spans="1:20" s="22" customFormat="1" x14ac:dyDescent="0.2">
      <c r="A62" s="37"/>
      <c r="B62" s="37"/>
      <c r="C62" s="37"/>
      <c r="D62" s="18"/>
      <c r="M62" s="21"/>
      <c r="N62" s="21"/>
      <c r="O62" s="21"/>
      <c r="P62" s="21"/>
    </row>
    <row r="63" spans="1:20" x14ac:dyDescent="0.2">
      <c r="A63" s="37"/>
      <c r="B63" s="37"/>
      <c r="C63" s="37"/>
      <c r="D63" s="18"/>
      <c r="E63" s="18"/>
      <c r="F63" s="19"/>
      <c r="G63" s="19"/>
      <c r="H63" s="20"/>
      <c r="I63" s="19"/>
    </row>
    <row r="64" spans="1:20" x14ac:dyDescent="0.2">
      <c r="D64" s="21"/>
      <c r="E64" s="38"/>
      <c r="F64" s="38"/>
      <c r="G64" s="38"/>
      <c r="H64" s="38"/>
      <c r="I64" s="38"/>
    </row>
    <row r="65" spans="4:9" x14ac:dyDescent="0.2">
      <c r="D65" s="19"/>
      <c r="E65" s="26"/>
      <c r="F65" s="19"/>
      <c r="H65" s="19"/>
      <c r="I65" s="19"/>
    </row>
    <row r="66" spans="4:9" x14ac:dyDescent="0.2">
      <c r="D66" s="19"/>
      <c r="E66" s="26"/>
      <c r="F66" s="19"/>
      <c r="H66" s="19"/>
      <c r="I66" s="19"/>
    </row>
    <row r="67" spans="4:9" x14ac:dyDescent="0.2">
      <c r="D67" s="19"/>
      <c r="E67" s="26"/>
      <c r="F67" s="19"/>
      <c r="H67" s="19"/>
      <c r="I67" s="19"/>
    </row>
    <row r="68" spans="4:9" x14ac:dyDescent="0.2">
      <c r="D68" s="19"/>
      <c r="E68" s="26"/>
      <c r="F68" s="19"/>
      <c r="H68" s="19"/>
      <c r="I68" s="19"/>
    </row>
  </sheetData>
  <autoFilter ref="A7:Q52" xr:uid="{00000000-0001-0000-0000-000000000000}"/>
  <mergeCells count="17">
    <mergeCell ref="L55:P55"/>
    <mergeCell ref="D56:F56"/>
    <mergeCell ref="L56:P56"/>
    <mergeCell ref="A1:D1"/>
    <mergeCell ref="E1:I1"/>
    <mergeCell ref="A2:I2"/>
    <mergeCell ref="A3:I3"/>
    <mergeCell ref="A4:I4"/>
    <mergeCell ref="A5:C5"/>
    <mergeCell ref="D5:I5"/>
    <mergeCell ref="A62:C62"/>
    <mergeCell ref="A63:C63"/>
    <mergeCell ref="E64:I64"/>
    <mergeCell ref="A53:J53"/>
    <mergeCell ref="A6:C6"/>
    <mergeCell ref="D6:I6"/>
    <mergeCell ref="A55:C55"/>
  </mergeCells>
  <pageMargins left="0.73" right="0.45" top="0.71" bottom="0.64" header="0.24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B7" sqref="B7"/>
    </sheetView>
  </sheetViews>
  <sheetFormatPr defaultRowHeight="14.25" x14ac:dyDescent="0.2"/>
  <cols>
    <col min="1" max="1" width="37.875" bestFit="1" customWidth="1"/>
    <col min="2" max="2" width="37.875" customWidth="1"/>
    <col min="3" max="3" width="37.875" bestFit="1" customWidth="1"/>
  </cols>
  <sheetData>
    <row r="1" spans="1:3" ht="15.75" x14ac:dyDescent="0.2">
      <c r="A1" s="1" t="s">
        <v>22</v>
      </c>
      <c r="B1" s="1" t="s">
        <v>3</v>
      </c>
      <c r="C1" s="1" t="s">
        <v>22</v>
      </c>
    </row>
    <row r="2" spans="1:3" ht="15" x14ac:dyDescent="0.2">
      <c r="A2" s="35">
        <v>164003</v>
      </c>
      <c r="B2" s="10" t="s">
        <v>27</v>
      </c>
      <c r="C2" s="35">
        <v>164003</v>
      </c>
    </row>
    <row r="3" spans="1:3" ht="15" x14ac:dyDescent="0.2">
      <c r="A3" s="35">
        <v>164001</v>
      </c>
      <c r="B3" s="10" t="s">
        <v>28</v>
      </c>
      <c r="C3" s="35">
        <v>164001</v>
      </c>
    </row>
    <row r="4" spans="1:3" ht="15" x14ac:dyDescent="0.2">
      <c r="A4" s="35">
        <v>164004</v>
      </c>
      <c r="B4" s="10" t="s">
        <v>37</v>
      </c>
      <c r="C4" s="35">
        <v>164004</v>
      </c>
    </row>
    <row r="5" spans="1:3" ht="15" x14ac:dyDescent="0.2">
      <c r="A5" s="35">
        <v>164002</v>
      </c>
      <c r="B5" s="10" t="s">
        <v>29</v>
      </c>
      <c r="C5" s="35">
        <v>164002</v>
      </c>
    </row>
    <row r="6" spans="1:3" ht="15" x14ac:dyDescent="0.2">
      <c r="A6" s="35">
        <v>164005</v>
      </c>
      <c r="B6" s="6" t="s">
        <v>41</v>
      </c>
      <c r="C6" s="35">
        <v>164005</v>
      </c>
    </row>
    <row r="7" spans="1:3" ht="15" x14ac:dyDescent="0.2">
      <c r="A7" s="35">
        <v>164006</v>
      </c>
      <c r="B7" s="6" t="s">
        <v>31</v>
      </c>
      <c r="C7" s="35">
        <v>164006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BẢNG KÊ thanh toán NCC</vt:lpstr>
      <vt:lpstr>Sheet1</vt:lpstr>
      <vt:lpstr>'BẢNG KÊ thanh toán NCC'!Print_Area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2025-07-02T01:01:48Z</dcterms:created>
  <dcterms:modified xsi:type="dcterms:W3CDTF">2025-12-22T02:38:46Z</dcterms:modified>
</cp:coreProperties>
</file>