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N POST\3 BẢNG KÊ 06.11.2025\"/>
    </mc:Choice>
  </mc:AlternateContent>
  <xr:revisionPtr revIDLastSave="0" documentId="13_ncr:1_{1B28B292-BD11-487A-8468-4BA3DC6A5D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ẢNG KÊ thanh toán NCC" sheetId="2" r:id="rId1"/>
    <sheet name="Sheet1" sheetId="3" state="hidden" r:id="rId2"/>
  </sheets>
  <definedNames>
    <definedName name="_xlnm._FilterDatabase" localSheetId="0" hidden="1">'BẢNG KÊ thanh toán NCC'!$A$7:$Q$97</definedName>
    <definedName name="_xlnm._FilterDatabase" localSheetId="1" hidden="1">Sheet1!$A$1:$B$7</definedName>
    <definedName name="_xlnm.Print_Area" localSheetId="0">'BẢNG KÊ thanh toán NCC'!$A$1:$I$107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6" i="2" l="1"/>
  <c r="P80" i="2"/>
  <c r="P74" i="2"/>
  <c r="P68" i="2"/>
  <c r="P62" i="2"/>
  <c r="P56" i="2"/>
  <c r="P50" i="2"/>
  <c r="P44" i="2"/>
  <c r="P8" i="2"/>
  <c r="P91" i="2"/>
  <c r="P81" i="2"/>
  <c r="P73" i="2"/>
  <c r="P69" i="2"/>
  <c r="P59" i="2"/>
  <c r="P51" i="2"/>
  <c r="P47" i="2"/>
  <c r="P37" i="2"/>
  <c r="P29" i="2"/>
  <c r="P25" i="2"/>
  <c r="P15" i="2"/>
  <c r="P95" i="2"/>
  <c r="M95" i="2"/>
  <c r="P94" i="2"/>
  <c r="M94" i="2"/>
  <c r="P93" i="2"/>
  <c r="M93" i="2"/>
  <c r="P92" i="2"/>
  <c r="M92" i="2"/>
  <c r="M91" i="2"/>
  <c r="P90" i="2"/>
  <c r="M90" i="2"/>
  <c r="P89" i="2"/>
  <c r="M89" i="2"/>
  <c r="P88" i="2"/>
  <c r="M88" i="2"/>
  <c r="P87" i="2"/>
  <c r="M87" i="2"/>
  <c r="M86" i="2"/>
  <c r="P85" i="2"/>
  <c r="M85" i="2"/>
  <c r="P84" i="2"/>
  <c r="M84" i="2"/>
  <c r="P83" i="2"/>
  <c r="M83" i="2"/>
  <c r="P82" i="2"/>
  <c r="M82" i="2"/>
  <c r="M81" i="2"/>
  <c r="M80" i="2"/>
  <c r="P79" i="2"/>
  <c r="M79" i="2"/>
  <c r="P78" i="2"/>
  <c r="M78" i="2"/>
  <c r="P77" i="2"/>
  <c r="M77" i="2"/>
  <c r="P76" i="2"/>
  <c r="M76" i="2"/>
  <c r="P75" i="2"/>
  <c r="M75" i="2"/>
  <c r="M74" i="2"/>
  <c r="M73" i="2"/>
  <c r="P72" i="2"/>
  <c r="M72" i="2"/>
  <c r="P71" i="2"/>
  <c r="M71" i="2"/>
  <c r="P70" i="2"/>
  <c r="M70" i="2"/>
  <c r="M69" i="2"/>
  <c r="M68" i="2"/>
  <c r="P67" i="2"/>
  <c r="M67" i="2"/>
  <c r="P66" i="2"/>
  <c r="M66" i="2"/>
  <c r="P65" i="2"/>
  <c r="M65" i="2"/>
  <c r="P64" i="2"/>
  <c r="M64" i="2"/>
  <c r="P63" i="2"/>
  <c r="M63" i="2"/>
  <c r="M62" i="2"/>
  <c r="P61" i="2"/>
  <c r="M61" i="2"/>
  <c r="P60" i="2"/>
  <c r="M60" i="2"/>
  <c r="M59" i="2"/>
  <c r="P58" i="2"/>
  <c r="M58" i="2"/>
  <c r="P57" i="2"/>
  <c r="M57" i="2"/>
  <c r="M56" i="2"/>
  <c r="P55" i="2"/>
  <c r="M55" i="2"/>
  <c r="P54" i="2"/>
  <c r="M54" i="2"/>
  <c r="P53" i="2"/>
  <c r="M53" i="2"/>
  <c r="P52" i="2"/>
  <c r="M52" i="2"/>
  <c r="M51" i="2"/>
  <c r="M50" i="2"/>
  <c r="P49" i="2"/>
  <c r="M49" i="2"/>
  <c r="P48" i="2"/>
  <c r="M48" i="2"/>
  <c r="M47" i="2"/>
  <c r="P46" i="2"/>
  <c r="M46" i="2"/>
  <c r="P45" i="2"/>
  <c r="M45" i="2"/>
  <c r="M44" i="2"/>
  <c r="P43" i="2"/>
  <c r="M43" i="2"/>
  <c r="P42" i="2"/>
  <c r="M42" i="2"/>
  <c r="P41" i="2"/>
  <c r="M41" i="2"/>
  <c r="P40" i="2"/>
  <c r="M40" i="2"/>
  <c r="P39" i="2"/>
  <c r="M39" i="2"/>
  <c r="P38" i="2"/>
  <c r="M38" i="2"/>
  <c r="M37" i="2"/>
  <c r="P36" i="2"/>
  <c r="M36" i="2"/>
  <c r="P35" i="2"/>
  <c r="M35" i="2"/>
  <c r="P34" i="2"/>
  <c r="M34" i="2"/>
  <c r="P33" i="2"/>
  <c r="M33" i="2"/>
  <c r="P32" i="2"/>
  <c r="M32" i="2"/>
  <c r="P31" i="2"/>
  <c r="M31" i="2"/>
  <c r="P30" i="2"/>
  <c r="M30" i="2"/>
  <c r="P27" i="2"/>
  <c r="M27" i="2"/>
  <c r="P26" i="2"/>
  <c r="M26" i="2"/>
  <c r="M25" i="2"/>
  <c r="P24" i="2"/>
  <c r="M24" i="2"/>
  <c r="P23" i="2"/>
  <c r="M23" i="2"/>
  <c r="P22" i="2"/>
  <c r="M22" i="2"/>
  <c r="P21" i="2"/>
  <c r="M21" i="2"/>
  <c r="P20" i="2"/>
  <c r="M20" i="2"/>
  <c r="P19" i="2"/>
  <c r="M19" i="2"/>
  <c r="P18" i="2"/>
  <c r="M18" i="2"/>
  <c r="Q72" i="2" l="1"/>
  <c r="Q89" i="2"/>
  <c r="Q78" i="2"/>
  <c r="Q92" i="2"/>
  <c r="Q64" i="2"/>
  <c r="Q42" i="2"/>
  <c r="Q48" i="2"/>
  <c r="Q54" i="2"/>
  <c r="Q38" i="2"/>
  <c r="Q68" i="2"/>
  <c r="Q18" i="2"/>
  <c r="Q81" i="2"/>
  <c r="Q32" i="2"/>
  <c r="Q57" i="2"/>
  <c r="Q59" i="2"/>
  <c r="Q76" i="2"/>
  <c r="Q82" i="2"/>
  <c r="Q35" i="2"/>
  <c r="Q65" i="2"/>
  <c r="Q67" i="2"/>
  <c r="Q50" i="2"/>
  <c r="Q52" i="2"/>
  <c r="Q60" i="2"/>
  <c r="Q62" i="2"/>
  <c r="Q63" i="2"/>
  <c r="Q84" i="2"/>
  <c r="Q95" i="2"/>
  <c r="Q30" i="2"/>
  <c r="Q73" i="2"/>
  <c r="Q79" i="2"/>
  <c r="Q85" i="2"/>
  <c r="Q90" i="2"/>
  <c r="Q53" i="2"/>
  <c r="Q58" i="2"/>
  <c r="Q74" i="2"/>
  <c r="Q80" i="2"/>
  <c r="Q91" i="2"/>
  <c r="Q69" i="2"/>
  <c r="Q75" i="2"/>
  <c r="Q86" i="2"/>
  <c r="Q25" i="2"/>
  <c r="Q70" i="2"/>
  <c r="Q87" i="2"/>
  <c r="Q45" i="2"/>
  <c r="Q55" i="2"/>
  <c r="Q71" i="2"/>
  <c r="Q88" i="2"/>
  <c r="Q93" i="2"/>
  <c r="Q61" i="2"/>
  <c r="Q66" i="2"/>
  <c r="Q77" i="2"/>
  <c r="Q40" i="2"/>
  <c r="Q56" i="2"/>
  <c r="Q83" i="2"/>
  <c r="Q94" i="2"/>
  <c r="Q43" i="2"/>
  <c r="Q49" i="2"/>
  <c r="Q33" i="2"/>
  <c r="Q22" i="2"/>
  <c r="Q44" i="2"/>
  <c r="Q46" i="2"/>
  <c r="Q31" i="2"/>
  <c r="Q41" i="2"/>
  <c r="Q39" i="2"/>
  <c r="Q36" i="2"/>
  <c r="Q37" i="2"/>
  <c r="Q47" i="2"/>
  <c r="Q51" i="2"/>
  <c r="Q34" i="2"/>
  <c r="Q23" i="2"/>
  <c r="Q24" i="2"/>
  <c r="Q26" i="2"/>
  <c r="Q27" i="2"/>
  <c r="Q21" i="2"/>
  <c r="Q19" i="2"/>
  <c r="Q20" i="2"/>
  <c r="P17" i="2"/>
  <c r="P28" i="2"/>
  <c r="P96" i="2"/>
  <c r="M17" i="2"/>
  <c r="M28" i="2"/>
  <c r="M29" i="2"/>
  <c r="M96" i="2"/>
  <c r="Q29" i="2" l="1"/>
  <c r="Q28" i="2"/>
  <c r="Q17" i="2"/>
  <c r="Q96" i="2"/>
  <c r="P9" i="2"/>
  <c r="P10" i="2"/>
  <c r="P11" i="2"/>
  <c r="P12" i="2"/>
  <c r="P13" i="2"/>
  <c r="P14" i="2"/>
  <c r="P16" i="2"/>
  <c r="P97" i="2"/>
  <c r="M9" i="2"/>
  <c r="M10" i="2"/>
  <c r="M11" i="2"/>
  <c r="M12" i="2"/>
  <c r="M13" i="2"/>
  <c r="M14" i="2"/>
  <c r="M15" i="2"/>
  <c r="M16" i="2"/>
  <c r="M97" i="2"/>
  <c r="M8" i="2"/>
  <c r="P98" i="2" l="1"/>
  <c r="M98" i="2"/>
  <c r="Q13" i="2"/>
  <c r="Q12" i="2"/>
  <c r="Q11" i="2"/>
  <c r="Q10" i="2"/>
  <c r="Q9" i="2"/>
  <c r="Q14" i="2" l="1"/>
  <c r="Q97" i="2" l="1"/>
  <c r="Q15" i="2" l="1"/>
  <c r="Q8" i="2"/>
  <c r="Q16" i="2" l="1"/>
  <c r="Q98" i="2" l="1"/>
</calcChain>
</file>

<file path=xl/sharedStrings.xml><?xml version="1.0" encoding="utf-8"?>
<sst xmlns="http://schemas.openxmlformats.org/spreadsheetml/2006/main" count="752" uniqueCount="91">
  <si>
    <r>
      <t xml:space="preserve">TỔNG CÔNG TY BƯU ĐIỆN VIỆT NAM
</t>
    </r>
    <r>
      <rPr>
        <b/>
        <u/>
        <sz val="14"/>
        <color theme="1"/>
        <rFont val="Times New Roman"/>
        <family val="1"/>
      </rPr>
      <t>TRUNG TÂM KINH DOANH PHÂN PHỐI</t>
    </r>
  </si>
  <si>
    <r>
      <t xml:space="preserve">CỘNG HÒA XÃ HỘI CHỦ NGHĨA VIỆT NAM
</t>
    </r>
    <r>
      <rPr>
        <b/>
        <u/>
        <sz val="14"/>
        <color theme="1"/>
        <rFont val="Times New Roman"/>
        <family val="1"/>
      </rPr>
      <t>Độc lập - Tự do - Hạnh phúc</t>
    </r>
  </si>
  <si>
    <t>STT</t>
  </si>
  <si>
    <t>Tên hàng</t>
  </si>
  <si>
    <t>ĐVT</t>
  </si>
  <si>
    <t>Thành tiền
trước thuế</t>
  </si>
  <si>
    <t>Thuế suất (%)</t>
  </si>
  <si>
    <t>Tiền thuế</t>
  </si>
  <si>
    <t>TỔNG CỘNG</t>
  </si>
  <si>
    <t>PHỤ LỤC 03: BẢNG KÊ THANH TOÁN HÀNG HÓA CHI TIẾT CỦA CÁC NCC</t>
  </si>
  <si>
    <t>Đơn giá
trước thuế
(Đích danh)</t>
  </si>
  <si>
    <t xml:space="preserve"> Thời gian: Từ ngày  ….. đến ngày  …. tháng  …..  năm 2025</t>
  </si>
  <si>
    <t>Thành tiền
sau thuế</t>
  </si>
  <si>
    <t>Nhà cung cấp</t>
  </si>
  <si>
    <t>Kí hiệu hóa đơn</t>
  </si>
  <si>
    <t>Số Hóa đơn</t>
  </si>
  <si>
    <t>Mã đơn đặt hàng</t>
  </si>
  <si>
    <t>Tên khách hàng: BĐT/TP</t>
  </si>
  <si>
    <t>Cửa hàng/chi nhánh</t>
  </si>
  <si>
    <t>Số lượng</t>
  </si>
  <si>
    <t>Phú Nhuận</t>
  </si>
  <si>
    <t>BĐT</t>
  </si>
  <si>
    <t>Mã hàng hoá (Theo Kiotviet và HĐ ký kết)</t>
  </si>
  <si>
    <t>Chiết khấu</t>
  </si>
  <si>
    <t>Trung Tâm Sài Gòn</t>
  </si>
  <si>
    <t>1C25TNN</t>
  </si>
  <si>
    <t>CÔNG TY TNHH MTV TM VÀ DV NGỌC THƠM</t>
  </si>
  <si>
    <t>Gà Muối 500g</t>
  </si>
  <si>
    <t>Chân Giò Heo Muối 300g</t>
  </si>
  <si>
    <t>Tai Heo Muối 200g</t>
  </si>
  <si>
    <t>TÚI</t>
  </si>
  <si>
    <t>Chả Cốm 300g</t>
  </si>
  <si>
    <t>00065395</t>
  </si>
  <si>
    <t>00065396</t>
  </si>
  <si>
    <t>00065397</t>
  </si>
  <si>
    <t>00065398</t>
  </si>
  <si>
    <t>00065399</t>
  </si>
  <si>
    <t>00065400</t>
  </si>
  <si>
    <t>00066774</t>
  </si>
  <si>
    <t>00066837</t>
  </si>
  <si>
    <t>00066838</t>
  </si>
  <si>
    <t>00066850</t>
  </si>
  <si>
    <t>00067188</t>
  </si>
  <si>
    <t>00067190</t>
  </si>
  <si>
    <t>00067210</t>
  </si>
  <si>
    <t>00067223</t>
  </si>
  <si>
    <t>00067224</t>
  </si>
  <si>
    <t>00067225</t>
  </si>
  <si>
    <t>00067226</t>
  </si>
  <si>
    <t>00071016</t>
  </si>
  <si>
    <t>00071961</t>
  </si>
  <si>
    <t>Hà Đông</t>
  </si>
  <si>
    <t>Cầu Diễn</t>
  </si>
  <si>
    <t>Đông Anh</t>
  </si>
  <si>
    <t>Giảng Võ</t>
  </si>
  <si>
    <t>Thăng Long</t>
  </si>
  <si>
    <t>Tràng Tiền</t>
  </si>
  <si>
    <t>Tân Trung</t>
  </si>
  <si>
    <t>Hóc Môn</t>
  </si>
  <si>
    <t>Tân Phú</t>
  </si>
  <si>
    <t>Bình Giang</t>
  </si>
  <si>
    <t>Cẩm Giàng</t>
  </si>
  <si>
    <t>Chí Linh</t>
  </si>
  <si>
    <t>Kinh Môn</t>
  </si>
  <si>
    <t>PDN001390</t>
  </si>
  <si>
    <t>PDN001389</t>
  </si>
  <si>
    <t>PDN001393</t>
  </si>
  <si>
    <t>PDN001392</t>
  </si>
  <si>
    <t>PDN001391</t>
  </si>
  <si>
    <t>PDN001394</t>
  </si>
  <si>
    <t>AB020000237695</t>
  </si>
  <si>
    <t>PDN001982</t>
  </si>
  <si>
    <t>PDN001973</t>
  </si>
  <si>
    <t>PDN001995</t>
  </si>
  <si>
    <t>PDN002288</t>
  </si>
  <si>
    <t>PDN002286</t>
  </si>
  <si>
    <t>PDN002287</t>
  </si>
  <si>
    <t>PDN002089</t>
  </si>
  <si>
    <t>PDN002090</t>
  </si>
  <si>
    <t>PDN002091</t>
  </si>
  <si>
    <t>PDN002092</t>
  </si>
  <si>
    <t>PDN002619</t>
  </si>
  <si>
    <t>PDN002765</t>
  </si>
  <si>
    <t>Giò Tai Lưỡi Xào 250g</t>
  </si>
  <si>
    <t>Chân giò heo muối 300g</t>
  </si>
  <si>
    <t>Tai heo muối 200g</t>
  </si>
  <si>
    <t>Gà muối 500g</t>
  </si>
  <si>
    <t>Mọc Nấm Hương 250g</t>
  </si>
  <si>
    <t>Chả cốm 300g</t>
  </si>
  <si>
    <t>Trung Tâm Hà Nội</t>
  </si>
  <si>
    <t>Trung Tâm Hải Dương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</si>
</sst>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#,##0.#0"/>
    <numFmt numFmtId="168" formatCode="#,##0.##0"/>
  </numFmts>
  <fonts count="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65" fontId="4" fillId="3" borderId="3" xfId="1" applyNumberFormat="1" applyFont="1" applyFill="1" applyBorder="1" applyAlignment="1">
      <alignment horizontal="center" vertical="center"/>
    </xf>
    <xf numFmtId="9" fontId="4" fillId="3" borderId="3" xfId="2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164" fontId="6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6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165" fontId="6" fillId="0" borderId="0" xfId="1" applyNumberFormat="1" applyFont="1" applyAlignment="1">
      <alignment horizontal="center" vertical="center"/>
    </xf>
    <xf numFmtId="166" fontId="6" fillId="0" borderId="0" xfId="1" applyNumberFormat="1" applyFont="1" applyBorder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3" borderId="3" xfId="0" quotePrefix="1" applyFont="1" applyFill="1" applyBorder="1" applyAlignment="1">
      <alignment horizontal="center" vertical="center"/>
    </xf>
    <xf numFmtId="167" fontId="0" fillId="4" borderId="7" xfId="0" applyNumberFormat="1" applyFill="1" applyBorder="1"/>
    <xf numFmtId="167" fontId="0" fillId="0" borderId="7" xfId="0" applyNumberFormat="1" applyBorder="1"/>
    <xf numFmtId="168" fontId="0" fillId="4" borderId="7" xfId="0" applyNumberFormat="1" applyFill="1" applyBorder="1"/>
    <xf numFmtId="168" fontId="0" fillId="0" borderId="7" xfId="0" applyNumberFormat="1" applyBorder="1"/>
    <xf numFmtId="165" fontId="7" fillId="0" borderId="2" xfId="1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65" fontId="6" fillId="3" borderId="0" xfId="0" applyNumberFormat="1" applyFont="1" applyFill="1" applyAlignment="1">
      <alignment vertical="center"/>
    </xf>
    <xf numFmtId="165" fontId="4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5" fontId="7" fillId="0" borderId="0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113"/>
  <sheetViews>
    <sheetView tabSelected="1" topLeftCell="A7" zoomScale="70" zoomScaleNormal="70" workbookViewId="0">
      <pane xSplit="4" ySplit="1" topLeftCell="E8" activePane="bottomRight" state="frozen"/>
      <selection activeCell="A7" sqref="A7"/>
      <selection pane="topRight" activeCell="F7" sqref="F7"/>
      <selection pane="bottomLeft" activeCell="A8" sqref="A8"/>
      <selection pane="bottomRight" activeCell="A7" sqref="A7"/>
    </sheetView>
  </sheetViews>
  <sheetFormatPr defaultColWidth="17.125" defaultRowHeight="15" x14ac:dyDescent="0.2"/>
  <cols>
    <col min="1" max="1" width="6.875" style="18" customWidth="1"/>
    <col min="2" max="2" width="22.75" style="18" customWidth="1"/>
    <col min="3" max="3" width="15.25" style="13" customWidth="1"/>
    <col min="4" max="4" width="22.125" style="25" customWidth="1"/>
    <col min="5" max="5" width="23.375" style="27" customWidth="1"/>
    <col min="6" max="6" width="19.75" style="25" customWidth="1"/>
    <col min="7" max="7" width="22.25" style="18" customWidth="1"/>
    <col min="8" max="8" width="16" style="25" customWidth="1"/>
    <col min="9" max="9" width="33.625" style="25" customWidth="1"/>
    <col min="10" max="16384" width="17.125" style="13"/>
  </cols>
  <sheetData>
    <row r="1" spans="1:20" ht="50.25" customHeight="1" x14ac:dyDescent="0.2">
      <c r="A1" s="41" t="s">
        <v>0</v>
      </c>
      <c r="B1" s="41"/>
      <c r="C1" s="41"/>
      <c r="D1" s="41"/>
      <c r="E1" s="42" t="s">
        <v>1</v>
      </c>
      <c r="F1" s="42"/>
      <c r="G1" s="42"/>
      <c r="H1" s="42"/>
      <c r="I1" s="42"/>
    </row>
    <row r="2" spans="1:20" ht="39" customHeight="1" x14ac:dyDescent="0.2">
      <c r="A2" s="43" t="s">
        <v>9</v>
      </c>
      <c r="B2" s="43"/>
      <c r="C2" s="43"/>
      <c r="D2" s="43"/>
      <c r="E2" s="43"/>
      <c r="F2" s="43"/>
      <c r="G2" s="43"/>
      <c r="H2" s="43"/>
      <c r="I2" s="43"/>
    </row>
    <row r="3" spans="1:20" s="23" customFormat="1" ht="15.75" x14ac:dyDescent="0.2">
      <c r="A3" s="44" t="s">
        <v>11</v>
      </c>
      <c r="B3" s="44"/>
      <c r="C3" s="44"/>
      <c r="D3" s="44"/>
      <c r="E3" s="44"/>
      <c r="F3" s="44"/>
      <c r="G3" s="44"/>
      <c r="H3" s="44"/>
      <c r="I3" s="44"/>
    </row>
    <row r="4" spans="1:20" ht="18.75" customHeight="1" x14ac:dyDescent="0.2">
      <c r="A4" s="44"/>
      <c r="B4" s="44"/>
      <c r="C4" s="44"/>
      <c r="D4" s="44"/>
      <c r="E4" s="44"/>
      <c r="F4" s="44"/>
      <c r="G4" s="44"/>
      <c r="H4" s="44"/>
      <c r="I4" s="44"/>
    </row>
    <row r="5" spans="1:20" s="23" customFormat="1" ht="19.5" customHeight="1" x14ac:dyDescent="0.2">
      <c r="A5" s="45" t="s">
        <v>17</v>
      </c>
      <c r="B5" s="45"/>
      <c r="C5" s="45"/>
      <c r="D5" s="39"/>
      <c r="E5" s="39"/>
      <c r="F5" s="39"/>
      <c r="G5" s="39"/>
      <c r="H5" s="39"/>
      <c r="I5" s="39"/>
    </row>
    <row r="6" spans="1:20" s="23" customFormat="1" ht="9.75" customHeight="1" x14ac:dyDescent="0.2">
      <c r="A6" s="51"/>
      <c r="B6" s="51"/>
      <c r="C6" s="51"/>
      <c r="D6" s="52"/>
      <c r="E6" s="52"/>
      <c r="F6" s="52"/>
      <c r="G6" s="52"/>
      <c r="H6" s="52"/>
      <c r="I6" s="52"/>
    </row>
    <row r="7" spans="1:20" ht="46.5" customHeight="1" x14ac:dyDescent="0.2">
      <c r="A7" s="1" t="s">
        <v>2</v>
      </c>
      <c r="B7" s="1" t="s">
        <v>14</v>
      </c>
      <c r="C7" s="1" t="s">
        <v>15</v>
      </c>
      <c r="D7" s="1" t="s">
        <v>21</v>
      </c>
      <c r="E7" s="1" t="s">
        <v>18</v>
      </c>
      <c r="F7" s="1" t="s">
        <v>16</v>
      </c>
      <c r="G7" s="1" t="s">
        <v>13</v>
      </c>
      <c r="H7" s="2" t="s">
        <v>22</v>
      </c>
      <c r="I7" s="1" t="s">
        <v>3</v>
      </c>
      <c r="J7" s="2" t="s">
        <v>4</v>
      </c>
      <c r="K7" s="4" t="s">
        <v>10</v>
      </c>
      <c r="L7" s="4" t="s">
        <v>19</v>
      </c>
      <c r="M7" s="3" t="s">
        <v>5</v>
      </c>
      <c r="N7" s="2" t="s">
        <v>6</v>
      </c>
      <c r="O7" s="2" t="s">
        <v>23</v>
      </c>
      <c r="P7" s="3" t="s">
        <v>7</v>
      </c>
      <c r="Q7" s="3" t="s">
        <v>12</v>
      </c>
    </row>
    <row r="8" spans="1:20" s="24" customFormat="1" ht="45" x14ac:dyDescent="0.2">
      <c r="A8" s="5">
        <v>1</v>
      </c>
      <c r="B8" s="5" t="s">
        <v>25</v>
      </c>
      <c r="C8" s="29" t="s">
        <v>32</v>
      </c>
      <c r="D8" s="5" t="s">
        <v>89</v>
      </c>
      <c r="E8" s="5" t="s">
        <v>51</v>
      </c>
      <c r="F8" s="5" t="s">
        <v>64</v>
      </c>
      <c r="G8" s="9" t="s">
        <v>26</v>
      </c>
      <c r="H8" s="9">
        <v>164001</v>
      </c>
      <c r="I8" s="10" t="s">
        <v>84</v>
      </c>
      <c r="J8" s="9" t="s">
        <v>30</v>
      </c>
      <c r="K8" s="30">
        <v>62784</v>
      </c>
      <c r="L8" s="32">
        <v>6</v>
      </c>
      <c r="M8" s="7">
        <f>K8*L8</f>
        <v>376704</v>
      </c>
      <c r="N8" s="8">
        <v>0.08</v>
      </c>
      <c r="O8" s="8"/>
      <c r="P8" s="7">
        <f>ROUND(L8*K8*0.08,0)</f>
        <v>30136</v>
      </c>
      <c r="Q8" s="7">
        <f t="shared" ref="Q8:Q97" si="0">+P8+M8</f>
        <v>406840</v>
      </c>
      <c r="T8" s="36"/>
    </row>
    <row r="9" spans="1:20" s="24" customFormat="1" ht="45" x14ac:dyDescent="0.2">
      <c r="A9" s="5">
        <v>2</v>
      </c>
      <c r="B9" s="5" t="s">
        <v>25</v>
      </c>
      <c r="C9" s="29" t="s">
        <v>32</v>
      </c>
      <c r="D9" s="5" t="s">
        <v>89</v>
      </c>
      <c r="E9" s="5" t="s">
        <v>51</v>
      </c>
      <c r="F9" s="5" t="s">
        <v>64</v>
      </c>
      <c r="G9" s="9" t="s">
        <v>26</v>
      </c>
      <c r="H9" s="9">
        <v>164002</v>
      </c>
      <c r="I9" s="10" t="s">
        <v>85</v>
      </c>
      <c r="J9" s="9" t="s">
        <v>30</v>
      </c>
      <c r="K9" s="31">
        <v>42780</v>
      </c>
      <c r="L9" s="33">
        <v>8</v>
      </c>
      <c r="M9" s="7">
        <f t="shared" ref="M9:M97" si="1">K9*L9</f>
        <v>342240</v>
      </c>
      <c r="N9" s="8">
        <v>0.08</v>
      </c>
      <c r="O9" s="8"/>
      <c r="P9" s="7">
        <f t="shared" ref="P9:P97" si="2">ROUND(L9*K9*0.08,0)</f>
        <v>27379</v>
      </c>
      <c r="Q9" s="7">
        <f t="shared" si="0"/>
        <v>369619</v>
      </c>
      <c r="T9" s="36"/>
    </row>
    <row r="10" spans="1:20" s="24" customFormat="1" ht="45" x14ac:dyDescent="0.2">
      <c r="A10" s="5">
        <v>3</v>
      </c>
      <c r="B10" s="5" t="s">
        <v>25</v>
      </c>
      <c r="C10" s="29" t="s">
        <v>32</v>
      </c>
      <c r="D10" s="5" t="s">
        <v>89</v>
      </c>
      <c r="E10" s="5" t="s">
        <v>51</v>
      </c>
      <c r="F10" s="5" t="s">
        <v>64</v>
      </c>
      <c r="G10" s="9" t="s">
        <v>26</v>
      </c>
      <c r="H10" s="9">
        <v>164003</v>
      </c>
      <c r="I10" s="10" t="s">
        <v>86</v>
      </c>
      <c r="J10" s="9" t="s">
        <v>30</v>
      </c>
      <c r="K10" s="30">
        <v>94955</v>
      </c>
      <c r="L10" s="32">
        <v>10</v>
      </c>
      <c r="M10" s="7">
        <f t="shared" si="1"/>
        <v>949550</v>
      </c>
      <c r="N10" s="8">
        <v>0.08</v>
      </c>
      <c r="O10" s="8"/>
      <c r="P10" s="7">
        <f t="shared" si="2"/>
        <v>75964</v>
      </c>
      <c r="Q10" s="7">
        <f t="shared" si="0"/>
        <v>1025514</v>
      </c>
      <c r="T10" s="36"/>
    </row>
    <row r="11" spans="1:20" s="24" customFormat="1" ht="45" x14ac:dyDescent="0.2">
      <c r="A11" s="5">
        <v>4</v>
      </c>
      <c r="B11" s="5" t="s">
        <v>25</v>
      </c>
      <c r="C11" s="29" t="s">
        <v>32</v>
      </c>
      <c r="D11" s="5" t="s">
        <v>89</v>
      </c>
      <c r="E11" s="5" t="s">
        <v>51</v>
      </c>
      <c r="F11" s="5" t="s">
        <v>64</v>
      </c>
      <c r="G11" s="9" t="s">
        <v>26</v>
      </c>
      <c r="H11" s="9">
        <v>164004</v>
      </c>
      <c r="I11" s="10" t="s">
        <v>83</v>
      </c>
      <c r="J11" s="9" t="s">
        <v>30</v>
      </c>
      <c r="K11" s="31">
        <v>42906</v>
      </c>
      <c r="L11" s="33">
        <v>8</v>
      </c>
      <c r="M11" s="7">
        <f t="shared" si="1"/>
        <v>343248</v>
      </c>
      <c r="N11" s="8">
        <v>0.08</v>
      </c>
      <c r="O11" s="8"/>
      <c r="P11" s="7">
        <f t="shared" si="2"/>
        <v>27460</v>
      </c>
      <c r="Q11" s="7">
        <f t="shared" si="0"/>
        <v>370708</v>
      </c>
      <c r="T11" s="36"/>
    </row>
    <row r="12" spans="1:20" s="24" customFormat="1" ht="45" x14ac:dyDescent="0.2">
      <c r="A12" s="5">
        <v>5</v>
      </c>
      <c r="B12" s="5" t="s">
        <v>25</v>
      </c>
      <c r="C12" s="29" t="s">
        <v>32</v>
      </c>
      <c r="D12" s="5" t="s">
        <v>89</v>
      </c>
      <c r="E12" s="5" t="s">
        <v>51</v>
      </c>
      <c r="F12" s="5" t="s">
        <v>64</v>
      </c>
      <c r="G12" s="9" t="s">
        <v>26</v>
      </c>
      <c r="H12" s="9">
        <v>164005</v>
      </c>
      <c r="I12" s="10" t="s">
        <v>87</v>
      </c>
      <c r="J12" s="9" t="s">
        <v>30</v>
      </c>
      <c r="K12" s="30">
        <v>39330</v>
      </c>
      <c r="L12" s="32">
        <v>10</v>
      </c>
      <c r="M12" s="7">
        <f t="shared" si="1"/>
        <v>393300</v>
      </c>
      <c r="N12" s="8">
        <v>0.08</v>
      </c>
      <c r="O12" s="8"/>
      <c r="P12" s="7">
        <f t="shared" si="2"/>
        <v>31464</v>
      </c>
      <c r="Q12" s="7">
        <f t="shared" si="0"/>
        <v>424764</v>
      </c>
      <c r="T12" s="36"/>
    </row>
    <row r="13" spans="1:20" s="24" customFormat="1" ht="45" x14ac:dyDescent="0.2">
      <c r="A13" s="5">
        <v>6</v>
      </c>
      <c r="B13" s="5" t="s">
        <v>25</v>
      </c>
      <c r="C13" s="29" t="s">
        <v>32</v>
      </c>
      <c r="D13" s="5" t="s">
        <v>89</v>
      </c>
      <c r="E13" s="5" t="s">
        <v>51</v>
      </c>
      <c r="F13" s="5" t="s">
        <v>64</v>
      </c>
      <c r="G13" s="9" t="s">
        <v>26</v>
      </c>
      <c r="H13" s="9">
        <v>164006</v>
      </c>
      <c r="I13" s="10" t="s">
        <v>88</v>
      </c>
      <c r="J13" s="9" t="s">
        <v>30</v>
      </c>
      <c r="K13" s="31">
        <v>63484</v>
      </c>
      <c r="L13" s="33">
        <v>8</v>
      </c>
      <c r="M13" s="7">
        <f t="shared" si="1"/>
        <v>507872</v>
      </c>
      <c r="N13" s="8">
        <v>0.08</v>
      </c>
      <c r="O13" s="8"/>
      <c r="P13" s="7">
        <f t="shared" si="2"/>
        <v>40630</v>
      </c>
      <c r="Q13" s="7">
        <f t="shared" si="0"/>
        <v>548502</v>
      </c>
      <c r="T13" s="36"/>
    </row>
    <row r="14" spans="1:20" s="24" customFormat="1" ht="45" x14ac:dyDescent="0.2">
      <c r="A14" s="5">
        <v>7</v>
      </c>
      <c r="B14" s="5" t="s">
        <v>25</v>
      </c>
      <c r="C14" s="29" t="s">
        <v>33</v>
      </c>
      <c r="D14" s="5" t="s">
        <v>89</v>
      </c>
      <c r="E14" s="5" t="s">
        <v>52</v>
      </c>
      <c r="F14" s="5" t="s">
        <v>65</v>
      </c>
      <c r="G14" s="9" t="s">
        <v>26</v>
      </c>
      <c r="H14" s="9">
        <v>164001</v>
      </c>
      <c r="I14" s="10" t="s">
        <v>84</v>
      </c>
      <c r="J14" s="9" t="s">
        <v>30</v>
      </c>
      <c r="K14" s="30">
        <v>62784</v>
      </c>
      <c r="L14" s="32">
        <v>6</v>
      </c>
      <c r="M14" s="7">
        <f t="shared" si="1"/>
        <v>376704</v>
      </c>
      <c r="N14" s="8">
        <v>0.08</v>
      </c>
      <c r="O14" s="8"/>
      <c r="P14" s="7">
        <f t="shared" si="2"/>
        <v>30136</v>
      </c>
      <c r="Q14" s="7">
        <f t="shared" si="0"/>
        <v>406840</v>
      </c>
      <c r="T14" s="36"/>
    </row>
    <row r="15" spans="1:20" s="24" customFormat="1" ht="45" x14ac:dyDescent="0.2">
      <c r="A15" s="5">
        <v>8</v>
      </c>
      <c r="B15" s="5" t="s">
        <v>25</v>
      </c>
      <c r="C15" s="29" t="s">
        <v>33</v>
      </c>
      <c r="D15" s="5" t="s">
        <v>89</v>
      </c>
      <c r="E15" s="5" t="s">
        <v>52</v>
      </c>
      <c r="F15" s="5" t="s">
        <v>65</v>
      </c>
      <c r="G15" s="9" t="s">
        <v>26</v>
      </c>
      <c r="H15" s="9">
        <v>164002</v>
      </c>
      <c r="I15" s="10" t="s">
        <v>85</v>
      </c>
      <c r="J15" s="9" t="s">
        <v>30</v>
      </c>
      <c r="K15" s="31">
        <v>42780</v>
      </c>
      <c r="L15" s="33">
        <v>8</v>
      </c>
      <c r="M15" s="7">
        <f t="shared" si="1"/>
        <v>342240</v>
      </c>
      <c r="N15" s="8">
        <v>0.08</v>
      </c>
      <c r="O15" s="8"/>
      <c r="P15" s="7">
        <f>ROUND(L15*K15*0.08,0)</f>
        <v>27379</v>
      </c>
      <c r="Q15" s="7">
        <f t="shared" si="0"/>
        <v>369619</v>
      </c>
      <c r="T15" s="36"/>
    </row>
    <row r="16" spans="1:20" s="24" customFormat="1" ht="45" x14ac:dyDescent="0.2">
      <c r="A16" s="5">
        <v>9</v>
      </c>
      <c r="B16" s="5" t="s">
        <v>25</v>
      </c>
      <c r="C16" s="29" t="s">
        <v>33</v>
      </c>
      <c r="D16" s="5" t="s">
        <v>89</v>
      </c>
      <c r="E16" s="5" t="s">
        <v>52</v>
      </c>
      <c r="F16" s="5" t="s">
        <v>65</v>
      </c>
      <c r="G16" s="9" t="s">
        <v>26</v>
      </c>
      <c r="H16" s="9">
        <v>164003</v>
      </c>
      <c r="I16" s="11" t="s">
        <v>86</v>
      </c>
      <c r="J16" s="9" t="s">
        <v>30</v>
      </c>
      <c r="K16" s="30">
        <v>94955</v>
      </c>
      <c r="L16" s="32">
        <v>10</v>
      </c>
      <c r="M16" s="7">
        <f t="shared" si="1"/>
        <v>949550</v>
      </c>
      <c r="N16" s="8">
        <v>0.08</v>
      </c>
      <c r="O16" s="8"/>
      <c r="P16" s="7">
        <f t="shared" si="2"/>
        <v>75964</v>
      </c>
      <c r="Q16" s="7">
        <f t="shared" si="0"/>
        <v>1025514</v>
      </c>
      <c r="T16" s="36"/>
    </row>
    <row r="17" spans="1:20" s="24" customFormat="1" ht="45" x14ac:dyDescent="0.2">
      <c r="A17" s="5">
        <v>10</v>
      </c>
      <c r="B17" s="5" t="s">
        <v>25</v>
      </c>
      <c r="C17" s="29" t="s">
        <v>33</v>
      </c>
      <c r="D17" s="5" t="s">
        <v>89</v>
      </c>
      <c r="E17" s="5" t="s">
        <v>52</v>
      </c>
      <c r="F17" s="5" t="s">
        <v>65</v>
      </c>
      <c r="G17" s="9" t="s">
        <v>26</v>
      </c>
      <c r="H17" s="9">
        <v>164004</v>
      </c>
      <c r="I17" s="10" t="s">
        <v>83</v>
      </c>
      <c r="J17" s="9" t="s">
        <v>30</v>
      </c>
      <c r="K17" s="31">
        <v>42906</v>
      </c>
      <c r="L17" s="33">
        <v>8</v>
      </c>
      <c r="M17" s="7">
        <f t="shared" ref="M17:M96" si="3">K17*L17</f>
        <v>343248</v>
      </c>
      <c r="N17" s="8">
        <v>0.08</v>
      </c>
      <c r="O17" s="8"/>
      <c r="P17" s="7">
        <f t="shared" si="2"/>
        <v>27460</v>
      </c>
      <c r="Q17" s="7">
        <f t="shared" si="0"/>
        <v>370708</v>
      </c>
      <c r="T17" s="36"/>
    </row>
    <row r="18" spans="1:20" s="24" customFormat="1" ht="45" x14ac:dyDescent="0.2">
      <c r="A18" s="5">
        <v>11</v>
      </c>
      <c r="B18" s="5" t="s">
        <v>25</v>
      </c>
      <c r="C18" s="29" t="s">
        <v>33</v>
      </c>
      <c r="D18" s="5" t="s">
        <v>89</v>
      </c>
      <c r="E18" s="5" t="s">
        <v>52</v>
      </c>
      <c r="F18" s="5" t="s">
        <v>65</v>
      </c>
      <c r="G18" s="9" t="s">
        <v>26</v>
      </c>
      <c r="H18" s="9">
        <v>164005</v>
      </c>
      <c r="I18" s="10" t="s">
        <v>87</v>
      </c>
      <c r="J18" s="9" t="s">
        <v>30</v>
      </c>
      <c r="K18" s="30">
        <v>39330</v>
      </c>
      <c r="L18" s="32">
        <v>10</v>
      </c>
      <c r="M18" s="7">
        <f>K18*L18</f>
        <v>393300</v>
      </c>
      <c r="N18" s="8">
        <v>0.08</v>
      </c>
      <c r="O18" s="8"/>
      <c r="P18" s="7">
        <f t="shared" ref="P18:P24" si="4">ROUND(L18*K18*0.08,0)</f>
        <v>31464</v>
      </c>
      <c r="Q18" s="7">
        <f t="shared" ref="Q18:Q27" si="5">+P18+M18</f>
        <v>424764</v>
      </c>
      <c r="T18" s="36"/>
    </row>
    <row r="19" spans="1:20" s="24" customFormat="1" ht="45" x14ac:dyDescent="0.2">
      <c r="A19" s="5">
        <v>12</v>
      </c>
      <c r="B19" s="5" t="s">
        <v>25</v>
      </c>
      <c r="C19" s="29" t="s">
        <v>33</v>
      </c>
      <c r="D19" s="5" t="s">
        <v>89</v>
      </c>
      <c r="E19" s="5" t="s">
        <v>52</v>
      </c>
      <c r="F19" s="5" t="s">
        <v>65</v>
      </c>
      <c r="G19" s="9" t="s">
        <v>26</v>
      </c>
      <c r="H19" s="9">
        <v>164006</v>
      </c>
      <c r="I19" s="10" t="s">
        <v>88</v>
      </c>
      <c r="J19" s="9" t="s">
        <v>30</v>
      </c>
      <c r="K19" s="31">
        <v>63484</v>
      </c>
      <c r="L19" s="33">
        <v>8</v>
      </c>
      <c r="M19" s="7">
        <f t="shared" ref="M19:M27" si="6">K19*L19</f>
        <v>507872</v>
      </c>
      <c r="N19" s="8">
        <v>0.08</v>
      </c>
      <c r="O19" s="8"/>
      <c r="P19" s="7">
        <f t="shared" si="4"/>
        <v>40630</v>
      </c>
      <c r="Q19" s="7">
        <f t="shared" si="5"/>
        <v>548502</v>
      </c>
      <c r="T19" s="36"/>
    </row>
    <row r="20" spans="1:20" s="24" customFormat="1" ht="45" x14ac:dyDescent="0.2">
      <c r="A20" s="5">
        <v>13</v>
      </c>
      <c r="B20" s="5" t="s">
        <v>25</v>
      </c>
      <c r="C20" s="29" t="s">
        <v>34</v>
      </c>
      <c r="D20" s="5" t="s">
        <v>89</v>
      </c>
      <c r="E20" s="5" t="s">
        <v>53</v>
      </c>
      <c r="F20" s="5" t="s">
        <v>66</v>
      </c>
      <c r="G20" s="9" t="s">
        <v>26</v>
      </c>
      <c r="H20" s="9">
        <v>164001</v>
      </c>
      <c r="I20" s="10" t="s">
        <v>84</v>
      </c>
      <c r="J20" s="9" t="s">
        <v>30</v>
      </c>
      <c r="K20" s="30">
        <v>62784</v>
      </c>
      <c r="L20" s="32">
        <v>6</v>
      </c>
      <c r="M20" s="7">
        <f t="shared" si="6"/>
        <v>376704</v>
      </c>
      <c r="N20" s="8">
        <v>0.08</v>
      </c>
      <c r="O20" s="8"/>
      <c r="P20" s="7">
        <f t="shared" si="4"/>
        <v>30136</v>
      </c>
      <c r="Q20" s="7">
        <f t="shared" si="5"/>
        <v>406840</v>
      </c>
      <c r="T20" s="36"/>
    </row>
    <row r="21" spans="1:20" s="24" customFormat="1" ht="45" x14ac:dyDescent="0.2">
      <c r="A21" s="5">
        <v>14</v>
      </c>
      <c r="B21" s="5" t="s">
        <v>25</v>
      </c>
      <c r="C21" s="29" t="s">
        <v>34</v>
      </c>
      <c r="D21" s="5" t="s">
        <v>89</v>
      </c>
      <c r="E21" s="5" t="s">
        <v>53</v>
      </c>
      <c r="F21" s="5" t="s">
        <v>66</v>
      </c>
      <c r="G21" s="9" t="s">
        <v>26</v>
      </c>
      <c r="H21" s="9">
        <v>164002</v>
      </c>
      <c r="I21" s="10" t="s">
        <v>85</v>
      </c>
      <c r="J21" s="9" t="s">
        <v>30</v>
      </c>
      <c r="K21" s="31">
        <v>42780</v>
      </c>
      <c r="L21" s="33">
        <v>8</v>
      </c>
      <c r="M21" s="7">
        <f t="shared" si="6"/>
        <v>342240</v>
      </c>
      <c r="N21" s="8">
        <v>0.08</v>
      </c>
      <c r="O21" s="8"/>
      <c r="P21" s="7">
        <f t="shared" si="4"/>
        <v>27379</v>
      </c>
      <c r="Q21" s="7">
        <f t="shared" si="5"/>
        <v>369619</v>
      </c>
      <c r="T21" s="36"/>
    </row>
    <row r="22" spans="1:20" s="24" customFormat="1" ht="45" x14ac:dyDescent="0.2">
      <c r="A22" s="5">
        <v>15</v>
      </c>
      <c r="B22" s="5" t="s">
        <v>25</v>
      </c>
      <c r="C22" s="29" t="s">
        <v>34</v>
      </c>
      <c r="D22" s="5" t="s">
        <v>89</v>
      </c>
      <c r="E22" s="5" t="s">
        <v>53</v>
      </c>
      <c r="F22" s="5" t="s">
        <v>66</v>
      </c>
      <c r="G22" s="9" t="s">
        <v>26</v>
      </c>
      <c r="H22" s="9">
        <v>164003</v>
      </c>
      <c r="I22" s="10" t="s">
        <v>86</v>
      </c>
      <c r="J22" s="9" t="s">
        <v>30</v>
      </c>
      <c r="K22" s="30">
        <v>94955</v>
      </c>
      <c r="L22" s="32">
        <v>10</v>
      </c>
      <c r="M22" s="7">
        <f t="shared" si="6"/>
        <v>949550</v>
      </c>
      <c r="N22" s="8">
        <v>0.08</v>
      </c>
      <c r="O22" s="8"/>
      <c r="P22" s="7">
        <f t="shared" si="4"/>
        <v>75964</v>
      </c>
      <c r="Q22" s="7">
        <f t="shared" si="5"/>
        <v>1025514</v>
      </c>
      <c r="T22" s="36"/>
    </row>
    <row r="23" spans="1:20" s="24" customFormat="1" ht="45" x14ac:dyDescent="0.2">
      <c r="A23" s="5">
        <v>16</v>
      </c>
      <c r="B23" s="5" t="s">
        <v>25</v>
      </c>
      <c r="C23" s="29" t="s">
        <v>34</v>
      </c>
      <c r="D23" s="5" t="s">
        <v>89</v>
      </c>
      <c r="E23" s="5" t="s">
        <v>53</v>
      </c>
      <c r="F23" s="5" t="s">
        <v>66</v>
      </c>
      <c r="G23" s="9" t="s">
        <v>26</v>
      </c>
      <c r="H23" s="9">
        <v>164004</v>
      </c>
      <c r="I23" s="10" t="s">
        <v>83</v>
      </c>
      <c r="J23" s="9" t="s">
        <v>30</v>
      </c>
      <c r="K23" s="31">
        <v>42906</v>
      </c>
      <c r="L23" s="33">
        <v>8</v>
      </c>
      <c r="M23" s="7">
        <f t="shared" si="6"/>
        <v>343248</v>
      </c>
      <c r="N23" s="8">
        <v>0.08</v>
      </c>
      <c r="O23" s="8"/>
      <c r="P23" s="7">
        <f t="shared" si="4"/>
        <v>27460</v>
      </c>
      <c r="Q23" s="7">
        <f t="shared" si="5"/>
        <v>370708</v>
      </c>
      <c r="T23" s="36"/>
    </row>
    <row r="24" spans="1:20" s="24" customFormat="1" ht="45" x14ac:dyDescent="0.2">
      <c r="A24" s="5">
        <v>17</v>
      </c>
      <c r="B24" s="5" t="s">
        <v>25</v>
      </c>
      <c r="C24" s="29" t="s">
        <v>34</v>
      </c>
      <c r="D24" s="5" t="s">
        <v>89</v>
      </c>
      <c r="E24" s="5" t="s">
        <v>53</v>
      </c>
      <c r="F24" s="5" t="s">
        <v>66</v>
      </c>
      <c r="G24" s="9" t="s">
        <v>26</v>
      </c>
      <c r="H24" s="9">
        <v>164005</v>
      </c>
      <c r="I24" s="10" t="s">
        <v>87</v>
      </c>
      <c r="J24" s="9" t="s">
        <v>30</v>
      </c>
      <c r="K24" s="30">
        <v>39330</v>
      </c>
      <c r="L24" s="32">
        <v>10</v>
      </c>
      <c r="M24" s="7">
        <f t="shared" si="6"/>
        <v>393300</v>
      </c>
      <c r="N24" s="8">
        <v>0.08</v>
      </c>
      <c r="O24" s="8"/>
      <c r="P24" s="7">
        <f t="shared" si="4"/>
        <v>31464</v>
      </c>
      <c r="Q24" s="7">
        <f t="shared" si="5"/>
        <v>424764</v>
      </c>
      <c r="T24" s="36"/>
    </row>
    <row r="25" spans="1:20" s="24" customFormat="1" ht="45" x14ac:dyDescent="0.2">
      <c r="A25" s="5">
        <v>18</v>
      </c>
      <c r="B25" s="5" t="s">
        <v>25</v>
      </c>
      <c r="C25" s="29" t="s">
        <v>34</v>
      </c>
      <c r="D25" s="5" t="s">
        <v>89</v>
      </c>
      <c r="E25" s="5" t="s">
        <v>53</v>
      </c>
      <c r="F25" s="5" t="s">
        <v>66</v>
      </c>
      <c r="G25" s="9" t="s">
        <v>26</v>
      </c>
      <c r="H25" s="9">
        <v>164006</v>
      </c>
      <c r="I25" s="10" t="s">
        <v>88</v>
      </c>
      <c r="J25" s="9" t="s">
        <v>30</v>
      </c>
      <c r="K25" s="31">
        <v>63484</v>
      </c>
      <c r="L25" s="33">
        <v>8</v>
      </c>
      <c r="M25" s="7">
        <f t="shared" si="6"/>
        <v>507872</v>
      </c>
      <c r="N25" s="8">
        <v>0.08</v>
      </c>
      <c r="O25" s="8"/>
      <c r="P25" s="7">
        <f>ROUND(L25*K25*0.08,0)</f>
        <v>40630</v>
      </c>
      <c r="Q25" s="7">
        <f t="shared" si="5"/>
        <v>548502</v>
      </c>
      <c r="T25" s="36"/>
    </row>
    <row r="26" spans="1:20" s="24" customFormat="1" ht="45" x14ac:dyDescent="0.2">
      <c r="A26" s="5">
        <v>19</v>
      </c>
      <c r="B26" s="5" t="s">
        <v>25</v>
      </c>
      <c r="C26" s="29" t="s">
        <v>35</v>
      </c>
      <c r="D26" s="5" t="s">
        <v>89</v>
      </c>
      <c r="E26" s="5" t="s">
        <v>54</v>
      </c>
      <c r="F26" s="5" t="s">
        <v>67</v>
      </c>
      <c r="G26" s="9" t="s">
        <v>26</v>
      </c>
      <c r="H26" s="9">
        <v>164001</v>
      </c>
      <c r="I26" s="11" t="s">
        <v>84</v>
      </c>
      <c r="J26" s="9" t="s">
        <v>30</v>
      </c>
      <c r="K26" s="30">
        <v>62784</v>
      </c>
      <c r="L26" s="32">
        <v>6</v>
      </c>
      <c r="M26" s="7">
        <f t="shared" si="6"/>
        <v>376704</v>
      </c>
      <c r="N26" s="8">
        <v>0.08</v>
      </c>
      <c r="O26" s="8"/>
      <c r="P26" s="7">
        <f t="shared" ref="P26:P27" si="7">ROUND(L26*K26*0.08,0)</f>
        <v>30136</v>
      </c>
      <c r="Q26" s="7">
        <f t="shared" si="5"/>
        <v>406840</v>
      </c>
      <c r="T26" s="36"/>
    </row>
    <row r="27" spans="1:20" s="24" customFormat="1" ht="45" x14ac:dyDescent="0.2">
      <c r="A27" s="5">
        <v>20</v>
      </c>
      <c r="B27" s="5" t="s">
        <v>25</v>
      </c>
      <c r="C27" s="29" t="s">
        <v>35</v>
      </c>
      <c r="D27" s="5" t="s">
        <v>89</v>
      </c>
      <c r="E27" s="5" t="s">
        <v>54</v>
      </c>
      <c r="F27" s="5" t="s">
        <v>67</v>
      </c>
      <c r="G27" s="9" t="s">
        <v>26</v>
      </c>
      <c r="H27" s="9">
        <v>164002</v>
      </c>
      <c r="I27" s="10" t="s">
        <v>85</v>
      </c>
      <c r="J27" s="9" t="s">
        <v>30</v>
      </c>
      <c r="K27" s="31">
        <v>42780</v>
      </c>
      <c r="L27" s="33">
        <v>8</v>
      </c>
      <c r="M27" s="7">
        <f t="shared" si="6"/>
        <v>342240</v>
      </c>
      <c r="N27" s="8">
        <v>0.08</v>
      </c>
      <c r="O27" s="8"/>
      <c r="P27" s="7">
        <f t="shared" si="7"/>
        <v>27379</v>
      </c>
      <c r="Q27" s="7">
        <f t="shared" si="5"/>
        <v>369619</v>
      </c>
      <c r="T27" s="36"/>
    </row>
    <row r="28" spans="1:20" s="24" customFormat="1" ht="45" x14ac:dyDescent="0.2">
      <c r="A28" s="5">
        <v>21</v>
      </c>
      <c r="B28" s="5" t="s">
        <v>25</v>
      </c>
      <c r="C28" s="29" t="s">
        <v>35</v>
      </c>
      <c r="D28" s="5" t="s">
        <v>89</v>
      </c>
      <c r="E28" s="5" t="s">
        <v>54</v>
      </c>
      <c r="F28" s="5" t="s">
        <v>67</v>
      </c>
      <c r="G28" s="9" t="s">
        <v>26</v>
      </c>
      <c r="H28" s="9">
        <v>164003</v>
      </c>
      <c r="I28" s="10" t="s">
        <v>86</v>
      </c>
      <c r="J28" s="9" t="s">
        <v>30</v>
      </c>
      <c r="K28" s="30">
        <v>94955</v>
      </c>
      <c r="L28" s="32">
        <v>10</v>
      </c>
      <c r="M28" s="7">
        <f t="shared" si="3"/>
        <v>949550</v>
      </c>
      <c r="N28" s="8">
        <v>0.08</v>
      </c>
      <c r="O28" s="8"/>
      <c r="P28" s="7">
        <f t="shared" si="2"/>
        <v>75964</v>
      </c>
      <c r="Q28" s="7">
        <f t="shared" si="0"/>
        <v>1025514</v>
      </c>
      <c r="T28" s="36"/>
    </row>
    <row r="29" spans="1:20" s="24" customFormat="1" ht="45" x14ac:dyDescent="0.2">
      <c r="A29" s="5">
        <v>22</v>
      </c>
      <c r="B29" s="5" t="s">
        <v>25</v>
      </c>
      <c r="C29" s="29" t="s">
        <v>35</v>
      </c>
      <c r="D29" s="5" t="s">
        <v>89</v>
      </c>
      <c r="E29" s="5" t="s">
        <v>54</v>
      </c>
      <c r="F29" s="5" t="s">
        <v>67</v>
      </c>
      <c r="G29" s="9" t="s">
        <v>26</v>
      </c>
      <c r="H29" s="9">
        <v>164004</v>
      </c>
      <c r="I29" s="10" t="s">
        <v>83</v>
      </c>
      <c r="J29" s="9" t="s">
        <v>30</v>
      </c>
      <c r="K29" s="31">
        <v>42906</v>
      </c>
      <c r="L29" s="33">
        <v>8</v>
      </c>
      <c r="M29" s="7">
        <f t="shared" si="3"/>
        <v>343248</v>
      </c>
      <c r="N29" s="8">
        <v>0.08</v>
      </c>
      <c r="O29" s="8"/>
      <c r="P29" s="7">
        <f>ROUND(L29*K29*0.08,0)</f>
        <v>27460</v>
      </c>
      <c r="Q29" s="7">
        <f t="shared" si="0"/>
        <v>370708</v>
      </c>
      <c r="T29" s="36"/>
    </row>
    <row r="30" spans="1:20" s="24" customFormat="1" ht="45" x14ac:dyDescent="0.2">
      <c r="A30" s="5">
        <v>23</v>
      </c>
      <c r="B30" s="5" t="s">
        <v>25</v>
      </c>
      <c r="C30" s="29" t="s">
        <v>35</v>
      </c>
      <c r="D30" s="5" t="s">
        <v>89</v>
      </c>
      <c r="E30" s="5" t="s">
        <v>54</v>
      </c>
      <c r="F30" s="5" t="s">
        <v>67</v>
      </c>
      <c r="G30" s="9" t="s">
        <v>26</v>
      </c>
      <c r="H30" s="9">
        <v>164005</v>
      </c>
      <c r="I30" s="10" t="s">
        <v>87</v>
      </c>
      <c r="J30" s="9" t="s">
        <v>30</v>
      </c>
      <c r="K30" s="30">
        <v>39330</v>
      </c>
      <c r="L30" s="32">
        <v>10</v>
      </c>
      <c r="M30" s="7">
        <f>K30*L30</f>
        <v>393300</v>
      </c>
      <c r="N30" s="8">
        <v>0.08</v>
      </c>
      <c r="O30" s="8"/>
      <c r="P30" s="7">
        <f t="shared" ref="P30:P36" si="8">ROUND(L30*K30*0.08,0)</f>
        <v>31464</v>
      </c>
      <c r="Q30" s="7">
        <f t="shared" ref="Q30:Q73" si="9">+P30+M30</f>
        <v>424764</v>
      </c>
      <c r="T30" s="36"/>
    </row>
    <row r="31" spans="1:20" s="24" customFormat="1" ht="45" x14ac:dyDescent="0.2">
      <c r="A31" s="5">
        <v>24</v>
      </c>
      <c r="B31" s="5" t="s">
        <v>25</v>
      </c>
      <c r="C31" s="29" t="s">
        <v>35</v>
      </c>
      <c r="D31" s="5" t="s">
        <v>89</v>
      </c>
      <c r="E31" s="5" t="s">
        <v>54</v>
      </c>
      <c r="F31" s="5" t="s">
        <v>67</v>
      </c>
      <c r="G31" s="9" t="s">
        <v>26</v>
      </c>
      <c r="H31" s="9">
        <v>164006</v>
      </c>
      <c r="I31" s="10" t="s">
        <v>88</v>
      </c>
      <c r="J31" s="9" t="s">
        <v>30</v>
      </c>
      <c r="K31" s="31">
        <v>63484</v>
      </c>
      <c r="L31" s="33">
        <v>8</v>
      </c>
      <c r="M31" s="7">
        <f t="shared" ref="M31:M39" si="10">K31*L31</f>
        <v>507872</v>
      </c>
      <c r="N31" s="8">
        <v>0.08</v>
      </c>
      <c r="O31" s="8"/>
      <c r="P31" s="7">
        <f t="shared" si="8"/>
        <v>40630</v>
      </c>
      <c r="Q31" s="7">
        <f t="shared" si="9"/>
        <v>548502</v>
      </c>
      <c r="T31" s="36"/>
    </row>
    <row r="32" spans="1:20" s="24" customFormat="1" ht="45" x14ac:dyDescent="0.2">
      <c r="A32" s="5">
        <v>25</v>
      </c>
      <c r="B32" s="5" t="s">
        <v>25</v>
      </c>
      <c r="C32" s="29" t="s">
        <v>36</v>
      </c>
      <c r="D32" s="5" t="s">
        <v>89</v>
      </c>
      <c r="E32" s="5" t="s">
        <v>55</v>
      </c>
      <c r="F32" s="5" t="s">
        <v>68</v>
      </c>
      <c r="G32" s="9" t="s">
        <v>26</v>
      </c>
      <c r="H32" s="9">
        <v>164001</v>
      </c>
      <c r="I32" s="10" t="s">
        <v>84</v>
      </c>
      <c r="J32" s="9" t="s">
        <v>30</v>
      </c>
      <c r="K32" s="30">
        <v>62784</v>
      </c>
      <c r="L32" s="32">
        <v>6</v>
      </c>
      <c r="M32" s="7">
        <f t="shared" si="10"/>
        <v>376704</v>
      </c>
      <c r="N32" s="8">
        <v>0.08</v>
      </c>
      <c r="O32" s="8"/>
      <c r="P32" s="7">
        <f t="shared" si="8"/>
        <v>30136</v>
      </c>
      <c r="Q32" s="7">
        <f t="shared" si="9"/>
        <v>406840</v>
      </c>
      <c r="T32" s="36"/>
    </row>
    <row r="33" spans="1:20" s="24" customFormat="1" ht="45" x14ac:dyDescent="0.2">
      <c r="A33" s="5">
        <v>26</v>
      </c>
      <c r="B33" s="5" t="s">
        <v>25</v>
      </c>
      <c r="C33" s="29" t="s">
        <v>36</v>
      </c>
      <c r="D33" s="5" t="s">
        <v>89</v>
      </c>
      <c r="E33" s="5" t="s">
        <v>55</v>
      </c>
      <c r="F33" s="5" t="s">
        <v>68</v>
      </c>
      <c r="G33" s="9" t="s">
        <v>26</v>
      </c>
      <c r="H33" s="9">
        <v>164002</v>
      </c>
      <c r="I33" s="10" t="s">
        <v>85</v>
      </c>
      <c r="J33" s="9" t="s">
        <v>30</v>
      </c>
      <c r="K33" s="31">
        <v>42780</v>
      </c>
      <c r="L33" s="33">
        <v>8</v>
      </c>
      <c r="M33" s="7">
        <f t="shared" si="10"/>
        <v>342240</v>
      </c>
      <c r="N33" s="8">
        <v>0.08</v>
      </c>
      <c r="O33" s="8"/>
      <c r="P33" s="7">
        <f t="shared" si="8"/>
        <v>27379</v>
      </c>
      <c r="Q33" s="7">
        <f t="shared" si="9"/>
        <v>369619</v>
      </c>
      <c r="T33" s="36"/>
    </row>
    <row r="34" spans="1:20" s="24" customFormat="1" ht="45" x14ac:dyDescent="0.2">
      <c r="A34" s="5">
        <v>27</v>
      </c>
      <c r="B34" s="5" t="s">
        <v>25</v>
      </c>
      <c r="C34" s="29" t="s">
        <v>36</v>
      </c>
      <c r="D34" s="5" t="s">
        <v>89</v>
      </c>
      <c r="E34" s="5" t="s">
        <v>55</v>
      </c>
      <c r="F34" s="5" t="s">
        <v>68</v>
      </c>
      <c r="G34" s="9" t="s">
        <v>26</v>
      </c>
      <c r="H34" s="9">
        <v>164003</v>
      </c>
      <c r="I34" s="10" t="s">
        <v>86</v>
      </c>
      <c r="J34" s="9" t="s">
        <v>30</v>
      </c>
      <c r="K34" s="30">
        <v>94955</v>
      </c>
      <c r="L34" s="32">
        <v>10</v>
      </c>
      <c r="M34" s="7">
        <f t="shared" si="10"/>
        <v>949550</v>
      </c>
      <c r="N34" s="8">
        <v>0.08</v>
      </c>
      <c r="O34" s="8"/>
      <c r="P34" s="7">
        <f t="shared" si="8"/>
        <v>75964</v>
      </c>
      <c r="Q34" s="7">
        <f t="shared" si="9"/>
        <v>1025514</v>
      </c>
      <c r="T34" s="36"/>
    </row>
    <row r="35" spans="1:20" s="24" customFormat="1" ht="45" x14ac:dyDescent="0.2">
      <c r="A35" s="5">
        <v>28</v>
      </c>
      <c r="B35" s="5" t="s">
        <v>25</v>
      </c>
      <c r="C35" s="29" t="s">
        <v>36</v>
      </c>
      <c r="D35" s="5" t="s">
        <v>89</v>
      </c>
      <c r="E35" s="5" t="s">
        <v>55</v>
      </c>
      <c r="F35" s="5" t="s">
        <v>68</v>
      </c>
      <c r="G35" s="9" t="s">
        <v>26</v>
      </c>
      <c r="H35" s="9">
        <v>164004</v>
      </c>
      <c r="I35" s="10" t="s">
        <v>83</v>
      </c>
      <c r="J35" s="9" t="s">
        <v>30</v>
      </c>
      <c r="K35" s="31">
        <v>42906</v>
      </c>
      <c r="L35" s="33">
        <v>8</v>
      </c>
      <c r="M35" s="7">
        <f t="shared" si="10"/>
        <v>343248</v>
      </c>
      <c r="N35" s="8">
        <v>0.08</v>
      </c>
      <c r="O35" s="8"/>
      <c r="P35" s="7">
        <f t="shared" si="8"/>
        <v>27460</v>
      </c>
      <c r="Q35" s="7">
        <f t="shared" si="9"/>
        <v>370708</v>
      </c>
      <c r="T35" s="36"/>
    </row>
    <row r="36" spans="1:20" s="24" customFormat="1" ht="45" x14ac:dyDescent="0.2">
      <c r="A36" s="5">
        <v>29</v>
      </c>
      <c r="B36" s="5" t="s">
        <v>25</v>
      </c>
      <c r="C36" s="29" t="s">
        <v>36</v>
      </c>
      <c r="D36" s="5" t="s">
        <v>89</v>
      </c>
      <c r="E36" s="5" t="s">
        <v>55</v>
      </c>
      <c r="F36" s="5" t="s">
        <v>68</v>
      </c>
      <c r="G36" s="9" t="s">
        <v>26</v>
      </c>
      <c r="H36" s="9">
        <v>164005</v>
      </c>
      <c r="I36" s="10" t="s">
        <v>87</v>
      </c>
      <c r="J36" s="9" t="s">
        <v>30</v>
      </c>
      <c r="K36" s="30">
        <v>39330</v>
      </c>
      <c r="L36" s="32">
        <v>10</v>
      </c>
      <c r="M36" s="7">
        <f t="shared" si="10"/>
        <v>393300</v>
      </c>
      <c r="N36" s="8">
        <v>0.08</v>
      </c>
      <c r="O36" s="8"/>
      <c r="P36" s="7">
        <f t="shared" si="8"/>
        <v>31464</v>
      </c>
      <c r="Q36" s="7">
        <f t="shared" si="9"/>
        <v>424764</v>
      </c>
      <c r="T36" s="36"/>
    </row>
    <row r="37" spans="1:20" s="24" customFormat="1" ht="45" x14ac:dyDescent="0.2">
      <c r="A37" s="5">
        <v>30</v>
      </c>
      <c r="B37" s="5" t="s">
        <v>25</v>
      </c>
      <c r="C37" s="29" t="s">
        <v>36</v>
      </c>
      <c r="D37" s="5" t="s">
        <v>89</v>
      </c>
      <c r="E37" s="5" t="s">
        <v>55</v>
      </c>
      <c r="F37" s="5" t="s">
        <v>68</v>
      </c>
      <c r="G37" s="9" t="s">
        <v>26</v>
      </c>
      <c r="H37" s="9">
        <v>164006</v>
      </c>
      <c r="I37" s="10" t="s">
        <v>88</v>
      </c>
      <c r="J37" s="9" t="s">
        <v>30</v>
      </c>
      <c r="K37" s="31">
        <v>63484</v>
      </c>
      <c r="L37" s="33">
        <v>8</v>
      </c>
      <c r="M37" s="7">
        <f t="shared" si="10"/>
        <v>507872</v>
      </c>
      <c r="N37" s="8">
        <v>0.08</v>
      </c>
      <c r="O37" s="8"/>
      <c r="P37" s="7">
        <f>ROUND(L37*K37*0.08,0)</f>
        <v>40630</v>
      </c>
      <c r="Q37" s="7">
        <f t="shared" si="9"/>
        <v>548502</v>
      </c>
      <c r="T37" s="36"/>
    </row>
    <row r="38" spans="1:20" s="24" customFormat="1" ht="45" x14ac:dyDescent="0.2">
      <c r="A38" s="5">
        <v>31</v>
      </c>
      <c r="B38" s="5" t="s">
        <v>25</v>
      </c>
      <c r="C38" s="29" t="s">
        <v>37</v>
      </c>
      <c r="D38" s="5" t="s">
        <v>89</v>
      </c>
      <c r="E38" s="5" t="s">
        <v>56</v>
      </c>
      <c r="F38" s="5" t="s">
        <v>69</v>
      </c>
      <c r="G38" s="9" t="s">
        <v>26</v>
      </c>
      <c r="H38" s="9">
        <v>164001</v>
      </c>
      <c r="I38" s="11" t="s">
        <v>84</v>
      </c>
      <c r="J38" s="9" t="s">
        <v>30</v>
      </c>
      <c r="K38" s="30">
        <v>62784</v>
      </c>
      <c r="L38" s="32">
        <v>6</v>
      </c>
      <c r="M38" s="7">
        <f t="shared" si="10"/>
        <v>376704</v>
      </c>
      <c r="N38" s="8">
        <v>0.08</v>
      </c>
      <c r="O38" s="8"/>
      <c r="P38" s="7">
        <f t="shared" ref="P38:P46" si="11">ROUND(L38*K38*0.08,0)</f>
        <v>30136</v>
      </c>
      <c r="Q38" s="7">
        <f t="shared" si="9"/>
        <v>406840</v>
      </c>
      <c r="T38" s="36"/>
    </row>
    <row r="39" spans="1:20" s="24" customFormat="1" ht="45" x14ac:dyDescent="0.2">
      <c r="A39" s="5">
        <v>32</v>
      </c>
      <c r="B39" s="5" t="s">
        <v>25</v>
      </c>
      <c r="C39" s="29" t="s">
        <v>37</v>
      </c>
      <c r="D39" s="5" t="s">
        <v>89</v>
      </c>
      <c r="E39" s="5" t="s">
        <v>56</v>
      </c>
      <c r="F39" s="5" t="s">
        <v>69</v>
      </c>
      <c r="G39" s="9" t="s">
        <v>26</v>
      </c>
      <c r="H39" s="9">
        <v>164002</v>
      </c>
      <c r="I39" s="10" t="s">
        <v>85</v>
      </c>
      <c r="J39" s="9" t="s">
        <v>30</v>
      </c>
      <c r="K39" s="31">
        <v>42780</v>
      </c>
      <c r="L39" s="33">
        <v>8</v>
      </c>
      <c r="M39" s="7">
        <f t="shared" si="10"/>
        <v>342240</v>
      </c>
      <c r="N39" s="8">
        <v>0.08</v>
      </c>
      <c r="O39" s="8"/>
      <c r="P39" s="7">
        <f t="shared" si="11"/>
        <v>27379</v>
      </c>
      <c r="Q39" s="7">
        <f t="shared" si="9"/>
        <v>369619</v>
      </c>
      <c r="T39" s="36"/>
    </row>
    <row r="40" spans="1:20" s="24" customFormat="1" ht="45" x14ac:dyDescent="0.2">
      <c r="A40" s="5">
        <v>33</v>
      </c>
      <c r="B40" s="5" t="s">
        <v>25</v>
      </c>
      <c r="C40" s="29" t="s">
        <v>37</v>
      </c>
      <c r="D40" s="5" t="s">
        <v>89</v>
      </c>
      <c r="E40" s="5" t="s">
        <v>56</v>
      </c>
      <c r="F40" s="5" t="s">
        <v>69</v>
      </c>
      <c r="G40" s="9" t="s">
        <v>26</v>
      </c>
      <c r="H40" s="9">
        <v>164003</v>
      </c>
      <c r="I40" s="10" t="s">
        <v>86</v>
      </c>
      <c r="J40" s="9" t="s">
        <v>30</v>
      </c>
      <c r="K40" s="30">
        <v>94955</v>
      </c>
      <c r="L40" s="32">
        <v>10</v>
      </c>
      <c r="M40" s="7">
        <f>K40*L40</f>
        <v>949550</v>
      </c>
      <c r="N40" s="8">
        <v>0.08</v>
      </c>
      <c r="O40" s="8"/>
      <c r="P40" s="7">
        <f t="shared" si="11"/>
        <v>75964</v>
      </c>
      <c r="Q40" s="7">
        <f t="shared" si="9"/>
        <v>1025514</v>
      </c>
      <c r="T40" s="36"/>
    </row>
    <row r="41" spans="1:20" s="24" customFormat="1" ht="45" x14ac:dyDescent="0.2">
      <c r="A41" s="5">
        <v>34</v>
      </c>
      <c r="B41" s="5" t="s">
        <v>25</v>
      </c>
      <c r="C41" s="29" t="s">
        <v>37</v>
      </c>
      <c r="D41" s="5" t="s">
        <v>89</v>
      </c>
      <c r="E41" s="5" t="s">
        <v>56</v>
      </c>
      <c r="F41" s="5" t="s">
        <v>69</v>
      </c>
      <c r="G41" s="9" t="s">
        <v>26</v>
      </c>
      <c r="H41" s="9">
        <v>164004</v>
      </c>
      <c r="I41" s="10" t="s">
        <v>83</v>
      </c>
      <c r="J41" s="9" t="s">
        <v>30</v>
      </c>
      <c r="K41" s="31">
        <v>42906</v>
      </c>
      <c r="L41" s="33">
        <v>8</v>
      </c>
      <c r="M41" s="7">
        <f t="shared" ref="M41:M51" si="12">K41*L41</f>
        <v>343248</v>
      </c>
      <c r="N41" s="8">
        <v>0.08</v>
      </c>
      <c r="O41" s="8"/>
      <c r="P41" s="7">
        <f t="shared" si="11"/>
        <v>27460</v>
      </c>
      <c r="Q41" s="7">
        <f t="shared" si="9"/>
        <v>370708</v>
      </c>
      <c r="T41" s="36"/>
    </row>
    <row r="42" spans="1:20" s="24" customFormat="1" ht="45" x14ac:dyDescent="0.2">
      <c r="A42" s="5">
        <v>35</v>
      </c>
      <c r="B42" s="5" t="s">
        <v>25</v>
      </c>
      <c r="C42" s="29" t="s">
        <v>37</v>
      </c>
      <c r="D42" s="5" t="s">
        <v>89</v>
      </c>
      <c r="E42" s="5" t="s">
        <v>56</v>
      </c>
      <c r="F42" s="5" t="s">
        <v>69</v>
      </c>
      <c r="G42" s="9" t="s">
        <v>26</v>
      </c>
      <c r="H42" s="9">
        <v>164005</v>
      </c>
      <c r="I42" s="10" t="s">
        <v>87</v>
      </c>
      <c r="J42" s="9" t="s">
        <v>30</v>
      </c>
      <c r="K42" s="30">
        <v>39330</v>
      </c>
      <c r="L42" s="32">
        <v>10</v>
      </c>
      <c r="M42" s="7">
        <f t="shared" si="12"/>
        <v>393300</v>
      </c>
      <c r="N42" s="8">
        <v>0.08</v>
      </c>
      <c r="O42" s="8"/>
      <c r="P42" s="7">
        <f t="shared" si="11"/>
        <v>31464</v>
      </c>
      <c r="Q42" s="7">
        <f t="shared" si="9"/>
        <v>424764</v>
      </c>
      <c r="T42" s="36"/>
    </row>
    <row r="43" spans="1:20" s="24" customFormat="1" ht="45" x14ac:dyDescent="0.2">
      <c r="A43" s="5">
        <v>36</v>
      </c>
      <c r="B43" s="5" t="s">
        <v>25</v>
      </c>
      <c r="C43" s="29" t="s">
        <v>37</v>
      </c>
      <c r="D43" s="5" t="s">
        <v>89</v>
      </c>
      <c r="E43" s="5" t="s">
        <v>56</v>
      </c>
      <c r="F43" s="5" t="s">
        <v>69</v>
      </c>
      <c r="G43" s="9" t="s">
        <v>26</v>
      </c>
      <c r="H43" s="9">
        <v>164006</v>
      </c>
      <c r="I43" s="10" t="s">
        <v>88</v>
      </c>
      <c r="J43" s="9" t="s">
        <v>30</v>
      </c>
      <c r="K43" s="31">
        <v>63484</v>
      </c>
      <c r="L43" s="33">
        <v>8</v>
      </c>
      <c r="M43" s="7">
        <f t="shared" si="12"/>
        <v>507872</v>
      </c>
      <c r="N43" s="8">
        <v>0.08</v>
      </c>
      <c r="O43" s="8"/>
      <c r="P43" s="7">
        <f t="shared" si="11"/>
        <v>40630</v>
      </c>
      <c r="Q43" s="7">
        <f t="shared" si="9"/>
        <v>548502</v>
      </c>
      <c r="T43" s="36"/>
    </row>
    <row r="44" spans="1:20" s="24" customFormat="1" ht="45" x14ac:dyDescent="0.2">
      <c r="A44" s="5">
        <v>37</v>
      </c>
      <c r="B44" s="5" t="s">
        <v>25</v>
      </c>
      <c r="C44" s="29" t="s">
        <v>38</v>
      </c>
      <c r="D44" s="5" t="s">
        <v>89</v>
      </c>
      <c r="E44" s="5" t="s">
        <v>56</v>
      </c>
      <c r="F44" s="5" t="s">
        <v>70</v>
      </c>
      <c r="G44" s="9" t="s">
        <v>26</v>
      </c>
      <c r="H44" s="9">
        <v>164001</v>
      </c>
      <c r="I44" s="10" t="s">
        <v>84</v>
      </c>
      <c r="J44" s="9" t="s">
        <v>30</v>
      </c>
      <c r="K44" s="30">
        <v>62784</v>
      </c>
      <c r="L44" s="32">
        <v>20</v>
      </c>
      <c r="M44" s="7">
        <f t="shared" si="12"/>
        <v>1255680</v>
      </c>
      <c r="N44" s="8">
        <v>0.08</v>
      </c>
      <c r="O44" s="8"/>
      <c r="P44" s="7">
        <f>ROUND(L44*K44*0.08,0)+1</f>
        <v>100455</v>
      </c>
      <c r="Q44" s="7">
        <f t="shared" si="9"/>
        <v>1356135</v>
      </c>
      <c r="T44" s="36"/>
    </row>
    <row r="45" spans="1:20" s="24" customFormat="1" ht="45" x14ac:dyDescent="0.2">
      <c r="A45" s="5">
        <v>38</v>
      </c>
      <c r="B45" s="5" t="s">
        <v>25</v>
      </c>
      <c r="C45" s="29" t="s">
        <v>38</v>
      </c>
      <c r="D45" s="5" t="s">
        <v>89</v>
      </c>
      <c r="E45" s="5" t="s">
        <v>56</v>
      </c>
      <c r="F45" s="5" t="s">
        <v>70</v>
      </c>
      <c r="G45" s="9" t="s">
        <v>26</v>
      </c>
      <c r="H45" s="9">
        <v>164004</v>
      </c>
      <c r="I45" s="10" t="s">
        <v>83</v>
      </c>
      <c r="J45" s="9" t="s">
        <v>30</v>
      </c>
      <c r="K45" s="31">
        <v>42906</v>
      </c>
      <c r="L45" s="33">
        <v>2</v>
      </c>
      <c r="M45" s="7">
        <f t="shared" si="12"/>
        <v>85812</v>
      </c>
      <c r="N45" s="8">
        <v>0.08</v>
      </c>
      <c r="O45" s="8"/>
      <c r="P45" s="7">
        <f t="shared" si="11"/>
        <v>6865</v>
      </c>
      <c r="Q45" s="7">
        <f t="shared" si="9"/>
        <v>92677</v>
      </c>
      <c r="T45" s="36"/>
    </row>
    <row r="46" spans="1:20" s="24" customFormat="1" ht="45" x14ac:dyDescent="0.2">
      <c r="A46" s="5">
        <v>39</v>
      </c>
      <c r="B46" s="5" t="s">
        <v>25</v>
      </c>
      <c r="C46" s="29" t="s">
        <v>38</v>
      </c>
      <c r="D46" s="5" t="s">
        <v>89</v>
      </c>
      <c r="E46" s="5" t="s">
        <v>56</v>
      </c>
      <c r="F46" s="5" t="s">
        <v>70</v>
      </c>
      <c r="G46" s="9" t="s">
        <v>26</v>
      </c>
      <c r="H46" s="9">
        <v>164006</v>
      </c>
      <c r="I46" s="10" t="s">
        <v>88</v>
      </c>
      <c r="J46" s="9" t="s">
        <v>30</v>
      </c>
      <c r="K46" s="30">
        <v>63484</v>
      </c>
      <c r="L46" s="32">
        <v>2</v>
      </c>
      <c r="M46" s="7">
        <f t="shared" si="12"/>
        <v>126968</v>
      </c>
      <c r="N46" s="8">
        <v>0.08</v>
      </c>
      <c r="O46" s="8"/>
      <c r="P46" s="7">
        <f t="shared" si="11"/>
        <v>10157</v>
      </c>
      <c r="Q46" s="7">
        <f t="shared" si="9"/>
        <v>137125</v>
      </c>
      <c r="T46" s="36"/>
    </row>
    <row r="47" spans="1:20" s="24" customFormat="1" ht="45" customHeight="1" x14ac:dyDescent="0.2">
      <c r="A47" s="5">
        <v>40</v>
      </c>
      <c r="B47" s="5" t="s">
        <v>25</v>
      </c>
      <c r="C47" s="29" t="s">
        <v>39</v>
      </c>
      <c r="D47" s="5" t="s">
        <v>24</v>
      </c>
      <c r="E47" s="5" t="s">
        <v>20</v>
      </c>
      <c r="F47" s="5" t="s">
        <v>71</v>
      </c>
      <c r="G47" s="9" t="s">
        <v>26</v>
      </c>
      <c r="H47" s="9">
        <v>164001</v>
      </c>
      <c r="I47" s="10" t="s">
        <v>84</v>
      </c>
      <c r="J47" s="9" t="s">
        <v>30</v>
      </c>
      <c r="K47" s="31">
        <v>69759</v>
      </c>
      <c r="L47" s="33">
        <v>3</v>
      </c>
      <c r="M47" s="7">
        <f t="shared" si="12"/>
        <v>209277</v>
      </c>
      <c r="N47" s="8">
        <v>0.08</v>
      </c>
      <c r="O47" s="8"/>
      <c r="P47" s="7">
        <f>ROUND(L47*K47*0.08,0)</f>
        <v>16742</v>
      </c>
      <c r="Q47" s="7">
        <f t="shared" si="9"/>
        <v>226019</v>
      </c>
      <c r="T47" s="36"/>
    </row>
    <row r="48" spans="1:20" s="24" customFormat="1" ht="45" customHeight="1" x14ac:dyDescent="0.2">
      <c r="A48" s="5">
        <v>41</v>
      </c>
      <c r="B48" s="5" t="s">
        <v>25</v>
      </c>
      <c r="C48" s="29" t="s">
        <v>40</v>
      </c>
      <c r="D48" s="5" t="s">
        <v>24</v>
      </c>
      <c r="E48" s="5" t="s">
        <v>20</v>
      </c>
      <c r="F48" s="5" t="s">
        <v>72</v>
      </c>
      <c r="G48" s="9" t="s">
        <v>26</v>
      </c>
      <c r="H48" s="9">
        <v>164003</v>
      </c>
      <c r="I48" s="11" t="s">
        <v>86</v>
      </c>
      <c r="J48" s="9" t="s">
        <v>30</v>
      </c>
      <c r="K48" s="30">
        <v>105505</v>
      </c>
      <c r="L48" s="32">
        <v>10</v>
      </c>
      <c r="M48" s="7">
        <f t="shared" si="12"/>
        <v>1055050</v>
      </c>
      <c r="N48" s="8">
        <v>0.08</v>
      </c>
      <c r="O48" s="8"/>
      <c r="P48" s="7">
        <f t="shared" ref="P48:P49" si="13">ROUND(L48*K48*0.08,0)</f>
        <v>84404</v>
      </c>
      <c r="Q48" s="7">
        <f t="shared" si="9"/>
        <v>1139454</v>
      </c>
      <c r="T48" s="36"/>
    </row>
    <row r="49" spans="1:20" s="24" customFormat="1" ht="45" x14ac:dyDescent="0.2">
      <c r="A49" s="5">
        <v>42</v>
      </c>
      <c r="B49" s="5" t="s">
        <v>25</v>
      </c>
      <c r="C49" s="29" t="s">
        <v>41</v>
      </c>
      <c r="D49" s="5" t="s">
        <v>89</v>
      </c>
      <c r="E49" s="5" t="s">
        <v>56</v>
      </c>
      <c r="F49" s="5" t="s">
        <v>73</v>
      </c>
      <c r="G49" s="9" t="s">
        <v>26</v>
      </c>
      <c r="H49" s="9">
        <v>164003</v>
      </c>
      <c r="I49" s="10" t="s">
        <v>86</v>
      </c>
      <c r="J49" s="9" t="s">
        <v>30</v>
      </c>
      <c r="K49" s="31">
        <v>94955</v>
      </c>
      <c r="L49" s="33">
        <v>15</v>
      </c>
      <c r="M49" s="7">
        <f t="shared" si="12"/>
        <v>1424325</v>
      </c>
      <c r="N49" s="8">
        <v>0.08</v>
      </c>
      <c r="O49" s="8"/>
      <c r="P49" s="7">
        <f t="shared" si="13"/>
        <v>113946</v>
      </c>
      <c r="Q49" s="7">
        <f t="shared" si="9"/>
        <v>1538271</v>
      </c>
      <c r="T49" s="36"/>
    </row>
    <row r="50" spans="1:20" s="24" customFormat="1" ht="45" customHeight="1" x14ac:dyDescent="0.2">
      <c r="A50" s="5">
        <v>43</v>
      </c>
      <c r="B50" s="5" t="s">
        <v>25</v>
      </c>
      <c r="C50" s="29" t="s">
        <v>42</v>
      </c>
      <c r="D50" s="5" t="s">
        <v>24</v>
      </c>
      <c r="E50" s="5" t="s">
        <v>57</v>
      </c>
      <c r="F50" s="5" t="s">
        <v>74</v>
      </c>
      <c r="G50" s="9" t="s">
        <v>26</v>
      </c>
      <c r="H50" s="9">
        <v>164001</v>
      </c>
      <c r="I50" s="10" t="s">
        <v>84</v>
      </c>
      <c r="J50" s="9" t="s">
        <v>30</v>
      </c>
      <c r="K50" s="30">
        <v>55249</v>
      </c>
      <c r="L50" s="32">
        <v>6</v>
      </c>
      <c r="M50" s="7">
        <f t="shared" si="12"/>
        <v>331494</v>
      </c>
      <c r="N50" s="8">
        <v>0.08</v>
      </c>
      <c r="O50" s="8"/>
      <c r="P50" s="7">
        <f>ROUND(L50*K50*0.08,0)-1</f>
        <v>26519</v>
      </c>
      <c r="Q50" s="7">
        <f t="shared" si="9"/>
        <v>358013</v>
      </c>
      <c r="T50" s="36"/>
    </row>
    <row r="51" spans="1:20" s="24" customFormat="1" ht="45" customHeight="1" x14ac:dyDescent="0.2">
      <c r="A51" s="5">
        <v>44</v>
      </c>
      <c r="B51" s="5" t="s">
        <v>25</v>
      </c>
      <c r="C51" s="29" t="s">
        <v>42</v>
      </c>
      <c r="D51" s="5" t="s">
        <v>24</v>
      </c>
      <c r="E51" s="5" t="s">
        <v>57</v>
      </c>
      <c r="F51" s="5" t="s">
        <v>74</v>
      </c>
      <c r="G51" s="9" t="s">
        <v>26</v>
      </c>
      <c r="H51" s="9">
        <v>164002</v>
      </c>
      <c r="I51" s="10" t="s">
        <v>85</v>
      </c>
      <c r="J51" s="9" t="s">
        <v>30</v>
      </c>
      <c r="K51" s="31">
        <v>47534</v>
      </c>
      <c r="L51" s="33">
        <v>8</v>
      </c>
      <c r="M51" s="7">
        <f t="shared" si="12"/>
        <v>380272</v>
      </c>
      <c r="N51" s="8">
        <v>0.08</v>
      </c>
      <c r="O51" s="8"/>
      <c r="P51" s="7">
        <f>ROUND(L51*K51*0.08,0)</f>
        <v>30422</v>
      </c>
      <c r="Q51" s="7">
        <f t="shared" si="9"/>
        <v>410694</v>
      </c>
      <c r="T51" s="36"/>
    </row>
    <row r="52" spans="1:20" s="24" customFormat="1" ht="45" customHeight="1" x14ac:dyDescent="0.2">
      <c r="A52" s="5">
        <v>45</v>
      </c>
      <c r="B52" s="5" t="s">
        <v>25</v>
      </c>
      <c r="C52" s="29" t="s">
        <v>42</v>
      </c>
      <c r="D52" s="5" t="s">
        <v>24</v>
      </c>
      <c r="E52" s="5" t="s">
        <v>57</v>
      </c>
      <c r="F52" s="5" t="s">
        <v>74</v>
      </c>
      <c r="G52" s="9" t="s">
        <v>26</v>
      </c>
      <c r="H52" s="9">
        <v>164003</v>
      </c>
      <c r="I52" s="10" t="s">
        <v>86</v>
      </c>
      <c r="J52" s="9" t="s">
        <v>30</v>
      </c>
      <c r="K52" s="30">
        <v>94955</v>
      </c>
      <c r="L52" s="32">
        <v>10</v>
      </c>
      <c r="M52" s="7">
        <f>K52*L52</f>
        <v>949550</v>
      </c>
      <c r="N52" s="8">
        <v>0.08</v>
      </c>
      <c r="O52" s="8"/>
      <c r="P52" s="7">
        <f t="shared" ref="P52:P58" si="14">ROUND(L52*K52*0.08,0)</f>
        <v>75964</v>
      </c>
      <c r="Q52" s="7">
        <f t="shared" si="9"/>
        <v>1025514</v>
      </c>
      <c r="T52" s="36"/>
    </row>
    <row r="53" spans="1:20" s="24" customFormat="1" ht="45" customHeight="1" x14ac:dyDescent="0.2">
      <c r="A53" s="5">
        <v>46</v>
      </c>
      <c r="B53" s="5" t="s">
        <v>25</v>
      </c>
      <c r="C53" s="29" t="s">
        <v>42</v>
      </c>
      <c r="D53" s="5" t="s">
        <v>24</v>
      </c>
      <c r="E53" s="5" t="s">
        <v>57</v>
      </c>
      <c r="F53" s="5" t="s">
        <v>74</v>
      </c>
      <c r="G53" s="9" t="s">
        <v>26</v>
      </c>
      <c r="H53" s="9">
        <v>164004</v>
      </c>
      <c r="I53" s="10" t="s">
        <v>83</v>
      </c>
      <c r="J53" s="9" t="s">
        <v>30</v>
      </c>
      <c r="K53" s="31">
        <v>42906</v>
      </c>
      <c r="L53" s="33">
        <v>8</v>
      </c>
      <c r="M53" s="7">
        <f t="shared" ref="M53:M61" si="15">K53*L53</f>
        <v>343248</v>
      </c>
      <c r="N53" s="8">
        <v>0.08</v>
      </c>
      <c r="O53" s="8"/>
      <c r="P53" s="7">
        <f t="shared" si="14"/>
        <v>27460</v>
      </c>
      <c r="Q53" s="7">
        <f t="shared" si="9"/>
        <v>370708</v>
      </c>
      <c r="T53" s="36"/>
    </row>
    <row r="54" spans="1:20" s="24" customFormat="1" ht="45" customHeight="1" x14ac:dyDescent="0.2">
      <c r="A54" s="5">
        <v>47</v>
      </c>
      <c r="B54" s="5" t="s">
        <v>25</v>
      </c>
      <c r="C54" s="29" t="s">
        <v>42</v>
      </c>
      <c r="D54" s="5" t="s">
        <v>24</v>
      </c>
      <c r="E54" s="5" t="s">
        <v>57</v>
      </c>
      <c r="F54" s="5" t="s">
        <v>74</v>
      </c>
      <c r="G54" s="9" t="s">
        <v>26</v>
      </c>
      <c r="H54" s="9">
        <v>164005</v>
      </c>
      <c r="I54" s="10" t="s">
        <v>87</v>
      </c>
      <c r="J54" s="9" t="s">
        <v>30</v>
      </c>
      <c r="K54" s="30">
        <v>39330</v>
      </c>
      <c r="L54" s="32">
        <v>10</v>
      </c>
      <c r="M54" s="7">
        <f t="shared" si="15"/>
        <v>393300</v>
      </c>
      <c r="N54" s="8">
        <v>0.08</v>
      </c>
      <c r="O54" s="8"/>
      <c r="P54" s="7">
        <f t="shared" si="14"/>
        <v>31464</v>
      </c>
      <c r="Q54" s="7">
        <f t="shared" si="9"/>
        <v>424764</v>
      </c>
      <c r="T54" s="36"/>
    </row>
    <row r="55" spans="1:20" s="24" customFormat="1" ht="45" customHeight="1" x14ac:dyDescent="0.2">
      <c r="A55" s="5">
        <v>48</v>
      </c>
      <c r="B55" s="5" t="s">
        <v>25</v>
      </c>
      <c r="C55" s="29" t="s">
        <v>42</v>
      </c>
      <c r="D55" s="5" t="s">
        <v>24</v>
      </c>
      <c r="E55" s="5" t="s">
        <v>57</v>
      </c>
      <c r="F55" s="5" t="s">
        <v>74</v>
      </c>
      <c r="G55" s="9" t="s">
        <v>26</v>
      </c>
      <c r="H55" s="9">
        <v>164006</v>
      </c>
      <c r="I55" s="10" t="s">
        <v>88</v>
      </c>
      <c r="J55" s="9" t="s">
        <v>30</v>
      </c>
      <c r="K55" s="31">
        <v>63484</v>
      </c>
      <c r="L55" s="33">
        <v>8</v>
      </c>
      <c r="M55" s="7">
        <f t="shared" si="15"/>
        <v>507872</v>
      </c>
      <c r="N55" s="8">
        <v>0.08</v>
      </c>
      <c r="O55" s="8"/>
      <c r="P55" s="7">
        <f t="shared" si="14"/>
        <v>40630</v>
      </c>
      <c r="Q55" s="7">
        <f t="shared" si="9"/>
        <v>548502</v>
      </c>
      <c r="T55" s="36"/>
    </row>
    <row r="56" spans="1:20" s="24" customFormat="1" ht="45" customHeight="1" x14ac:dyDescent="0.2">
      <c r="A56" s="5">
        <v>49</v>
      </c>
      <c r="B56" s="5" t="s">
        <v>25</v>
      </c>
      <c r="C56" s="29" t="s">
        <v>43</v>
      </c>
      <c r="D56" s="5" t="s">
        <v>24</v>
      </c>
      <c r="E56" s="5" t="s">
        <v>58</v>
      </c>
      <c r="F56" s="5" t="s">
        <v>75</v>
      </c>
      <c r="G56" s="9" t="s">
        <v>26</v>
      </c>
      <c r="H56" s="9">
        <v>164001</v>
      </c>
      <c r="I56" s="10" t="s">
        <v>84</v>
      </c>
      <c r="J56" s="9" t="s">
        <v>30</v>
      </c>
      <c r="K56" s="30">
        <v>55249</v>
      </c>
      <c r="L56" s="32">
        <v>6</v>
      </c>
      <c r="M56" s="7">
        <f t="shared" si="15"/>
        <v>331494</v>
      </c>
      <c r="N56" s="8">
        <v>0.08</v>
      </c>
      <c r="O56" s="8"/>
      <c r="P56" s="7">
        <f>ROUND(L56*K56*0.08,0)-1</f>
        <v>26519</v>
      </c>
      <c r="Q56" s="7">
        <f t="shared" si="9"/>
        <v>358013</v>
      </c>
      <c r="T56" s="36"/>
    </row>
    <row r="57" spans="1:20" s="24" customFormat="1" ht="45" customHeight="1" x14ac:dyDescent="0.2">
      <c r="A57" s="5">
        <v>50</v>
      </c>
      <c r="B57" s="5" t="s">
        <v>25</v>
      </c>
      <c r="C57" s="29" t="s">
        <v>43</v>
      </c>
      <c r="D57" s="5" t="s">
        <v>24</v>
      </c>
      <c r="E57" s="5" t="s">
        <v>58</v>
      </c>
      <c r="F57" s="5" t="s">
        <v>75</v>
      </c>
      <c r="G57" s="9" t="s">
        <v>26</v>
      </c>
      <c r="H57" s="9">
        <v>164002</v>
      </c>
      <c r="I57" s="10" t="s">
        <v>85</v>
      </c>
      <c r="J57" s="9" t="s">
        <v>30</v>
      </c>
      <c r="K57" s="31">
        <v>47534</v>
      </c>
      <c r="L57" s="33">
        <v>8</v>
      </c>
      <c r="M57" s="7">
        <f t="shared" si="15"/>
        <v>380272</v>
      </c>
      <c r="N57" s="8">
        <v>0.08</v>
      </c>
      <c r="O57" s="8"/>
      <c r="P57" s="7">
        <f t="shared" si="14"/>
        <v>30422</v>
      </c>
      <c r="Q57" s="7">
        <f t="shared" si="9"/>
        <v>410694</v>
      </c>
      <c r="T57" s="36"/>
    </row>
    <row r="58" spans="1:20" s="24" customFormat="1" ht="45" customHeight="1" x14ac:dyDescent="0.2">
      <c r="A58" s="5">
        <v>51</v>
      </c>
      <c r="B58" s="5" t="s">
        <v>25</v>
      </c>
      <c r="C58" s="29" t="s">
        <v>43</v>
      </c>
      <c r="D58" s="5" t="s">
        <v>24</v>
      </c>
      <c r="E58" s="5" t="s">
        <v>58</v>
      </c>
      <c r="F58" s="5" t="s">
        <v>75</v>
      </c>
      <c r="G58" s="9" t="s">
        <v>26</v>
      </c>
      <c r="H58" s="9">
        <v>164003</v>
      </c>
      <c r="I58" s="10" t="s">
        <v>86</v>
      </c>
      <c r="J58" s="9" t="s">
        <v>30</v>
      </c>
      <c r="K58" s="30">
        <v>94955</v>
      </c>
      <c r="L58" s="32">
        <v>10</v>
      </c>
      <c r="M58" s="7">
        <f t="shared" si="15"/>
        <v>949550</v>
      </c>
      <c r="N58" s="8">
        <v>0.08</v>
      </c>
      <c r="O58" s="8"/>
      <c r="P58" s="7">
        <f t="shared" si="14"/>
        <v>75964</v>
      </c>
      <c r="Q58" s="7">
        <f t="shared" si="9"/>
        <v>1025514</v>
      </c>
      <c r="T58" s="36"/>
    </row>
    <row r="59" spans="1:20" s="24" customFormat="1" ht="45" customHeight="1" x14ac:dyDescent="0.2">
      <c r="A59" s="5">
        <v>52</v>
      </c>
      <c r="B59" s="5" t="s">
        <v>25</v>
      </c>
      <c r="C59" s="29" t="s">
        <v>43</v>
      </c>
      <c r="D59" s="5" t="s">
        <v>24</v>
      </c>
      <c r="E59" s="5" t="s">
        <v>58</v>
      </c>
      <c r="F59" s="5" t="s">
        <v>75</v>
      </c>
      <c r="G59" s="9" t="s">
        <v>26</v>
      </c>
      <c r="H59" s="9">
        <v>164004</v>
      </c>
      <c r="I59" s="10" t="s">
        <v>83</v>
      </c>
      <c r="J59" s="9" t="s">
        <v>30</v>
      </c>
      <c r="K59" s="31">
        <v>42906</v>
      </c>
      <c r="L59" s="33">
        <v>8</v>
      </c>
      <c r="M59" s="7">
        <f t="shared" si="15"/>
        <v>343248</v>
      </c>
      <c r="N59" s="8">
        <v>0.08</v>
      </c>
      <c r="O59" s="8"/>
      <c r="P59" s="7">
        <f>ROUND(L59*K59*0.08,0)</f>
        <v>27460</v>
      </c>
      <c r="Q59" s="7">
        <f t="shared" si="9"/>
        <v>370708</v>
      </c>
      <c r="T59" s="36"/>
    </row>
    <row r="60" spans="1:20" s="24" customFormat="1" ht="45" customHeight="1" x14ac:dyDescent="0.2">
      <c r="A60" s="5">
        <v>53</v>
      </c>
      <c r="B60" s="5" t="s">
        <v>25</v>
      </c>
      <c r="C60" s="29" t="s">
        <v>43</v>
      </c>
      <c r="D60" s="5" t="s">
        <v>24</v>
      </c>
      <c r="E60" s="5" t="s">
        <v>58</v>
      </c>
      <c r="F60" s="5" t="s">
        <v>75</v>
      </c>
      <c r="G60" s="9" t="s">
        <v>26</v>
      </c>
      <c r="H60" s="9">
        <v>164005</v>
      </c>
      <c r="I60" s="11" t="s">
        <v>87</v>
      </c>
      <c r="J60" s="9" t="s">
        <v>30</v>
      </c>
      <c r="K60" s="30">
        <v>39330</v>
      </c>
      <c r="L60" s="32">
        <v>10</v>
      </c>
      <c r="M60" s="7">
        <f t="shared" si="15"/>
        <v>393300</v>
      </c>
      <c r="N60" s="8">
        <v>0.08</v>
      </c>
      <c r="O60" s="8"/>
      <c r="P60" s="7">
        <f t="shared" ref="P60:P67" si="16">ROUND(L60*K60*0.08,0)</f>
        <v>31464</v>
      </c>
      <c r="Q60" s="7">
        <f t="shared" si="9"/>
        <v>424764</v>
      </c>
      <c r="T60" s="36"/>
    </row>
    <row r="61" spans="1:20" s="24" customFormat="1" ht="45" customHeight="1" x14ac:dyDescent="0.2">
      <c r="A61" s="5">
        <v>54</v>
      </c>
      <c r="B61" s="5" t="s">
        <v>25</v>
      </c>
      <c r="C61" s="29" t="s">
        <v>43</v>
      </c>
      <c r="D61" s="5" t="s">
        <v>24</v>
      </c>
      <c r="E61" s="5" t="s">
        <v>58</v>
      </c>
      <c r="F61" s="5" t="s">
        <v>75</v>
      </c>
      <c r="G61" s="9" t="s">
        <v>26</v>
      </c>
      <c r="H61" s="9">
        <v>164006</v>
      </c>
      <c r="I61" s="10" t="s">
        <v>88</v>
      </c>
      <c r="J61" s="9" t="s">
        <v>30</v>
      </c>
      <c r="K61" s="31">
        <v>63484</v>
      </c>
      <c r="L61" s="33">
        <v>8</v>
      </c>
      <c r="M61" s="7">
        <f t="shared" si="15"/>
        <v>507872</v>
      </c>
      <c r="N61" s="8">
        <v>0.08</v>
      </c>
      <c r="O61" s="8"/>
      <c r="P61" s="7">
        <f t="shared" si="16"/>
        <v>40630</v>
      </c>
      <c r="Q61" s="7">
        <f t="shared" si="9"/>
        <v>548502</v>
      </c>
      <c r="T61" s="36"/>
    </row>
    <row r="62" spans="1:20" s="24" customFormat="1" ht="45" customHeight="1" x14ac:dyDescent="0.2">
      <c r="A62" s="5">
        <v>55</v>
      </c>
      <c r="B62" s="5" t="s">
        <v>25</v>
      </c>
      <c r="C62" s="29" t="s">
        <v>44</v>
      </c>
      <c r="D62" s="5" t="s">
        <v>24</v>
      </c>
      <c r="E62" s="5" t="s">
        <v>59</v>
      </c>
      <c r="F62" s="5" t="s">
        <v>76</v>
      </c>
      <c r="G62" s="9" t="s">
        <v>26</v>
      </c>
      <c r="H62" s="9">
        <v>164001</v>
      </c>
      <c r="I62" s="10" t="s">
        <v>84</v>
      </c>
      <c r="J62" s="9" t="s">
        <v>30</v>
      </c>
      <c r="K62" s="30">
        <v>55249</v>
      </c>
      <c r="L62" s="32">
        <v>6</v>
      </c>
      <c r="M62" s="7">
        <f>K62*L62</f>
        <v>331494</v>
      </c>
      <c r="N62" s="8">
        <v>0.08</v>
      </c>
      <c r="O62" s="8"/>
      <c r="P62" s="7">
        <f>ROUND(L62*K62*0.08,0)-1</f>
        <v>26519</v>
      </c>
      <c r="Q62" s="7">
        <f t="shared" si="9"/>
        <v>358013</v>
      </c>
      <c r="T62" s="36"/>
    </row>
    <row r="63" spans="1:20" s="24" customFormat="1" ht="45" customHeight="1" x14ac:dyDescent="0.2">
      <c r="A63" s="5">
        <v>56</v>
      </c>
      <c r="B63" s="5" t="s">
        <v>25</v>
      </c>
      <c r="C63" s="29" t="s">
        <v>44</v>
      </c>
      <c r="D63" s="5" t="s">
        <v>24</v>
      </c>
      <c r="E63" s="5" t="s">
        <v>59</v>
      </c>
      <c r="F63" s="5" t="s">
        <v>76</v>
      </c>
      <c r="G63" s="9" t="s">
        <v>26</v>
      </c>
      <c r="H63" s="9">
        <v>164002</v>
      </c>
      <c r="I63" s="10" t="s">
        <v>85</v>
      </c>
      <c r="J63" s="9" t="s">
        <v>30</v>
      </c>
      <c r="K63" s="31">
        <v>47534</v>
      </c>
      <c r="L63" s="33">
        <v>8</v>
      </c>
      <c r="M63" s="7">
        <f t="shared" ref="M63:M73" si="17">K63*L63</f>
        <v>380272</v>
      </c>
      <c r="N63" s="8">
        <v>0.08</v>
      </c>
      <c r="O63" s="8"/>
      <c r="P63" s="7">
        <f t="shared" si="16"/>
        <v>30422</v>
      </c>
      <c r="Q63" s="7">
        <f t="shared" si="9"/>
        <v>410694</v>
      </c>
      <c r="T63" s="36"/>
    </row>
    <row r="64" spans="1:20" s="24" customFormat="1" ht="45" customHeight="1" x14ac:dyDescent="0.2">
      <c r="A64" s="5">
        <v>57</v>
      </c>
      <c r="B64" s="5" t="s">
        <v>25</v>
      </c>
      <c r="C64" s="29" t="s">
        <v>44</v>
      </c>
      <c r="D64" s="5" t="s">
        <v>24</v>
      </c>
      <c r="E64" s="5" t="s">
        <v>59</v>
      </c>
      <c r="F64" s="5" t="s">
        <v>76</v>
      </c>
      <c r="G64" s="9" t="s">
        <v>26</v>
      </c>
      <c r="H64" s="9">
        <v>164003</v>
      </c>
      <c r="I64" s="10" t="s">
        <v>86</v>
      </c>
      <c r="J64" s="9" t="s">
        <v>30</v>
      </c>
      <c r="K64" s="30">
        <v>94955</v>
      </c>
      <c r="L64" s="32">
        <v>10</v>
      </c>
      <c r="M64" s="7">
        <f t="shared" si="17"/>
        <v>949550</v>
      </c>
      <c r="N64" s="8">
        <v>0.08</v>
      </c>
      <c r="O64" s="8"/>
      <c r="P64" s="7">
        <f t="shared" si="16"/>
        <v>75964</v>
      </c>
      <c r="Q64" s="7">
        <f t="shared" si="9"/>
        <v>1025514</v>
      </c>
      <c r="T64" s="36"/>
    </row>
    <row r="65" spans="1:20" s="24" customFormat="1" ht="45" customHeight="1" x14ac:dyDescent="0.2">
      <c r="A65" s="5">
        <v>58</v>
      </c>
      <c r="B65" s="5" t="s">
        <v>25</v>
      </c>
      <c r="C65" s="29" t="s">
        <v>44</v>
      </c>
      <c r="D65" s="5" t="s">
        <v>24</v>
      </c>
      <c r="E65" s="5" t="s">
        <v>59</v>
      </c>
      <c r="F65" s="5" t="s">
        <v>76</v>
      </c>
      <c r="G65" s="9" t="s">
        <v>26</v>
      </c>
      <c r="H65" s="9">
        <v>164004</v>
      </c>
      <c r="I65" s="10" t="s">
        <v>83</v>
      </c>
      <c r="J65" s="9" t="s">
        <v>30</v>
      </c>
      <c r="K65" s="31">
        <v>42906</v>
      </c>
      <c r="L65" s="33">
        <v>8</v>
      </c>
      <c r="M65" s="7">
        <f t="shared" si="17"/>
        <v>343248</v>
      </c>
      <c r="N65" s="8">
        <v>0.08</v>
      </c>
      <c r="O65" s="8"/>
      <c r="P65" s="7">
        <f t="shared" si="16"/>
        <v>27460</v>
      </c>
      <c r="Q65" s="7">
        <f t="shared" si="9"/>
        <v>370708</v>
      </c>
      <c r="T65" s="36"/>
    </row>
    <row r="66" spans="1:20" s="24" customFormat="1" ht="45" customHeight="1" x14ac:dyDescent="0.2">
      <c r="A66" s="5">
        <v>59</v>
      </c>
      <c r="B66" s="5" t="s">
        <v>25</v>
      </c>
      <c r="C66" s="29" t="s">
        <v>44</v>
      </c>
      <c r="D66" s="5" t="s">
        <v>24</v>
      </c>
      <c r="E66" s="5" t="s">
        <v>59</v>
      </c>
      <c r="F66" s="5" t="s">
        <v>76</v>
      </c>
      <c r="G66" s="9" t="s">
        <v>26</v>
      </c>
      <c r="H66" s="9">
        <v>164005</v>
      </c>
      <c r="I66" s="10" t="s">
        <v>87</v>
      </c>
      <c r="J66" s="9" t="s">
        <v>30</v>
      </c>
      <c r="K66" s="30">
        <v>39330</v>
      </c>
      <c r="L66" s="32">
        <v>10</v>
      </c>
      <c r="M66" s="7">
        <f t="shared" si="17"/>
        <v>393300</v>
      </c>
      <c r="N66" s="8">
        <v>0.08</v>
      </c>
      <c r="O66" s="8"/>
      <c r="P66" s="7">
        <f t="shared" si="16"/>
        <v>31464</v>
      </c>
      <c r="Q66" s="7">
        <f t="shared" si="9"/>
        <v>424764</v>
      </c>
      <c r="T66" s="36"/>
    </row>
    <row r="67" spans="1:20" s="24" customFormat="1" ht="45" customHeight="1" x14ac:dyDescent="0.2">
      <c r="A67" s="5">
        <v>60</v>
      </c>
      <c r="B67" s="5" t="s">
        <v>25</v>
      </c>
      <c r="C67" s="29" t="s">
        <v>44</v>
      </c>
      <c r="D67" s="5" t="s">
        <v>24</v>
      </c>
      <c r="E67" s="5" t="s">
        <v>59</v>
      </c>
      <c r="F67" s="5" t="s">
        <v>76</v>
      </c>
      <c r="G67" s="9" t="s">
        <v>26</v>
      </c>
      <c r="H67" s="9">
        <v>164006</v>
      </c>
      <c r="I67" s="10" t="s">
        <v>88</v>
      </c>
      <c r="J67" s="9" t="s">
        <v>30</v>
      </c>
      <c r="K67" s="31">
        <v>63484</v>
      </c>
      <c r="L67" s="33">
        <v>8</v>
      </c>
      <c r="M67" s="7">
        <f t="shared" si="17"/>
        <v>507872</v>
      </c>
      <c r="N67" s="8">
        <v>0.08</v>
      </c>
      <c r="O67" s="8"/>
      <c r="P67" s="7">
        <f t="shared" si="16"/>
        <v>40630</v>
      </c>
      <c r="Q67" s="7">
        <f t="shared" si="9"/>
        <v>548502</v>
      </c>
      <c r="T67" s="36"/>
    </row>
    <row r="68" spans="1:20" s="24" customFormat="1" ht="45" x14ac:dyDescent="0.2">
      <c r="A68" s="5">
        <v>61</v>
      </c>
      <c r="B68" s="5" t="s">
        <v>25</v>
      </c>
      <c r="C68" s="29" t="s">
        <v>45</v>
      </c>
      <c r="D68" s="5" t="s">
        <v>90</v>
      </c>
      <c r="E68" s="5" t="s">
        <v>60</v>
      </c>
      <c r="F68" s="5" t="s">
        <v>77</v>
      </c>
      <c r="G68" s="9" t="s">
        <v>26</v>
      </c>
      <c r="H68" s="9">
        <v>164001</v>
      </c>
      <c r="I68" s="10" t="s">
        <v>84</v>
      </c>
      <c r="J68" s="9" t="s">
        <v>30</v>
      </c>
      <c r="K68" s="30">
        <v>55249</v>
      </c>
      <c r="L68" s="32">
        <v>6</v>
      </c>
      <c r="M68" s="7">
        <f t="shared" si="17"/>
        <v>331494</v>
      </c>
      <c r="N68" s="8">
        <v>0.08</v>
      </c>
      <c r="O68" s="8"/>
      <c r="P68" s="7">
        <f>ROUND(L68*K68*0.08,0)-1</f>
        <v>26519</v>
      </c>
      <c r="Q68" s="7">
        <f t="shared" si="9"/>
        <v>358013</v>
      </c>
      <c r="T68" s="36"/>
    </row>
    <row r="69" spans="1:20" s="24" customFormat="1" ht="45" x14ac:dyDescent="0.2">
      <c r="A69" s="5">
        <v>62</v>
      </c>
      <c r="B69" s="5" t="s">
        <v>25</v>
      </c>
      <c r="C69" s="29" t="s">
        <v>45</v>
      </c>
      <c r="D69" s="5" t="s">
        <v>90</v>
      </c>
      <c r="E69" s="5" t="s">
        <v>60</v>
      </c>
      <c r="F69" s="5" t="s">
        <v>77</v>
      </c>
      <c r="G69" s="9" t="s">
        <v>26</v>
      </c>
      <c r="H69" s="9">
        <v>164002</v>
      </c>
      <c r="I69" s="10" t="s">
        <v>85</v>
      </c>
      <c r="J69" s="9" t="s">
        <v>30</v>
      </c>
      <c r="K69" s="31">
        <v>47534</v>
      </c>
      <c r="L69" s="33">
        <v>8</v>
      </c>
      <c r="M69" s="7">
        <f t="shared" si="17"/>
        <v>380272</v>
      </c>
      <c r="N69" s="8">
        <v>0.08</v>
      </c>
      <c r="O69" s="8"/>
      <c r="P69" s="7">
        <f>ROUND(L69*K69*0.08,0)</f>
        <v>30422</v>
      </c>
      <c r="Q69" s="7">
        <f t="shared" si="9"/>
        <v>410694</v>
      </c>
      <c r="T69" s="36"/>
    </row>
    <row r="70" spans="1:20" s="24" customFormat="1" ht="45" x14ac:dyDescent="0.2">
      <c r="A70" s="5">
        <v>63</v>
      </c>
      <c r="B70" s="5" t="s">
        <v>25</v>
      </c>
      <c r="C70" s="29" t="s">
        <v>45</v>
      </c>
      <c r="D70" s="5" t="s">
        <v>90</v>
      </c>
      <c r="E70" s="5" t="s">
        <v>60</v>
      </c>
      <c r="F70" s="5" t="s">
        <v>77</v>
      </c>
      <c r="G70" s="9" t="s">
        <v>26</v>
      </c>
      <c r="H70" s="9">
        <v>164003</v>
      </c>
      <c r="I70" s="11" t="s">
        <v>86</v>
      </c>
      <c r="J70" s="9" t="s">
        <v>30</v>
      </c>
      <c r="K70" s="30">
        <v>94955</v>
      </c>
      <c r="L70" s="32">
        <v>10</v>
      </c>
      <c r="M70" s="7">
        <f t="shared" si="17"/>
        <v>949550</v>
      </c>
      <c r="N70" s="8">
        <v>0.08</v>
      </c>
      <c r="O70" s="8"/>
      <c r="P70" s="7">
        <f t="shared" ref="P70:P72" si="18">ROUND(L70*K70*0.08,0)</f>
        <v>75964</v>
      </c>
      <c r="Q70" s="7">
        <f t="shared" si="9"/>
        <v>1025514</v>
      </c>
      <c r="T70" s="36"/>
    </row>
    <row r="71" spans="1:20" s="24" customFormat="1" ht="45" x14ac:dyDescent="0.2">
      <c r="A71" s="5">
        <v>64</v>
      </c>
      <c r="B71" s="5" t="s">
        <v>25</v>
      </c>
      <c r="C71" s="29" t="s">
        <v>45</v>
      </c>
      <c r="D71" s="5" t="s">
        <v>90</v>
      </c>
      <c r="E71" s="5" t="s">
        <v>60</v>
      </c>
      <c r="F71" s="5" t="s">
        <v>77</v>
      </c>
      <c r="G71" s="9" t="s">
        <v>26</v>
      </c>
      <c r="H71" s="9">
        <v>164004</v>
      </c>
      <c r="I71" s="10" t="s">
        <v>83</v>
      </c>
      <c r="J71" s="9" t="s">
        <v>30</v>
      </c>
      <c r="K71" s="31">
        <v>42906</v>
      </c>
      <c r="L71" s="33">
        <v>8</v>
      </c>
      <c r="M71" s="7">
        <f t="shared" si="17"/>
        <v>343248</v>
      </c>
      <c r="N71" s="8">
        <v>0.08</v>
      </c>
      <c r="O71" s="8"/>
      <c r="P71" s="7">
        <f t="shared" si="18"/>
        <v>27460</v>
      </c>
      <c r="Q71" s="7">
        <f t="shared" si="9"/>
        <v>370708</v>
      </c>
      <c r="T71" s="36"/>
    </row>
    <row r="72" spans="1:20" s="24" customFormat="1" ht="45" x14ac:dyDescent="0.2">
      <c r="A72" s="5">
        <v>65</v>
      </c>
      <c r="B72" s="5" t="s">
        <v>25</v>
      </c>
      <c r="C72" s="29" t="s">
        <v>45</v>
      </c>
      <c r="D72" s="5" t="s">
        <v>90</v>
      </c>
      <c r="E72" s="5" t="s">
        <v>60</v>
      </c>
      <c r="F72" s="5" t="s">
        <v>77</v>
      </c>
      <c r="G72" s="9" t="s">
        <v>26</v>
      </c>
      <c r="H72" s="9">
        <v>164005</v>
      </c>
      <c r="I72" s="10" t="s">
        <v>87</v>
      </c>
      <c r="J72" s="9" t="s">
        <v>30</v>
      </c>
      <c r="K72" s="30">
        <v>39330</v>
      </c>
      <c r="L72" s="32">
        <v>10</v>
      </c>
      <c r="M72" s="7">
        <f t="shared" si="17"/>
        <v>393300</v>
      </c>
      <c r="N72" s="8">
        <v>0.08</v>
      </c>
      <c r="O72" s="8"/>
      <c r="P72" s="7">
        <f t="shared" si="18"/>
        <v>31464</v>
      </c>
      <c r="Q72" s="7">
        <f t="shared" si="9"/>
        <v>424764</v>
      </c>
      <c r="T72" s="36"/>
    </row>
    <row r="73" spans="1:20" s="24" customFormat="1" ht="45" x14ac:dyDescent="0.2">
      <c r="A73" s="5">
        <v>66</v>
      </c>
      <c r="B73" s="5" t="s">
        <v>25</v>
      </c>
      <c r="C73" s="29" t="s">
        <v>45</v>
      </c>
      <c r="D73" s="5" t="s">
        <v>90</v>
      </c>
      <c r="E73" s="5" t="s">
        <v>60</v>
      </c>
      <c r="F73" s="5" t="s">
        <v>77</v>
      </c>
      <c r="G73" s="9" t="s">
        <v>26</v>
      </c>
      <c r="H73" s="9">
        <v>164006</v>
      </c>
      <c r="I73" s="10" t="s">
        <v>88</v>
      </c>
      <c r="J73" s="9" t="s">
        <v>30</v>
      </c>
      <c r="K73" s="31">
        <v>63484</v>
      </c>
      <c r="L73" s="33">
        <v>8</v>
      </c>
      <c r="M73" s="7">
        <f t="shared" si="17"/>
        <v>507872</v>
      </c>
      <c r="N73" s="8">
        <v>0.08</v>
      </c>
      <c r="O73" s="8"/>
      <c r="P73" s="7">
        <f>ROUND(L73*K73*0.08,0)</f>
        <v>40630</v>
      </c>
      <c r="Q73" s="7">
        <f t="shared" si="9"/>
        <v>548502</v>
      </c>
      <c r="T73" s="36"/>
    </row>
    <row r="74" spans="1:20" s="24" customFormat="1" ht="45" x14ac:dyDescent="0.2">
      <c r="A74" s="5">
        <v>67</v>
      </c>
      <c r="B74" s="5" t="s">
        <v>25</v>
      </c>
      <c r="C74" s="29" t="s">
        <v>46</v>
      </c>
      <c r="D74" s="5" t="s">
        <v>90</v>
      </c>
      <c r="E74" s="5" t="s">
        <v>61</v>
      </c>
      <c r="F74" s="5" t="s">
        <v>78</v>
      </c>
      <c r="G74" s="9" t="s">
        <v>26</v>
      </c>
      <c r="H74" s="9">
        <v>164001</v>
      </c>
      <c r="I74" s="10" t="s">
        <v>84</v>
      </c>
      <c r="J74" s="9" t="s">
        <v>30</v>
      </c>
      <c r="K74" s="30">
        <v>55249</v>
      </c>
      <c r="L74" s="32">
        <v>6</v>
      </c>
      <c r="M74" s="7">
        <f>K74*L74</f>
        <v>331494</v>
      </c>
      <c r="N74" s="8">
        <v>0.08</v>
      </c>
      <c r="O74" s="8"/>
      <c r="P74" s="7">
        <f>ROUND(L74*K74*0.08,0)-1</f>
        <v>26519</v>
      </c>
      <c r="Q74" s="7">
        <f t="shared" ref="Q74:Q95" si="19">+P74+M74</f>
        <v>358013</v>
      </c>
      <c r="T74" s="36"/>
    </row>
    <row r="75" spans="1:20" s="24" customFormat="1" ht="45" x14ac:dyDescent="0.2">
      <c r="A75" s="5">
        <v>68</v>
      </c>
      <c r="B75" s="5" t="s">
        <v>25</v>
      </c>
      <c r="C75" s="29" t="s">
        <v>46</v>
      </c>
      <c r="D75" s="5" t="s">
        <v>90</v>
      </c>
      <c r="E75" s="5" t="s">
        <v>61</v>
      </c>
      <c r="F75" s="5" t="s">
        <v>78</v>
      </c>
      <c r="G75" s="9" t="s">
        <v>26</v>
      </c>
      <c r="H75" s="9">
        <v>164002</v>
      </c>
      <c r="I75" s="10" t="s">
        <v>85</v>
      </c>
      <c r="J75" s="9" t="s">
        <v>30</v>
      </c>
      <c r="K75" s="31">
        <v>47534</v>
      </c>
      <c r="L75" s="33">
        <v>8</v>
      </c>
      <c r="M75" s="7">
        <f t="shared" ref="M75:M83" si="20">K75*L75</f>
        <v>380272</v>
      </c>
      <c r="N75" s="8">
        <v>0.08</v>
      </c>
      <c r="O75" s="8"/>
      <c r="P75" s="7">
        <f t="shared" ref="P75:P79" si="21">ROUND(L75*K75*0.08,0)</f>
        <v>30422</v>
      </c>
      <c r="Q75" s="7">
        <f t="shared" si="19"/>
        <v>410694</v>
      </c>
      <c r="T75" s="36"/>
    </row>
    <row r="76" spans="1:20" s="24" customFormat="1" ht="45" x14ac:dyDescent="0.2">
      <c r="A76" s="5">
        <v>69</v>
      </c>
      <c r="B76" s="5" t="s">
        <v>25</v>
      </c>
      <c r="C76" s="29" t="s">
        <v>46</v>
      </c>
      <c r="D76" s="5" t="s">
        <v>90</v>
      </c>
      <c r="E76" s="5" t="s">
        <v>61</v>
      </c>
      <c r="F76" s="5" t="s">
        <v>78</v>
      </c>
      <c r="G76" s="9" t="s">
        <v>26</v>
      </c>
      <c r="H76" s="9">
        <v>164003</v>
      </c>
      <c r="I76" s="10" t="s">
        <v>86</v>
      </c>
      <c r="J76" s="9" t="s">
        <v>30</v>
      </c>
      <c r="K76" s="30">
        <v>94955</v>
      </c>
      <c r="L76" s="32">
        <v>10</v>
      </c>
      <c r="M76" s="7">
        <f t="shared" si="20"/>
        <v>949550</v>
      </c>
      <c r="N76" s="8">
        <v>0.08</v>
      </c>
      <c r="O76" s="8"/>
      <c r="P76" s="7">
        <f t="shared" si="21"/>
        <v>75964</v>
      </c>
      <c r="Q76" s="7">
        <f t="shared" si="19"/>
        <v>1025514</v>
      </c>
      <c r="T76" s="36"/>
    </row>
    <row r="77" spans="1:20" s="24" customFormat="1" ht="45" x14ac:dyDescent="0.2">
      <c r="A77" s="5">
        <v>70</v>
      </c>
      <c r="B77" s="5" t="s">
        <v>25</v>
      </c>
      <c r="C77" s="29" t="s">
        <v>46</v>
      </c>
      <c r="D77" s="5" t="s">
        <v>90</v>
      </c>
      <c r="E77" s="5" t="s">
        <v>61</v>
      </c>
      <c r="F77" s="5" t="s">
        <v>78</v>
      </c>
      <c r="G77" s="9" t="s">
        <v>26</v>
      </c>
      <c r="H77" s="9">
        <v>164004</v>
      </c>
      <c r="I77" s="10" t="s">
        <v>83</v>
      </c>
      <c r="J77" s="9" t="s">
        <v>30</v>
      </c>
      <c r="K77" s="31">
        <v>42906</v>
      </c>
      <c r="L77" s="33">
        <v>8</v>
      </c>
      <c r="M77" s="7">
        <f t="shared" si="20"/>
        <v>343248</v>
      </c>
      <c r="N77" s="8">
        <v>0.08</v>
      </c>
      <c r="O77" s="8"/>
      <c r="P77" s="7">
        <f t="shared" si="21"/>
        <v>27460</v>
      </c>
      <c r="Q77" s="7">
        <f t="shared" si="19"/>
        <v>370708</v>
      </c>
      <c r="T77" s="36"/>
    </row>
    <row r="78" spans="1:20" s="24" customFormat="1" ht="45" x14ac:dyDescent="0.2">
      <c r="A78" s="5">
        <v>71</v>
      </c>
      <c r="B78" s="5" t="s">
        <v>25</v>
      </c>
      <c r="C78" s="29" t="s">
        <v>46</v>
      </c>
      <c r="D78" s="5" t="s">
        <v>90</v>
      </c>
      <c r="E78" s="5" t="s">
        <v>61</v>
      </c>
      <c r="F78" s="5" t="s">
        <v>78</v>
      </c>
      <c r="G78" s="9" t="s">
        <v>26</v>
      </c>
      <c r="H78" s="9">
        <v>164005</v>
      </c>
      <c r="I78" s="10" t="s">
        <v>87</v>
      </c>
      <c r="J78" s="9" t="s">
        <v>30</v>
      </c>
      <c r="K78" s="30">
        <v>39330</v>
      </c>
      <c r="L78" s="32">
        <v>10</v>
      </c>
      <c r="M78" s="7">
        <f t="shared" si="20"/>
        <v>393300</v>
      </c>
      <c r="N78" s="8">
        <v>0.08</v>
      </c>
      <c r="O78" s="8"/>
      <c r="P78" s="7">
        <f t="shared" si="21"/>
        <v>31464</v>
      </c>
      <c r="Q78" s="7">
        <f t="shared" si="19"/>
        <v>424764</v>
      </c>
      <c r="T78" s="36"/>
    </row>
    <row r="79" spans="1:20" s="24" customFormat="1" ht="45" x14ac:dyDescent="0.2">
      <c r="A79" s="5">
        <v>72</v>
      </c>
      <c r="B79" s="5" t="s">
        <v>25</v>
      </c>
      <c r="C79" s="29" t="s">
        <v>46</v>
      </c>
      <c r="D79" s="5" t="s">
        <v>90</v>
      </c>
      <c r="E79" s="5" t="s">
        <v>61</v>
      </c>
      <c r="F79" s="5" t="s">
        <v>78</v>
      </c>
      <c r="G79" s="9" t="s">
        <v>26</v>
      </c>
      <c r="H79" s="9">
        <v>164006</v>
      </c>
      <c r="I79" s="10" t="s">
        <v>88</v>
      </c>
      <c r="J79" s="9" t="s">
        <v>30</v>
      </c>
      <c r="K79" s="31">
        <v>63484</v>
      </c>
      <c r="L79" s="33">
        <v>8</v>
      </c>
      <c r="M79" s="7">
        <f t="shared" si="20"/>
        <v>507872</v>
      </c>
      <c r="N79" s="8">
        <v>0.08</v>
      </c>
      <c r="O79" s="8"/>
      <c r="P79" s="7">
        <f t="shared" si="21"/>
        <v>40630</v>
      </c>
      <c r="Q79" s="7">
        <f t="shared" si="19"/>
        <v>548502</v>
      </c>
      <c r="T79" s="36"/>
    </row>
    <row r="80" spans="1:20" s="24" customFormat="1" ht="45" x14ac:dyDescent="0.2">
      <c r="A80" s="5">
        <v>73</v>
      </c>
      <c r="B80" s="5" t="s">
        <v>25</v>
      </c>
      <c r="C80" s="29" t="s">
        <v>47</v>
      </c>
      <c r="D80" s="5" t="s">
        <v>90</v>
      </c>
      <c r="E80" s="5" t="s">
        <v>62</v>
      </c>
      <c r="F80" s="5" t="s">
        <v>79</v>
      </c>
      <c r="G80" s="9" t="s">
        <v>26</v>
      </c>
      <c r="H80" s="9">
        <v>164001</v>
      </c>
      <c r="I80" s="10" t="s">
        <v>84</v>
      </c>
      <c r="J80" s="9" t="s">
        <v>30</v>
      </c>
      <c r="K80" s="30">
        <v>55249</v>
      </c>
      <c r="L80" s="32">
        <v>6</v>
      </c>
      <c r="M80" s="7">
        <f t="shared" si="20"/>
        <v>331494</v>
      </c>
      <c r="N80" s="8">
        <v>0.08</v>
      </c>
      <c r="O80" s="8"/>
      <c r="P80" s="7">
        <f>ROUND(L80*K80*0.08,0)-1</f>
        <v>26519</v>
      </c>
      <c r="Q80" s="7">
        <f t="shared" si="19"/>
        <v>358013</v>
      </c>
      <c r="T80" s="36"/>
    </row>
    <row r="81" spans="1:20" s="24" customFormat="1" ht="45" x14ac:dyDescent="0.2">
      <c r="A81" s="5">
        <v>74</v>
      </c>
      <c r="B81" s="5" t="s">
        <v>25</v>
      </c>
      <c r="C81" s="29" t="s">
        <v>47</v>
      </c>
      <c r="D81" s="5" t="s">
        <v>90</v>
      </c>
      <c r="E81" s="5" t="s">
        <v>62</v>
      </c>
      <c r="F81" s="5" t="s">
        <v>79</v>
      </c>
      <c r="G81" s="9" t="s">
        <v>26</v>
      </c>
      <c r="H81" s="9">
        <v>164002</v>
      </c>
      <c r="I81" s="10" t="s">
        <v>85</v>
      </c>
      <c r="J81" s="9" t="s">
        <v>30</v>
      </c>
      <c r="K81" s="31">
        <v>47534</v>
      </c>
      <c r="L81" s="33">
        <v>8</v>
      </c>
      <c r="M81" s="7">
        <f t="shared" si="20"/>
        <v>380272</v>
      </c>
      <c r="N81" s="8">
        <v>0.08</v>
      </c>
      <c r="O81" s="8"/>
      <c r="P81" s="7">
        <f>ROUND(L81*K81*0.08,0)</f>
        <v>30422</v>
      </c>
      <c r="Q81" s="7">
        <f t="shared" si="19"/>
        <v>410694</v>
      </c>
      <c r="T81" s="36"/>
    </row>
    <row r="82" spans="1:20" s="24" customFormat="1" ht="45" x14ac:dyDescent="0.2">
      <c r="A82" s="5">
        <v>75</v>
      </c>
      <c r="B82" s="5" t="s">
        <v>25</v>
      </c>
      <c r="C82" s="29" t="s">
        <v>47</v>
      </c>
      <c r="D82" s="5" t="s">
        <v>90</v>
      </c>
      <c r="E82" s="5" t="s">
        <v>62</v>
      </c>
      <c r="F82" s="5" t="s">
        <v>79</v>
      </c>
      <c r="G82" s="9" t="s">
        <v>26</v>
      </c>
      <c r="H82" s="9">
        <v>164003</v>
      </c>
      <c r="I82" s="11" t="s">
        <v>86</v>
      </c>
      <c r="J82" s="9" t="s">
        <v>30</v>
      </c>
      <c r="K82" s="30">
        <v>94955</v>
      </c>
      <c r="L82" s="32">
        <v>10</v>
      </c>
      <c r="M82" s="7">
        <f t="shared" si="20"/>
        <v>949550</v>
      </c>
      <c r="N82" s="8">
        <v>0.08</v>
      </c>
      <c r="O82" s="8"/>
      <c r="P82" s="7">
        <f t="shared" ref="P82:P90" si="22">ROUND(L82*K82*0.08,0)</f>
        <v>75964</v>
      </c>
      <c r="Q82" s="7">
        <f t="shared" si="19"/>
        <v>1025514</v>
      </c>
      <c r="T82" s="36"/>
    </row>
    <row r="83" spans="1:20" s="24" customFormat="1" ht="45" x14ac:dyDescent="0.2">
      <c r="A83" s="5">
        <v>76</v>
      </c>
      <c r="B83" s="5" t="s">
        <v>25</v>
      </c>
      <c r="C83" s="29" t="s">
        <v>47</v>
      </c>
      <c r="D83" s="5" t="s">
        <v>90</v>
      </c>
      <c r="E83" s="5" t="s">
        <v>62</v>
      </c>
      <c r="F83" s="5" t="s">
        <v>79</v>
      </c>
      <c r="G83" s="9" t="s">
        <v>26</v>
      </c>
      <c r="H83" s="9">
        <v>164004</v>
      </c>
      <c r="I83" s="10" t="s">
        <v>83</v>
      </c>
      <c r="J83" s="9" t="s">
        <v>30</v>
      </c>
      <c r="K83" s="31">
        <v>42906</v>
      </c>
      <c r="L83" s="33">
        <v>8</v>
      </c>
      <c r="M83" s="7">
        <f t="shared" si="20"/>
        <v>343248</v>
      </c>
      <c r="N83" s="8">
        <v>0.08</v>
      </c>
      <c r="O83" s="8"/>
      <c r="P83" s="7">
        <f t="shared" si="22"/>
        <v>27460</v>
      </c>
      <c r="Q83" s="7">
        <f t="shared" si="19"/>
        <v>370708</v>
      </c>
      <c r="T83" s="36"/>
    </row>
    <row r="84" spans="1:20" s="24" customFormat="1" ht="45" x14ac:dyDescent="0.2">
      <c r="A84" s="5">
        <v>77</v>
      </c>
      <c r="B84" s="5" t="s">
        <v>25</v>
      </c>
      <c r="C84" s="29" t="s">
        <v>47</v>
      </c>
      <c r="D84" s="5" t="s">
        <v>90</v>
      </c>
      <c r="E84" s="5" t="s">
        <v>62</v>
      </c>
      <c r="F84" s="5" t="s">
        <v>79</v>
      </c>
      <c r="G84" s="9" t="s">
        <v>26</v>
      </c>
      <c r="H84" s="9">
        <v>164005</v>
      </c>
      <c r="I84" s="10" t="s">
        <v>87</v>
      </c>
      <c r="J84" s="9" t="s">
        <v>30</v>
      </c>
      <c r="K84" s="30">
        <v>39330</v>
      </c>
      <c r="L84" s="32">
        <v>10</v>
      </c>
      <c r="M84" s="7">
        <f>K84*L84</f>
        <v>393300</v>
      </c>
      <c r="N84" s="8">
        <v>0.08</v>
      </c>
      <c r="O84" s="8"/>
      <c r="P84" s="7">
        <f t="shared" si="22"/>
        <v>31464</v>
      </c>
      <c r="Q84" s="7">
        <f t="shared" si="19"/>
        <v>424764</v>
      </c>
      <c r="T84" s="36"/>
    </row>
    <row r="85" spans="1:20" s="24" customFormat="1" ht="45" x14ac:dyDescent="0.2">
      <c r="A85" s="5">
        <v>78</v>
      </c>
      <c r="B85" s="5" t="s">
        <v>25</v>
      </c>
      <c r="C85" s="29" t="s">
        <v>47</v>
      </c>
      <c r="D85" s="5" t="s">
        <v>90</v>
      </c>
      <c r="E85" s="5" t="s">
        <v>62</v>
      </c>
      <c r="F85" s="5" t="s">
        <v>79</v>
      </c>
      <c r="G85" s="9" t="s">
        <v>26</v>
      </c>
      <c r="H85" s="9">
        <v>164006</v>
      </c>
      <c r="I85" s="10" t="s">
        <v>88</v>
      </c>
      <c r="J85" s="9" t="s">
        <v>30</v>
      </c>
      <c r="K85" s="31">
        <v>63484</v>
      </c>
      <c r="L85" s="33">
        <v>8</v>
      </c>
      <c r="M85" s="7">
        <f t="shared" ref="M85:M95" si="23">K85*L85</f>
        <v>507872</v>
      </c>
      <c r="N85" s="8">
        <v>0.08</v>
      </c>
      <c r="O85" s="8"/>
      <c r="P85" s="7">
        <f t="shared" si="22"/>
        <v>40630</v>
      </c>
      <c r="Q85" s="7">
        <f t="shared" si="19"/>
        <v>548502</v>
      </c>
      <c r="T85" s="36"/>
    </row>
    <row r="86" spans="1:20" s="24" customFormat="1" ht="45" x14ac:dyDescent="0.2">
      <c r="A86" s="5">
        <v>79</v>
      </c>
      <c r="B86" s="5" t="s">
        <v>25</v>
      </c>
      <c r="C86" s="29" t="s">
        <v>48</v>
      </c>
      <c r="D86" s="5" t="s">
        <v>90</v>
      </c>
      <c r="E86" s="5" t="s">
        <v>63</v>
      </c>
      <c r="F86" s="5" t="s">
        <v>80</v>
      </c>
      <c r="G86" s="9" t="s">
        <v>26</v>
      </c>
      <c r="H86" s="9">
        <v>164001</v>
      </c>
      <c r="I86" s="10" t="s">
        <v>84</v>
      </c>
      <c r="J86" s="9" t="s">
        <v>30</v>
      </c>
      <c r="K86" s="30">
        <v>55249</v>
      </c>
      <c r="L86" s="32">
        <v>6</v>
      </c>
      <c r="M86" s="7">
        <f t="shared" si="23"/>
        <v>331494</v>
      </c>
      <c r="N86" s="8">
        <v>0.08</v>
      </c>
      <c r="O86" s="8"/>
      <c r="P86" s="7">
        <f>ROUND(L86*K86*0.08,0)-1</f>
        <v>26519</v>
      </c>
      <c r="Q86" s="7">
        <f t="shared" si="19"/>
        <v>358013</v>
      </c>
      <c r="T86" s="36"/>
    </row>
    <row r="87" spans="1:20" s="24" customFormat="1" ht="45" x14ac:dyDescent="0.2">
      <c r="A87" s="5">
        <v>80</v>
      </c>
      <c r="B87" s="5" t="s">
        <v>25</v>
      </c>
      <c r="C87" s="29" t="s">
        <v>48</v>
      </c>
      <c r="D87" s="5" t="s">
        <v>90</v>
      </c>
      <c r="E87" s="5" t="s">
        <v>63</v>
      </c>
      <c r="F87" s="5" t="s">
        <v>80</v>
      </c>
      <c r="G87" s="9" t="s">
        <v>26</v>
      </c>
      <c r="H87" s="9">
        <v>164002</v>
      </c>
      <c r="I87" s="10" t="s">
        <v>85</v>
      </c>
      <c r="J87" s="9" t="s">
        <v>30</v>
      </c>
      <c r="K87" s="31">
        <v>47534</v>
      </c>
      <c r="L87" s="33">
        <v>8</v>
      </c>
      <c r="M87" s="7">
        <f t="shared" si="23"/>
        <v>380272</v>
      </c>
      <c r="N87" s="8">
        <v>0.08</v>
      </c>
      <c r="O87" s="8"/>
      <c r="P87" s="7">
        <f t="shared" si="22"/>
        <v>30422</v>
      </c>
      <c r="Q87" s="7">
        <f t="shared" si="19"/>
        <v>410694</v>
      </c>
      <c r="T87" s="36"/>
    </row>
    <row r="88" spans="1:20" s="24" customFormat="1" ht="45" x14ac:dyDescent="0.2">
      <c r="A88" s="5">
        <v>81</v>
      </c>
      <c r="B88" s="5" t="s">
        <v>25</v>
      </c>
      <c r="C88" s="29" t="s">
        <v>48</v>
      </c>
      <c r="D88" s="5" t="s">
        <v>90</v>
      </c>
      <c r="E88" s="5" t="s">
        <v>63</v>
      </c>
      <c r="F88" s="5" t="s">
        <v>80</v>
      </c>
      <c r="G88" s="9" t="s">
        <v>26</v>
      </c>
      <c r="H88" s="9">
        <v>164003</v>
      </c>
      <c r="I88" s="10" t="s">
        <v>86</v>
      </c>
      <c r="J88" s="9" t="s">
        <v>30</v>
      </c>
      <c r="K88" s="30">
        <v>94955</v>
      </c>
      <c r="L88" s="32">
        <v>10</v>
      </c>
      <c r="M88" s="7">
        <f t="shared" si="23"/>
        <v>949550</v>
      </c>
      <c r="N88" s="8">
        <v>0.08</v>
      </c>
      <c r="O88" s="8"/>
      <c r="P88" s="7">
        <f t="shared" si="22"/>
        <v>75964</v>
      </c>
      <c r="Q88" s="7">
        <f t="shared" si="19"/>
        <v>1025514</v>
      </c>
      <c r="T88" s="36"/>
    </row>
    <row r="89" spans="1:20" s="24" customFormat="1" ht="45" x14ac:dyDescent="0.2">
      <c r="A89" s="5">
        <v>82</v>
      </c>
      <c r="B89" s="5" t="s">
        <v>25</v>
      </c>
      <c r="C89" s="29" t="s">
        <v>48</v>
      </c>
      <c r="D89" s="5" t="s">
        <v>90</v>
      </c>
      <c r="E89" s="5" t="s">
        <v>63</v>
      </c>
      <c r="F89" s="5" t="s">
        <v>80</v>
      </c>
      <c r="G89" s="9" t="s">
        <v>26</v>
      </c>
      <c r="H89" s="9">
        <v>164004</v>
      </c>
      <c r="I89" s="10" t="s">
        <v>83</v>
      </c>
      <c r="J89" s="9" t="s">
        <v>30</v>
      </c>
      <c r="K89" s="31">
        <v>42906</v>
      </c>
      <c r="L89" s="33">
        <v>8</v>
      </c>
      <c r="M89" s="7">
        <f t="shared" si="23"/>
        <v>343248</v>
      </c>
      <c r="N89" s="8">
        <v>0.08</v>
      </c>
      <c r="O89" s="8"/>
      <c r="P89" s="7">
        <f t="shared" si="22"/>
        <v>27460</v>
      </c>
      <c r="Q89" s="7">
        <f t="shared" si="19"/>
        <v>370708</v>
      </c>
      <c r="T89" s="36"/>
    </row>
    <row r="90" spans="1:20" s="24" customFormat="1" ht="45" x14ac:dyDescent="0.2">
      <c r="A90" s="5">
        <v>83</v>
      </c>
      <c r="B90" s="5" t="s">
        <v>25</v>
      </c>
      <c r="C90" s="29" t="s">
        <v>48</v>
      </c>
      <c r="D90" s="5" t="s">
        <v>90</v>
      </c>
      <c r="E90" s="5" t="s">
        <v>63</v>
      </c>
      <c r="F90" s="5" t="s">
        <v>80</v>
      </c>
      <c r="G90" s="9" t="s">
        <v>26</v>
      </c>
      <c r="H90" s="9">
        <v>164005</v>
      </c>
      <c r="I90" s="10" t="s">
        <v>87</v>
      </c>
      <c r="J90" s="9" t="s">
        <v>30</v>
      </c>
      <c r="K90" s="30">
        <v>39330</v>
      </c>
      <c r="L90" s="32">
        <v>10</v>
      </c>
      <c r="M90" s="7">
        <f t="shared" si="23"/>
        <v>393300</v>
      </c>
      <c r="N90" s="8">
        <v>0.08</v>
      </c>
      <c r="O90" s="8"/>
      <c r="P90" s="7">
        <f t="shared" si="22"/>
        <v>31464</v>
      </c>
      <c r="Q90" s="7">
        <f t="shared" si="19"/>
        <v>424764</v>
      </c>
      <c r="T90" s="36"/>
    </row>
    <row r="91" spans="1:20" s="24" customFormat="1" ht="45" x14ac:dyDescent="0.2">
      <c r="A91" s="5">
        <v>84</v>
      </c>
      <c r="B91" s="5" t="s">
        <v>25</v>
      </c>
      <c r="C91" s="29" t="s">
        <v>48</v>
      </c>
      <c r="D91" s="5" t="s">
        <v>90</v>
      </c>
      <c r="E91" s="5" t="s">
        <v>63</v>
      </c>
      <c r="F91" s="5" t="s">
        <v>80</v>
      </c>
      <c r="G91" s="9" t="s">
        <v>26</v>
      </c>
      <c r="H91" s="9">
        <v>164006</v>
      </c>
      <c r="I91" s="10" t="s">
        <v>88</v>
      </c>
      <c r="J91" s="9" t="s">
        <v>30</v>
      </c>
      <c r="K91" s="31">
        <v>63484</v>
      </c>
      <c r="L91" s="33">
        <v>8</v>
      </c>
      <c r="M91" s="7">
        <f t="shared" si="23"/>
        <v>507872</v>
      </c>
      <c r="N91" s="8">
        <v>0.08</v>
      </c>
      <c r="O91" s="8"/>
      <c r="P91" s="7">
        <f>ROUND(L91*K91*0.08,0)</f>
        <v>40630</v>
      </c>
      <c r="Q91" s="7">
        <f t="shared" si="19"/>
        <v>548502</v>
      </c>
      <c r="T91" s="36"/>
    </row>
    <row r="92" spans="1:20" s="24" customFormat="1" ht="45" x14ac:dyDescent="0.2">
      <c r="A92" s="5">
        <v>85</v>
      </c>
      <c r="B92" s="5" t="s">
        <v>25</v>
      </c>
      <c r="C92" s="29" t="s">
        <v>49</v>
      </c>
      <c r="D92" s="5" t="s">
        <v>89</v>
      </c>
      <c r="E92" s="5" t="s">
        <v>54</v>
      </c>
      <c r="F92" s="5" t="s">
        <v>81</v>
      </c>
      <c r="G92" s="9" t="s">
        <v>26</v>
      </c>
      <c r="H92" s="9">
        <v>164001</v>
      </c>
      <c r="I92" s="11" t="s">
        <v>84</v>
      </c>
      <c r="J92" s="9" t="s">
        <v>30</v>
      </c>
      <c r="K92" s="30">
        <v>55249</v>
      </c>
      <c r="L92" s="32">
        <v>10</v>
      </c>
      <c r="M92" s="7">
        <f t="shared" si="23"/>
        <v>552490</v>
      </c>
      <c r="N92" s="8">
        <v>0.08</v>
      </c>
      <c r="O92" s="8"/>
      <c r="P92" s="7">
        <f t="shared" ref="P92:P94" si="24">ROUND(L92*K92*0.08,0)</f>
        <v>44199</v>
      </c>
      <c r="Q92" s="7">
        <f t="shared" si="19"/>
        <v>596689</v>
      </c>
      <c r="T92" s="36"/>
    </row>
    <row r="93" spans="1:20" s="24" customFormat="1" ht="45" customHeight="1" x14ac:dyDescent="0.2">
      <c r="A93" s="5">
        <v>86</v>
      </c>
      <c r="B93" s="5" t="s">
        <v>25</v>
      </c>
      <c r="C93" s="29" t="s">
        <v>50</v>
      </c>
      <c r="D93" s="5" t="s">
        <v>24</v>
      </c>
      <c r="E93" s="5" t="s">
        <v>20</v>
      </c>
      <c r="F93" s="5" t="s">
        <v>82</v>
      </c>
      <c r="G93" s="9" t="s">
        <v>26</v>
      </c>
      <c r="H93" s="9">
        <v>164006</v>
      </c>
      <c r="I93" s="10" t="s">
        <v>88</v>
      </c>
      <c r="J93" s="9" t="s">
        <v>30</v>
      </c>
      <c r="K93" s="31">
        <v>70538</v>
      </c>
      <c r="L93" s="33">
        <v>2</v>
      </c>
      <c r="M93" s="7">
        <f t="shared" si="23"/>
        <v>141076</v>
      </c>
      <c r="N93" s="8">
        <v>0.08</v>
      </c>
      <c r="O93" s="8"/>
      <c r="P93" s="7">
        <f t="shared" si="24"/>
        <v>11286</v>
      </c>
      <c r="Q93" s="7">
        <f t="shared" si="19"/>
        <v>152362</v>
      </c>
      <c r="T93" s="36"/>
    </row>
    <row r="94" spans="1:20" s="24" customFormat="1" ht="45" customHeight="1" x14ac:dyDescent="0.2">
      <c r="A94" s="5">
        <v>87</v>
      </c>
      <c r="B94" s="5" t="s">
        <v>25</v>
      </c>
      <c r="C94" s="29" t="s">
        <v>50</v>
      </c>
      <c r="D94" s="5" t="s">
        <v>24</v>
      </c>
      <c r="E94" s="5" t="s">
        <v>20</v>
      </c>
      <c r="F94" s="5" t="s">
        <v>82</v>
      </c>
      <c r="G94" s="9" t="s">
        <v>26</v>
      </c>
      <c r="H94" s="9">
        <v>164005</v>
      </c>
      <c r="I94" s="10" t="s">
        <v>87</v>
      </c>
      <c r="J94" s="9" t="s">
        <v>30</v>
      </c>
      <c r="K94" s="30">
        <v>43700</v>
      </c>
      <c r="L94" s="32">
        <v>3</v>
      </c>
      <c r="M94" s="7">
        <f t="shared" si="23"/>
        <v>131100</v>
      </c>
      <c r="N94" s="8">
        <v>0.08</v>
      </c>
      <c r="O94" s="8"/>
      <c r="P94" s="7">
        <f t="shared" si="24"/>
        <v>10488</v>
      </c>
      <c r="Q94" s="7">
        <f t="shared" si="19"/>
        <v>141588</v>
      </c>
      <c r="T94" s="36"/>
    </row>
    <row r="95" spans="1:20" s="24" customFormat="1" ht="45" customHeight="1" x14ac:dyDescent="0.2">
      <c r="A95" s="5">
        <v>88</v>
      </c>
      <c r="B95" s="5" t="s">
        <v>25</v>
      </c>
      <c r="C95" s="29" t="s">
        <v>50</v>
      </c>
      <c r="D95" s="5" t="s">
        <v>24</v>
      </c>
      <c r="E95" s="5" t="s">
        <v>20</v>
      </c>
      <c r="F95" s="5" t="s">
        <v>82</v>
      </c>
      <c r="G95" s="9" t="s">
        <v>26</v>
      </c>
      <c r="H95" s="9">
        <v>164001</v>
      </c>
      <c r="I95" s="10" t="s">
        <v>84</v>
      </c>
      <c r="J95" s="9" t="s">
        <v>30</v>
      </c>
      <c r="K95" s="31">
        <v>61388</v>
      </c>
      <c r="L95" s="33">
        <v>6</v>
      </c>
      <c r="M95" s="7">
        <f t="shared" si="23"/>
        <v>368328</v>
      </c>
      <c r="N95" s="8">
        <v>0.08</v>
      </c>
      <c r="O95" s="8"/>
      <c r="P95" s="7">
        <f>ROUND(L95*K95*0.08,0)</f>
        <v>29466</v>
      </c>
      <c r="Q95" s="7">
        <f t="shared" si="19"/>
        <v>397794</v>
      </c>
      <c r="T95" s="36"/>
    </row>
    <row r="96" spans="1:20" s="24" customFormat="1" ht="45" customHeight="1" x14ac:dyDescent="0.2">
      <c r="A96" s="5">
        <v>89</v>
      </c>
      <c r="B96" s="5" t="s">
        <v>25</v>
      </c>
      <c r="C96" s="29" t="s">
        <v>50</v>
      </c>
      <c r="D96" s="5" t="s">
        <v>24</v>
      </c>
      <c r="E96" s="5" t="s">
        <v>20</v>
      </c>
      <c r="F96" s="5" t="s">
        <v>82</v>
      </c>
      <c r="G96" s="9" t="s">
        <v>26</v>
      </c>
      <c r="H96" s="9">
        <v>164003</v>
      </c>
      <c r="I96" s="10" t="s">
        <v>86</v>
      </c>
      <c r="J96" s="9" t="s">
        <v>30</v>
      </c>
      <c r="K96" s="30">
        <v>105505</v>
      </c>
      <c r="L96" s="32">
        <v>2</v>
      </c>
      <c r="M96" s="7">
        <f t="shared" si="3"/>
        <v>211010</v>
      </c>
      <c r="N96" s="8">
        <v>0.08</v>
      </c>
      <c r="O96" s="8"/>
      <c r="P96" s="7">
        <f t="shared" si="2"/>
        <v>16881</v>
      </c>
      <c r="Q96" s="7">
        <f t="shared" si="0"/>
        <v>227891</v>
      </c>
      <c r="T96" s="36"/>
    </row>
    <row r="97" spans="1:20" s="24" customFormat="1" ht="45" customHeight="1" x14ac:dyDescent="0.2">
      <c r="A97" s="5">
        <v>90</v>
      </c>
      <c r="B97" s="5" t="s">
        <v>25</v>
      </c>
      <c r="C97" s="29" t="s">
        <v>50</v>
      </c>
      <c r="D97" s="5" t="s">
        <v>24</v>
      </c>
      <c r="E97" s="5" t="s">
        <v>20</v>
      </c>
      <c r="F97" s="5" t="s">
        <v>82</v>
      </c>
      <c r="G97" s="9" t="s">
        <v>26</v>
      </c>
      <c r="H97" s="9">
        <v>164004</v>
      </c>
      <c r="I97" s="6" t="s">
        <v>83</v>
      </c>
      <c r="J97" s="9" t="s">
        <v>30</v>
      </c>
      <c r="K97" s="31">
        <v>47674</v>
      </c>
      <c r="L97" s="33">
        <v>4</v>
      </c>
      <c r="M97" s="7">
        <f t="shared" si="1"/>
        <v>190696</v>
      </c>
      <c r="N97" s="8">
        <v>0.08</v>
      </c>
      <c r="O97" s="8"/>
      <c r="P97" s="7">
        <f t="shared" si="2"/>
        <v>15256</v>
      </c>
      <c r="Q97" s="7">
        <f t="shared" si="0"/>
        <v>205952</v>
      </c>
      <c r="T97" s="36"/>
    </row>
    <row r="98" spans="1:20" ht="25.5" customHeight="1" x14ac:dyDescent="0.2">
      <c r="A98" s="48" t="s">
        <v>8</v>
      </c>
      <c r="B98" s="49"/>
      <c r="C98" s="49"/>
      <c r="D98" s="49"/>
      <c r="E98" s="49"/>
      <c r="F98" s="49"/>
      <c r="G98" s="49"/>
      <c r="H98" s="49"/>
      <c r="I98" s="49"/>
      <c r="J98" s="50"/>
      <c r="K98" s="28"/>
      <c r="L98" s="28"/>
      <c r="M98" s="34">
        <f>SUBTOTAL(9,M8:M97)</f>
        <v>43569448</v>
      </c>
      <c r="N98" s="28"/>
      <c r="O98" s="28"/>
      <c r="P98" s="34">
        <f>SUBTOTAL(9,P8:P97)</f>
        <v>3485556</v>
      </c>
      <c r="Q98" s="34">
        <f>SUBTOTAL(9,Q8:Q97)</f>
        <v>47055004</v>
      </c>
    </row>
    <row r="99" spans="1:20" ht="15.75" x14ac:dyDescent="0.2">
      <c r="A99" s="12"/>
      <c r="B99" s="13"/>
      <c r="D99" s="13"/>
      <c r="E99" s="14"/>
      <c r="F99" s="15"/>
      <c r="G99" s="12"/>
      <c r="H99" s="15"/>
      <c r="I99" s="15"/>
    </row>
    <row r="100" spans="1:20" ht="15.75" x14ac:dyDescent="0.2">
      <c r="A100" s="38"/>
      <c r="B100" s="39"/>
      <c r="C100" s="39"/>
      <c r="D100" s="12"/>
      <c r="E100" s="13"/>
      <c r="F100" s="13"/>
      <c r="G100" s="13"/>
      <c r="H100" s="13"/>
      <c r="I100" s="13"/>
      <c r="L100" s="37"/>
      <c r="M100" s="37"/>
      <c r="N100" s="37"/>
      <c r="O100" s="37"/>
      <c r="P100" s="37"/>
    </row>
    <row r="101" spans="1:20" ht="63" customHeight="1" x14ac:dyDescent="0.2">
      <c r="A101" s="13"/>
      <c r="B101" s="13"/>
      <c r="D101" s="38"/>
      <c r="E101" s="39"/>
      <c r="F101" s="39"/>
      <c r="G101" s="13"/>
      <c r="H101" s="13"/>
      <c r="I101" s="13"/>
      <c r="L101" s="40"/>
      <c r="M101" s="40"/>
      <c r="N101" s="40"/>
      <c r="O101" s="40"/>
      <c r="P101" s="40"/>
    </row>
    <row r="102" spans="1:20" ht="15.75" x14ac:dyDescent="0.2">
      <c r="A102" s="12"/>
      <c r="B102" s="12"/>
      <c r="C102" s="16"/>
      <c r="D102" s="12"/>
      <c r="E102" s="12"/>
      <c r="F102" s="15"/>
      <c r="G102" s="15"/>
      <c r="H102" s="17"/>
      <c r="I102" s="15"/>
    </row>
    <row r="103" spans="1:20" ht="15.75" x14ac:dyDescent="0.2">
      <c r="A103" s="12"/>
      <c r="B103" s="12"/>
      <c r="C103" s="16"/>
      <c r="D103" s="12"/>
      <c r="E103" s="12"/>
      <c r="F103" s="15"/>
      <c r="G103" s="15"/>
      <c r="H103" s="17"/>
      <c r="I103" s="15"/>
    </row>
    <row r="104" spans="1:20" x14ac:dyDescent="0.2">
      <c r="D104" s="18"/>
      <c r="E104" s="18"/>
      <c r="F104" s="19"/>
      <c r="G104" s="19"/>
      <c r="H104" s="20"/>
      <c r="I104" s="19"/>
    </row>
    <row r="105" spans="1:20" x14ac:dyDescent="0.2">
      <c r="D105" s="18"/>
      <c r="E105" s="18"/>
      <c r="F105" s="19"/>
      <c r="G105" s="19"/>
      <c r="H105" s="20"/>
      <c r="I105" s="19"/>
    </row>
    <row r="106" spans="1:20" x14ac:dyDescent="0.2">
      <c r="D106" s="18"/>
      <c r="E106" s="18"/>
      <c r="F106" s="19"/>
      <c r="G106" s="19"/>
      <c r="H106" s="20"/>
      <c r="I106" s="19"/>
    </row>
    <row r="107" spans="1:20" s="22" customFormat="1" x14ac:dyDescent="0.2">
      <c r="A107" s="46"/>
      <c r="B107" s="46"/>
      <c r="C107" s="46"/>
      <c r="D107" s="18"/>
      <c r="M107" s="21"/>
      <c r="N107" s="21"/>
      <c r="O107" s="21"/>
      <c r="P107" s="21"/>
    </row>
    <row r="108" spans="1:20" x14ac:dyDescent="0.2">
      <c r="A108" s="46"/>
      <c r="B108" s="46"/>
      <c r="C108" s="46"/>
      <c r="D108" s="18"/>
      <c r="E108" s="18"/>
      <c r="F108" s="19"/>
      <c r="G108" s="19"/>
      <c r="H108" s="20"/>
      <c r="I108" s="19"/>
    </row>
    <row r="109" spans="1:20" x14ac:dyDescent="0.2">
      <c r="D109" s="21"/>
      <c r="E109" s="47"/>
      <c r="F109" s="47"/>
      <c r="G109" s="47"/>
      <c r="H109" s="47"/>
      <c r="I109" s="47"/>
    </row>
    <row r="110" spans="1:20" x14ac:dyDescent="0.2">
      <c r="D110" s="19"/>
      <c r="E110" s="26"/>
      <c r="F110" s="19"/>
      <c r="H110" s="19"/>
      <c r="I110" s="19"/>
    </row>
    <row r="111" spans="1:20" x14ac:dyDescent="0.2">
      <c r="D111" s="19"/>
      <c r="E111" s="26"/>
      <c r="F111" s="19"/>
      <c r="H111" s="19"/>
      <c r="I111" s="19"/>
    </row>
    <row r="112" spans="1:20" x14ac:dyDescent="0.2">
      <c r="D112" s="19"/>
      <c r="E112" s="26"/>
      <c r="F112" s="19"/>
      <c r="H112" s="19"/>
      <c r="I112" s="19"/>
    </row>
    <row r="113" spans="4:9" x14ac:dyDescent="0.2">
      <c r="D113" s="19"/>
      <c r="E113" s="26"/>
      <c r="F113" s="19"/>
      <c r="H113" s="19"/>
      <c r="I113" s="19"/>
    </row>
  </sheetData>
  <mergeCells count="17">
    <mergeCell ref="A107:C107"/>
    <mergeCell ref="A108:C108"/>
    <mergeCell ref="E109:I109"/>
    <mergeCell ref="A98:J98"/>
    <mergeCell ref="A6:C6"/>
    <mergeCell ref="D6:I6"/>
    <mergeCell ref="A100:C100"/>
    <mergeCell ref="L100:P100"/>
    <mergeCell ref="D101:F101"/>
    <mergeCell ref="L101:P101"/>
    <mergeCell ref="A1:D1"/>
    <mergeCell ref="E1:I1"/>
    <mergeCell ref="A2:I2"/>
    <mergeCell ref="A3:I3"/>
    <mergeCell ref="A4:I4"/>
    <mergeCell ref="A5:C5"/>
    <mergeCell ref="D5:I5"/>
  </mergeCells>
  <pageMargins left="0.73" right="0.45" top="0.71" bottom="0.64" header="0.24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B7" sqref="B7"/>
    </sheetView>
  </sheetViews>
  <sheetFormatPr defaultRowHeight="14.25" x14ac:dyDescent="0.2"/>
  <cols>
    <col min="1" max="1" width="37.875" bestFit="1" customWidth="1"/>
    <col min="2" max="2" width="37.875" customWidth="1"/>
    <col min="3" max="3" width="37.875" bestFit="1" customWidth="1"/>
  </cols>
  <sheetData>
    <row r="1" spans="1:3" ht="15.75" x14ac:dyDescent="0.2">
      <c r="A1" s="1" t="s">
        <v>22</v>
      </c>
      <c r="B1" s="1" t="s">
        <v>3</v>
      </c>
      <c r="C1" s="1" t="s">
        <v>22</v>
      </c>
    </row>
    <row r="2" spans="1:3" ht="15" x14ac:dyDescent="0.2">
      <c r="A2" s="35">
        <v>164003</v>
      </c>
      <c r="B2" s="10" t="s">
        <v>27</v>
      </c>
      <c r="C2" s="35">
        <v>164003</v>
      </c>
    </row>
    <row r="3" spans="1:3" ht="15" x14ac:dyDescent="0.2">
      <c r="A3" s="35">
        <v>164001</v>
      </c>
      <c r="B3" s="10" t="s">
        <v>28</v>
      </c>
      <c r="C3" s="35">
        <v>164001</v>
      </c>
    </row>
    <row r="4" spans="1:3" ht="15" x14ac:dyDescent="0.2">
      <c r="A4" s="35">
        <v>164004</v>
      </c>
      <c r="B4" s="10" t="s">
        <v>83</v>
      </c>
      <c r="C4" s="35">
        <v>164004</v>
      </c>
    </row>
    <row r="5" spans="1:3" ht="15" x14ac:dyDescent="0.2">
      <c r="A5" s="35">
        <v>164002</v>
      </c>
      <c r="B5" s="10" t="s">
        <v>29</v>
      </c>
      <c r="C5" s="35">
        <v>164002</v>
      </c>
    </row>
    <row r="6" spans="1:3" ht="15" x14ac:dyDescent="0.2">
      <c r="A6" s="35">
        <v>164005</v>
      </c>
      <c r="B6" s="6" t="s">
        <v>87</v>
      </c>
      <c r="C6" s="35">
        <v>164005</v>
      </c>
    </row>
    <row r="7" spans="1:3" ht="15" x14ac:dyDescent="0.2">
      <c r="A7" s="35">
        <v>164006</v>
      </c>
      <c r="B7" s="6" t="s">
        <v>31</v>
      </c>
      <c r="C7" s="35">
        <v>164006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BẢNG KÊ thanh toán NCC</vt:lpstr>
      <vt:lpstr>Sheet1</vt:lpstr>
      <vt:lpstr>'BẢNG KÊ thanh toán NCC'!Print_Area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2025-07-02T01:01:48Z</dcterms:created>
  <dcterms:modified xsi:type="dcterms:W3CDTF">2025-12-22T02:08:44Z</dcterms:modified>
</cp:coreProperties>
</file>