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N POST\"/>
    </mc:Choice>
  </mc:AlternateContent>
  <bookViews>
    <workbookView xWindow="-105" yWindow="-105" windowWidth="19425" windowHeight="10305"/>
  </bookViews>
  <sheets>
    <sheet name="BẢNG KÊ thanh toán NCC" sheetId="2" r:id="rId1"/>
  </sheets>
  <definedNames>
    <definedName name="_xlnm.Print_Area" localSheetId="0">'BẢNG KÊ thanh toán NCC'!$A$1:$I$31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2" l="1"/>
  <c r="P19" i="2"/>
  <c r="Q19" i="2" s="1"/>
  <c r="A17" i="2"/>
  <c r="A19" i="2"/>
  <c r="A21" i="2"/>
  <c r="P17" i="2"/>
  <c r="Q17" i="2" s="1"/>
  <c r="P18" i="2"/>
  <c r="Q18" i="2" s="1"/>
  <c r="P20" i="2"/>
  <c r="M17" i="2"/>
  <c r="M18" i="2"/>
  <c r="M19" i="2"/>
  <c r="M20" i="2"/>
  <c r="Q20" i="2" l="1"/>
  <c r="P9" i="2"/>
  <c r="P10" i="2"/>
  <c r="P11" i="2"/>
  <c r="P12" i="2"/>
  <c r="P13" i="2"/>
  <c r="P14" i="2"/>
  <c r="P16" i="2"/>
  <c r="P21" i="2"/>
  <c r="P8" i="2"/>
  <c r="M9" i="2"/>
  <c r="M10" i="2"/>
  <c r="M11" i="2"/>
  <c r="M12" i="2"/>
  <c r="M13" i="2"/>
  <c r="M14" i="2"/>
  <c r="M15" i="2"/>
  <c r="M16" i="2"/>
  <c r="M21" i="2"/>
  <c r="M8" i="2"/>
  <c r="P22" i="2" l="1"/>
  <c r="M22" i="2"/>
  <c r="Q13" i="2"/>
  <c r="Q12" i="2"/>
  <c r="Q11" i="2"/>
  <c r="A11" i="2"/>
  <c r="A12" i="2" s="1"/>
  <c r="A13" i="2" s="1"/>
  <c r="A14" i="2" s="1"/>
  <c r="A15" i="2" s="1"/>
  <c r="Q10" i="2"/>
  <c r="Q9" i="2"/>
  <c r="Q14" i="2" l="1"/>
  <c r="Q21" i="2" l="1"/>
  <c r="Q15" i="2" l="1"/>
  <c r="Q8" i="2"/>
  <c r="Q16" i="2" l="1"/>
  <c r="Q22" i="2" l="1"/>
</calcChain>
</file>

<file path=xl/sharedStrings.xml><?xml version="1.0" encoding="utf-8"?>
<sst xmlns="http://schemas.openxmlformats.org/spreadsheetml/2006/main" count="135" uniqueCount="42">
  <si>
    <r>
      <t xml:space="preserve">TỔNG CÔNG TY BƯU ĐIỆN VIỆT NAM
</t>
    </r>
    <r>
      <rPr>
        <b/>
        <u/>
        <sz val="14"/>
        <color theme="1"/>
        <rFont val="Times New Roman"/>
        <family val="1"/>
      </rPr>
      <t>TRUNG TÂM KINH DOANH PHÂN PHỐI</t>
    </r>
  </si>
  <si>
    <r>
      <t xml:space="preserve">CỘNG HÒA XÃ HỘI CHỦ NGHĨA VIỆT NAM
</t>
    </r>
    <r>
      <rPr>
        <b/>
        <u/>
        <sz val="14"/>
        <color theme="1"/>
        <rFont val="Times New Roman"/>
        <family val="1"/>
      </rPr>
      <t>Độc lập - Tự do - Hạnh phúc</t>
    </r>
  </si>
  <si>
    <t>STT</t>
  </si>
  <si>
    <t>Tên hàng</t>
  </si>
  <si>
    <t>ĐVT</t>
  </si>
  <si>
    <t>Thành tiền
trước thuế</t>
  </si>
  <si>
    <t>Thuế suất (%)</t>
  </si>
  <si>
    <t>Tiền thuế</t>
  </si>
  <si>
    <t>TỔNG CỘNG</t>
  </si>
  <si>
    <t>PHỤ LỤC 03: BẢNG KÊ THANH TOÁN HÀNG HÓA CHI TIẾT CỦA CÁC NCC</t>
  </si>
  <si>
    <t>Đơn giá
trước thuế
(Đích danh)</t>
  </si>
  <si>
    <t xml:space="preserve"> Thời gian: Từ ngày  ….. đến ngày  …. tháng  …..  năm 2025</t>
  </si>
  <si>
    <t>Thành tiền
sau thuế</t>
  </si>
  <si>
    <t>Nhà cung cấp</t>
  </si>
  <si>
    <t>Kí hiệu hóa đơn</t>
  </si>
  <si>
    <t>Số Hóa đơn</t>
  </si>
  <si>
    <t>Mã đơn đặt hàng</t>
  </si>
  <si>
    <t>Tên khách hàng: BĐT/TP</t>
  </si>
  <si>
    <t>Cửa hàng/chi nhánh</t>
  </si>
  <si>
    <t>Số lượng</t>
  </si>
  <si>
    <t>Phú Nhuận</t>
  </si>
  <si>
    <t>BĐT</t>
  </si>
  <si>
    <t>Mã hàng hoá (Theo Kiotviet và HĐ ký kết)</t>
  </si>
  <si>
    <t>Chiết khấu</t>
  </si>
  <si>
    <t>Trung Tâm Sài Gòn</t>
  </si>
  <si>
    <t>1C25TNN</t>
  </si>
  <si>
    <t>00054181</t>
  </si>
  <si>
    <t>Củ Chi</t>
  </si>
  <si>
    <t>PDN000863</t>
  </si>
  <si>
    <t>CÔNG TY TNHH MTV TM VÀ DV NGỌC THƠM</t>
  </si>
  <si>
    <t>Gà Muối 500g</t>
  </si>
  <si>
    <t>Chân Giò Heo Muối 300g</t>
  </si>
  <si>
    <t>Giờ Tai Lưỡi Xào 250g</t>
  </si>
  <si>
    <t>Tai Heo Muối 200g</t>
  </si>
  <si>
    <t>TÚI</t>
  </si>
  <si>
    <t>00054195</t>
  </si>
  <si>
    <t>PDN000864</t>
  </si>
  <si>
    <t>Mộc Nấm Hương 250g</t>
  </si>
  <si>
    <t>00054196</t>
  </si>
  <si>
    <t>Bình Thạnh</t>
  </si>
  <si>
    <t>PDN000862</t>
  </si>
  <si>
    <t>Chả Cốm 300g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</si>
</sst>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#,##0.#0"/>
    <numFmt numFmtId="168" formatCode="#,##0.##0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165" fontId="4" fillId="3" borderId="4" xfId="1" applyNumberFormat="1" applyFont="1" applyFill="1" applyBorder="1" applyAlignment="1">
      <alignment horizontal="center" vertical="center"/>
    </xf>
    <xf numFmtId="9" fontId="4" fillId="3" borderId="4" xfId="2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164" fontId="6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6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165" fontId="6" fillId="0" borderId="0" xfId="1" applyNumberFormat="1" applyFont="1" applyAlignment="1">
      <alignment horizontal="center" vertical="center"/>
    </xf>
    <xf numFmtId="166" fontId="6" fillId="0" borderId="0" xfId="1" applyNumberFormat="1" applyFont="1" applyBorder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3" borderId="4" xfId="0" quotePrefix="1" applyFont="1" applyFill="1" applyBorder="1" applyAlignment="1">
      <alignment horizontal="center" vertical="center"/>
    </xf>
    <xf numFmtId="167" fontId="0" fillId="4" borderId="8" xfId="0" applyNumberFormat="1" applyFill="1" applyBorder="1"/>
    <xf numFmtId="167" fontId="0" fillId="0" borderId="8" xfId="0" applyNumberFormat="1" applyBorder="1"/>
    <xf numFmtId="168" fontId="0" fillId="4" borderId="8" xfId="0" applyNumberFormat="1" applyFill="1" applyBorder="1"/>
    <xf numFmtId="168" fontId="0" fillId="0" borderId="8" xfId="0" applyNumberFormat="1" applyBorder="1"/>
    <xf numFmtId="165" fontId="7" fillId="0" borderId="2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5" fontId="7" fillId="0" borderId="0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37"/>
  <sheetViews>
    <sheetView tabSelected="1" topLeftCell="A7" zoomScale="70" zoomScaleNormal="70" workbookViewId="0">
      <pane xSplit="4" ySplit="1" topLeftCell="E8" activePane="bottomRight" state="frozen"/>
      <selection activeCell="A7" sqref="A7"/>
      <selection pane="topRight" activeCell="F7" sqref="F7"/>
      <selection pane="bottomLeft" activeCell="A8" sqref="A8"/>
      <selection pane="bottomRight" activeCell="B7" sqref="B7"/>
    </sheetView>
  </sheetViews>
  <sheetFormatPr defaultColWidth="17.125" defaultRowHeight="15"/>
  <cols>
    <col min="1" max="1" width="6.875" style="20" customWidth="1"/>
    <col min="2" max="2" width="22.75" style="20" customWidth="1"/>
    <col min="3" max="3" width="15.25" style="15" customWidth="1"/>
    <col min="4" max="4" width="22.125" style="27" customWidth="1"/>
    <col min="5" max="5" width="23.375" style="29" customWidth="1"/>
    <col min="6" max="6" width="19.75" style="27" customWidth="1"/>
    <col min="7" max="7" width="22.25" style="20" customWidth="1"/>
    <col min="8" max="8" width="16" style="27" customWidth="1"/>
    <col min="9" max="9" width="33.625" style="27" customWidth="1"/>
    <col min="10" max="16384" width="17.125" style="15"/>
  </cols>
  <sheetData>
    <row r="1" spans="1:17" ht="50.25" customHeight="1">
      <c r="A1" s="41" t="s">
        <v>0</v>
      </c>
      <c r="B1" s="41"/>
      <c r="C1" s="41"/>
      <c r="D1" s="41"/>
      <c r="E1" s="42" t="s">
        <v>1</v>
      </c>
      <c r="F1" s="42"/>
      <c r="G1" s="42"/>
      <c r="H1" s="42"/>
      <c r="I1" s="42"/>
    </row>
    <row r="2" spans="1:17" ht="39" customHeight="1">
      <c r="A2" s="43" t="s">
        <v>9</v>
      </c>
      <c r="B2" s="43"/>
      <c r="C2" s="43"/>
      <c r="D2" s="43"/>
      <c r="E2" s="43"/>
      <c r="F2" s="43"/>
      <c r="G2" s="43"/>
      <c r="H2" s="43"/>
      <c r="I2" s="43"/>
    </row>
    <row r="3" spans="1:17" s="25" customFormat="1" ht="15.75">
      <c r="A3" s="44" t="s">
        <v>11</v>
      </c>
      <c r="B3" s="44"/>
      <c r="C3" s="44"/>
      <c r="D3" s="44"/>
      <c r="E3" s="44"/>
      <c r="F3" s="44"/>
      <c r="G3" s="44"/>
      <c r="H3" s="44"/>
      <c r="I3" s="44"/>
    </row>
    <row r="4" spans="1:17" ht="18.75" customHeight="1">
      <c r="A4" s="44"/>
      <c r="B4" s="44"/>
      <c r="C4" s="44"/>
      <c r="D4" s="44"/>
      <c r="E4" s="44"/>
      <c r="F4" s="44"/>
      <c r="G4" s="44"/>
      <c r="H4" s="44"/>
      <c r="I4" s="44"/>
    </row>
    <row r="5" spans="1:17" s="25" customFormat="1" ht="19.5" customHeight="1">
      <c r="A5" s="45" t="s">
        <v>17</v>
      </c>
      <c r="B5" s="45"/>
      <c r="C5" s="45"/>
      <c r="D5" s="39"/>
      <c r="E5" s="39"/>
      <c r="F5" s="39"/>
      <c r="G5" s="39"/>
      <c r="H5" s="39"/>
      <c r="I5" s="39"/>
    </row>
    <row r="6" spans="1:17" s="25" customFormat="1" ht="9.75" customHeight="1">
      <c r="A6" s="51"/>
      <c r="B6" s="51"/>
      <c r="C6" s="51"/>
      <c r="D6" s="52"/>
      <c r="E6" s="52"/>
      <c r="F6" s="52"/>
      <c r="G6" s="52"/>
      <c r="H6" s="52"/>
      <c r="I6" s="52"/>
    </row>
    <row r="7" spans="1:17" ht="46.5" customHeight="1">
      <c r="A7" s="1" t="s">
        <v>2</v>
      </c>
      <c r="B7" s="1" t="s">
        <v>14</v>
      </c>
      <c r="C7" s="1" t="s">
        <v>15</v>
      </c>
      <c r="D7" s="1" t="s">
        <v>21</v>
      </c>
      <c r="E7" s="1" t="s">
        <v>18</v>
      </c>
      <c r="F7" s="1" t="s">
        <v>16</v>
      </c>
      <c r="G7" s="1" t="s">
        <v>13</v>
      </c>
      <c r="H7" s="2" t="s">
        <v>22</v>
      </c>
      <c r="I7" s="1" t="s">
        <v>3</v>
      </c>
      <c r="J7" s="2" t="s">
        <v>4</v>
      </c>
      <c r="K7" s="4" t="s">
        <v>10</v>
      </c>
      <c r="L7" s="4" t="s">
        <v>19</v>
      </c>
      <c r="M7" s="3" t="s">
        <v>5</v>
      </c>
      <c r="N7" s="2" t="s">
        <v>6</v>
      </c>
      <c r="O7" s="2" t="s">
        <v>23</v>
      </c>
      <c r="P7" s="3" t="s">
        <v>7</v>
      </c>
      <c r="Q7" s="3" t="s">
        <v>12</v>
      </c>
    </row>
    <row r="8" spans="1:17" s="26" customFormat="1" ht="45">
      <c r="A8" s="6">
        <v>1</v>
      </c>
      <c r="B8" s="6" t="s">
        <v>25</v>
      </c>
      <c r="C8" s="31" t="s">
        <v>26</v>
      </c>
      <c r="D8" s="6" t="s">
        <v>24</v>
      </c>
      <c r="E8" s="6" t="s">
        <v>27</v>
      </c>
      <c r="F8" s="6" t="s">
        <v>28</v>
      </c>
      <c r="G8" s="11" t="s">
        <v>29</v>
      </c>
      <c r="H8" s="11">
        <v>164003</v>
      </c>
      <c r="I8" s="12" t="s">
        <v>30</v>
      </c>
      <c r="J8" s="11" t="s">
        <v>34</v>
      </c>
      <c r="K8" s="32">
        <v>89679</v>
      </c>
      <c r="L8" s="34">
        <v>4</v>
      </c>
      <c r="M8" s="9">
        <f>K8*L8</f>
        <v>358716</v>
      </c>
      <c r="N8" s="10">
        <v>0.08</v>
      </c>
      <c r="O8" s="10"/>
      <c r="P8" s="9">
        <f t="shared" ref="P8:P21" si="0">ROUND(L8*K8*0.08,0)</f>
        <v>28697</v>
      </c>
      <c r="Q8" s="9">
        <f t="shared" ref="Q8:Q21" si="1">+P8+M8</f>
        <v>387413</v>
      </c>
    </row>
    <row r="9" spans="1:17" s="26" customFormat="1" ht="45">
      <c r="A9" s="6">
        <v>2</v>
      </c>
      <c r="B9" s="6" t="s">
        <v>25</v>
      </c>
      <c r="C9" s="31" t="s">
        <v>26</v>
      </c>
      <c r="D9" s="6" t="s">
        <v>24</v>
      </c>
      <c r="E9" s="6" t="s">
        <v>27</v>
      </c>
      <c r="F9" s="6" t="s">
        <v>28</v>
      </c>
      <c r="G9" s="11" t="s">
        <v>29</v>
      </c>
      <c r="H9" s="11">
        <v>164001</v>
      </c>
      <c r="I9" s="12" t="s">
        <v>31</v>
      </c>
      <c r="J9" s="11" t="s">
        <v>34</v>
      </c>
      <c r="K9" s="33">
        <v>59295</v>
      </c>
      <c r="L9" s="35">
        <v>6</v>
      </c>
      <c r="M9" s="9">
        <f t="shared" ref="M9:M21" si="2">K9*L9</f>
        <v>355770</v>
      </c>
      <c r="N9" s="10">
        <v>0.08</v>
      </c>
      <c r="O9" s="10"/>
      <c r="P9" s="9">
        <f t="shared" si="0"/>
        <v>28462</v>
      </c>
      <c r="Q9" s="9">
        <f t="shared" si="1"/>
        <v>384232</v>
      </c>
    </row>
    <row r="10" spans="1:17" s="26" customFormat="1" ht="45">
      <c r="A10" s="5">
        <v>3</v>
      </c>
      <c r="B10" s="6" t="s">
        <v>25</v>
      </c>
      <c r="C10" s="31" t="s">
        <v>26</v>
      </c>
      <c r="D10" s="6" t="s">
        <v>24</v>
      </c>
      <c r="E10" s="6" t="s">
        <v>27</v>
      </c>
      <c r="F10" s="6" t="s">
        <v>28</v>
      </c>
      <c r="G10" s="11" t="s">
        <v>29</v>
      </c>
      <c r="H10" s="11">
        <v>164004</v>
      </c>
      <c r="I10" s="12" t="s">
        <v>32</v>
      </c>
      <c r="J10" s="11" t="s">
        <v>34</v>
      </c>
      <c r="K10" s="32">
        <v>47674</v>
      </c>
      <c r="L10" s="34">
        <v>6</v>
      </c>
      <c r="M10" s="9">
        <f t="shared" si="2"/>
        <v>286044</v>
      </c>
      <c r="N10" s="10">
        <v>0.08</v>
      </c>
      <c r="O10" s="10"/>
      <c r="P10" s="9">
        <f t="shared" si="0"/>
        <v>22884</v>
      </c>
      <c r="Q10" s="9">
        <f t="shared" si="1"/>
        <v>308928</v>
      </c>
    </row>
    <row r="11" spans="1:17" s="26" customFormat="1" ht="45">
      <c r="A11" s="6">
        <f>+A10+1</f>
        <v>4</v>
      </c>
      <c r="B11" s="6" t="s">
        <v>25</v>
      </c>
      <c r="C11" s="31" t="s">
        <v>26</v>
      </c>
      <c r="D11" s="6" t="s">
        <v>24</v>
      </c>
      <c r="E11" s="6" t="s">
        <v>27</v>
      </c>
      <c r="F11" s="6" t="s">
        <v>28</v>
      </c>
      <c r="G11" s="11" t="s">
        <v>29</v>
      </c>
      <c r="H11" s="11">
        <v>164002</v>
      </c>
      <c r="I11" s="12" t="s">
        <v>33</v>
      </c>
      <c r="J11" s="11" t="s">
        <v>34</v>
      </c>
      <c r="K11" s="33">
        <v>52815</v>
      </c>
      <c r="L11" s="35">
        <v>6</v>
      </c>
      <c r="M11" s="9">
        <f t="shared" si="2"/>
        <v>316890</v>
      </c>
      <c r="N11" s="10">
        <v>0.08</v>
      </c>
      <c r="O11" s="10"/>
      <c r="P11" s="9">
        <f t="shared" si="0"/>
        <v>25351</v>
      </c>
      <c r="Q11" s="9">
        <f t="shared" si="1"/>
        <v>342241</v>
      </c>
    </row>
    <row r="12" spans="1:17" s="26" customFormat="1" ht="45">
      <c r="A12" s="6">
        <f t="shared" ref="A12:A21" si="3">+A11+1</f>
        <v>5</v>
      </c>
      <c r="B12" s="6" t="s">
        <v>25</v>
      </c>
      <c r="C12" s="31" t="s">
        <v>35</v>
      </c>
      <c r="D12" s="6" t="s">
        <v>24</v>
      </c>
      <c r="E12" s="6" t="s">
        <v>20</v>
      </c>
      <c r="F12" s="6" t="s">
        <v>36</v>
      </c>
      <c r="G12" s="11" t="s">
        <v>29</v>
      </c>
      <c r="H12" s="11">
        <v>164003</v>
      </c>
      <c r="I12" s="12" t="s">
        <v>30</v>
      </c>
      <c r="J12" s="11" t="s">
        <v>34</v>
      </c>
      <c r="K12" s="32">
        <v>89679</v>
      </c>
      <c r="L12" s="34">
        <v>6</v>
      </c>
      <c r="M12" s="9">
        <f t="shared" si="2"/>
        <v>538074</v>
      </c>
      <c r="N12" s="10">
        <v>0.08</v>
      </c>
      <c r="O12" s="10"/>
      <c r="P12" s="9">
        <f t="shared" si="0"/>
        <v>43046</v>
      </c>
      <c r="Q12" s="9">
        <f t="shared" si="1"/>
        <v>581120</v>
      </c>
    </row>
    <row r="13" spans="1:17" s="26" customFormat="1" ht="45">
      <c r="A13" s="6">
        <f t="shared" si="3"/>
        <v>6</v>
      </c>
      <c r="B13" s="6" t="s">
        <v>25</v>
      </c>
      <c r="C13" s="31" t="s">
        <v>35</v>
      </c>
      <c r="D13" s="6" t="s">
        <v>24</v>
      </c>
      <c r="E13" s="6" t="s">
        <v>20</v>
      </c>
      <c r="F13" s="6" t="s">
        <v>36</v>
      </c>
      <c r="G13" s="11" t="s">
        <v>29</v>
      </c>
      <c r="H13" s="11">
        <v>164001</v>
      </c>
      <c r="I13" s="12" t="s">
        <v>31</v>
      </c>
      <c r="J13" s="11" t="s">
        <v>34</v>
      </c>
      <c r="K13" s="33">
        <v>59295</v>
      </c>
      <c r="L13" s="35">
        <v>6</v>
      </c>
      <c r="M13" s="9">
        <f t="shared" si="2"/>
        <v>355770</v>
      </c>
      <c r="N13" s="10">
        <v>0.08</v>
      </c>
      <c r="O13" s="10"/>
      <c r="P13" s="9">
        <f t="shared" si="0"/>
        <v>28462</v>
      </c>
      <c r="Q13" s="9">
        <f t="shared" si="1"/>
        <v>384232</v>
      </c>
    </row>
    <row r="14" spans="1:17" s="26" customFormat="1" ht="45">
      <c r="A14" s="6">
        <f t="shared" si="3"/>
        <v>7</v>
      </c>
      <c r="B14" s="6" t="s">
        <v>25</v>
      </c>
      <c r="C14" s="31" t="s">
        <v>35</v>
      </c>
      <c r="D14" s="6" t="s">
        <v>24</v>
      </c>
      <c r="E14" s="6" t="s">
        <v>20</v>
      </c>
      <c r="F14" s="6" t="s">
        <v>36</v>
      </c>
      <c r="G14" s="11" t="s">
        <v>29</v>
      </c>
      <c r="H14" s="11">
        <v>164004</v>
      </c>
      <c r="I14" s="12" t="s">
        <v>32</v>
      </c>
      <c r="J14" s="11" t="s">
        <v>34</v>
      </c>
      <c r="K14" s="32">
        <v>47674</v>
      </c>
      <c r="L14" s="34">
        <v>4</v>
      </c>
      <c r="M14" s="9">
        <f t="shared" si="2"/>
        <v>190696</v>
      </c>
      <c r="N14" s="10">
        <v>0.08</v>
      </c>
      <c r="O14" s="10"/>
      <c r="P14" s="9">
        <f t="shared" si="0"/>
        <v>15256</v>
      </c>
      <c r="Q14" s="9">
        <f t="shared" si="1"/>
        <v>205952</v>
      </c>
    </row>
    <row r="15" spans="1:17" s="26" customFormat="1" ht="45">
      <c r="A15" s="6">
        <f t="shared" si="3"/>
        <v>8</v>
      </c>
      <c r="B15" s="6" t="s">
        <v>25</v>
      </c>
      <c r="C15" s="31" t="s">
        <v>35</v>
      </c>
      <c r="D15" s="6" t="s">
        <v>24</v>
      </c>
      <c r="E15" s="6" t="s">
        <v>20</v>
      </c>
      <c r="F15" s="6" t="s">
        <v>36</v>
      </c>
      <c r="G15" s="11" t="s">
        <v>29</v>
      </c>
      <c r="H15" s="11">
        <v>164002</v>
      </c>
      <c r="I15" s="12" t="s">
        <v>33</v>
      </c>
      <c r="J15" s="11" t="s">
        <v>34</v>
      </c>
      <c r="K15" s="33">
        <v>52815</v>
      </c>
      <c r="L15" s="35">
        <v>5</v>
      </c>
      <c r="M15" s="9">
        <f t="shared" si="2"/>
        <v>264075</v>
      </c>
      <c r="N15" s="10">
        <v>0.08</v>
      </c>
      <c r="O15" s="10"/>
      <c r="P15" s="9">
        <f>ROUND(L15*K15*0.08,0)-1</f>
        <v>21125</v>
      </c>
      <c r="Q15" s="9">
        <f t="shared" si="1"/>
        <v>285200</v>
      </c>
    </row>
    <row r="16" spans="1:17" s="26" customFormat="1" ht="45">
      <c r="A16" s="6">
        <v>9</v>
      </c>
      <c r="B16" s="6" t="s">
        <v>25</v>
      </c>
      <c r="C16" s="31" t="s">
        <v>35</v>
      </c>
      <c r="D16" s="6" t="s">
        <v>24</v>
      </c>
      <c r="E16" s="6" t="s">
        <v>20</v>
      </c>
      <c r="F16" s="6" t="s">
        <v>36</v>
      </c>
      <c r="G16" s="11" t="s">
        <v>29</v>
      </c>
      <c r="H16" s="7">
        <v>164005</v>
      </c>
      <c r="I16" s="13" t="s">
        <v>37</v>
      </c>
      <c r="J16" s="11" t="s">
        <v>34</v>
      </c>
      <c r="K16" s="32">
        <v>43700</v>
      </c>
      <c r="L16" s="34">
        <v>6</v>
      </c>
      <c r="M16" s="9">
        <f t="shared" si="2"/>
        <v>262200</v>
      </c>
      <c r="N16" s="10">
        <v>0.08</v>
      </c>
      <c r="O16" s="10"/>
      <c r="P16" s="9">
        <f t="shared" si="0"/>
        <v>20976</v>
      </c>
      <c r="Q16" s="9">
        <f t="shared" si="1"/>
        <v>283176</v>
      </c>
    </row>
    <row r="17" spans="1:17" s="26" customFormat="1" ht="45">
      <c r="A17" s="6">
        <f t="shared" si="3"/>
        <v>10</v>
      </c>
      <c r="B17" s="6" t="s">
        <v>25</v>
      </c>
      <c r="C17" s="31" t="s">
        <v>38</v>
      </c>
      <c r="D17" s="6" t="s">
        <v>24</v>
      </c>
      <c r="E17" s="6" t="s">
        <v>39</v>
      </c>
      <c r="F17" s="6" t="s">
        <v>40</v>
      </c>
      <c r="G17" s="11" t="s">
        <v>29</v>
      </c>
      <c r="H17" s="11">
        <v>164003</v>
      </c>
      <c r="I17" s="12" t="s">
        <v>30</v>
      </c>
      <c r="J17" s="11" t="s">
        <v>34</v>
      </c>
      <c r="K17" s="33">
        <v>89679</v>
      </c>
      <c r="L17" s="35">
        <v>4</v>
      </c>
      <c r="M17" s="9">
        <f t="shared" ref="M17:M20" si="4">K17*L17</f>
        <v>358716</v>
      </c>
      <c r="N17" s="10">
        <v>0.08</v>
      </c>
      <c r="O17" s="10"/>
      <c r="P17" s="9">
        <f t="shared" si="0"/>
        <v>28697</v>
      </c>
      <c r="Q17" s="9">
        <f t="shared" si="1"/>
        <v>387413</v>
      </c>
    </row>
    <row r="18" spans="1:17" s="26" customFormat="1" ht="45">
      <c r="A18" s="6">
        <v>10</v>
      </c>
      <c r="B18" s="6" t="s">
        <v>25</v>
      </c>
      <c r="C18" s="31" t="s">
        <v>38</v>
      </c>
      <c r="D18" s="6" t="s">
        <v>24</v>
      </c>
      <c r="E18" s="6" t="s">
        <v>39</v>
      </c>
      <c r="F18" s="6" t="s">
        <v>40</v>
      </c>
      <c r="G18" s="11" t="s">
        <v>29</v>
      </c>
      <c r="H18" s="11">
        <v>164001</v>
      </c>
      <c r="I18" s="12" t="s">
        <v>31</v>
      </c>
      <c r="J18" s="11" t="s">
        <v>34</v>
      </c>
      <c r="K18" s="32">
        <v>59295</v>
      </c>
      <c r="L18" s="34">
        <v>4</v>
      </c>
      <c r="M18" s="9">
        <f t="shared" si="4"/>
        <v>237180</v>
      </c>
      <c r="N18" s="10">
        <v>0.08</v>
      </c>
      <c r="O18" s="10"/>
      <c r="P18" s="9">
        <f t="shared" si="0"/>
        <v>18974</v>
      </c>
      <c r="Q18" s="9">
        <f t="shared" si="1"/>
        <v>256154</v>
      </c>
    </row>
    <row r="19" spans="1:17" s="26" customFormat="1" ht="45">
      <c r="A19" s="6">
        <f t="shared" si="3"/>
        <v>11</v>
      </c>
      <c r="B19" s="6" t="s">
        <v>25</v>
      </c>
      <c r="C19" s="31" t="s">
        <v>38</v>
      </c>
      <c r="D19" s="6" t="s">
        <v>24</v>
      </c>
      <c r="E19" s="6" t="s">
        <v>39</v>
      </c>
      <c r="F19" s="6" t="s">
        <v>40</v>
      </c>
      <c r="G19" s="11" t="s">
        <v>29</v>
      </c>
      <c r="H19" s="11">
        <v>164004</v>
      </c>
      <c r="I19" s="12" t="s">
        <v>32</v>
      </c>
      <c r="J19" s="11" t="s">
        <v>34</v>
      </c>
      <c r="K19" s="33">
        <v>47674</v>
      </c>
      <c r="L19" s="35">
        <v>6</v>
      </c>
      <c r="M19" s="9">
        <f t="shared" si="4"/>
        <v>286044</v>
      </c>
      <c r="N19" s="10">
        <v>0.08</v>
      </c>
      <c r="O19" s="10"/>
      <c r="P19" s="9">
        <f>ROUND(L19*K19*0.08,0)+1</f>
        <v>22885</v>
      </c>
      <c r="Q19" s="9">
        <f t="shared" si="1"/>
        <v>308929</v>
      </c>
    </row>
    <row r="20" spans="1:17" s="26" customFormat="1" ht="45">
      <c r="A20" s="6">
        <v>11</v>
      </c>
      <c r="B20" s="6" t="s">
        <v>25</v>
      </c>
      <c r="C20" s="31" t="s">
        <v>38</v>
      </c>
      <c r="D20" s="6" t="s">
        <v>24</v>
      </c>
      <c r="E20" s="6" t="s">
        <v>39</v>
      </c>
      <c r="F20" s="6" t="s">
        <v>40</v>
      </c>
      <c r="G20" s="11" t="s">
        <v>29</v>
      </c>
      <c r="H20" s="11">
        <v>164002</v>
      </c>
      <c r="I20" s="12" t="s">
        <v>33</v>
      </c>
      <c r="J20" s="11" t="s">
        <v>34</v>
      </c>
      <c r="K20" s="32">
        <v>52815</v>
      </c>
      <c r="L20" s="34">
        <v>6</v>
      </c>
      <c r="M20" s="9">
        <f t="shared" si="4"/>
        <v>316890</v>
      </c>
      <c r="N20" s="10">
        <v>0.08</v>
      </c>
      <c r="O20" s="10"/>
      <c r="P20" s="9">
        <f t="shared" si="0"/>
        <v>25351</v>
      </c>
      <c r="Q20" s="9">
        <f t="shared" si="1"/>
        <v>342241</v>
      </c>
    </row>
    <row r="21" spans="1:17" s="26" customFormat="1" ht="45">
      <c r="A21" s="6">
        <f t="shared" si="3"/>
        <v>12</v>
      </c>
      <c r="B21" s="6" t="s">
        <v>25</v>
      </c>
      <c r="C21" s="31" t="s">
        <v>38</v>
      </c>
      <c r="D21" s="6" t="s">
        <v>24</v>
      </c>
      <c r="E21" s="6" t="s">
        <v>39</v>
      </c>
      <c r="F21" s="6" t="s">
        <v>40</v>
      </c>
      <c r="G21" s="11" t="s">
        <v>29</v>
      </c>
      <c r="H21" s="7">
        <v>164006</v>
      </c>
      <c r="I21" s="8" t="s">
        <v>41</v>
      </c>
      <c r="J21" s="11" t="s">
        <v>34</v>
      </c>
      <c r="K21" s="33">
        <v>70538</v>
      </c>
      <c r="L21" s="35">
        <v>4</v>
      </c>
      <c r="M21" s="9">
        <f t="shared" si="2"/>
        <v>282152</v>
      </c>
      <c r="N21" s="10">
        <v>0.08</v>
      </c>
      <c r="O21" s="10"/>
      <c r="P21" s="9">
        <f t="shared" si="0"/>
        <v>22572</v>
      </c>
      <c r="Q21" s="9">
        <f t="shared" si="1"/>
        <v>304724</v>
      </c>
    </row>
    <row r="22" spans="1:17" ht="25.5" customHeight="1">
      <c r="A22" s="48" t="s">
        <v>8</v>
      </c>
      <c r="B22" s="49"/>
      <c r="C22" s="49"/>
      <c r="D22" s="49"/>
      <c r="E22" s="49"/>
      <c r="F22" s="49"/>
      <c r="G22" s="49"/>
      <c r="H22" s="49"/>
      <c r="I22" s="49"/>
      <c r="J22" s="50"/>
      <c r="K22" s="30"/>
      <c r="L22" s="30"/>
      <c r="M22" s="36">
        <f>SUBTOTAL(9,M8:M21)</f>
        <v>4409217</v>
      </c>
      <c r="N22" s="30"/>
      <c r="O22" s="30"/>
      <c r="P22" s="36">
        <f>SUBTOTAL(9,P8:P21)</f>
        <v>352738</v>
      </c>
      <c r="Q22" s="36">
        <f>SUBTOTAL(9,Q8:Q21)</f>
        <v>4761955</v>
      </c>
    </row>
    <row r="23" spans="1:17" ht="15.75">
      <c r="A23" s="14"/>
      <c r="B23" s="15"/>
      <c r="D23" s="15"/>
      <c r="E23" s="16"/>
      <c r="F23" s="17"/>
      <c r="G23" s="14"/>
      <c r="H23" s="17"/>
      <c r="I23" s="17"/>
    </row>
    <row r="24" spans="1:17" ht="15.75">
      <c r="A24" s="38"/>
      <c r="B24" s="39"/>
      <c r="C24" s="39"/>
      <c r="D24" s="14"/>
      <c r="E24" s="15"/>
      <c r="F24" s="15"/>
      <c r="G24" s="15"/>
      <c r="H24" s="15"/>
      <c r="I24" s="15"/>
      <c r="L24" s="37"/>
      <c r="M24" s="37"/>
      <c r="N24" s="37"/>
      <c r="O24" s="37"/>
      <c r="P24" s="37"/>
    </row>
    <row r="25" spans="1:17" ht="63" customHeight="1">
      <c r="A25" s="15"/>
      <c r="B25" s="15"/>
      <c r="D25" s="38"/>
      <c r="E25" s="39"/>
      <c r="F25" s="39"/>
      <c r="G25" s="15"/>
      <c r="H25" s="15"/>
      <c r="I25" s="15"/>
      <c r="L25" s="40"/>
      <c r="M25" s="40"/>
      <c r="N25" s="40"/>
      <c r="O25" s="40"/>
      <c r="P25" s="40"/>
    </row>
    <row r="26" spans="1:17" ht="15.75">
      <c r="A26" s="14"/>
      <c r="B26" s="14"/>
      <c r="C26" s="18"/>
      <c r="D26" s="14"/>
      <c r="E26" s="14"/>
      <c r="F26" s="17"/>
      <c r="G26" s="17"/>
      <c r="H26" s="19"/>
      <c r="I26" s="17"/>
    </row>
    <row r="27" spans="1:17" ht="15.75">
      <c r="A27" s="14"/>
      <c r="B27" s="14"/>
      <c r="C27" s="18"/>
      <c r="D27" s="14"/>
      <c r="E27" s="14"/>
      <c r="F27" s="17"/>
      <c r="G27" s="17"/>
      <c r="H27" s="19"/>
      <c r="I27" s="17"/>
    </row>
    <row r="28" spans="1:17">
      <c r="D28" s="20"/>
      <c r="E28" s="20"/>
      <c r="F28" s="21"/>
      <c r="G28" s="21"/>
      <c r="H28" s="22"/>
      <c r="I28" s="21"/>
    </row>
    <row r="29" spans="1:17">
      <c r="D29" s="20"/>
      <c r="E29" s="20"/>
      <c r="F29" s="21"/>
      <c r="G29" s="21"/>
      <c r="H29" s="22"/>
      <c r="I29" s="21"/>
    </row>
    <row r="30" spans="1:17">
      <c r="D30" s="20"/>
      <c r="E30" s="20"/>
      <c r="F30" s="21"/>
      <c r="G30" s="21"/>
      <c r="H30" s="22"/>
      <c r="I30" s="21"/>
    </row>
    <row r="31" spans="1:17" s="24" customFormat="1">
      <c r="A31" s="46"/>
      <c r="B31" s="46"/>
      <c r="C31" s="46"/>
      <c r="D31" s="20"/>
      <c r="M31" s="23"/>
      <c r="N31" s="23"/>
      <c r="O31" s="23"/>
      <c r="P31" s="23"/>
    </row>
    <row r="32" spans="1:17">
      <c r="A32" s="46"/>
      <c r="B32" s="46"/>
      <c r="C32" s="46"/>
      <c r="D32" s="20"/>
      <c r="E32" s="20"/>
      <c r="F32" s="21"/>
      <c r="G32" s="21"/>
      <c r="H32" s="22"/>
      <c r="I32" s="21"/>
    </row>
    <row r="33" spans="4:9">
      <c r="D33" s="23"/>
      <c r="E33" s="47"/>
      <c r="F33" s="47"/>
      <c r="G33" s="47"/>
      <c r="H33" s="47"/>
      <c r="I33" s="47"/>
    </row>
    <row r="34" spans="4:9">
      <c r="D34" s="21"/>
      <c r="E34" s="28"/>
      <c r="F34" s="21"/>
      <c r="H34" s="21"/>
      <c r="I34" s="21"/>
    </row>
    <row r="35" spans="4:9">
      <c r="D35" s="21"/>
      <c r="E35" s="28"/>
      <c r="F35" s="21"/>
      <c r="H35" s="21"/>
      <c r="I35" s="21"/>
    </row>
    <row r="36" spans="4:9">
      <c r="D36" s="21"/>
      <c r="E36" s="28"/>
      <c r="F36" s="21"/>
      <c r="H36" s="21"/>
      <c r="I36" s="21"/>
    </row>
    <row r="37" spans="4:9">
      <c r="D37" s="21"/>
      <c r="E37" s="28"/>
      <c r="F37" s="21"/>
      <c r="H37" s="21"/>
      <c r="I37" s="21"/>
    </row>
  </sheetData>
  <mergeCells count="17">
    <mergeCell ref="A31:C31"/>
    <mergeCell ref="A32:C32"/>
    <mergeCell ref="E33:I33"/>
    <mergeCell ref="A22:J22"/>
    <mergeCell ref="A6:C6"/>
    <mergeCell ref="D6:I6"/>
    <mergeCell ref="A24:C24"/>
    <mergeCell ref="L24:P24"/>
    <mergeCell ref="D25:F25"/>
    <mergeCell ref="L25:P25"/>
    <mergeCell ref="A1:D1"/>
    <mergeCell ref="E1:I1"/>
    <mergeCell ref="A2:I2"/>
    <mergeCell ref="A3:I3"/>
    <mergeCell ref="A4:I4"/>
    <mergeCell ref="A5:C5"/>
    <mergeCell ref="D5:I5"/>
  </mergeCells>
  <pageMargins left="0.73" right="0.45" top="0.71" bottom="0.64" header="0.24" footer="0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BẢNG KÊ thanh toán NCC</vt:lpstr>
      <vt:lpstr>'BẢNG KÊ thanh toán NCC'!Print_Area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2025-07-02T01:01:48Z</dcterms:created>
  <dcterms:modified xsi:type="dcterms:W3CDTF">2025-08-27T02:37:11Z</dcterms:modified>
</cp:coreProperties>
</file>