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0730" windowHeight="11040" activeTab="1"/>
  </bookViews>
  <sheets>
    <sheet name="CÔNG NỢ" sheetId="1" r:id="rId1"/>
    <sheet name="T04" sheetId="35" r:id="rId2"/>
    <sheet name="T03" sheetId="34" r:id="rId3"/>
    <sheet name="T02" sheetId="33" r:id="rId4"/>
    <sheet name="T01" sheetId="32" r:id="rId5"/>
  </sheets>
  <definedNames>
    <definedName name="_xlnm._FilterDatabase" localSheetId="4" hidden="1">'T01'!$A$1:$J$19</definedName>
    <definedName name="_xlnm._FilterDatabase" localSheetId="3" hidden="1">'T02'!$A$1:$J$11</definedName>
    <definedName name="_xlnm._FilterDatabase" localSheetId="2" hidden="1">'T03'!$A$1:$J$23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5" l="1"/>
  <c r="G18" i="35"/>
  <c r="H18" i="35" s="1"/>
  <c r="H3" i="35"/>
  <c r="H4" i="35"/>
  <c r="H9" i="35"/>
  <c r="H13" i="35"/>
  <c r="H14" i="35"/>
  <c r="H15" i="35"/>
  <c r="H16" i="35"/>
  <c r="G3" i="35"/>
  <c r="G4" i="35"/>
  <c r="G5" i="35"/>
  <c r="H5" i="35" s="1"/>
  <c r="G6" i="35"/>
  <c r="H6" i="35" s="1"/>
  <c r="G7" i="35"/>
  <c r="H7" i="35" s="1"/>
  <c r="G8" i="35"/>
  <c r="H8" i="35" s="1"/>
  <c r="G9" i="35"/>
  <c r="G10" i="35"/>
  <c r="H10" i="35" s="1"/>
  <c r="G11" i="35"/>
  <c r="H11" i="35" s="1"/>
  <c r="G12" i="35"/>
  <c r="H12" i="35" s="1"/>
  <c r="G13" i="35"/>
  <c r="G14" i="35"/>
  <c r="G15" i="35"/>
  <c r="G16" i="35"/>
  <c r="G17" i="35"/>
  <c r="H17" i="35" s="1"/>
  <c r="G2" i="35"/>
  <c r="H2" i="35" s="1"/>
  <c r="H20" i="34" l="1"/>
  <c r="H3" i="34"/>
  <c r="H4" i="34"/>
  <c r="H5" i="34"/>
  <c r="H6" i="34"/>
  <c r="H7" i="34"/>
  <c r="H8" i="34"/>
  <c r="H9" i="34"/>
  <c r="H10" i="34"/>
  <c r="H11" i="34"/>
  <c r="H12" i="34"/>
  <c r="H13" i="34"/>
  <c r="H22" i="34"/>
  <c r="H21" i="34"/>
  <c r="H19" i="34"/>
  <c r="H18" i="34"/>
  <c r="H17" i="34"/>
  <c r="H16" i="34"/>
  <c r="H15" i="34"/>
  <c r="H14" i="34"/>
  <c r="H2" i="34"/>
  <c r="H10" i="33"/>
  <c r="H9" i="33"/>
  <c r="H8" i="33"/>
  <c r="H7" i="33"/>
  <c r="H6" i="33"/>
  <c r="H5" i="33"/>
  <c r="H4" i="33"/>
  <c r="H3" i="33"/>
  <c r="H2" i="33"/>
  <c r="H4" i="32"/>
  <c r="H5" i="32"/>
  <c r="H6" i="32"/>
  <c r="H18" i="32"/>
  <c r="H13" i="32"/>
  <c r="H12" i="32"/>
  <c r="H17" i="32"/>
  <c r="H14" i="32"/>
  <c r="H15" i="32"/>
  <c r="H16" i="32"/>
  <c r="H11" i="32"/>
  <c r="H10" i="32"/>
  <c r="H8" i="32"/>
  <c r="H7" i="32"/>
  <c r="H9" i="32"/>
  <c r="H3" i="32"/>
  <c r="H2" i="32"/>
  <c r="H23" i="34" l="1"/>
  <c r="H11" i="33"/>
  <c r="H19" i="32"/>
  <c r="F45" i="1" l="1"/>
  <c r="E31" i="1"/>
  <c r="D17" i="1"/>
  <c r="E17" i="1" l="1"/>
  <c r="F46" i="1" l="1"/>
</calcChain>
</file>

<file path=xl/sharedStrings.xml><?xml version="1.0" encoding="utf-8"?>
<sst xmlns="http://schemas.openxmlformats.org/spreadsheetml/2006/main" count="458" uniqueCount="141">
  <si>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</si>
  <si>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</si>
  <si>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</si>
  <si>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</si>
  <si>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</si>
  <si>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</si>
  <si>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</si>
  <si>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</si>
  <si>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</si>
  <si>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</si>
  <si>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</si>
  <si>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</si>
  <si>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</si>
  <si>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</si>
  <si>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</si>
  <si>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</si>
  <si>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</si>
  <si>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</si>
  <si>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</si>
  <si>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</si>
  <si>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</si>
  <si>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</si>
  <si>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</si>
  <si>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</si>
  <si>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</si>
  <si>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</si>
  <si>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S402 Vinhome Smart City - Tây Mỗ</t>
  </si>
  <si>
    <t>Bán hàng Cửa hàng Vitalmart - Số 108, ngõ 110 Trần Duy Hưng</t>
  </si>
  <si>
    <t>Bán hàng Cửa hàng Vitalmart - S401.01S02-S03 Vinhome Smart City - Tây Mỗ</t>
  </si>
  <si>
    <t>Bán hàng Cửa hàng Vitalmart - HM01a-3 Hoàng Thành</t>
  </si>
  <si>
    <t>Bán hàng Cửa hàng Vitalmart - 01.S02 Vinhome Smart City - Tây Mỗ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</si>
  <si>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</si>
  <si>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</si>
  <si>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</si>
  <si>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</si>
  <si>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</si>
  <si>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</si>
  <si>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</si>
  <si>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</si>
  <si>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</si>
  <si>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</si>
  <si>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</si>
  <si>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</si>
  <si>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00001905</t>
  </si>
  <si>
    <t>00001906</t>
  </si>
  <si>
    <t>00001907</t>
  </si>
  <si>
    <t>00001908</t>
  </si>
  <si>
    <t>00002008</t>
  </si>
  <si>
    <t>00003049</t>
  </si>
  <si>
    <t>00002062</t>
  </si>
  <si>
    <t>00003047</t>
  </si>
  <si>
    <t>00004792</t>
  </si>
  <si>
    <t>00004793</t>
  </si>
  <si>
    <t>00006144</t>
  </si>
  <si>
    <t>00006143</t>
  </si>
  <si>
    <t>00006142</t>
  </si>
  <si>
    <t>00006145</t>
  </si>
  <si>
    <t>00006055</t>
  </si>
  <si>
    <t>00006133</t>
  </si>
  <si>
    <t>00006810</t>
  </si>
  <si>
    <t>1C26TTN</t>
  </si>
  <si>
    <t>Cửa hàng Vitalmart - S402 Vinhome Smart City - Tây Mỗ</t>
  </si>
  <si>
    <t>Cửa hàng Vitalmart - Lô 1.04 số 97 Trần Bình</t>
  </si>
  <si>
    <t>Cửa hàng Vitalmart - Số 108, ngõ 110 Trần Duy Hưng</t>
  </si>
  <si>
    <t>Cửa hàng Vitalmart - S401.01S02-S03 Vinhome Smart City - Tây Mỗ</t>
  </si>
  <si>
    <t>00008407</t>
  </si>
  <si>
    <t>00008408</t>
  </si>
  <si>
    <t>00008409</t>
  </si>
  <si>
    <t>00009106</t>
  </si>
  <si>
    <t>00009107</t>
  </si>
  <si>
    <t>00009419</t>
  </si>
  <si>
    <t>00010548</t>
  </si>
  <si>
    <t>00010630</t>
  </si>
  <si>
    <t>00010895</t>
  </si>
  <si>
    <t>Cửa hàng Vitalmart - 01.S02 Vinhome Smart City - Tây Mỗ</t>
  </si>
  <si>
    <t>vitalmart yên hòa, KM SP CHÂN 300G X 10% TỪ NGÀY 1/2 ĐẾN 28/2</t>
  </si>
  <si>
    <t>Cửa hàng Vitalmart - Số 108, ngõ 110 Trần Duy Hưng, KM SP CHÂN 300G X 10% TỪ NGÀY 1/2 ĐẾN 28/2</t>
  </si>
  <si>
    <t>Cửa hàng Vitalmart - Lô 1.04 số 97 Trần Bình, CHẠY KM SP CHÂN 300G X 10% TỪ NGÀY 1/2 ĐÊN 28/2</t>
  </si>
  <si>
    <t>Cửa hàng Vitalmart - HM01a-3 Hoàng Thành, chạy km chân 300g x10 % từ ngày 1/2 đến 28/2</t>
  </si>
  <si>
    <t>THEO DÕI CÔNG NỢ 31.03.2026/ Công ty VITALMART</t>
  </si>
  <si>
    <t>00014706</t>
  </si>
  <si>
    <t>00014730</t>
  </si>
  <si>
    <t>00014731</t>
  </si>
  <si>
    <t>00014732</t>
  </si>
  <si>
    <t>00017184</t>
  </si>
  <si>
    <t>00017289</t>
  </si>
  <si>
    <t>00019024</t>
  </si>
  <si>
    <t>00019131</t>
  </si>
  <si>
    <t>00019132</t>
  </si>
  <si>
    <t>00019294</t>
  </si>
  <si>
    <t>00019295</t>
  </si>
  <si>
    <t>00021689</t>
  </si>
  <si>
    <t>00021690</t>
  </si>
  <si>
    <t>00021691</t>
  </si>
  <si>
    <t>00023063</t>
  </si>
  <si>
    <t>00023097</t>
  </si>
  <si>
    <t>Cửa hàng Vitalmart - Số 108, ngõ 110 Trần Duy Hưng, chạy km sp gà muối 500g x 10% từ ngày 1-3 đến 31-3</t>
  </si>
  <si>
    <t>Cửa hàng Vitalmart - HM01a-3 Hoàng Thành, chạy km sp gà muối 500g x 10% từ ngày 1-3 đến 31-3</t>
  </si>
  <si>
    <t>Cửa hàng Vitalmart - Lô 1.04 số 97 Trần Bình, chạy km sp gà muối 500g x 10% từ ngày 1-3 đến 31-3</t>
  </si>
  <si>
    <t>Cửa hàng Vitalmart - Số 108, ngõ 110 Trần Duy Hưng, CHẠY KM SP GÀ MUỐI 500G X 10% TỪ NGÀY 1-3 ĐẾN 31-3</t>
  </si>
  <si>
    <t>Cửa hàng Vitalmart - 01.S02 Vinhome Smart City - Tây Mỗ, CHẠY KM GÀ MUỐI 500G X 10% TỪ NGÀY 1-3 ĐẾN 31-3</t>
  </si>
  <si>
    <t>ĐÃ KIỂM TRA - Hàng trả - VITALMART-HNI-HDG-004 - Cửa hàng Vitalmart - HM01a-3 Hoàng Thành  - Phiếu ngày (13/03/2026)</t>
  </si>
  <si>
    <t>Cửa hàng Vitalmart - Lô 1.04 số 97 Trần Bình, KM SP GÀ MUỐI 500G X 10% TỪ NGÀY 1-3 ĐẾN 31-3</t>
  </si>
  <si>
    <t>Cửa hàng Vitalmart - HM01a-3 Hoàng Thành</t>
  </si>
  <si>
    <t>Cửa hàng Vitalmart - Số 108, ngõ 110 Trần Duy Hưng, CHẠY KM GÀ MUỐI 500G X 10% TỪ NGÀY 1-3 ĐẾN 31-3</t>
  </si>
  <si>
    <t>Hàng trả - Cửa hàng Vitalmart - S402 Vinhome Smart City - Tây Mỗ - VITALMART-HNI-NTL-007 - phiếu ngày : 18/03</t>
  </si>
  <si>
    <t>Hàng trả - vitalmart yên hòa  - VITALMART-HNI-CGY-2514 - phiếu ngày: 19-3</t>
  </si>
  <si>
    <t>Hàng trả - vitalmart yên hòa - VITALMART-HNI-CGY-2514 - phiếu ngày : 19-3</t>
  </si>
  <si>
    <t>Cửa hàng Vitalmart - Lô 1.04 số 97 Trần Bình, CHẠY KM GÀ MUỐI 500G X 10% TỪ NGÀY 1-3 ĐẾN 31-3</t>
  </si>
  <si>
    <t>vitalmart yên hòa, CHẠY KM GÀ MUỐI 500G X 10% TỪ NGÀY 1-3 ĐẾN 31-3</t>
  </si>
  <si>
    <t>Hàng trả - vitalmart yên hòa - VITALMART-HNI-CGY-2514 - phiếu ngày : 25-3</t>
  </si>
  <si>
    <t>Hàng trả - VITALMART-HNI-CGY-2514 - vitalmart yên hòa  - 24vitalmart2514 - Phiếu ngày (29/04/2026)</t>
  </si>
  <si>
    <t>vitalmart yên hòa</t>
  </si>
  <si>
    <t>Bán hàng Cửa hàng Vitalmart - Số 108, ngõ 110 Trần Duy Hưng theo hóa đơn 00024935</t>
  </si>
  <si>
    <t>Bán hàng Cửa hàng Vitalmart - HM01a-3 Hoàng Thành theo hóa đơn 00024936</t>
  </si>
  <si>
    <t>Bán hàng Cửa hàng Vitalmart - 01.S02 Vinhome Smart City - Tây Mỗ theo hóa đơn 00024937</t>
  </si>
  <si>
    <t>Bán hàng vitalmart yên hòa theo hóa đơn 00026341 , KM GÀ MUỐI 500G X 10% TỪ NGÀY 10-4 ĐẾN 10-5</t>
  </si>
  <si>
    <t>Bán hàng Cửa hàng Vitalmart - Lô 1.04 số 97 Trần Bình theo hóa đơn 00029634 , CHẠY KM SP GÀ MUỐI 500G X 10% TỪ NGÀY 10-4 ĐẾN 10-5</t>
  </si>
  <si>
    <t>Bán hàng Cửa hàng Vitalmart - Số 108, ngõ 110 Trần Duy Hưng theo hóa đơn 00029632 , CHẠY KM SP GÀ MUỐI 500G X 10% TỪ NGÀY 10-4 ĐẾN 10-5</t>
  </si>
  <si>
    <t>Bán hàng Cửa hàng Vitalmart - HM01a-3 Hoàng Thành theo hóa đơn 00029633 , CHẠY KM SP GÀ MUỐI 500G X 10% TỪ NGÀY 10-4 ĐẾN 10-5</t>
  </si>
  <si>
    <t>Bán hàng Cửa hàng Vitalmart - 01.S02 Vinhome Smart City - Tây Mỗ theo hóa đơn 00029635 , CHẠY KM SP GÀ MUỐI 500G X 10% TỪ NGÀY 10-4 ĐẾN 10-5</t>
  </si>
  <si>
    <t>Bán hàng Cửa hàng Vitalmart - S402 Vinhome Smart City - Tây Mỗ theo hóa đơn 00029982 , chạy km gà muối 500g x 10% từ ngày 10-4 đên 10-5</t>
  </si>
  <si>
    <t>Bán hàng vitalmart yên hòa theo hóa đơn 00030205 , CHẠY KM SP GÀ MUỐI 500G X 10% TỪ NGÀY 10-4 ĐẾN 10-5</t>
  </si>
  <si>
    <t>Bán hàng Cửa hàng Vitalmart - Lô 1.04 số 97 Trần Bình theo hóa đơn 00030217 , CHẠY KM GÀ MUỐI 500G X10% TỪ NGÀY 10-4 ĐẾN 10-5</t>
  </si>
  <si>
    <t>Bán hàng Cửa hàng Vitalmart - Số 108, ngõ 110 Trần Duy Hưng theo hóa đơn 00030216 , CHẠY KM GÀ MUỐI 500G X10% TỪ NGÀY 10-4 ĐẾN 10-5</t>
  </si>
  <si>
    <t>00024205</t>
  </si>
  <si>
    <t>00024204</t>
  </si>
  <si>
    <t>00024807</t>
  </si>
  <si>
    <t>00024869</t>
  </si>
  <si>
    <t>00024935</t>
  </si>
  <si>
    <t>00024936</t>
  </si>
  <si>
    <t>00024937</t>
  </si>
  <si>
    <t>00026341</t>
  </si>
  <si>
    <t>00029634</t>
  </si>
  <si>
    <t>00029632</t>
  </si>
  <si>
    <t>00029633</t>
  </si>
  <si>
    <t>00029635</t>
  </si>
  <si>
    <t>00029982</t>
  </si>
  <si>
    <t>00030205</t>
  </si>
  <si>
    <t>00030217</t>
  </si>
  <si>
    <t>00030216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</si>
</sst>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  <font>
      <b/>
      <sz val="8"/>
      <color rgb="FF000000"/>
      <name val="Microsoft Sans Serif"/>
      <family val="2"/>
    </font>
    <font>
      <b/>
      <sz val="13"/>
      <color rgb="FFFF0000"/>
      <name val="Calibri"/>
      <family val="2"/>
      <scheme val="minor"/>
    </font>
    <font>
      <sz val="11"/>
      <color rgb="FFFF0000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38" fontId="8" fillId="0" borderId="4" xfId="0" applyNumberFormat="1" applyFont="1" applyBorder="1" applyAlignment="1">
      <alignment horizontal="righ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3" xfId="0" applyNumberFormat="1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right" vertical="center"/>
    </xf>
    <xf numFmtId="14" fontId="7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38" fontId="11" fillId="3" borderId="3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/>
    <xf numFmtId="166" fontId="13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9"/>
  <sheetViews>
    <sheetView workbookViewId="0">
      <selection activeCell="H34" sqref="H34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26.25" customHeight="1" x14ac:dyDescent="0.25">
      <c r="B1" s="37" t="s">
        <v>79</v>
      </c>
      <c r="C1" s="37"/>
      <c r="D1" s="37"/>
      <c r="E1" s="37"/>
      <c r="F1" s="37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5">
      <c r="B3" s="1"/>
      <c r="C3" s="2" t="s">
        <v>3</v>
      </c>
      <c r="D3" s="3">
        <v>14228487</v>
      </c>
      <c r="E3" s="2"/>
      <c r="F3" s="2"/>
    </row>
    <row r="4" spans="2:9" ht="15.75" x14ac:dyDescent="0.25">
      <c r="B4" s="21" t="s">
        <v>31</v>
      </c>
      <c r="C4" s="5" t="s">
        <v>4</v>
      </c>
      <c r="D4" s="8">
        <v>13508760</v>
      </c>
      <c r="E4" s="9"/>
      <c r="F4" s="7"/>
      <c r="H4" s="23"/>
      <c r="I4" s="26"/>
    </row>
    <row r="5" spans="2:9" ht="15.75" x14ac:dyDescent="0.25">
      <c r="B5" s="21" t="s">
        <v>32</v>
      </c>
      <c r="C5" s="5" t="s">
        <v>4</v>
      </c>
      <c r="D5" s="8">
        <v>10580381</v>
      </c>
      <c r="E5" s="9"/>
      <c r="F5" s="7"/>
      <c r="H5" s="23"/>
      <c r="I5" s="26"/>
    </row>
    <row r="6" spans="2:9" ht="15.75" x14ac:dyDescent="0.25">
      <c r="B6" s="21" t="s">
        <v>33</v>
      </c>
      <c r="C6" s="5" t="s">
        <v>4</v>
      </c>
      <c r="D6" s="8">
        <v>13141748</v>
      </c>
      <c r="E6" s="9"/>
      <c r="F6" s="7"/>
      <c r="H6" s="23"/>
      <c r="I6" s="26"/>
    </row>
    <row r="7" spans="2:9" ht="15.75" x14ac:dyDescent="0.25">
      <c r="B7" s="21" t="s">
        <v>34</v>
      </c>
      <c r="C7" s="5" t="s">
        <v>4</v>
      </c>
      <c r="D7" s="8">
        <v>13425226</v>
      </c>
      <c r="E7" s="9"/>
      <c r="F7" s="7"/>
      <c r="H7" s="23"/>
      <c r="I7" s="26"/>
    </row>
    <row r="8" spans="2:9" ht="15.75" hidden="1" x14ac:dyDescent="0.25">
      <c r="B8" s="21" t="s">
        <v>35</v>
      </c>
      <c r="C8" s="5" t="s">
        <v>4</v>
      </c>
      <c r="D8" s="8"/>
      <c r="E8" s="9"/>
      <c r="F8" s="7"/>
      <c r="H8" s="23"/>
      <c r="I8" s="26"/>
    </row>
    <row r="9" spans="2:9" ht="15.75" hidden="1" x14ac:dyDescent="0.25">
      <c r="B9" s="21" t="s">
        <v>36</v>
      </c>
      <c r="C9" s="5" t="s">
        <v>4</v>
      </c>
      <c r="D9" s="8"/>
      <c r="E9" s="9"/>
      <c r="F9" s="7"/>
      <c r="H9" s="23"/>
      <c r="I9" s="26"/>
    </row>
    <row r="10" spans="2:9" ht="15.75" hidden="1" x14ac:dyDescent="0.25">
      <c r="B10" s="21" t="s">
        <v>37</v>
      </c>
      <c r="C10" s="5" t="s">
        <v>4</v>
      </c>
      <c r="D10" s="8"/>
      <c r="E10" s="9"/>
      <c r="F10" s="7"/>
      <c r="H10" s="23"/>
      <c r="I10" s="26"/>
    </row>
    <row r="11" spans="2:9" ht="15.75" hidden="1" x14ac:dyDescent="0.25">
      <c r="B11" s="21" t="s">
        <v>38</v>
      </c>
      <c r="C11" s="5" t="s">
        <v>4</v>
      </c>
      <c r="D11" s="8"/>
      <c r="E11" s="9"/>
      <c r="F11" s="7"/>
      <c r="H11" s="23"/>
      <c r="I11" s="26"/>
    </row>
    <row r="12" spans="2:9" ht="15.75" hidden="1" x14ac:dyDescent="0.25">
      <c r="B12" s="21" t="s">
        <v>39</v>
      </c>
      <c r="C12" s="5" t="s">
        <v>4</v>
      </c>
      <c r="D12" s="8"/>
      <c r="E12" s="9"/>
      <c r="F12" s="7"/>
      <c r="H12" s="23"/>
      <c r="I12" s="26"/>
    </row>
    <row r="13" spans="2:9" ht="15.75" hidden="1" x14ac:dyDescent="0.25">
      <c r="B13" s="21" t="s">
        <v>40</v>
      </c>
      <c r="C13" s="5" t="s">
        <v>4</v>
      </c>
      <c r="D13" s="8"/>
      <c r="E13" s="9"/>
      <c r="F13" s="7"/>
      <c r="H13" s="23"/>
      <c r="I13" s="26"/>
    </row>
    <row r="14" spans="2:9" ht="15.75" hidden="1" x14ac:dyDescent="0.25">
      <c r="B14" s="21" t="s">
        <v>41</v>
      </c>
      <c r="C14" s="5" t="s">
        <v>4</v>
      </c>
      <c r="D14" s="8"/>
      <c r="E14" s="9"/>
      <c r="F14" s="7"/>
      <c r="H14" s="23"/>
      <c r="I14" s="26"/>
    </row>
    <row r="15" spans="2:9" ht="15.75" hidden="1" x14ac:dyDescent="0.25">
      <c r="B15" s="21" t="s">
        <v>42</v>
      </c>
      <c r="C15" s="5" t="s">
        <v>4</v>
      </c>
      <c r="D15" s="8"/>
      <c r="E15" s="9"/>
      <c r="F15" s="7"/>
      <c r="H15" s="23"/>
      <c r="I15" s="26"/>
    </row>
    <row r="16" spans="2:9" ht="15.75" x14ac:dyDescent="0.25">
      <c r="B16" s="21"/>
      <c r="C16" s="5"/>
      <c r="D16" s="8"/>
      <c r="E16" s="9"/>
      <c r="F16" s="7"/>
    </row>
    <row r="17" spans="2:9" ht="17.25" customHeight="1" x14ac:dyDescent="0.25">
      <c r="B17" s="38" t="s">
        <v>5</v>
      </c>
      <c r="C17" s="38"/>
      <c r="D17" s="14">
        <f>SUM(D4:D16)</f>
        <v>50656115</v>
      </c>
      <c r="E17" s="15">
        <f>+SUM(E3:E3)</f>
        <v>0</v>
      </c>
      <c r="F17" s="16"/>
      <c r="H17" s="23"/>
    </row>
    <row r="18" spans="2:9" ht="15.75" x14ac:dyDescent="0.25">
      <c r="B18" s="21" t="s">
        <v>31</v>
      </c>
      <c r="C18" s="5" t="s">
        <v>6</v>
      </c>
      <c r="D18" s="8"/>
      <c r="E18" s="9">
        <v>0</v>
      </c>
      <c r="F18" s="7"/>
      <c r="H18" s="23"/>
      <c r="I18" s="23"/>
    </row>
    <row r="19" spans="2:9" ht="15.75" x14ac:dyDescent="0.25">
      <c r="B19" s="21" t="s">
        <v>32</v>
      </c>
      <c r="C19" s="5" t="s">
        <v>6</v>
      </c>
      <c r="D19" s="8"/>
      <c r="E19" s="9">
        <v>0</v>
      </c>
      <c r="F19" s="7"/>
      <c r="H19" s="23"/>
      <c r="I19" s="23"/>
    </row>
    <row r="20" spans="2:9" ht="15.75" x14ac:dyDescent="0.25">
      <c r="B20" s="21" t="s">
        <v>33</v>
      </c>
      <c r="C20" s="5" t="s">
        <v>6</v>
      </c>
      <c r="D20" s="8"/>
      <c r="E20" s="9">
        <v>893440</v>
      </c>
      <c r="F20" s="7"/>
      <c r="H20" s="23"/>
      <c r="I20" s="23"/>
    </row>
    <row r="21" spans="2:9" ht="15.75" x14ac:dyDescent="0.25">
      <c r="B21" s="21" t="s">
        <v>34</v>
      </c>
      <c r="C21" s="5" t="s">
        <v>6</v>
      </c>
      <c r="D21" s="8"/>
      <c r="E21" s="9">
        <v>336293</v>
      </c>
      <c r="F21" s="7"/>
      <c r="H21" s="23"/>
      <c r="I21" s="23"/>
    </row>
    <row r="22" spans="2:9" ht="15.75" hidden="1" x14ac:dyDescent="0.25">
      <c r="B22" s="21" t="s">
        <v>35</v>
      </c>
      <c r="C22" s="5" t="s">
        <v>6</v>
      </c>
      <c r="D22" s="8"/>
      <c r="E22" s="9"/>
      <c r="F22" s="7"/>
      <c r="H22" s="23"/>
      <c r="I22" s="23"/>
    </row>
    <row r="23" spans="2:9" ht="15.75" hidden="1" x14ac:dyDescent="0.25">
      <c r="B23" s="21" t="s">
        <v>36</v>
      </c>
      <c r="C23" s="5" t="s">
        <v>6</v>
      </c>
      <c r="D23" s="8"/>
      <c r="E23" s="9"/>
      <c r="F23" s="7"/>
      <c r="H23" s="23"/>
      <c r="I23" s="23"/>
    </row>
    <row r="24" spans="2:9" ht="15.75" hidden="1" x14ac:dyDescent="0.25">
      <c r="B24" s="21" t="s">
        <v>37</v>
      </c>
      <c r="C24" s="5" t="s">
        <v>6</v>
      </c>
      <c r="D24" s="8"/>
      <c r="E24" s="9"/>
      <c r="F24" s="7"/>
      <c r="H24" s="23"/>
      <c r="I24" s="23"/>
    </row>
    <row r="25" spans="2:9" ht="15.75" hidden="1" x14ac:dyDescent="0.25">
      <c r="B25" s="21" t="s">
        <v>38</v>
      </c>
      <c r="C25" s="5" t="s">
        <v>6</v>
      </c>
      <c r="D25" s="8"/>
      <c r="E25" s="9"/>
      <c r="F25" s="7"/>
      <c r="H25" s="23"/>
      <c r="I25" s="23"/>
    </row>
    <row r="26" spans="2:9" ht="15.75" hidden="1" x14ac:dyDescent="0.25">
      <c r="B26" s="21" t="s">
        <v>39</v>
      </c>
      <c r="C26" s="5" t="s">
        <v>6</v>
      </c>
      <c r="D26" s="8"/>
      <c r="E26" s="9"/>
      <c r="F26" s="7"/>
      <c r="H26" s="23"/>
      <c r="I26" s="23"/>
    </row>
    <row r="27" spans="2:9" ht="15.75" hidden="1" x14ac:dyDescent="0.25">
      <c r="B27" s="21" t="s">
        <v>40</v>
      </c>
      <c r="C27" s="5" t="s">
        <v>6</v>
      </c>
      <c r="D27" s="8"/>
      <c r="E27" s="9"/>
      <c r="F27" s="7"/>
      <c r="H27" s="23"/>
      <c r="I27" s="23"/>
    </row>
    <row r="28" spans="2:9" ht="15.75" hidden="1" x14ac:dyDescent="0.25">
      <c r="B28" s="21" t="s">
        <v>41</v>
      </c>
      <c r="C28" s="5" t="s">
        <v>6</v>
      </c>
      <c r="D28" s="8"/>
      <c r="E28" s="9"/>
      <c r="F28" s="7"/>
      <c r="H28" s="23"/>
      <c r="I28" s="23"/>
    </row>
    <row r="29" spans="2:9" ht="15.75" hidden="1" x14ac:dyDescent="0.25">
      <c r="B29" s="21" t="s">
        <v>42</v>
      </c>
      <c r="C29" s="5" t="s">
        <v>6</v>
      </c>
      <c r="D29" s="8"/>
      <c r="E29" s="9"/>
      <c r="F29" s="7"/>
      <c r="H29" s="23"/>
      <c r="I29" s="23"/>
    </row>
    <row r="30" spans="2:9" ht="15.75" x14ac:dyDescent="0.25">
      <c r="B30" s="4"/>
      <c r="C30" s="5"/>
      <c r="D30" s="8"/>
      <c r="E30" s="9"/>
      <c r="F30" s="7"/>
      <c r="I30" s="23"/>
    </row>
    <row r="31" spans="2:9" ht="15.75" x14ac:dyDescent="0.25">
      <c r="B31" s="38" t="s">
        <v>7</v>
      </c>
      <c r="C31" s="38"/>
      <c r="D31" s="14"/>
      <c r="E31" s="17">
        <f>SUM(E18:E30)</f>
        <v>1229733</v>
      </c>
      <c r="F31" s="16"/>
    </row>
    <row r="32" spans="2:9" ht="15.75" x14ac:dyDescent="0.25">
      <c r="B32" s="4">
        <v>46037</v>
      </c>
      <c r="C32" s="5" t="s">
        <v>22</v>
      </c>
      <c r="D32" s="8"/>
      <c r="E32" s="6"/>
      <c r="F32" s="25">
        <v>14228640</v>
      </c>
    </row>
    <row r="33" spans="2:9" ht="15.75" x14ac:dyDescent="0.25">
      <c r="B33" s="4">
        <v>46067</v>
      </c>
      <c r="C33" s="5" t="s">
        <v>22</v>
      </c>
      <c r="D33" s="8"/>
      <c r="E33" s="6"/>
      <c r="F33" s="25">
        <v>13508764</v>
      </c>
    </row>
    <row r="34" spans="2:9" ht="15.75" x14ac:dyDescent="0.25">
      <c r="B34" s="4">
        <v>46097</v>
      </c>
      <c r="C34" s="5" t="s">
        <v>22</v>
      </c>
      <c r="D34" s="8"/>
      <c r="E34" s="6"/>
      <c r="F34" s="25">
        <v>10580381</v>
      </c>
    </row>
    <row r="35" spans="2:9" ht="15.75" x14ac:dyDescent="0.25">
      <c r="B35" s="4">
        <v>46127</v>
      </c>
      <c r="C35" s="5" t="s">
        <v>22</v>
      </c>
      <c r="D35" s="8"/>
      <c r="E35" s="6"/>
      <c r="F35" s="25"/>
    </row>
    <row r="36" spans="2:9" ht="15.75" hidden="1" x14ac:dyDescent="0.25">
      <c r="B36" s="4">
        <v>46157</v>
      </c>
      <c r="C36" s="5" t="s">
        <v>22</v>
      </c>
      <c r="D36" s="8"/>
      <c r="E36" s="6"/>
      <c r="F36" s="25"/>
    </row>
    <row r="37" spans="2:9" ht="15.75" hidden="1" x14ac:dyDescent="0.25">
      <c r="B37" s="4">
        <v>46189</v>
      </c>
      <c r="C37" s="5" t="s">
        <v>22</v>
      </c>
      <c r="D37" s="8"/>
      <c r="E37" s="6"/>
      <c r="F37" s="25"/>
    </row>
    <row r="38" spans="2:9" ht="15.75" hidden="1" x14ac:dyDescent="0.25">
      <c r="B38" s="4">
        <v>46218</v>
      </c>
      <c r="C38" s="5" t="s">
        <v>22</v>
      </c>
      <c r="D38" s="8"/>
      <c r="E38" s="6"/>
      <c r="F38" s="25"/>
    </row>
    <row r="39" spans="2:9" ht="15.75" hidden="1" x14ac:dyDescent="0.25">
      <c r="B39" s="4">
        <v>46249</v>
      </c>
      <c r="C39" s="5" t="s">
        <v>22</v>
      </c>
      <c r="D39" s="8"/>
      <c r="E39" s="6"/>
      <c r="F39" s="25"/>
    </row>
    <row r="40" spans="2:9" ht="15.75" hidden="1" x14ac:dyDescent="0.25">
      <c r="B40" s="4">
        <v>46280</v>
      </c>
      <c r="C40" s="5" t="s">
        <v>22</v>
      </c>
      <c r="D40" s="8"/>
      <c r="E40" s="6"/>
      <c r="F40" s="25"/>
    </row>
    <row r="41" spans="2:9" ht="15.75" hidden="1" x14ac:dyDescent="0.25">
      <c r="B41" s="4">
        <v>46310</v>
      </c>
      <c r="C41" s="5" t="s">
        <v>22</v>
      </c>
      <c r="D41" s="8"/>
      <c r="E41" s="6"/>
      <c r="F41" s="25"/>
    </row>
    <row r="42" spans="2:9" ht="15.75" hidden="1" x14ac:dyDescent="0.25">
      <c r="B42" s="4">
        <v>46343</v>
      </c>
      <c r="C42" s="5" t="s">
        <v>22</v>
      </c>
      <c r="D42" s="8"/>
      <c r="E42" s="6"/>
      <c r="F42" s="25"/>
    </row>
    <row r="43" spans="2:9" ht="15.75" hidden="1" x14ac:dyDescent="0.25">
      <c r="B43" s="4">
        <v>46371</v>
      </c>
      <c r="C43" s="5" t="s">
        <v>22</v>
      </c>
      <c r="D43" s="8"/>
      <c r="E43" s="6"/>
      <c r="F43" s="25"/>
    </row>
    <row r="44" spans="2:9" ht="15.75" x14ac:dyDescent="0.25">
      <c r="B44" s="4"/>
      <c r="C44" s="5"/>
      <c r="D44" s="8"/>
      <c r="E44" s="6"/>
      <c r="F44" s="3"/>
    </row>
    <row r="45" spans="2:9" ht="15.75" x14ac:dyDescent="0.25">
      <c r="B45" s="38" t="s">
        <v>8</v>
      </c>
      <c r="C45" s="38"/>
      <c r="D45" s="18"/>
      <c r="E45" s="19"/>
      <c r="F45" s="19">
        <f>SUM(F32:F44)</f>
        <v>38317785</v>
      </c>
      <c r="I45" s="23"/>
    </row>
    <row r="46" spans="2:9" ht="15.75" x14ac:dyDescent="0.25">
      <c r="B46" s="39" t="s">
        <v>9</v>
      </c>
      <c r="C46" s="39"/>
      <c r="D46" s="39"/>
      <c r="E46" s="39"/>
      <c r="F46" s="10">
        <f>D3+D17-E17-E31-F45</f>
        <v>25337084</v>
      </c>
      <c r="G46" s="23"/>
      <c r="I46" s="23"/>
    </row>
    <row r="49" spans="6:6" x14ac:dyDescent="0.25">
      <c r="F49" s="23"/>
    </row>
  </sheetData>
  <mergeCells count="5">
    <mergeCell ref="B1:F1"/>
    <mergeCell ref="B17:C17"/>
    <mergeCell ref="B31:C31"/>
    <mergeCell ref="B45:C45"/>
    <mergeCell ref="B46:E46"/>
  </mergeCells>
  <phoneticPr fontId="10" type="noConversion"/>
  <conditionalFormatting sqref="B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31" sqref="E31"/>
    </sheetView>
  </sheetViews>
  <sheetFormatPr defaultRowHeight="15" x14ac:dyDescent="0.25"/>
  <cols>
    <col min="1" max="1" width="14.5703125" style="40" customWidth="1"/>
    <col min="2" max="2" width="11.5703125" customWidth="1"/>
    <col min="3" max="3" width="10.85546875" style="40" customWidth="1"/>
    <col min="4" max="4" width="101.5703125" bestFit="1" customWidth="1"/>
    <col min="5" max="5" width="13.28515625" bestFit="1" customWidth="1"/>
    <col min="7" max="7" width="10.5703125" bestFit="1" customWidth="1"/>
    <col min="8" max="8" width="14.5703125" bestFit="1" customWidth="1"/>
    <col min="9" max="9" width="52.28515625" bestFit="1" customWidth="1"/>
    <col min="10" max="10" width="14.140625" style="40" customWidth="1"/>
  </cols>
  <sheetData>
    <row r="1" spans="1:10" ht="31.5" x14ac:dyDescent="0.25">
      <c r="A1" s="47" t="s">
        <v>11</v>
      </c>
      <c r="B1" s="48" t="s">
        <v>12</v>
      </c>
      <c r="C1" s="48" t="s">
        <v>13</v>
      </c>
      <c r="D1" s="48" t="s">
        <v>14</v>
      </c>
      <c r="E1" s="49" t="s">
        <v>17</v>
      </c>
      <c r="F1" s="48" t="s">
        <v>18</v>
      </c>
      <c r="G1" s="49" t="s">
        <v>19</v>
      </c>
      <c r="H1" s="49" t="s">
        <v>25</v>
      </c>
      <c r="I1" s="48" t="s">
        <v>15</v>
      </c>
      <c r="J1" s="48" t="s">
        <v>16</v>
      </c>
    </row>
    <row r="2" spans="1:10" x14ac:dyDescent="0.25">
      <c r="A2" s="42">
        <v>46113</v>
      </c>
      <c r="B2" s="46" t="s">
        <v>125</v>
      </c>
      <c r="C2" s="46" t="s">
        <v>60</v>
      </c>
      <c r="D2" s="43" t="s">
        <v>61</v>
      </c>
      <c r="E2" s="44">
        <v>1009265</v>
      </c>
      <c r="F2" s="45">
        <v>0.08</v>
      </c>
      <c r="G2" s="44">
        <f>E2*F2</f>
        <v>80741.2</v>
      </c>
      <c r="H2" s="44">
        <f>E2+G2</f>
        <v>1090006.2</v>
      </c>
      <c r="I2" s="43" t="s">
        <v>20</v>
      </c>
      <c r="J2" s="46" t="s">
        <v>21</v>
      </c>
    </row>
    <row r="3" spans="1:10" x14ac:dyDescent="0.25">
      <c r="A3" s="42">
        <v>46113</v>
      </c>
      <c r="B3" s="46" t="s">
        <v>126</v>
      </c>
      <c r="C3" s="46" t="s">
        <v>60</v>
      </c>
      <c r="D3" s="43" t="s">
        <v>63</v>
      </c>
      <c r="E3" s="44">
        <v>472196</v>
      </c>
      <c r="F3" s="45">
        <v>0.08</v>
      </c>
      <c r="G3" s="44">
        <f t="shared" ref="G3:G18" si="0">E3*F3</f>
        <v>37775.68</v>
      </c>
      <c r="H3" s="44">
        <f t="shared" ref="H3:H18" si="1">E3+G3</f>
        <v>509971.68</v>
      </c>
      <c r="I3" s="43" t="s">
        <v>20</v>
      </c>
      <c r="J3" s="46" t="s">
        <v>21</v>
      </c>
    </row>
    <row r="4" spans="1:10" x14ac:dyDescent="0.25">
      <c r="A4" s="42">
        <v>46115</v>
      </c>
      <c r="B4" s="46" t="s">
        <v>127</v>
      </c>
      <c r="C4" s="46" t="s">
        <v>60</v>
      </c>
      <c r="D4" s="43" t="s">
        <v>74</v>
      </c>
      <c r="E4" s="44">
        <v>217558</v>
      </c>
      <c r="F4" s="45">
        <v>0.08</v>
      </c>
      <c r="G4" s="44">
        <f t="shared" si="0"/>
        <v>17404.64</v>
      </c>
      <c r="H4" s="44">
        <f t="shared" si="1"/>
        <v>234962.64</v>
      </c>
      <c r="I4" s="43" t="s">
        <v>20</v>
      </c>
      <c r="J4" s="46" t="s">
        <v>21</v>
      </c>
    </row>
    <row r="5" spans="1:10" x14ac:dyDescent="0.25">
      <c r="A5" s="42">
        <v>46116</v>
      </c>
      <c r="B5" s="46" t="s">
        <v>128</v>
      </c>
      <c r="C5" s="46" t="s">
        <v>60</v>
      </c>
      <c r="D5" s="43" t="s">
        <v>112</v>
      </c>
      <c r="E5" s="44">
        <v>447578</v>
      </c>
      <c r="F5" s="45">
        <v>0.08</v>
      </c>
      <c r="G5" s="44">
        <f t="shared" si="0"/>
        <v>35806.239999999998</v>
      </c>
      <c r="H5" s="44">
        <f t="shared" si="1"/>
        <v>483384.24</v>
      </c>
      <c r="I5" s="43" t="s">
        <v>20</v>
      </c>
      <c r="J5" s="46" t="s">
        <v>21</v>
      </c>
    </row>
    <row r="6" spans="1:10" x14ac:dyDescent="0.25">
      <c r="A6" s="42">
        <v>46118</v>
      </c>
      <c r="B6" s="46" t="s">
        <v>129</v>
      </c>
      <c r="C6" s="46" t="s">
        <v>60</v>
      </c>
      <c r="D6" s="43" t="s">
        <v>113</v>
      </c>
      <c r="E6" s="44">
        <v>712658</v>
      </c>
      <c r="F6" s="45">
        <v>0.08</v>
      </c>
      <c r="G6" s="44">
        <f t="shared" si="0"/>
        <v>57012.639999999999</v>
      </c>
      <c r="H6" s="44">
        <f t="shared" si="1"/>
        <v>769670.64</v>
      </c>
      <c r="I6" s="43" t="s">
        <v>63</v>
      </c>
      <c r="J6" s="46"/>
    </row>
    <row r="7" spans="1:10" x14ac:dyDescent="0.25">
      <c r="A7" s="42">
        <v>46118</v>
      </c>
      <c r="B7" s="46" t="s">
        <v>130</v>
      </c>
      <c r="C7" s="46" t="s">
        <v>60</v>
      </c>
      <c r="D7" s="43" t="s">
        <v>114</v>
      </c>
      <c r="E7" s="44">
        <v>672501</v>
      </c>
      <c r="F7" s="45">
        <v>0.08</v>
      </c>
      <c r="G7" s="44">
        <f t="shared" si="0"/>
        <v>53800.08</v>
      </c>
      <c r="H7" s="44">
        <f t="shared" si="1"/>
        <v>726301.08</v>
      </c>
      <c r="I7" s="43" t="s">
        <v>103</v>
      </c>
      <c r="J7" s="46"/>
    </row>
    <row r="8" spans="1:10" x14ac:dyDescent="0.25">
      <c r="A8" s="42">
        <v>46118</v>
      </c>
      <c r="B8" s="46" t="s">
        <v>131</v>
      </c>
      <c r="C8" s="46" t="s">
        <v>60</v>
      </c>
      <c r="D8" s="43" t="s">
        <v>115</v>
      </c>
      <c r="E8" s="44">
        <v>598235</v>
      </c>
      <c r="F8" s="45">
        <v>0.08</v>
      </c>
      <c r="G8" s="44">
        <f t="shared" si="0"/>
        <v>47858.8</v>
      </c>
      <c r="H8" s="44">
        <f t="shared" si="1"/>
        <v>646093.80000000005</v>
      </c>
      <c r="I8" s="43" t="s">
        <v>74</v>
      </c>
      <c r="J8" s="46"/>
    </row>
    <row r="9" spans="1:10" x14ac:dyDescent="0.25">
      <c r="A9" s="42">
        <v>46122</v>
      </c>
      <c r="B9" s="46" t="s">
        <v>132</v>
      </c>
      <c r="C9" s="46" t="s">
        <v>60</v>
      </c>
      <c r="D9" s="43" t="s">
        <v>116</v>
      </c>
      <c r="E9" s="44">
        <v>402794</v>
      </c>
      <c r="F9" s="45">
        <v>0.08</v>
      </c>
      <c r="G9" s="44">
        <f t="shared" si="0"/>
        <v>32223.52</v>
      </c>
      <c r="H9" s="44">
        <f t="shared" si="1"/>
        <v>435017.52</v>
      </c>
      <c r="I9" s="43" t="s">
        <v>112</v>
      </c>
      <c r="J9" s="46"/>
    </row>
    <row r="10" spans="1:10" x14ac:dyDescent="0.25">
      <c r="A10" s="42">
        <v>46135</v>
      </c>
      <c r="B10" s="46" t="s">
        <v>133</v>
      </c>
      <c r="C10" s="46" t="s">
        <v>60</v>
      </c>
      <c r="D10" s="43" t="s">
        <v>117</v>
      </c>
      <c r="E10" s="44">
        <v>570806</v>
      </c>
      <c r="F10" s="45">
        <v>0.08</v>
      </c>
      <c r="G10" s="44">
        <f t="shared" si="0"/>
        <v>45664.480000000003</v>
      </c>
      <c r="H10" s="44">
        <f t="shared" si="1"/>
        <v>616470.48</v>
      </c>
      <c r="I10" s="43" t="s">
        <v>20</v>
      </c>
      <c r="J10" s="46" t="s">
        <v>21</v>
      </c>
    </row>
    <row r="11" spans="1:10" x14ac:dyDescent="0.25">
      <c r="A11" s="42">
        <v>46135</v>
      </c>
      <c r="B11" s="46" t="s">
        <v>134</v>
      </c>
      <c r="C11" s="46" t="s">
        <v>60</v>
      </c>
      <c r="D11" s="43" t="s">
        <v>118</v>
      </c>
      <c r="E11" s="44">
        <v>869491</v>
      </c>
      <c r="F11" s="45">
        <v>0.08</v>
      </c>
      <c r="G11" s="44">
        <f t="shared" si="0"/>
        <v>69559.28</v>
      </c>
      <c r="H11" s="44">
        <f t="shared" si="1"/>
        <v>939050.28</v>
      </c>
      <c r="I11" s="43" t="s">
        <v>20</v>
      </c>
      <c r="J11" s="46" t="s">
        <v>21</v>
      </c>
    </row>
    <row r="12" spans="1:10" x14ac:dyDescent="0.25">
      <c r="A12" s="42">
        <v>46135</v>
      </c>
      <c r="B12" s="46" t="s">
        <v>135</v>
      </c>
      <c r="C12" s="46" t="s">
        <v>60</v>
      </c>
      <c r="D12" s="43" t="s">
        <v>119</v>
      </c>
      <c r="E12" s="44">
        <v>695240</v>
      </c>
      <c r="F12" s="45">
        <v>0.08</v>
      </c>
      <c r="G12" s="44">
        <f t="shared" si="0"/>
        <v>55619.200000000004</v>
      </c>
      <c r="H12" s="44">
        <f t="shared" si="1"/>
        <v>750859.2</v>
      </c>
      <c r="I12" s="43" t="s">
        <v>20</v>
      </c>
      <c r="J12" s="46" t="s">
        <v>21</v>
      </c>
    </row>
    <row r="13" spans="1:10" x14ac:dyDescent="0.25">
      <c r="A13" s="42">
        <v>46135</v>
      </c>
      <c r="B13" s="46" t="s">
        <v>136</v>
      </c>
      <c r="C13" s="46" t="s">
        <v>60</v>
      </c>
      <c r="D13" s="43" t="s">
        <v>120</v>
      </c>
      <c r="E13" s="44">
        <v>730436</v>
      </c>
      <c r="F13" s="45">
        <v>0.08</v>
      </c>
      <c r="G13" s="44">
        <f t="shared" si="0"/>
        <v>58434.880000000005</v>
      </c>
      <c r="H13" s="44">
        <f t="shared" si="1"/>
        <v>788870.88</v>
      </c>
      <c r="I13" s="43" t="s">
        <v>20</v>
      </c>
      <c r="J13" s="46" t="s">
        <v>21</v>
      </c>
    </row>
    <row r="14" spans="1:10" x14ac:dyDescent="0.25">
      <c r="A14" s="42">
        <v>46136</v>
      </c>
      <c r="B14" s="46" t="s">
        <v>137</v>
      </c>
      <c r="C14" s="46" t="s">
        <v>60</v>
      </c>
      <c r="D14" s="43" t="s">
        <v>121</v>
      </c>
      <c r="E14" s="44">
        <v>1422141</v>
      </c>
      <c r="F14" s="45">
        <v>0.08</v>
      </c>
      <c r="G14" s="44">
        <f t="shared" si="0"/>
        <v>113771.28</v>
      </c>
      <c r="H14" s="44">
        <f t="shared" si="1"/>
        <v>1535912.28</v>
      </c>
      <c r="I14" s="43" t="s">
        <v>61</v>
      </c>
      <c r="J14" s="46"/>
    </row>
    <row r="15" spans="1:10" x14ac:dyDescent="0.25">
      <c r="A15" s="42">
        <v>46140</v>
      </c>
      <c r="B15" s="46" t="s">
        <v>138</v>
      </c>
      <c r="C15" s="46" t="s">
        <v>60</v>
      </c>
      <c r="D15" s="43" t="s">
        <v>122</v>
      </c>
      <c r="E15" s="44">
        <v>774813</v>
      </c>
      <c r="F15" s="45">
        <v>0.08</v>
      </c>
      <c r="G15" s="44">
        <f t="shared" si="0"/>
        <v>61985.04</v>
      </c>
      <c r="H15" s="44">
        <f t="shared" si="1"/>
        <v>836798.04</v>
      </c>
      <c r="I15" s="43" t="s">
        <v>112</v>
      </c>
      <c r="J15" s="46"/>
    </row>
    <row r="16" spans="1:10" x14ac:dyDescent="0.25">
      <c r="A16" s="42">
        <v>46140</v>
      </c>
      <c r="B16" s="46" t="s">
        <v>139</v>
      </c>
      <c r="C16" s="46" t="s">
        <v>60</v>
      </c>
      <c r="D16" s="43" t="s">
        <v>123</v>
      </c>
      <c r="E16" s="44">
        <v>1938651</v>
      </c>
      <c r="F16" s="45">
        <v>0.08</v>
      </c>
      <c r="G16" s="44">
        <f t="shared" si="0"/>
        <v>155092.08000000002</v>
      </c>
      <c r="H16" s="44">
        <f t="shared" si="1"/>
        <v>2093743.08</v>
      </c>
      <c r="I16" s="43" t="s">
        <v>62</v>
      </c>
      <c r="J16" s="46"/>
    </row>
    <row r="17" spans="1:10" x14ac:dyDescent="0.25">
      <c r="A17" s="42">
        <v>46140</v>
      </c>
      <c r="B17" s="46" t="s">
        <v>140</v>
      </c>
      <c r="C17" s="46" t="s">
        <v>60</v>
      </c>
      <c r="D17" s="43" t="s">
        <v>124</v>
      </c>
      <c r="E17" s="44">
        <v>896402</v>
      </c>
      <c r="F17" s="45">
        <v>0.08</v>
      </c>
      <c r="G17" s="44">
        <f t="shared" si="0"/>
        <v>71712.160000000003</v>
      </c>
      <c r="H17" s="44">
        <f t="shared" si="1"/>
        <v>968114.16</v>
      </c>
      <c r="I17" s="43" t="s">
        <v>63</v>
      </c>
      <c r="J17" s="46"/>
    </row>
    <row r="18" spans="1:10" x14ac:dyDescent="0.25">
      <c r="A18" s="41">
        <v>46141</v>
      </c>
      <c r="D18" t="s">
        <v>111</v>
      </c>
      <c r="E18" s="51">
        <v>-311382</v>
      </c>
      <c r="F18" s="45">
        <v>0.08</v>
      </c>
      <c r="G18" s="51">
        <f t="shared" si="0"/>
        <v>-24910.560000000001</v>
      </c>
      <c r="H18" s="51">
        <f t="shared" si="1"/>
        <v>-336292.56</v>
      </c>
      <c r="I18" s="43" t="s">
        <v>20</v>
      </c>
      <c r="J18" s="46" t="s">
        <v>21</v>
      </c>
    </row>
    <row r="19" spans="1:10" x14ac:dyDescent="0.25">
      <c r="A19" s="41"/>
      <c r="E19" s="51"/>
      <c r="F19" s="45"/>
      <c r="G19" s="51"/>
      <c r="H19" s="51"/>
      <c r="I19" s="43"/>
      <c r="J19" s="46"/>
    </row>
    <row r="20" spans="1:10" ht="17.25" x14ac:dyDescent="0.3">
      <c r="H20" s="50">
        <f>SUM(H2:H18)</f>
        <v>13088933.640000001</v>
      </c>
    </row>
  </sheetData>
  <pageMargins left="0.7" right="0.7" top="0.75" bottom="0.75" header="0.3" footer="0.3"/>
  <pageSetup orientation="portrait" horizontalDpi="300" verticalDpi="300" r:id="rId1"/>
  <ignoredErrors>
    <ignoredError sqref="J18 J2:J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3"/>
  <sheetViews>
    <sheetView zoomScaleNormal="100" workbookViewId="0">
      <selection activeCell="I20" sqref="I20"/>
    </sheetView>
  </sheetViews>
  <sheetFormatPr defaultColWidth="9.140625" defaultRowHeight="15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28" t="s">
        <v>11</v>
      </c>
      <c r="B1" s="29" t="s">
        <v>12</v>
      </c>
      <c r="C1" s="29" t="s">
        <v>13</v>
      </c>
      <c r="D1" s="29" t="s">
        <v>14</v>
      </c>
      <c r="E1" s="30" t="s">
        <v>17</v>
      </c>
      <c r="F1" s="29" t="s">
        <v>18</v>
      </c>
      <c r="G1" s="30" t="s">
        <v>19</v>
      </c>
      <c r="H1" s="30" t="s">
        <v>25</v>
      </c>
      <c r="I1" s="29" t="s">
        <v>15</v>
      </c>
      <c r="J1" s="29" t="s">
        <v>16</v>
      </c>
    </row>
    <row r="2" spans="1:10" x14ac:dyDescent="0.25">
      <c r="A2" s="35">
        <v>46083</v>
      </c>
      <c r="B2" s="33" t="s">
        <v>80</v>
      </c>
      <c r="C2" s="33" t="s">
        <v>60</v>
      </c>
      <c r="D2" s="36" t="s">
        <v>64</v>
      </c>
      <c r="E2" s="31">
        <v>269262</v>
      </c>
      <c r="F2" s="34" t="s">
        <v>23</v>
      </c>
      <c r="G2" s="31">
        <v>21541</v>
      </c>
      <c r="H2" s="27">
        <f t="shared" ref="H2:H22" si="0">+E2+G2</f>
        <v>290803</v>
      </c>
      <c r="I2" s="33" t="s">
        <v>20</v>
      </c>
      <c r="J2" s="33" t="s">
        <v>21</v>
      </c>
    </row>
    <row r="3" spans="1:10" x14ac:dyDescent="0.25">
      <c r="A3" s="35">
        <v>46083</v>
      </c>
      <c r="B3" s="33" t="s">
        <v>81</v>
      </c>
      <c r="C3" s="33" t="s">
        <v>60</v>
      </c>
      <c r="D3" s="36" t="s">
        <v>96</v>
      </c>
      <c r="E3" s="31">
        <v>1080610</v>
      </c>
      <c r="F3" s="34" t="s">
        <v>23</v>
      </c>
      <c r="G3" s="31">
        <v>86449</v>
      </c>
      <c r="H3" s="27">
        <f t="shared" ref="H3:H13" si="1">+E3+G3</f>
        <v>1167059</v>
      </c>
      <c r="I3" s="33" t="s">
        <v>20</v>
      </c>
      <c r="J3" s="33" t="s">
        <v>21</v>
      </c>
    </row>
    <row r="4" spans="1:10" x14ac:dyDescent="0.25">
      <c r="A4" s="35">
        <v>46083</v>
      </c>
      <c r="B4" s="33" t="s">
        <v>82</v>
      </c>
      <c r="C4" s="33" t="s">
        <v>60</v>
      </c>
      <c r="D4" s="36" t="s">
        <v>97</v>
      </c>
      <c r="E4" s="31">
        <v>825225</v>
      </c>
      <c r="F4" s="34" t="s">
        <v>23</v>
      </c>
      <c r="G4" s="31">
        <v>66018</v>
      </c>
      <c r="H4" s="27">
        <f t="shared" si="1"/>
        <v>891243</v>
      </c>
      <c r="I4" s="33" t="s">
        <v>20</v>
      </c>
      <c r="J4" s="33" t="s">
        <v>21</v>
      </c>
    </row>
    <row r="5" spans="1:10" x14ac:dyDescent="0.25">
      <c r="A5" s="35">
        <v>46083</v>
      </c>
      <c r="B5" s="33" t="s">
        <v>83</v>
      </c>
      <c r="C5" s="33" t="s">
        <v>60</v>
      </c>
      <c r="D5" s="36" t="s">
        <v>98</v>
      </c>
      <c r="E5" s="31">
        <v>966460</v>
      </c>
      <c r="F5" s="34" t="s">
        <v>23</v>
      </c>
      <c r="G5" s="31">
        <v>77317</v>
      </c>
      <c r="H5" s="27">
        <f t="shared" si="1"/>
        <v>1043777</v>
      </c>
      <c r="I5" s="33" t="s">
        <v>20</v>
      </c>
      <c r="J5" s="33" t="s">
        <v>21</v>
      </c>
    </row>
    <row r="6" spans="1:10" x14ac:dyDescent="0.25">
      <c r="A6" s="35">
        <v>46090</v>
      </c>
      <c r="B6" s="33" t="s">
        <v>84</v>
      </c>
      <c r="C6" s="33" t="s">
        <v>60</v>
      </c>
      <c r="D6" s="36" t="s">
        <v>99</v>
      </c>
      <c r="E6" s="31">
        <v>969878</v>
      </c>
      <c r="F6" s="34" t="s">
        <v>23</v>
      </c>
      <c r="G6" s="31">
        <v>77590</v>
      </c>
      <c r="H6" s="27">
        <f t="shared" si="1"/>
        <v>1047468</v>
      </c>
      <c r="I6" s="33" t="s">
        <v>20</v>
      </c>
      <c r="J6" s="33" t="s">
        <v>21</v>
      </c>
    </row>
    <row r="7" spans="1:10" x14ac:dyDescent="0.25">
      <c r="A7" s="35">
        <v>46091</v>
      </c>
      <c r="B7" s="33" t="s">
        <v>85</v>
      </c>
      <c r="C7" s="33" t="s">
        <v>60</v>
      </c>
      <c r="D7" s="36" t="s">
        <v>100</v>
      </c>
      <c r="E7" s="31">
        <v>549147</v>
      </c>
      <c r="F7" s="34" t="s">
        <v>23</v>
      </c>
      <c r="G7" s="31">
        <v>43932</v>
      </c>
      <c r="H7" s="27">
        <f t="shared" si="1"/>
        <v>593079</v>
      </c>
      <c r="I7" s="33" t="s">
        <v>20</v>
      </c>
      <c r="J7" s="33" t="s">
        <v>21</v>
      </c>
    </row>
    <row r="8" spans="1:10" x14ac:dyDescent="0.25">
      <c r="A8" s="35">
        <v>46094</v>
      </c>
      <c r="B8" s="33" t="s">
        <v>86</v>
      </c>
      <c r="C8" s="33" t="s">
        <v>60</v>
      </c>
      <c r="D8" s="36" t="s">
        <v>61</v>
      </c>
      <c r="E8" s="31">
        <v>455605</v>
      </c>
      <c r="F8" s="34" t="s">
        <v>23</v>
      </c>
      <c r="G8" s="31">
        <v>36448</v>
      </c>
      <c r="H8" s="27">
        <f t="shared" si="1"/>
        <v>492053</v>
      </c>
      <c r="I8" s="33" t="s">
        <v>20</v>
      </c>
      <c r="J8" s="33" t="s">
        <v>21</v>
      </c>
    </row>
    <row r="9" spans="1:10" x14ac:dyDescent="0.25">
      <c r="A9" s="35">
        <v>46095</v>
      </c>
      <c r="B9" s="33"/>
      <c r="C9" s="33"/>
      <c r="D9" s="36" t="s">
        <v>101</v>
      </c>
      <c r="E9" s="31">
        <v>-201397</v>
      </c>
      <c r="F9" s="34" t="s">
        <v>23</v>
      </c>
      <c r="G9" s="31">
        <v>-16112</v>
      </c>
      <c r="H9" s="27">
        <f t="shared" si="1"/>
        <v>-217509</v>
      </c>
      <c r="I9" s="33" t="s">
        <v>20</v>
      </c>
      <c r="J9" s="33" t="s">
        <v>21</v>
      </c>
    </row>
    <row r="10" spans="1:10" x14ac:dyDescent="0.25">
      <c r="A10" s="35">
        <v>46097</v>
      </c>
      <c r="B10" s="33" t="s">
        <v>87</v>
      </c>
      <c r="C10" s="33" t="s">
        <v>60</v>
      </c>
      <c r="D10" s="36" t="s">
        <v>102</v>
      </c>
      <c r="E10" s="31">
        <v>1090321</v>
      </c>
      <c r="F10" s="34" t="s">
        <v>23</v>
      </c>
      <c r="G10" s="31">
        <v>87226</v>
      </c>
      <c r="H10" s="27">
        <f t="shared" si="1"/>
        <v>1177547</v>
      </c>
      <c r="I10" s="33" t="s">
        <v>20</v>
      </c>
      <c r="J10" s="33" t="s">
        <v>21</v>
      </c>
    </row>
    <row r="11" spans="1:10" x14ac:dyDescent="0.25">
      <c r="A11" s="35">
        <v>46097</v>
      </c>
      <c r="B11" s="33" t="s">
        <v>88</v>
      </c>
      <c r="C11" s="33" t="s">
        <v>60</v>
      </c>
      <c r="D11" s="36" t="s">
        <v>103</v>
      </c>
      <c r="E11" s="31">
        <v>610717</v>
      </c>
      <c r="F11" s="34" t="s">
        <v>23</v>
      </c>
      <c r="G11" s="31">
        <v>48857</v>
      </c>
      <c r="H11" s="27">
        <f t="shared" si="1"/>
        <v>659574</v>
      </c>
      <c r="I11" s="33" t="s">
        <v>20</v>
      </c>
      <c r="J11" s="33" t="s">
        <v>21</v>
      </c>
    </row>
    <row r="12" spans="1:10" x14ac:dyDescent="0.25">
      <c r="A12" s="35">
        <v>46098</v>
      </c>
      <c r="B12" s="33" t="s">
        <v>89</v>
      </c>
      <c r="C12" s="33" t="s">
        <v>60</v>
      </c>
      <c r="D12" s="36" t="s">
        <v>104</v>
      </c>
      <c r="E12" s="31">
        <v>999190</v>
      </c>
      <c r="F12" s="34" t="s">
        <v>23</v>
      </c>
      <c r="G12" s="31">
        <v>79935</v>
      </c>
      <c r="H12" s="27">
        <f t="shared" si="1"/>
        <v>1079125</v>
      </c>
      <c r="I12" s="33" t="s">
        <v>20</v>
      </c>
      <c r="J12" s="33" t="s">
        <v>21</v>
      </c>
    </row>
    <row r="13" spans="1:10" x14ac:dyDescent="0.25">
      <c r="A13" s="35">
        <v>46098</v>
      </c>
      <c r="B13" s="33" t="s">
        <v>90</v>
      </c>
      <c r="C13" s="33" t="s">
        <v>60</v>
      </c>
      <c r="D13" s="36" t="s">
        <v>100</v>
      </c>
      <c r="E13" s="31">
        <v>514229</v>
      </c>
      <c r="F13" s="34" t="s">
        <v>23</v>
      </c>
      <c r="G13" s="31">
        <v>41138</v>
      </c>
      <c r="H13" s="27">
        <f t="shared" si="1"/>
        <v>555367</v>
      </c>
      <c r="I13" s="33" t="s">
        <v>20</v>
      </c>
      <c r="J13" s="33" t="s">
        <v>21</v>
      </c>
    </row>
    <row r="14" spans="1:10" x14ac:dyDescent="0.25">
      <c r="A14" s="35">
        <v>46101</v>
      </c>
      <c r="B14" s="33"/>
      <c r="C14" s="33"/>
      <c r="D14" s="33" t="s">
        <v>105</v>
      </c>
      <c r="E14" s="31">
        <v>-155112</v>
      </c>
      <c r="F14" s="34" t="s">
        <v>23</v>
      </c>
      <c r="G14" s="31">
        <v>-12409</v>
      </c>
      <c r="H14" s="27">
        <f t="shared" si="0"/>
        <v>-167521</v>
      </c>
      <c r="I14" s="33" t="s">
        <v>20</v>
      </c>
      <c r="J14" s="33" t="s">
        <v>21</v>
      </c>
    </row>
    <row r="15" spans="1:10" x14ac:dyDescent="0.25">
      <c r="A15" s="35">
        <v>46101</v>
      </c>
      <c r="B15" s="33"/>
      <c r="C15" s="33"/>
      <c r="D15" s="33" t="s">
        <v>106</v>
      </c>
      <c r="E15" s="31">
        <v>-246910</v>
      </c>
      <c r="F15" s="34" t="s">
        <v>23</v>
      </c>
      <c r="G15" s="31">
        <v>-19752</v>
      </c>
      <c r="H15" s="27">
        <f t="shared" si="0"/>
        <v>-266662</v>
      </c>
      <c r="I15" s="33" t="s">
        <v>20</v>
      </c>
      <c r="J15" s="33" t="s">
        <v>21</v>
      </c>
    </row>
    <row r="16" spans="1:10" x14ac:dyDescent="0.25">
      <c r="A16" s="35">
        <v>46101</v>
      </c>
      <c r="B16" s="33"/>
      <c r="C16" s="33"/>
      <c r="D16" s="33" t="s">
        <v>107</v>
      </c>
      <c r="E16" s="31">
        <v>-201011</v>
      </c>
      <c r="F16" s="34" t="s">
        <v>23</v>
      </c>
      <c r="G16" s="31">
        <v>-16081</v>
      </c>
      <c r="H16" s="27">
        <f t="shared" si="0"/>
        <v>-217092</v>
      </c>
      <c r="I16" s="33" t="s">
        <v>20</v>
      </c>
      <c r="J16" s="33" t="s">
        <v>21</v>
      </c>
    </row>
    <row r="17" spans="1:10" x14ac:dyDescent="0.25">
      <c r="A17" s="32">
        <v>46105</v>
      </c>
      <c r="B17" s="33" t="s">
        <v>91</v>
      </c>
      <c r="C17" s="33" t="s">
        <v>60</v>
      </c>
      <c r="D17" s="33" t="s">
        <v>104</v>
      </c>
      <c r="E17" s="31">
        <v>914716</v>
      </c>
      <c r="F17" s="34" t="s">
        <v>23</v>
      </c>
      <c r="G17" s="31">
        <v>73177</v>
      </c>
      <c r="H17" s="27">
        <f t="shared" si="0"/>
        <v>987893</v>
      </c>
      <c r="I17" s="33" t="s">
        <v>20</v>
      </c>
      <c r="J17" s="33" t="s">
        <v>21</v>
      </c>
    </row>
    <row r="18" spans="1:10" x14ac:dyDescent="0.25">
      <c r="A18" s="32">
        <v>46105</v>
      </c>
      <c r="B18" s="33" t="s">
        <v>92</v>
      </c>
      <c r="C18" s="33" t="s">
        <v>60</v>
      </c>
      <c r="D18" s="33" t="s">
        <v>108</v>
      </c>
      <c r="E18" s="31">
        <v>909331</v>
      </c>
      <c r="F18" s="34" t="s">
        <v>23</v>
      </c>
      <c r="G18" s="31">
        <v>72746</v>
      </c>
      <c r="H18" s="27">
        <f t="shared" si="0"/>
        <v>982077</v>
      </c>
      <c r="I18" s="33" t="s">
        <v>20</v>
      </c>
      <c r="J18" s="33" t="s">
        <v>21</v>
      </c>
    </row>
    <row r="19" spans="1:10" x14ac:dyDescent="0.25">
      <c r="A19" s="32">
        <v>46105</v>
      </c>
      <c r="B19" s="33" t="s">
        <v>93</v>
      </c>
      <c r="C19" s="33" t="s">
        <v>60</v>
      </c>
      <c r="D19" s="33" t="s">
        <v>109</v>
      </c>
      <c r="E19" s="31">
        <v>344274</v>
      </c>
      <c r="F19" s="34" t="s">
        <v>23</v>
      </c>
      <c r="G19" s="31">
        <v>27542</v>
      </c>
      <c r="H19" s="27">
        <f t="shared" si="0"/>
        <v>371816</v>
      </c>
      <c r="I19" s="33" t="s">
        <v>20</v>
      </c>
      <c r="J19" s="33" t="s">
        <v>21</v>
      </c>
    </row>
    <row r="20" spans="1:10" x14ac:dyDescent="0.25">
      <c r="A20" s="32">
        <v>46106</v>
      </c>
      <c r="B20" s="33"/>
      <c r="C20" s="33"/>
      <c r="D20" s="33" t="s">
        <v>110</v>
      </c>
      <c r="E20" s="31">
        <v>-22830</v>
      </c>
      <c r="F20" s="34" t="s">
        <v>23</v>
      </c>
      <c r="G20" s="31">
        <v>-1826</v>
      </c>
      <c r="H20" s="27">
        <f t="shared" ref="H20" si="2">+E20+G20</f>
        <v>-24656</v>
      </c>
      <c r="I20" s="33" t="s">
        <v>20</v>
      </c>
      <c r="J20" s="33" t="s">
        <v>21</v>
      </c>
    </row>
    <row r="21" spans="1:10" x14ac:dyDescent="0.25">
      <c r="A21" s="32">
        <v>46107</v>
      </c>
      <c r="B21" s="33" t="s">
        <v>94</v>
      </c>
      <c r="C21" s="33" t="s">
        <v>60</v>
      </c>
      <c r="D21" s="33" t="s">
        <v>103</v>
      </c>
      <c r="E21" s="31">
        <v>936847</v>
      </c>
      <c r="F21" s="34" t="s">
        <v>23</v>
      </c>
      <c r="G21" s="31">
        <v>74948</v>
      </c>
      <c r="H21" s="27">
        <f t="shared" si="0"/>
        <v>1011795</v>
      </c>
      <c r="I21" s="33" t="s">
        <v>20</v>
      </c>
      <c r="J21" s="33" t="s">
        <v>21</v>
      </c>
    </row>
    <row r="22" spans="1:10" x14ac:dyDescent="0.25">
      <c r="A22" s="32">
        <v>46108</v>
      </c>
      <c r="B22" s="33" t="s">
        <v>95</v>
      </c>
      <c r="C22" s="33" t="s">
        <v>60</v>
      </c>
      <c r="D22" s="33" t="s">
        <v>61</v>
      </c>
      <c r="E22" s="31">
        <v>732474</v>
      </c>
      <c r="F22" s="34" t="s">
        <v>23</v>
      </c>
      <c r="G22" s="31">
        <v>58598</v>
      </c>
      <c r="H22" s="27">
        <f t="shared" si="0"/>
        <v>791072</v>
      </c>
      <c r="I22" s="33" t="s">
        <v>20</v>
      </c>
      <c r="J22" s="33" t="s">
        <v>21</v>
      </c>
    </row>
    <row r="23" spans="1:10" x14ac:dyDescent="0.25">
      <c r="H23" s="27">
        <f>SUM(H2:H22)</f>
        <v>12248308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/>
  </sheetViews>
  <sheetFormatPr defaultColWidth="9.140625" defaultRowHeight="15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28" t="s">
        <v>11</v>
      </c>
      <c r="B1" s="29" t="s">
        <v>12</v>
      </c>
      <c r="C1" s="29" t="s">
        <v>13</v>
      </c>
      <c r="D1" s="29" t="s">
        <v>14</v>
      </c>
      <c r="E1" s="30" t="s">
        <v>17</v>
      </c>
      <c r="F1" s="29" t="s">
        <v>18</v>
      </c>
      <c r="G1" s="30" t="s">
        <v>19</v>
      </c>
      <c r="H1" s="30" t="s">
        <v>25</v>
      </c>
      <c r="I1" s="29" t="s">
        <v>15</v>
      </c>
      <c r="J1" s="29" t="s">
        <v>16</v>
      </c>
    </row>
    <row r="2" spans="1:10" x14ac:dyDescent="0.25">
      <c r="A2" s="35">
        <v>46055</v>
      </c>
      <c r="B2" s="33" t="s">
        <v>65</v>
      </c>
      <c r="C2" s="33" t="s">
        <v>60</v>
      </c>
      <c r="D2" s="36" t="s">
        <v>64</v>
      </c>
      <c r="E2" s="31">
        <v>2332470</v>
      </c>
      <c r="F2" s="34" t="s">
        <v>23</v>
      </c>
      <c r="G2" s="31">
        <v>186598</v>
      </c>
      <c r="H2" s="27">
        <f t="shared" ref="H2:H10" si="0">+E2+G2</f>
        <v>2519068</v>
      </c>
      <c r="I2" s="33" t="s">
        <v>20</v>
      </c>
      <c r="J2" s="33" t="s">
        <v>21</v>
      </c>
    </row>
    <row r="3" spans="1:10" x14ac:dyDescent="0.25">
      <c r="A3" s="35">
        <v>46055</v>
      </c>
      <c r="B3" s="33" t="s">
        <v>66</v>
      </c>
      <c r="C3" s="33" t="s">
        <v>60</v>
      </c>
      <c r="D3" s="33" t="s">
        <v>61</v>
      </c>
      <c r="E3" s="31">
        <v>1039192</v>
      </c>
      <c r="F3" s="34" t="s">
        <v>23</v>
      </c>
      <c r="G3" s="31">
        <v>83135</v>
      </c>
      <c r="H3" s="27">
        <f t="shared" si="0"/>
        <v>1122327</v>
      </c>
      <c r="I3" s="33" t="s">
        <v>20</v>
      </c>
      <c r="J3" s="33" t="s">
        <v>21</v>
      </c>
    </row>
    <row r="4" spans="1:10" x14ac:dyDescent="0.25">
      <c r="A4" s="35">
        <v>46055</v>
      </c>
      <c r="B4" s="33" t="s">
        <v>67</v>
      </c>
      <c r="C4" s="33" t="s">
        <v>60</v>
      </c>
      <c r="D4" s="33" t="s">
        <v>74</v>
      </c>
      <c r="E4" s="31">
        <v>666799</v>
      </c>
      <c r="F4" s="34" t="s">
        <v>23</v>
      </c>
      <c r="G4" s="31">
        <v>53344</v>
      </c>
      <c r="H4" s="27">
        <f t="shared" si="0"/>
        <v>720143</v>
      </c>
      <c r="I4" s="33" t="s">
        <v>20</v>
      </c>
      <c r="J4" s="33" t="s">
        <v>21</v>
      </c>
    </row>
    <row r="5" spans="1:10" x14ac:dyDescent="0.25">
      <c r="A5" s="35">
        <v>46057</v>
      </c>
      <c r="B5" s="33" t="s">
        <v>68</v>
      </c>
      <c r="C5" s="33" t="s">
        <v>60</v>
      </c>
      <c r="D5" s="33" t="s">
        <v>75</v>
      </c>
      <c r="E5" s="31">
        <v>491696</v>
      </c>
      <c r="F5" s="34" t="s">
        <v>23</v>
      </c>
      <c r="G5" s="31">
        <v>39336</v>
      </c>
      <c r="H5" s="27">
        <f t="shared" si="0"/>
        <v>531032</v>
      </c>
      <c r="I5" s="33" t="s">
        <v>20</v>
      </c>
      <c r="J5" s="33" t="s">
        <v>21</v>
      </c>
    </row>
    <row r="6" spans="1:10" x14ac:dyDescent="0.25">
      <c r="A6" s="32">
        <v>46057</v>
      </c>
      <c r="B6" s="33" t="s">
        <v>69</v>
      </c>
      <c r="C6" s="33" t="s">
        <v>60</v>
      </c>
      <c r="D6" s="33" t="s">
        <v>76</v>
      </c>
      <c r="E6" s="31">
        <v>1189732</v>
      </c>
      <c r="F6" s="34" t="s">
        <v>23</v>
      </c>
      <c r="G6" s="31">
        <v>95179</v>
      </c>
      <c r="H6" s="27">
        <f t="shared" si="0"/>
        <v>1284911</v>
      </c>
      <c r="I6" s="33" t="s">
        <v>20</v>
      </c>
      <c r="J6" s="33" t="s">
        <v>21</v>
      </c>
    </row>
    <row r="7" spans="1:10" x14ac:dyDescent="0.25">
      <c r="A7" s="32">
        <v>46058</v>
      </c>
      <c r="B7" s="33" t="s">
        <v>70</v>
      </c>
      <c r="C7" s="33" t="s">
        <v>60</v>
      </c>
      <c r="D7" s="33" t="s">
        <v>63</v>
      </c>
      <c r="E7" s="31">
        <v>1125986</v>
      </c>
      <c r="F7" s="34" t="s">
        <v>23</v>
      </c>
      <c r="G7" s="31">
        <v>90079</v>
      </c>
      <c r="H7" s="27">
        <f t="shared" si="0"/>
        <v>1216065</v>
      </c>
      <c r="I7" s="33" t="s">
        <v>20</v>
      </c>
      <c r="J7" s="33" t="s">
        <v>21</v>
      </c>
    </row>
    <row r="8" spans="1:10" x14ac:dyDescent="0.25">
      <c r="A8" s="32">
        <v>46062</v>
      </c>
      <c r="B8" s="33" t="s">
        <v>71</v>
      </c>
      <c r="C8" s="33" t="s">
        <v>60</v>
      </c>
      <c r="D8" s="33" t="s">
        <v>77</v>
      </c>
      <c r="E8" s="31">
        <v>1661730</v>
      </c>
      <c r="F8" s="34" t="s">
        <v>23</v>
      </c>
      <c r="G8" s="31">
        <v>132938</v>
      </c>
      <c r="H8" s="27">
        <f t="shared" si="0"/>
        <v>1794668</v>
      </c>
      <c r="I8" s="33" t="s">
        <v>20</v>
      </c>
      <c r="J8" s="33" t="s">
        <v>21</v>
      </c>
    </row>
    <row r="9" spans="1:10" x14ac:dyDescent="0.25">
      <c r="A9" s="32">
        <v>46063</v>
      </c>
      <c r="B9" s="33" t="s">
        <v>72</v>
      </c>
      <c r="C9" s="33" t="s">
        <v>60</v>
      </c>
      <c r="D9" s="33" t="s">
        <v>64</v>
      </c>
      <c r="E9" s="31">
        <v>650688</v>
      </c>
      <c r="F9" s="34" t="s">
        <v>23</v>
      </c>
      <c r="G9" s="31">
        <v>52055</v>
      </c>
      <c r="H9" s="27">
        <f t="shared" si="0"/>
        <v>702743</v>
      </c>
      <c r="I9" s="33" t="s">
        <v>20</v>
      </c>
      <c r="J9" s="33" t="s">
        <v>21</v>
      </c>
    </row>
    <row r="10" spans="1:10" x14ac:dyDescent="0.25">
      <c r="A10" s="32">
        <v>46065</v>
      </c>
      <c r="B10" s="33" t="s">
        <v>73</v>
      </c>
      <c r="C10" s="33" t="s">
        <v>60</v>
      </c>
      <c r="D10" s="33" t="s">
        <v>78</v>
      </c>
      <c r="E10" s="31">
        <v>638356</v>
      </c>
      <c r="F10" s="34" t="s">
        <v>23</v>
      </c>
      <c r="G10" s="31">
        <v>51068</v>
      </c>
      <c r="H10" s="27">
        <f t="shared" si="0"/>
        <v>689424</v>
      </c>
      <c r="I10" s="33" t="s">
        <v>20</v>
      </c>
      <c r="J10" s="33" t="s">
        <v>21</v>
      </c>
    </row>
    <row r="11" spans="1:10" x14ac:dyDescent="0.25">
      <c r="H11" s="27">
        <f>SUM(H2:H10)</f>
        <v>10580381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9"/>
  <sheetViews>
    <sheetView zoomScaleNormal="100" workbookViewId="0"/>
  </sheetViews>
  <sheetFormatPr defaultColWidth="9.140625" defaultRowHeight="15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28" t="s">
        <v>11</v>
      </c>
      <c r="B1" s="29" t="s">
        <v>12</v>
      </c>
      <c r="C1" s="29" t="s">
        <v>13</v>
      </c>
      <c r="D1" s="29" t="s">
        <v>14</v>
      </c>
      <c r="E1" s="30" t="s">
        <v>17</v>
      </c>
      <c r="F1" s="29" t="s">
        <v>18</v>
      </c>
      <c r="G1" s="30" t="s">
        <v>19</v>
      </c>
      <c r="H1" s="30" t="s">
        <v>25</v>
      </c>
      <c r="I1" s="29" t="s">
        <v>15</v>
      </c>
      <c r="J1" s="29" t="s">
        <v>16</v>
      </c>
    </row>
    <row r="2" spans="1:10" x14ac:dyDescent="0.25">
      <c r="A2" s="35">
        <v>46034</v>
      </c>
      <c r="B2" s="33" t="s">
        <v>43</v>
      </c>
      <c r="C2" s="33" t="s">
        <v>60</v>
      </c>
      <c r="D2" s="36" t="s">
        <v>27</v>
      </c>
      <c r="E2" s="31">
        <v>757383</v>
      </c>
      <c r="F2" s="34" t="s">
        <v>23</v>
      </c>
      <c r="G2" s="31">
        <v>60591</v>
      </c>
      <c r="H2" s="27">
        <f t="shared" ref="H2:H18" si="0">+E2+G2</f>
        <v>817974</v>
      </c>
      <c r="I2" s="33" t="s">
        <v>20</v>
      </c>
      <c r="J2" s="33" t="s">
        <v>21</v>
      </c>
    </row>
    <row r="3" spans="1:10" x14ac:dyDescent="0.25">
      <c r="A3" s="35">
        <v>46034</v>
      </c>
      <c r="B3" s="33" t="s">
        <v>44</v>
      </c>
      <c r="C3" s="33" t="s">
        <v>60</v>
      </c>
      <c r="D3" s="33" t="s">
        <v>28</v>
      </c>
      <c r="E3" s="31">
        <v>535919</v>
      </c>
      <c r="F3" s="34" t="s">
        <v>23</v>
      </c>
      <c r="G3" s="31">
        <v>42874</v>
      </c>
      <c r="H3" s="27">
        <f t="shared" si="0"/>
        <v>578793</v>
      </c>
      <c r="I3" s="33" t="s">
        <v>20</v>
      </c>
      <c r="J3" s="33" t="s">
        <v>21</v>
      </c>
    </row>
    <row r="4" spans="1:10" x14ac:dyDescent="0.25">
      <c r="A4" s="35">
        <v>46034</v>
      </c>
      <c r="B4" s="33" t="s">
        <v>45</v>
      </c>
      <c r="C4" s="33" t="s">
        <v>60</v>
      </c>
      <c r="D4" s="33" t="s">
        <v>30</v>
      </c>
      <c r="E4" s="31">
        <v>617038</v>
      </c>
      <c r="F4" s="34" t="s">
        <v>23</v>
      </c>
      <c r="G4" s="31">
        <v>49363</v>
      </c>
      <c r="H4" s="27">
        <f t="shared" si="0"/>
        <v>666401</v>
      </c>
      <c r="I4" s="33" t="s">
        <v>20</v>
      </c>
      <c r="J4" s="33" t="s">
        <v>21</v>
      </c>
    </row>
    <row r="5" spans="1:10" x14ac:dyDescent="0.25">
      <c r="A5" s="35">
        <v>46034</v>
      </c>
      <c r="B5" s="33" t="s">
        <v>46</v>
      </c>
      <c r="C5" s="33" t="s">
        <v>60</v>
      </c>
      <c r="D5" s="33" t="s">
        <v>26</v>
      </c>
      <c r="E5" s="31">
        <v>736492</v>
      </c>
      <c r="F5" s="34" t="s">
        <v>23</v>
      </c>
      <c r="G5" s="31">
        <v>58919</v>
      </c>
      <c r="H5" s="27">
        <f t="shared" si="0"/>
        <v>795411</v>
      </c>
      <c r="I5" s="33" t="s">
        <v>20</v>
      </c>
      <c r="J5" s="33" t="s">
        <v>21</v>
      </c>
    </row>
    <row r="6" spans="1:10" x14ac:dyDescent="0.25">
      <c r="A6" s="32">
        <v>46035</v>
      </c>
      <c r="B6" s="33" t="s">
        <v>47</v>
      </c>
      <c r="C6" s="33" t="s">
        <v>60</v>
      </c>
      <c r="D6" s="33" t="s">
        <v>27</v>
      </c>
      <c r="E6" s="31">
        <v>751681</v>
      </c>
      <c r="F6" s="34" t="s">
        <v>23</v>
      </c>
      <c r="G6" s="31">
        <v>60134</v>
      </c>
      <c r="H6" s="27">
        <f t="shared" si="0"/>
        <v>811815</v>
      </c>
      <c r="I6" s="33" t="s">
        <v>20</v>
      </c>
      <c r="J6" s="33" t="s">
        <v>21</v>
      </c>
    </row>
    <row r="7" spans="1:10" x14ac:dyDescent="0.25">
      <c r="A7" s="32">
        <v>46035</v>
      </c>
      <c r="B7" s="33" t="s">
        <v>49</v>
      </c>
      <c r="C7" s="33" t="s">
        <v>60</v>
      </c>
      <c r="D7" s="33" t="s">
        <v>61</v>
      </c>
      <c r="E7" s="31">
        <v>341455</v>
      </c>
      <c r="F7" s="34" t="s">
        <v>23</v>
      </c>
      <c r="G7" s="31">
        <v>27316</v>
      </c>
      <c r="H7" s="27">
        <f t="shared" si="0"/>
        <v>368771</v>
      </c>
      <c r="I7" s="33" t="s">
        <v>20</v>
      </c>
      <c r="J7" s="33" t="s">
        <v>21</v>
      </c>
    </row>
    <row r="8" spans="1:10" x14ac:dyDescent="0.25">
      <c r="A8" s="32">
        <v>46036</v>
      </c>
      <c r="B8" s="33" t="s">
        <v>50</v>
      </c>
      <c r="C8" s="33" t="s">
        <v>60</v>
      </c>
      <c r="D8" s="33" t="s">
        <v>62</v>
      </c>
      <c r="E8" s="31">
        <v>998995</v>
      </c>
      <c r="F8" s="34" t="s">
        <v>23</v>
      </c>
      <c r="G8" s="31">
        <v>79920</v>
      </c>
      <c r="H8" s="27">
        <f t="shared" si="0"/>
        <v>1078915</v>
      </c>
      <c r="I8" s="33" t="s">
        <v>20</v>
      </c>
      <c r="J8" s="33" t="s">
        <v>21</v>
      </c>
    </row>
    <row r="9" spans="1:10" x14ac:dyDescent="0.25">
      <c r="A9" s="32">
        <v>46037</v>
      </c>
      <c r="B9" s="33" t="s">
        <v>48</v>
      </c>
      <c r="C9" s="33" t="s">
        <v>60</v>
      </c>
      <c r="D9" s="33" t="s">
        <v>29</v>
      </c>
      <c r="E9" s="31">
        <v>584359</v>
      </c>
      <c r="F9" s="34" t="s">
        <v>23</v>
      </c>
      <c r="G9" s="31">
        <v>46749</v>
      </c>
      <c r="H9" s="27">
        <f t="shared" si="0"/>
        <v>631108</v>
      </c>
      <c r="I9" s="33" t="s">
        <v>20</v>
      </c>
      <c r="J9" s="33" t="s">
        <v>21</v>
      </c>
    </row>
    <row r="10" spans="1:10" x14ac:dyDescent="0.25">
      <c r="A10" s="32">
        <v>46043</v>
      </c>
      <c r="B10" s="33" t="s">
        <v>51</v>
      </c>
      <c r="C10" s="33" t="s">
        <v>60</v>
      </c>
      <c r="D10" s="33" t="s">
        <v>27</v>
      </c>
      <c r="E10" s="31">
        <v>689092</v>
      </c>
      <c r="F10" s="34" t="s">
        <v>23</v>
      </c>
      <c r="G10" s="31">
        <v>55127</v>
      </c>
      <c r="H10" s="27">
        <f t="shared" si="0"/>
        <v>744219</v>
      </c>
      <c r="I10" s="33" t="s">
        <v>20</v>
      </c>
      <c r="J10" s="33" t="s">
        <v>21</v>
      </c>
    </row>
    <row r="11" spans="1:10" x14ac:dyDescent="0.25">
      <c r="A11" s="32">
        <v>46043</v>
      </c>
      <c r="B11" s="33" t="s">
        <v>52</v>
      </c>
      <c r="C11" s="33" t="s">
        <v>60</v>
      </c>
      <c r="D11" s="33" t="s">
        <v>26</v>
      </c>
      <c r="E11" s="31">
        <v>444863</v>
      </c>
      <c r="F11" s="34" t="s">
        <v>23</v>
      </c>
      <c r="G11" s="31">
        <v>35589</v>
      </c>
      <c r="H11" s="27">
        <f t="shared" si="0"/>
        <v>480452</v>
      </c>
      <c r="I11" s="33" t="s">
        <v>20</v>
      </c>
      <c r="J11" s="33" t="s">
        <v>21</v>
      </c>
    </row>
    <row r="12" spans="1:10" x14ac:dyDescent="0.25">
      <c r="A12" s="32">
        <v>46048</v>
      </c>
      <c r="B12" s="33" t="s">
        <v>57</v>
      </c>
      <c r="C12" s="33" t="s">
        <v>60</v>
      </c>
      <c r="D12" s="33" t="s">
        <v>63</v>
      </c>
      <c r="E12" s="31">
        <v>654637</v>
      </c>
      <c r="F12" s="34" t="s">
        <v>23</v>
      </c>
      <c r="G12" s="31">
        <v>52371</v>
      </c>
      <c r="H12" s="27">
        <f t="shared" si="0"/>
        <v>707008</v>
      </c>
      <c r="I12" s="33" t="s">
        <v>20</v>
      </c>
      <c r="J12" s="33" t="s">
        <v>21</v>
      </c>
    </row>
    <row r="13" spans="1:10" x14ac:dyDescent="0.25">
      <c r="A13" s="32">
        <v>46049</v>
      </c>
      <c r="B13" s="33" t="s">
        <v>58</v>
      </c>
      <c r="C13" s="33" t="s">
        <v>60</v>
      </c>
      <c r="D13" s="33" t="s">
        <v>64</v>
      </c>
      <c r="E13" s="31">
        <v>610717</v>
      </c>
      <c r="F13" s="34" t="s">
        <v>23</v>
      </c>
      <c r="G13" s="31">
        <v>48857</v>
      </c>
      <c r="H13" s="27">
        <f t="shared" si="0"/>
        <v>659574</v>
      </c>
      <c r="I13" s="33" t="s">
        <v>20</v>
      </c>
      <c r="J13" s="33" t="s">
        <v>21</v>
      </c>
    </row>
    <row r="14" spans="1:10" x14ac:dyDescent="0.25">
      <c r="A14" s="32">
        <v>46049</v>
      </c>
      <c r="B14" s="33" t="s">
        <v>55</v>
      </c>
      <c r="C14" s="33" t="s">
        <v>60</v>
      </c>
      <c r="D14" s="36" t="s">
        <v>27</v>
      </c>
      <c r="E14" s="31">
        <v>757383</v>
      </c>
      <c r="F14" s="34" t="s">
        <v>23</v>
      </c>
      <c r="G14" s="31">
        <v>60591</v>
      </c>
      <c r="H14" s="27">
        <f t="shared" si="0"/>
        <v>817974</v>
      </c>
      <c r="I14" s="33" t="s">
        <v>20</v>
      </c>
      <c r="J14" s="33" t="s">
        <v>21</v>
      </c>
    </row>
    <row r="15" spans="1:10" x14ac:dyDescent="0.25">
      <c r="A15" s="32">
        <v>46049</v>
      </c>
      <c r="B15" s="33" t="s">
        <v>54</v>
      </c>
      <c r="C15" s="33" t="s">
        <v>60</v>
      </c>
      <c r="D15" s="36" t="s">
        <v>28</v>
      </c>
      <c r="E15" s="31">
        <v>780949</v>
      </c>
      <c r="F15" s="34" t="s">
        <v>23</v>
      </c>
      <c r="G15" s="31">
        <v>62476</v>
      </c>
      <c r="H15" s="27">
        <f t="shared" si="0"/>
        <v>843425</v>
      </c>
      <c r="I15" s="33" t="s">
        <v>20</v>
      </c>
      <c r="J15" s="33" t="s">
        <v>21</v>
      </c>
    </row>
    <row r="16" spans="1:10" x14ac:dyDescent="0.25">
      <c r="A16" s="32">
        <v>46049</v>
      </c>
      <c r="B16" s="33" t="s">
        <v>53</v>
      </c>
      <c r="C16" s="33" t="s">
        <v>60</v>
      </c>
      <c r="D16" s="33" t="s">
        <v>26</v>
      </c>
      <c r="E16" s="31">
        <v>936061</v>
      </c>
      <c r="F16" s="34" t="s">
        <v>23</v>
      </c>
      <c r="G16" s="31">
        <v>74885</v>
      </c>
      <c r="H16" s="27">
        <f t="shared" si="0"/>
        <v>1010946</v>
      </c>
      <c r="I16" s="33" t="s">
        <v>20</v>
      </c>
      <c r="J16" s="33" t="s">
        <v>21</v>
      </c>
    </row>
    <row r="17" spans="1:10" x14ac:dyDescent="0.25">
      <c r="A17" s="32">
        <v>46049</v>
      </c>
      <c r="B17" s="33" t="s">
        <v>56</v>
      </c>
      <c r="C17" s="33" t="s">
        <v>60</v>
      </c>
      <c r="D17" s="33" t="s">
        <v>30</v>
      </c>
      <c r="E17" s="31">
        <v>639591</v>
      </c>
      <c r="F17" s="34" t="s">
        <v>23</v>
      </c>
      <c r="G17" s="31">
        <v>51167</v>
      </c>
      <c r="H17" s="27">
        <f t="shared" si="0"/>
        <v>690758</v>
      </c>
      <c r="I17" s="33" t="s">
        <v>20</v>
      </c>
      <c r="J17" s="33" t="s">
        <v>21</v>
      </c>
    </row>
    <row r="18" spans="1:10" x14ac:dyDescent="0.25">
      <c r="A18" s="32">
        <v>46050</v>
      </c>
      <c r="B18" s="33" t="s">
        <v>59</v>
      </c>
      <c r="C18" s="33" t="s">
        <v>60</v>
      </c>
      <c r="D18" s="33" t="s">
        <v>62</v>
      </c>
      <c r="E18" s="31">
        <v>1671496</v>
      </c>
      <c r="F18" s="34" t="s">
        <v>23</v>
      </c>
      <c r="G18" s="31">
        <v>133720</v>
      </c>
      <c r="H18" s="27">
        <f t="shared" si="0"/>
        <v>1805216</v>
      </c>
      <c r="I18" s="33" t="s">
        <v>20</v>
      </c>
      <c r="J18" s="33" t="s">
        <v>21</v>
      </c>
    </row>
    <row r="19" spans="1:10" x14ac:dyDescent="0.25">
      <c r="H19" s="27">
        <f>SUM(H2:H18)</f>
        <v>13508760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2023-07-21T04:00:33Z</dcterms:created>
  <dcterms:modified xsi:type="dcterms:W3CDTF">2026-05-07T02:39:01Z</dcterms:modified>
</cp:coreProperties>
</file>