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ỆT Ý NHA TRANG\"/>
    </mc:Choice>
  </mc:AlternateContent>
  <bookViews>
    <workbookView xWindow="-120" yWindow="-120" windowWidth="24270" windowHeight="13050"/>
  </bookViews>
  <sheets>
    <sheet name="Tổng hợp công nợ " sheetId="2" r:id="rId1"/>
    <sheet name="T08" sheetId="26" r:id="rId2"/>
    <sheet name="T08 chưa ghi nhận" sheetId="27" state="hidden" r:id="rId3"/>
    <sheet name="T07" sheetId="19" r:id="rId4"/>
    <sheet name="T06" sheetId="25" r:id="rId5"/>
    <sheet name="T05" sheetId="24" r:id="rId6"/>
    <sheet name="T04" sheetId="22" r:id="rId7"/>
    <sheet name="T03" sheetId="23" r:id="rId8"/>
    <sheet name="T02" sheetId="21" r:id="rId9"/>
    <sheet name="T01" sheetId="20" r:id="rId10"/>
  </sheets>
  <definedNames>
    <definedName name="_xlnm._FilterDatabase" localSheetId="9" hidden="1">'T01'!$A$1:$J$9</definedName>
    <definedName name="_xlnm._FilterDatabase" localSheetId="8" hidden="1">'T02'!$A$1:$J$8</definedName>
    <definedName name="_xlnm._FilterDatabase" localSheetId="7" hidden="1">'T03'!$A$1:$J$9</definedName>
    <definedName name="_xlnm._FilterDatabase" localSheetId="6" hidden="1">'T04'!$A$1:$J$7</definedName>
    <definedName name="_xlnm._FilterDatabase" localSheetId="5" hidden="1">'T05'!$A$1:$J$12</definedName>
    <definedName name="_xlnm._FilterDatabase" localSheetId="4" hidden="1">'T06'!$A$1:$J$7</definedName>
    <definedName name="_xlnm._FilterDatabase" localSheetId="3" hidden="1">'T07'!$A$1:$J$9</definedName>
    <definedName name="_xlnm._FilterDatabase" localSheetId="1" hidden="1">'T08'!$A$1:$J$12</definedName>
    <definedName name="_xlnm._FilterDatabase" localSheetId="2" hidden="1">'T08 chưa ghi nhận'!$A$1:$J$4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2" l="1"/>
  <c r="I9" i="2"/>
  <c r="I10" i="2"/>
  <c r="I11" i="2"/>
  <c r="H8" i="26" l="1"/>
  <c r="H3" i="27"/>
  <c r="H2" i="27"/>
  <c r="H4" i="27"/>
  <c r="H6" i="26" l="1"/>
  <c r="H7" i="26"/>
  <c r="H9" i="26"/>
  <c r="H10" i="26"/>
  <c r="H11" i="26"/>
  <c r="H3" i="26"/>
  <c r="H4" i="26"/>
  <c r="H5" i="26"/>
  <c r="H2" i="26"/>
  <c r="H3" i="19"/>
  <c r="H4" i="19"/>
  <c r="H5" i="19"/>
  <c r="H6" i="19"/>
  <c r="H7" i="19"/>
  <c r="H8" i="19"/>
  <c r="H2" i="19"/>
  <c r="H12" i="26" l="1"/>
  <c r="H9" i="19"/>
  <c r="H6" i="25" l="1"/>
  <c r="H5" i="25"/>
  <c r="H4" i="25"/>
  <c r="H3" i="25"/>
  <c r="H7" i="25" s="1"/>
  <c r="H2" i="25"/>
  <c r="H11" i="24" l="1"/>
  <c r="H10" i="24"/>
  <c r="H9" i="24"/>
  <c r="H8" i="24"/>
  <c r="H7" i="24"/>
  <c r="H6" i="24"/>
  <c r="H5" i="24"/>
  <c r="H4" i="24"/>
  <c r="H3" i="24"/>
  <c r="H2" i="24"/>
  <c r="H12" i="24" s="1"/>
  <c r="H8" i="23" l="1"/>
  <c r="H7" i="23"/>
  <c r="H6" i="23"/>
  <c r="H5" i="23"/>
  <c r="H4" i="23"/>
  <c r="H3" i="23"/>
  <c r="H2" i="23"/>
  <c r="H9" i="23" s="1"/>
  <c r="H6" i="22" l="1"/>
  <c r="H5" i="22"/>
  <c r="H7" i="22" s="1"/>
  <c r="H4" i="22"/>
  <c r="H3" i="22"/>
  <c r="H2" i="22"/>
  <c r="H8" i="21" l="1"/>
  <c r="H7" i="21"/>
  <c r="H6" i="21"/>
  <c r="H5" i="21"/>
  <c r="H4" i="21"/>
  <c r="H3" i="21"/>
  <c r="H2" i="21"/>
  <c r="H9" i="20" l="1"/>
  <c r="H8" i="20"/>
  <c r="H7" i="20"/>
  <c r="H6" i="20"/>
  <c r="H5" i="20"/>
  <c r="H4" i="20"/>
  <c r="H3" i="20"/>
  <c r="H2" i="20"/>
  <c r="D13" i="2" l="1"/>
  <c r="E23" i="2" l="1"/>
  <c r="G33" i="2" l="1"/>
  <c r="G34" i="2" s="1"/>
</calcChain>
</file>

<file path=xl/sharedStrings.xml><?xml version="1.0" encoding="utf-8"?>
<sst xmlns="http://schemas.openxmlformats.org/spreadsheetml/2006/main" count="483" uniqueCount="95">
  <si>
    <t>Số hóa đơn</t>
  </si>
  <si>
    <t>Ngày hóa đơn</t>
  </si>
  <si>
    <t>Thuế GTGT</t>
  </si>
  <si>
    <t>CHI NHÁNH NHA TRANG - CÔNG TY TNHH VIỆT Ý HÀ NỘI CENTER</t>
  </si>
  <si>
    <t>0106621328-001</t>
  </si>
  <si>
    <t>Ngày tháng</t>
  </si>
  <si>
    <t>Số tiền bán hàng</t>
  </si>
  <si>
    <t>Số tiền hàng trả</t>
  </si>
  <si>
    <t>Giảm trừ</t>
  </si>
  <si>
    <t xml:space="preserve">Dư nợ phải thu </t>
  </si>
  <si>
    <t>Tổng thanh toán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</si>
  <si>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</si>
  <si>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</si>
  <si>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</si>
  <si>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</si>
  <si>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</si>
  <si>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</si>
  <si>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8%</t>
  </si>
  <si>
    <t>Số dư đầu kỳ</t>
  </si>
  <si>
    <t>Số tiền khách đã thanh toán</t>
  </si>
  <si>
    <t>Tổng bán hàng</t>
  </si>
  <si>
    <t>Tổng hàng trả</t>
  </si>
  <si>
    <t>Thanh toán</t>
  </si>
  <si>
    <t>Thành tiền</t>
  </si>
  <si>
    <t>1C25TNN</t>
  </si>
  <si>
    <t>00043342</t>
  </si>
  <si>
    <t>ĐƠN VIỆT Ý 9/7</t>
  </si>
  <si>
    <t>00043343</t>
  </si>
  <si>
    <t>ĐƠN VIỆT Ý 9/7-1</t>
  </si>
  <si>
    <t>00045593</t>
  </si>
  <si>
    <t>VIỆT Ý 1 19/7</t>
  </si>
  <si>
    <t>00045594</t>
  </si>
  <si>
    <t>VIỆT Ý 2 19/7</t>
  </si>
  <si>
    <t>Hàng Trả - CHI NHÁNH NHA TRANG - CÔNG TY TNHH VIỆT Ý HÀ NỘI CENTER - VIETY-001</t>
  </si>
  <si>
    <t>THEO DÕI CÔNG NỢ /CHI NHÁNH NHA TRANG - CÔNG TY TNHH VIỆT Ý HÀ NỘI CENTER 31/08/2025</t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</si>
  <si>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</si>
  <si>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</si>
  <si>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</si>
  <si>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</si>
  <si>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</si>
  <si>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</si>
  <si>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</si>
  <si>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</si>
  <si>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Hàng trả</t>
  </si>
  <si>
    <t>Hàng bán</t>
  </si>
  <si>
    <t/>
  </si>
  <si>
    <t>00001895</t>
  </si>
  <si>
    <t>00001896</t>
  </si>
  <si>
    <t>00006688</t>
  </si>
  <si>
    <t>00006695</t>
  </si>
  <si>
    <t>00006696</t>
  </si>
  <si>
    <t>Hàng Trả - CHI NHÁNH NHA TRANG - CÔNG TY TNHH VIỆT Ý HÀ NỘI CENTER</t>
  </si>
  <si>
    <t>00008665</t>
  </si>
  <si>
    <t>00008666</t>
  </si>
  <si>
    <t>00012650</t>
  </si>
  <si>
    <t>00012651</t>
  </si>
  <si>
    <t>00021996</t>
  </si>
  <si>
    <t>00021997</t>
  </si>
  <si>
    <t>00026258</t>
  </si>
  <si>
    <t>00026259</t>
  </si>
  <si>
    <t>Số dòng = 5</t>
  </si>
  <si>
    <t>00015801</t>
  </si>
  <si>
    <t>00015802</t>
  </si>
  <si>
    <t>00018966</t>
  </si>
  <si>
    <t>00018967</t>
  </si>
  <si>
    <t>Số dòng = 7</t>
  </si>
  <si>
    <t>00028172</t>
  </si>
  <si>
    <t>00028173</t>
  </si>
  <si>
    <t>00033035</t>
  </si>
  <si>
    <t>00033036</t>
  </si>
  <si>
    <t>00036159</t>
  </si>
  <si>
    <t>ĐƠN VIỆT Ý 1</t>
  </si>
  <si>
    <t>00036160</t>
  </si>
  <si>
    <t>00039041</t>
  </si>
  <si>
    <t>ĐƠN VIỆT Ý 1 25/6</t>
  </si>
  <si>
    <t>00039042</t>
  </si>
  <si>
    <t>ĐƠN VIỆT Ý 2 25/6</t>
  </si>
  <si>
    <t>00001243</t>
  </si>
  <si>
    <t>1C25TNF</t>
  </si>
  <si>
    <t>00049256</t>
  </si>
  <si>
    <t>ĐƠN VIỆT Ý 4/8</t>
  </si>
  <si>
    <t>00049257</t>
  </si>
  <si>
    <t>ĐƠN VIỆT Ý 4/8-1</t>
  </si>
  <si>
    <t>00001338</t>
  </si>
  <si>
    <t>Điều chỉnh giảm số lượng do khách hàng hoàn trả lại hàng T07.2025</t>
  </si>
  <si>
    <t>00052482</t>
  </si>
  <si>
    <t>ĐƠN VIỆT Ý 18/8 -1, CK 5% LỄ 2/9</t>
  </si>
  <si>
    <t>00052483</t>
  </si>
  <si>
    <t>ĐƠN VIỆT Ý 18/8 -2, CK 5% LỄ 2/9</t>
  </si>
  <si>
    <t>Hàng Trả - phiếu :THN000867 - CHI NHÁNH NHA TRANG - CÔNG TY TNHH VIỆT Ý HÀ NỘI CENTER</t>
  </si>
  <si>
    <t>Hàng Trả - phiếu: THN000869 - CHI NHÁNH NHA TRANG - CÔNG TY TNHH VIỆT Ý HÀ NỘI CENTER - VIETY-001</t>
  </si>
  <si>
    <t>Hàng Trả - phiếu :THN000885 - CHI NHÁNH NHA TRANG - CÔNG TY TNHH VIỆT Ý HÀ NỘI CENTER - VIETY-001</t>
  </si>
  <si>
    <t>Hàng Trả - phiếu :THN000890 - CHI NHÁNH NHA TRANG - CÔNG TY TNHH VIỆT Ý HÀ NỘI CENTER - VIETY-001</t>
  </si>
  <si>
    <t>Hàng Trả - phiếu :TH000912.01 - CHI NHÁNH NHA TRANG - CÔNG TY TNHH VIỆT Ý HÀ NỘI CENTER - VIETY-001</t>
  </si>
  <si>
    <t>Hàng Trả - phiếu :THN000845 - CHI NHÁNH NHA TRANG - CÔNG TY TNHH VIỆT Ý HÀ NỘI CENTER - VIETY-001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</si>
</sst>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64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0" fontId="4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0" fontId="4" fillId="0" borderId="1" xfId="0" applyFont="1" applyBorder="1" applyAlignment="1">
      <alignment horizontal="left"/>
    </xf>
    <xf numFmtId="165" fontId="5" fillId="2" borderId="1" xfId="1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left" vertical="center"/>
    </xf>
    <xf numFmtId="165" fontId="3" fillId="2" borderId="1" xfId="0" applyNumberFormat="1" applyFont="1" applyFill="1" applyBorder="1"/>
    <xf numFmtId="165" fontId="6" fillId="3" borderId="1" xfId="0" applyNumberFormat="1" applyFont="1" applyFill="1" applyBorder="1"/>
    <xf numFmtId="165" fontId="4" fillId="0" borderId="1" xfId="1" applyNumberFormat="1" applyFont="1" applyBorder="1" applyAlignment="1">
      <alignment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1" xfId="1" applyNumberFormat="1" applyFont="1" applyFill="1" applyBorder="1"/>
    <xf numFmtId="0" fontId="3" fillId="4" borderId="1" xfId="0" applyFont="1" applyFill="1" applyBorder="1"/>
    <xf numFmtId="14" fontId="3" fillId="4" borderId="1" xfId="0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166" fontId="4" fillId="0" borderId="1" xfId="1" applyNumberFormat="1" applyFont="1" applyBorder="1"/>
    <xf numFmtId="165" fontId="0" fillId="0" borderId="0" xfId="0" applyNumberFormat="1"/>
    <xf numFmtId="14" fontId="8" fillId="0" borderId="0" xfId="2" applyNumberFormat="1"/>
    <xf numFmtId="0" fontId="3" fillId="0" borderId="2" xfId="0" applyFont="1" applyBorder="1" applyAlignment="1">
      <alignment horizontal="left"/>
    </xf>
    <xf numFmtId="165" fontId="3" fillId="0" borderId="1" xfId="1" applyNumberFormat="1" applyFont="1" applyBorder="1" applyAlignment="1">
      <alignment wrapText="1"/>
    </xf>
    <xf numFmtId="0" fontId="8" fillId="0" borderId="0" xfId="2"/>
    <xf numFmtId="38" fontId="8" fillId="0" borderId="0" xfId="2" applyNumberFormat="1"/>
    <xf numFmtId="14" fontId="10" fillId="5" borderId="6" xfId="2" applyNumberFormat="1" applyFont="1" applyFill="1" applyBorder="1" applyAlignment="1">
      <alignment horizontal="center" vertical="center" wrapText="1"/>
    </xf>
    <xf numFmtId="0" fontId="10" fillId="5" borderId="6" xfId="2" applyFont="1" applyFill="1" applyBorder="1" applyAlignment="1">
      <alignment horizontal="center" vertical="center" wrapText="1"/>
    </xf>
    <xf numFmtId="38" fontId="10" fillId="5" borderId="7" xfId="2" applyNumberFormat="1" applyFont="1" applyFill="1" applyBorder="1" applyAlignment="1">
      <alignment horizontal="center" vertical="center" wrapText="1"/>
    </xf>
    <xf numFmtId="38" fontId="9" fillId="0" borderId="5" xfId="2" applyNumberFormat="1" applyFont="1" applyBorder="1" applyAlignment="1">
      <alignment horizontal="right" vertical="center"/>
    </xf>
    <xf numFmtId="14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38" fontId="9" fillId="0" borderId="5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14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38" fontId="10" fillId="0" borderId="5" xfId="0" applyNumberFormat="1" applyFont="1" applyBorder="1" applyAlignment="1">
      <alignment horizontal="right" vertical="center"/>
    </xf>
    <xf numFmtId="38" fontId="9" fillId="0" borderId="5" xfId="0" applyNumberFormat="1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14" fontId="9" fillId="0" borderId="5" xfId="2" applyNumberFormat="1" applyFont="1" applyBorder="1" applyAlignment="1">
      <alignment horizontal="center" vertical="center"/>
    </xf>
    <xf numFmtId="0" fontId="9" fillId="0" borderId="5" xfId="2" applyFont="1" applyBorder="1" applyAlignment="1">
      <alignment horizontal="left" vertical="center"/>
    </xf>
    <xf numFmtId="0" fontId="9" fillId="0" borderId="5" xfId="2" applyFont="1" applyBorder="1" applyAlignment="1">
      <alignment horizontal="right" vertical="center"/>
    </xf>
    <xf numFmtId="14" fontId="9" fillId="6" borderId="5" xfId="2" applyNumberFormat="1" applyFont="1" applyFill="1" applyBorder="1" applyAlignment="1">
      <alignment horizontal="left" vertical="center"/>
    </xf>
    <xf numFmtId="38" fontId="9" fillId="6" borderId="5" xfId="2" applyNumberFormat="1" applyFont="1" applyFill="1" applyBorder="1" applyAlignment="1">
      <alignment horizontal="right" vertical="center"/>
    </xf>
    <xf numFmtId="14" fontId="9" fillId="0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8" fillId="0" borderId="0" xfId="2" applyFill="1"/>
    <xf numFmtId="0" fontId="9" fillId="0" borderId="5" xfId="2" quotePrefix="1" applyFont="1" applyBorder="1" applyAlignment="1">
      <alignment horizontal="left" vertical="center"/>
    </xf>
    <xf numFmtId="14" fontId="10" fillId="5" borderId="6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38" fontId="10" fillId="5" borderId="7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14" fontId="2" fillId="0" borderId="0" xfId="0" applyNumberFormat="1" applyFont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6" fillId="3" borderId="3" xfId="0" quotePrefix="1" applyNumberFormat="1" applyFont="1" applyFill="1" applyBorder="1" applyAlignment="1">
      <alignment horizontal="center" vertical="center"/>
    </xf>
    <xf numFmtId="14" fontId="6" fillId="3" borderId="4" xfId="0" quotePrefix="1" applyNumberFormat="1" applyFont="1" applyFill="1" applyBorder="1" applyAlignment="1">
      <alignment horizontal="center" vertical="center"/>
    </xf>
    <xf numFmtId="14" fontId="6" fillId="3" borderId="2" xfId="0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8"/>
  <sheetViews>
    <sheetView tabSelected="1" zoomScaleNormal="100" workbookViewId="0">
      <selection activeCell="I8" sqref="I8"/>
    </sheetView>
  </sheetViews>
  <sheetFormatPr defaultRowHeight="15" x14ac:dyDescent="0.25"/>
  <cols>
    <col min="2" max="2" width="15.140625" customWidth="1"/>
    <col min="3" max="3" width="31.42578125" bestFit="1" customWidth="1"/>
    <col min="4" max="4" width="21.5703125" customWidth="1"/>
    <col min="5" max="5" width="18.140625" customWidth="1"/>
    <col min="6" max="7" width="18.5703125" customWidth="1"/>
    <col min="8" max="10" width="11.5703125" bestFit="1" customWidth="1"/>
  </cols>
  <sheetData>
    <row r="1" spans="2:9" ht="42" customHeight="1" x14ac:dyDescent="0.25">
      <c r="B1" s="58" t="s">
        <v>34</v>
      </c>
      <c r="C1" s="58"/>
      <c r="D1" s="58"/>
      <c r="E1" s="58"/>
      <c r="F1" s="58"/>
      <c r="G1" s="58"/>
    </row>
    <row r="2" spans="2:9" ht="48" customHeight="1" x14ac:dyDescent="0.25">
      <c r="B2" s="1" t="s">
        <v>5</v>
      </c>
      <c r="C2" s="2" t="s">
        <v>0</v>
      </c>
      <c r="D2" s="2" t="s">
        <v>6</v>
      </c>
      <c r="E2" s="2" t="s">
        <v>7</v>
      </c>
      <c r="F2" s="2" t="s">
        <v>8</v>
      </c>
      <c r="G2" s="2" t="s">
        <v>19</v>
      </c>
    </row>
    <row r="3" spans="2:9" ht="16.5" customHeight="1" x14ac:dyDescent="0.25">
      <c r="B3" s="3"/>
      <c r="C3" s="28" t="s">
        <v>18</v>
      </c>
      <c r="D3" s="29">
        <v>32774165</v>
      </c>
      <c r="E3" s="5"/>
      <c r="F3" s="6"/>
      <c r="G3" s="7"/>
      <c r="H3" s="26"/>
      <c r="I3" s="26"/>
    </row>
    <row r="4" spans="2:9" ht="15.75" x14ac:dyDescent="0.25">
      <c r="B4" s="3" t="s">
        <v>35</v>
      </c>
      <c r="C4" s="4" t="s">
        <v>44</v>
      </c>
      <c r="D4" s="16">
        <v>12484747</v>
      </c>
      <c r="E4" s="5"/>
      <c r="F4" s="6"/>
      <c r="G4" s="7"/>
      <c r="I4" s="26"/>
    </row>
    <row r="5" spans="2:9" ht="15.75" x14ac:dyDescent="0.25">
      <c r="B5" s="3" t="s">
        <v>36</v>
      </c>
      <c r="C5" s="4" t="s">
        <v>44</v>
      </c>
      <c r="D5" s="16">
        <v>11829489</v>
      </c>
      <c r="E5" s="5"/>
      <c r="F5" s="6"/>
      <c r="G5" s="7"/>
      <c r="I5" s="26"/>
    </row>
    <row r="6" spans="2:9" ht="15.75" x14ac:dyDescent="0.25">
      <c r="B6" s="3" t="s">
        <v>37</v>
      </c>
      <c r="C6" s="4" t="s">
        <v>44</v>
      </c>
      <c r="D6" s="16">
        <v>13666463</v>
      </c>
      <c r="E6" s="5"/>
      <c r="F6" s="6"/>
      <c r="G6" s="7"/>
      <c r="I6" s="26"/>
    </row>
    <row r="7" spans="2:9" ht="15.75" x14ac:dyDescent="0.25">
      <c r="B7" s="3" t="s">
        <v>38</v>
      </c>
      <c r="C7" s="4" t="s">
        <v>44</v>
      </c>
      <c r="D7" s="16">
        <v>9196744</v>
      </c>
      <c r="E7" s="5"/>
      <c r="F7" s="6"/>
      <c r="G7" s="7"/>
      <c r="I7" s="26"/>
    </row>
    <row r="8" spans="2:9" ht="15.75" x14ac:dyDescent="0.25">
      <c r="B8" s="3" t="s">
        <v>39</v>
      </c>
      <c r="C8" s="4" t="s">
        <v>44</v>
      </c>
      <c r="D8" s="16">
        <v>7423369</v>
      </c>
      <c r="E8" s="5"/>
      <c r="F8" s="6"/>
      <c r="G8" s="7"/>
      <c r="I8" s="26">
        <f t="shared" ref="I8:I9" si="0">+D8-E18</f>
        <v>6811440</v>
      </c>
    </row>
    <row r="9" spans="2:9" ht="15.75" x14ac:dyDescent="0.25">
      <c r="B9" s="3" t="s">
        <v>40</v>
      </c>
      <c r="C9" s="4" t="s">
        <v>44</v>
      </c>
      <c r="D9" s="16">
        <v>11741209</v>
      </c>
      <c r="E9" s="5"/>
      <c r="F9" s="6"/>
      <c r="G9" s="7"/>
      <c r="I9" s="26">
        <f t="shared" si="0"/>
        <v>10890564</v>
      </c>
    </row>
    <row r="10" spans="2:9" ht="15.75" x14ac:dyDescent="0.25">
      <c r="B10" s="3" t="s">
        <v>41</v>
      </c>
      <c r="C10" s="4" t="s">
        <v>44</v>
      </c>
      <c r="D10" s="16">
        <v>11740458</v>
      </c>
      <c r="E10" s="5"/>
      <c r="F10" s="6"/>
      <c r="G10" s="7"/>
      <c r="I10" s="26">
        <f>+D10-E20</f>
        <v>11512005</v>
      </c>
    </row>
    <row r="11" spans="2:9" ht="15.75" x14ac:dyDescent="0.25">
      <c r="B11" s="3" t="s">
        <v>42</v>
      </c>
      <c r="C11" s="4" t="s">
        <v>44</v>
      </c>
      <c r="D11" s="16">
        <v>8977729</v>
      </c>
      <c r="E11" s="5"/>
      <c r="F11" s="6"/>
      <c r="G11" s="7"/>
      <c r="I11" s="26">
        <f>+D11-E21</f>
        <v>7934107</v>
      </c>
    </row>
    <row r="12" spans="2:9" ht="15.75" x14ac:dyDescent="0.25">
      <c r="B12" s="3"/>
      <c r="C12" s="4"/>
      <c r="D12" s="16"/>
      <c r="E12" s="5"/>
      <c r="F12" s="6"/>
      <c r="G12" s="7"/>
    </row>
    <row r="13" spans="2:9" ht="15.75" x14ac:dyDescent="0.25">
      <c r="B13" s="59" t="s">
        <v>20</v>
      </c>
      <c r="C13" s="60"/>
      <c r="D13" s="8">
        <f>SUM(D4:D12)</f>
        <v>87060208</v>
      </c>
      <c r="E13" s="8"/>
      <c r="F13" s="9"/>
      <c r="G13" s="10"/>
    </row>
    <row r="14" spans="2:9" ht="15.75" x14ac:dyDescent="0.25">
      <c r="B14" s="3" t="s">
        <v>35</v>
      </c>
      <c r="C14" s="4" t="s">
        <v>43</v>
      </c>
      <c r="D14" s="19"/>
      <c r="E14" s="23">
        <v>420287</v>
      </c>
      <c r="F14" s="20"/>
      <c r="G14" s="21"/>
    </row>
    <row r="15" spans="2:9" ht="15.75" x14ac:dyDescent="0.25">
      <c r="B15" s="3" t="s">
        <v>36</v>
      </c>
      <c r="C15" s="4" t="s">
        <v>43</v>
      </c>
      <c r="D15" s="19"/>
      <c r="E15" s="23">
        <v>321664</v>
      </c>
      <c r="F15" s="20"/>
      <c r="G15" s="21"/>
    </row>
    <row r="16" spans="2:9" ht="15.75" x14ac:dyDescent="0.25">
      <c r="B16" s="3" t="s">
        <v>37</v>
      </c>
      <c r="C16" s="4" t="s">
        <v>43</v>
      </c>
      <c r="D16" s="19"/>
      <c r="E16" s="23">
        <v>244343</v>
      </c>
      <c r="F16" s="20"/>
      <c r="G16" s="21"/>
    </row>
    <row r="17" spans="2:7" ht="15.75" x14ac:dyDescent="0.25">
      <c r="B17" s="3" t="s">
        <v>38</v>
      </c>
      <c r="C17" s="4" t="s">
        <v>43</v>
      </c>
      <c r="D17" s="19"/>
      <c r="E17" s="23">
        <v>227891</v>
      </c>
      <c r="F17" s="20"/>
      <c r="G17" s="21"/>
    </row>
    <row r="18" spans="2:7" ht="15.75" x14ac:dyDescent="0.25">
      <c r="B18" s="3" t="s">
        <v>39</v>
      </c>
      <c r="C18" s="4" t="s">
        <v>43</v>
      </c>
      <c r="D18" s="19"/>
      <c r="E18" s="23">
        <v>611929</v>
      </c>
      <c r="F18" s="20"/>
      <c r="G18" s="21"/>
    </row>
    <row r="19" spans="2:7" ht="15.75" x14ac:dyDescent="0.25">
      <c r="B19" s="3" t="s">
        <v>40</v>
      </c>
      <c r="C19" s="4" t="s">
        <v>43</v>
      </c>
      <c r="D19" s="19"/>
      <c r="E19" s="23">
        <v>850645</v>
      </c>
      <c r="F19" s="20"/>
      <c r="G19" s="21"/>
    </row>
    <row r="20" spans="2:7" ht="15.75" x14ac:dyDescent="0.25">
      <c r="B20" s="3" t="s">
        <v>41</v>
      </c>
      <c r="C20" s="4" t="s">
        <v>43</v>
      </c>
      <c r="D20" s="19"/>
      <c r="E20" s="23">
        <v>228453</v>
      </c>
      <c r="F20" s="20"/>
      <c r="G20" s="21"/>
    </row>
    <row r="21" spans="2:7" ht="15.75" x14ac:dyDescent="0.25">
      <c r="B21" s="3" t="s">
        <v>42</v>
      </c>
      <c r="C21" s="4" t="s">
        <v>43</v>
      </c>
      <c r="D21" s="19"/>
      <c r="E21" s="23">
        <v>1043622</v>
      </c>
      <c r="F21" s="20"/>
      <c r="G21" s="21"/>
    </row>
    <row r="22" spans="2:7" ht="15.75" x14ac:dyDescent="0.25">
      <c r="B22" s="22"/>
      <c r="C22" s="24"/>
      <c r="D22" s="19"/>
      <c r="E22" s="23"/>
      <c r="F22" s="20"/>
      <c r="G22" s="21"/>
    </row>
    <row r="23" spans="2:7" ht="15.75" x14ac:dyDescent="0.25">
      <c r="B23" s="17"/>
      <c r="C23" s="18" t="s">
        <v>21</v>
      </c>
      <c r="D23" s="8"/>
      <c r="E23" s="8">
        <f>SUM(E14:E22)</f>
        <v>3948834</v>
      </c>
      <c r="F23" s="9"/>
      <c r="G23" s="10"/>
    </row>
    <row r="24" spans="2:7" ht="15.75" x14ac:dyDescent="0.25">
      <c r="B24" s="3" t="s">
        <v>35</v>
      </c>
      <c r="C24" s="11" t="s">
        <v>22</v>
      </c>
      <c r="D24" s="5"/>
      <c r="E24" s="5"/>
      <c r="F24" s="6"/>
      <c r="G24" s="6">
        <v>22782141</v>
      </c>
    </row>
    <row r="25" spans="2:7" ht="15.75" x14ac:dyDescent="0.25">
      <c r="B25" s="3" t="s">
        <v>36</v>
      </c>
      <c r="C25" s="11" t="s">
        <v>22</v>
      </c>
      <c r="D25" s="5"/>
      <c r="E25" s="5"/>
      <c r="F25" s="6"/>
      <c r="G25" s="6">
        <v>0</v>
      </c>
    </row>
    <row r="26" spans="2:7" ht="15.75" x14ac:dyDescent="0.25">
      <c r="B26" s="3" t="s">
        <v>37</v>
      </c>
      <c r="C26" s="11" t="s">
        <v>22</v>
      </c>
      <c r="D26" s="5"/>
      <c r="E26" s="5"/>
      <c r="F26" s="6"/>
      <c r="G26" s="6">
        <v>0</v>
      </c>
    </row>
    <row r="27" spans="2:7" ht="15.75" x14ac:dyDescent="0.25">
      <c r="B27" s="3" t="s">
        <v>38</v>
      </c>
      <c r="C27" s="11" t="s">
        <v>22</v>
      </c>
      <c r="D27" s="5"/>
      <c r="E27" s="5"/>
      <c r="F27" s="6"/>
      <c r="G27" s="6">
        <v>22056338</v>
      </c>
    </row>
    <row r="28" spans="2:7" ht="15.75" x14ac:dyDescent="0.25">
      <c r="B28" s="3" t="s">
        <v>39</v>
      </c>
      <c r="C28" s="11" t="s">
        <v>22</v>
      </c>
      <c r="D28" s="5"/>
      <c r="E28" s="5"/>
      <c r="F28" s="6"/>
      <c r="G28" s="6">
        <v>33898800</v>
      </c>
    </row>
    <row r="29" spans="2:7" ht="15.75" x14ac:dyDescent="0.25">
      <c r="B29" s="3" t="s">
        <v>40</v>
      </c>
      <c r="C29" s="11" t="s">
        <v>22</v>
      </c>
      <c r="D29" s="5"/>
      <c r="E29" s="5"/>
      <c r="F29" s="6"/>
      <c r="G29" s="6">
        <v>0</v>
      </c>
    </row>
    <row r="30" spans="2:7" ht="15.75" x14ac:dyDescent="0.25">
      <c r="B30" s="3" t="s">
        <v>41</v>
      </c>
      <c r="C30" s="11" t="s">
        <v>22</v>
      </c>
      <c r="D30" s="5"/>
      <c r="E30" s="5"/>
      <c r="F30" s="6"/>
      <c r="G30" s="6">
        <v>0</v>
      </c>
    </row>
    <row r="31" spans="2:7" ht="15.75" x14ac:dyDescent="0.25">
      <c r="B31" s="3" t="s">
        <v>42</v>
      </c>
      <c r="C31" s="11" t="s">
        <v>22</v>
      </c>
      <c r="D31" s="5"/>
      <c r="E31" s="5"/>
      <c r="F31" s="6"/>
      <c r="G31" s="6">
        <v>0</v>
      </c>
    </row>
    <row r="32" spans="2:7" ht="15.75" x14ac:dyDescent="0.25">
      <c r="B32" s="3"/>
      <c r="C32" s="4"/>
      <c r="D32" s="5"/>
      <c r="E32" s="5"/>
      <c r="F32" s="6"/>
      <c r="G32" s="25"/>
    </row>
    <row r="33" spans="2:7" ht="15.75" x14ac:dyDescent="0.25">
      <c r="B33" s="59" t="s">
        <v>10</v>
      </c>
      <c r="C33" s="60"/>
      <c r="D33" s="12"/>
      <c r="E33" s="13"/>
      <c r="F33" s="10"/>
      <c r="G33" s="14">
        <f>+SUM(G24:G32)</f>
        <v>78737279</v>
      </c>
    </row>
    <row r="34" spans="2:7" ht="15.75" x14ac:dyDescent="0.25">
      <c r="B34" s="61" t="s">
        <v>9</v>
      </c>
      <c r="C34" s="62"/>
      <c r="D34" s="62"/>
      <c r="E34" s="62"/>
      <c r="F34" s="63"/>
      <c r="G34" s="15">
        <f>+D3+D13-E23-G33</f>
        <v>37148260</v>
      </c>
    </row>
    <row r="37" spans="2:7" x14ac:dyDescent="0.25">
      <c r="G37" s="26"/>
    </row>
    <row r="38" spans="2:7" x14ac:dyDescent="0.25">
      <c r="G38" s="26"/>
    </row>
  </sheetData>
  <mergeCells count="4">
    <mergeCell ref="B1:G1"/>
    <mergeCell ref="B13:C13"/>
    <mergeCell ref="B33:C33"/>
    <mergeCell ref="B34:F34"/>
  </mergeCells>
  <phoneticPr fontId="7" type="noConversion"/>
  <conditionalFormatting sqref="B3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"/>
  <sheetViews>
    <sheetView zoomScaleNormal="100" workbookViewId="0"/>
  </sheetViews>
  <sheetFormatPr defaultColWidth="9.140625" defaultRowHeight="15" outlineLevelRow="1" x14ac:dyDescent="0.25"/>
  <cols>
    <col min="1" max="1" width="14.28515625" style="27" customWidth="1"/>
    <col min="2" max="3" width="11.42578125" style="30" customWidth="1"/>
    <col min="4" max="4" width="57.140625" style="30" customWidth="1"/>
    <col min="5" max="5" width="17.140625" style="31" customWidth="1"/>
    <col min="6" max="6" width="11.42578125" style="30" customWidth="1"/>
    <col min="7" max="8" width="15.7109375" style="31" customWidth="1"/>
    <col min="9" max="9" width="50" style="30" customWidth="1"/>
    <col min="10" max="10" width="21.42578125" style="30" customWidth="1"/>
    <col min="11" max="16384" width="9.140625" style="30"/>
  </cols>
  <sheetData>
    <row r="1" spans="1:10" ht="24.75" customHeight="1" x14ac:dyDescent="0.25">
      <c r="A1" s="32" t="s">
        <v>1</v>
      </c>
      <c r="B1" s="33" t="s">
        <v>0</v>
      </c>
      <c r="C1" s="33" t="s">
        <v>11</v>
      </c>
      <c r="D1" s="33" t="s">
        <v>12</v>
      </c>
      <c r="E1" s="34" t="s">
        <v>15</v>
      </c>
      <c r="F1" s="33" t="s">
        <v>16</v>
      </c>
      <c r="G1" s="34" t="s">
        <v>2</v>
      </c>
      <c r="H1" s="34" t="s">
        <v>23</v>
      </c>
      <c r="I1" s="33" t="s">
        <v>13</v>
      </c>
      <c r="J1" s="33" t="s">
        <v>14</v>
      </c>
    </row>
    <row r="2" spans="1:10" x14ac:dyDescent="0.25">
      <c r="A2" s="36">
        <v>45665</v>
      </c>
      <c r="B2" s="37" t="s">
        <v>45</v>
      </c>
      <c r="C2" s="37" t="s">
        <v>45</v>
      </c>
      <c r="D2" s="37" t="s">
        <v>33</v>
      </c>
      <c r="E2" s="38">
        <v>-249636</v>
      </c>
      <c r="F2" s="39" t="s">
        <v>17</v>
      </c>
      <c r="G2" s="38">
        <v>-19972</v>
      </c>
      <c r="H2" s="35">
        <f>+E2+G2</f>
        <v>-269608</v>
      </c>
      <c r="I2" s="37" t="s">
        <v>3</v>
      </c>
      <c r="J2" s="37" t="s">
        <v>4</v>
      </c>
    </row>
    <row r="3" spans="1:10" x14ac:dyDescent="0.25">
      <c r="A3" s="36">
        <v>45665</v>
      </c>
      <c r="B3" s="37" t="s">
        <v>46</v>
      </c>
      <c r="C3" s="37" t="s">
        <v>24</v>
      </c>
      <c r="D3" s="37" t="s">
        <v>3</v>
      </c>
      <c r="E3" s="38">
        <v>2506500</v>
      </c>
      <c r="F3" s="39" t="s">
        <v>17</v>
      </c>
      <c r="G3" s="38">
        <v>200520</v>
      </c>
      <c r="H3" s="35">
        <f>+E3+G3</f>
        <v>2707020</v>
      </c>
      <c r="I3" s="37" t="s">
        <v>3</v>
      </c>
      <c r="J3" s="37" t="s">
        <v>4</v>
      </c>
    </row>
    <row r="4" spans="1:10" outlineLevel="1" x14ac:dyDescent="0.25">
      <c r="A4" s="36">
        <v>45665</v>
      </c>
      <c r="B4" s="37" t="s">
        <v>47</v>
      </c>
      <c r="C4" s="37" t="s">
        <v>24</v>
      </c>
      <c r="D4" s="37" t="s">
        <v>3</v>
      </c>
      <c r="E4" s="38">
        <v>2070820</v>
      </c>
      <c r="F4" s="39" t="s">
        <v>17</v>
      </c>
      <c r="G4" s="38">
        <v>165666</v>
      </c>
      <c r="H4" s="35">
        <f>+E4+G4</f>
        <v>2236486</v>
      </c>
      <c r="I4" s="37" t="s">
        <v>3</v>
      </c>
      <c r="J4" s="37" t="s">
        <v>4</v>
      </c>
    </row>
    <row r="5" spans="1:10" outlineLevel="1" x14ac:dyDescent="0.25">
      <c r="A5" s="36">
        <v>45678</v>
      </c>
      <c r="B5" s="37" t="s">
        <v>45</v>
      </c>
      <c r="C5" s="37" t="s">
        <v>45</v>
      </c>
      <c r="D5" s="37" t="s">
        <v>33</v>
      </c>
      <c r="E5" s="38">
        <v>-139518</v>
      </c>
      <c r="F5" s="39" t="s">
        <v>17</v>
      </c>
      <c r="G5" s="38">
        <v>-11161</v>
      </c>
      <c r="H5" s="35">
        <f t="shared" ref="H5:H8" si="0">+E5+G5</f>
        <v>-150679</v>
      </c>
      <c r="I5" s="37" t="s">
        <v>3</v>
      </c>
      <c r="J5" s="37" t="s">
        <v>4</v>
      </c>
    </row>
    <row r="6" spans="1:10" outlineLevel="1" x14ac:dyDescent="0.25">
      <c r="A6" s="36">
        <v>45681</v>
      </c>
      <c r="B6" s="37" t="s">
        <v>48</v>
      </c>
      <c r="C6" s="37" t="s">
        <v>24</v>
      </c>
      <c r="D6" s="37" t="s">
        <v>3</v>
      </c>
      <c r="E6" s="38">
        <v>1167750</v>
      </c>
      <c r="F6" s="39" t="s">
        <v>17</v>
      </c>
      <c r="G6" s="38">
        <v>93420</v>
      </c>
      <c r="H6" s="35">
        <f t="shared" si="0"/>
        <v>1261170</v>
      </c>
      <c r="I6" s="37" t="s">
        <v>3</v>
      </c>
      <c r="J6" s="37" t="s">
        <v>4</v>
      </c>
    </row>
    <row r="7" spans="1:10" outlineLevel="1" x14ac:dyDescent="0.25">
      <c r="A7" s="36">
        <v>45681</v>
      </c>
      <c r="B7" s="37" t="s">
        <v>49</v>
      </c>
      <c r="C7" s="37" t="s">
        <v>24</v>
      </c>
      <c r="D7" s="37" t="s">
        <v>3</v>
      </c>
      <c r="E7" s="38">
        <v>2294416</v>
      </c>
      <c r="F7" s="39" t="s">
        <v>17</v>
      </c>
      <c r="G7" s="38">
        <v>183553</v>
      </c>
      <c r="H7" s="35">
        <f t="shared" si="0"/>
        <v>2477969</v>
      </c>
      <c r="I7" s="37" t="s">
        <v>3</v>
      </c>
      <c r="J7" s="37" t="s">
        <v>4</v>
      </c>
    </row>
    <row r="8" spans="1:10" outlineLevel="1" x14ac:dyDescent="0.25">
      <c r="A8" s="36">
        <v>45681</v>
      </c>
      <c r="B8" s="37" t="s">
        <v>50</v>
      </c>
      <c r="C8" s="37" t="s">
        <v>24</v>
      </c>
      <c r="D8" s="37" t="s">
        <v>3</v>
      </c>
      <c r="E8" s="38">
        <v>3520465</v>
      </c>
      <c r="F8" s="39" t="s">
        <v>17</v>
      </c>
      <c r="G8" s="38">
        <v>281637</v>
      </c>
      <c r="H8" s="35">
        <f t="shared" si="0"/>
        <v>3802102</v>
      </c>
      <c r="I8" s="37" t="s">
        <v>3</v>
      </c>
      <c r="J8" s="37" t="s">
        <v>4</v>
      </c>
    </row>
    <row r="9" spans="1:10" x14ac:dyDescent="0.25">
      <c r="E9" s="35"/>
      <c r="G9" s="35"/>
      <c r="H9" s="35">
        <f>SUM(H2:H8)</f>
        <v>12064460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2"/>
  <sheetViews>
    <sheetView zoomScaleNormal="100" workbookViewId="0">
      <selection activeCell="H1" sqref="H1"/>
    </sheetView>
  </sheetViews>
  <sheetFormatPr defaultColWidth="9.140625" defaultRowHeight="15" outlineLevelRow="1" x14ac:dyDescent="0.25"/>
  <cols>
    <col min="1" max="1" width="14.28515625" style="27" customWidth="1"/>
    <col min="2" max="3" width="11.42578125" style="30" customWidth="1"/>
    <col min="4" max="4" width="57.140625" style="30" customWidth="1"/>
    <col min="5" max="5" width="17.140625" style="31" customWidth="1"/>
    <col min="6" max="6" width="11.42578125" style="30" customWidth="1"/>
    <col min="7" max="8" width="15.7109375" style="31" customWidth="1"/>
    <col min="9" max="9" width="50" style="30" customWidth="1"/>
    <col min="10" max="10" width="21.42578125" style="30" customWidth="1"/>
    <col min="11" max="16384" width="9.140625" style="30"/>
  </cols>
  <sheetData>
    <row r="1" spans="1:10" ht="24.75" customHeight="1" x14ac:dyDescent="0.25">
      <c r="A1" s="54" t="s">
        <v>1</v>
      </c>
      <c r="B1" s="55" t="s">
        <v>0</v>
      </c>
      <c r="C1" s="55" t="s">
        <v>11</v>
      </c>
      <c r="D1" s="55" t="s">
        <v>12</v>
      </c>
      <c r="E1" s="56" t="s">
        <v>15</v>
      </c>
      <c r="F1" s="55" t="s">
        <v>16</v>
      </c>
      <c r="G1" s="56" t="s">
        <v>2</v>
      </c>
      <c r="H1" s="56" t="s">
        <v>23</v>
      </c>
      <c r="I1" s="55" t="s">
        <v>13</v>
      </c>
      <c r="J1" s="55" t="s">
        <v>14</v>
      </c>
    </row>
    <row r="2" spans="1:10" outlineLevel="1" x14ac:dyDescent="0.25">
      <c r="A2" s="36">
        <v>45874</v>
      </c>
      <c r="B2" s="37" t="s">
        <v>79</v>
      </c>
      <c r="C2" s="37" t="s">
        <v>24</v>
      </c>
      <c r="D2" s="37" t="s">
        <v>80</v>
      </c>
      <c r="E2" s="38">
        <v>1561320</v>
      </c>
      <c r="F2" s="39" t="s">
        <v>17</v>
      </c>
      <c r="G2" s="38">
        <v>124906</v>
      </c>
      <c r="H2" s="38">
        <f>+E2+G2</f>
        <v>1686226</v>
      </c>
      <c r="I2" s="37" t="s">
        <v>3</v>
      </c>
      <c r="J2" s="37" t="s">
        <v>4</v>
      </c>
    </row>
    <row r="3" spans="1:10" outlineLevel="1" x14ac:dyDescent="0.25">
      <c r="A3" s="36">
        <v>45874</v>
      </c>
      <c r="B3" s="37" t="s">
        <v>81</v>
      </c>
      <c r="C3" s="37" t="s">
        <v>24</v>
      </c>
      <c r="D3" s="37" t="s">
        <v>82</v>
      </c>
      <c r="E3" s="38">
        <v>1481610</v>
      </c>
      <c r="F3" s="39" t="s">
        <v>17</v>
      </c>
      <c r="G3" s="38">
        <v>118529</v>
      </c>
      <c r="H3" s="38">
        <f t="shared" ref="H3:H11" si="0">+E3+G3</f>
        <v>1600139</v>
      </c>
      <c r="I3" s="37" t="s">
        <v>3</v>
      </c>
      <c r="J3" s="37" t="s">
        <v>4</v>
      </c>
    </row>
    <row r="4" spans="1:10" outlineLevel="1" x14ac:dyDescent="0.25">
      <c r="A4" s="36">
        <v>45888</v>
      </c>
      <c r="B4" s="37" t="s">
        <v>85</v>
      </c>
      <c r="C4" s="37" t="s">
        <v>24</v>
      </c>
      <c r="D4" s="37" t="s">
        <v>86</v>
      </c>
      <c r="E4" s="38">
        <v>1744945</v>
      </c>
      <c r="F4" s="39" t="s">
        <v>17</v>
      </c>
      <c r="G4" s="38">
        <v>139596</v>
      </c>
      <c r="H4" s="38">
        <f t="shared" si="0"/>
        <v>1884541</v>
      </c>
      <c r="I4" s="37" t="s">
        <v>3</v>
      </c>
      <c r="J4" s="37" t="s">
        <v>4</v>
      </c>
    </row>
    <row r="5" spans="1:10" outlineLevel="1" x14ac:dyDescent="0.25">
      <c r="A5" s="36">
        <v>45888</v>
      </c>
      <c r="B5" s="37" t="s">
        <v>87</v>
      </c>
      <c r="C5" s="37" t="s">
        <v>24</v>
      </c>
      <c r="D5" s="37" t="s">
        <v>88</v>
      </c>
      <c r="E5" s="38">
        <v>3524836</v>
      </c>
      <c r="F5" s="39" t="s">
        <v>17</v>
      </c>
      <c r="G5" s="38">
        <v>281987</v>
      </c>
      <c r="H5" s="38">
        <f t="shared" si="0"/>
        <v>3806823</v>
      </c>
      <c r="I5" s="37" t="s">
        <v>3</v>
      </c>
      <c r="J5" s="37" t="s">
        <v>4</v>
      </c>
    </row>
    <row r="6" spans="1:10" outlineLevel="1" x14ac:dyDescent="0.25">
      <c r="A6" s="40">
        <v>45876</v>
      </c>
      <c r="B6" s="57"/>
      <c r="C6" s="57"/>
      <c r="D6" s="41" t="s">
        <v>33</v>
      </c>
      <c r="E6" s="42">
        <v>-318075</v>
      </c>
      <c r="F6" s="39" t="s">
        <v>17</v>
      </c>
      <c r="G6" s="42">
        <v>-25446</v>
      </c>
      <c r="H6" s="38">
        <f t="shared" si="0"/>
        <v>-343521</v>
      </c>
      <c r="I6" s="41" t="s">
        <v>3</v>
      </c>
      <c r="J6" s="41" t="s">
        <v>4</v>
      </c>
    </row>
    <row r="7" spans="1:10" outlineLevel="1" x14ac:dyDescent="0.25">
      <c r="A7" s="40">
        <v>45876</v>
      </c>
      <c r="B7" s="57"/>
      <c r="C7" s="57"/>
      <c r="D7" s="41" t="s">
        <v>33</v>
      </c>
      <c r="E7" s="42">
        <v>-158445</v>
      </c>
      <c r="F7" s="39" t="s">
        <v>17</v>
      </c>
      <c r="G7" s="42">
        <v>-12676</v>
      </c>
      <c r="H7" s="38">
        <f t="shared" si="0"/>
        <v>-171121</v>
      </c>
      <c r="I7" s="41" t="s">
        <v>3</v>
      </c>
      <c r="J7" s="41" t="s">
        <v>4</v>
      </c>
    </row>
    <row r="8" spans="1:10" outlineLevel="1" x14ac:dyDescent="0.25">
      <c r="A8" s="40">
        <v>45880</v>
      </c>
      <c r="B8" s="57"/>
      <c r="C8" s="57"/>
      <c r="D8" s="41" t="s">
        <v>94</v>
      </c>
      <c r="E8" s="42">
        <v>-105505</v>
      </c>
      <c r="F8" s="39" t="s">
        <v>17</v>
      </c>
      <c r="G8" s="42">
        <v>-8440.4</v>
      </c>
      <c r="H8" s="38">
        <f t="shared" si="0"/>
        <v>-113945.4</v>
      </c>
      <c r="I8" s="41" t="s">
        <v>3</v>
      </c>
      <c r="J8" s="41" t="s">
        <v>4</v>
      </c>
    </row>
    <row r="9" spans="1:10" outlineLevel="1" x14ac:dyDescent="0.25">
      <c r="A9" s="40">
        <v>45885</v>
      </c>
      <c r="B9" s="57"/>
      <c r="C9" s="57"/>
      <c r="D9" s="41" t="s">
        <v>89</v>
      </c>
      <c r="E9" s="42">
        <v>-67402</v>
      </c>
      <c r="F9" s="39" t="s">
        <v>17</v>
      </c>
      <c r="G9" s="42">
        <v>-5392</v>
      </c>
      <c r="H9" s="38">
        <f t="shared" si="0"/>
        <v>-72794</v>
      </c>
      <c r="I9" s="41" t="s">
        <v>3</v>
      </c>
      <c r="J9" s="41" t="s">
        <v>4</v>
      </c>
    </row>
    <row r="10" spans="1:10" outlineLevel="1" x14ac:dyDescent="0.25">
      <c r="A10" s="40">
        <v>45887</v>
      </c>
      <c r="B10" s="57"/>
      <c r="C10" s="57"/>
      <c r="D10" s="41" t="s">
        <v>90</v>
      </c>
      <c r="E10" s="42">
        <v>-211260</v>
      </c>
      <c r="F10" s="39" t="s">
        <v>17</v>
      </c>
      <c r="G10" s="42">
        <v>-16901</v>
      </c>
      <c r="H10" s="38">
        <f t="shared" si="0"/>
        <v>-228161</v>
      </c>
      <c r="I10" s="41" t="s">
        <v>3</v>
      </c>
      <c r="J10" s="41" t="s">
        <v>4</v>
      </c>
    </row>
    <row r="11" spans="1:10" outlineLevel="1" x14ac:dyDescent="0.25">
      <c r="A11" s="40">
        <v>45894</v>
      </c>
      <c r="B11" s="57"/>
      <c r="C11" s="57"/>
      <c r="D11" s="41" t="s">
        <v>92</v>
      </c>
      <c r="E11" s="42">
        <v>-105630</v>
      </c>
      <c r="F11" s="39" t="s">
        <v>17</v>
      </c>
      <c r="G11" s="42">
        <v>-8450</v>
      </c>
      <c r="H11" s="38">
        <f t="shared" si="0"/>
        <v>-114080</v>
      </c>
      <c r="I11" s="41" t="s">
        <v>3</v>
      </c>
      <c r="J11" s="41" t="s">
        <v>4</v>
      </c>
    </row>
    <row r="12" spans="1:10" x14ac:dyDescent="0.25">
      <c r="H12" s="35">
        <f>SUM(H2:H11)</f>
        <v>7934106.5999999996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/>
  </sheetViews>
  <sheetFormatPr defaultColWidth="9.140625" defaultRowHeight="15" outlineLevelRow="1" x14ac:dyDescent="0.25"/>
  <cols>
    <col min="1" max="1" width="14.28515625" style="27" customWidth="1"/>
    <col min="2" max="3" width="11.42578125" style="30" customWidth="1"/>
    <col min="4" max="4" width="57.140625" style="30" customWidth="1"/>
    <col min="5" max="5" width="17.140625" style="31" customWidth="1"/>
    <col min="6" max="6" width="11.42578125" style="30" customWidth="1"/>
    <col min="7" max="8" width="15.7109375" style="31" customWidth="1"/>
    <col min="9" max="9" width="50" style="30" customWidth="1"/>
    <col min="10" max="10" width="21.42578125" style="30" customWidth="1"/>
    <col min="11" max="16384" width="9.140625" style="30"/>
  </cols>
  <sheetData>
    <row r="1" spans="1:10" ht="24.75" customHeight="1" x14ac:dyDescent="0.25">
      <c r="A1" s="54" t="s">
        <v>1</v>
      </c>
      <c r="B1" s="55" t="s">
        <v>0</v>
      </c>
      <c r="C1" s="55" t="s">
        <v>11</v>
      </c>
      <c r="D1" s="55" t="s">
        <v>12</v>
      </c>
      <c r="E1" s="56" t="s">
        <v>15</v>
      </c>
      <c r="F1" s="55" t="s">
        <v>16</v>
      </c>
      <c r="G1" s="56" t="s">
        <v>2</v>
      </c>
      <c r="H1" s="56" t="s">
        <v>23</v>
      </c>
      <c r="I1" s="55" t="s">
        <v>13</v>
      </c>
      <c r="J1" s="55" t="s">
        <v>14</v>
      </c>
    </row>
    <row r="2" spans="1:10" outlineLevel="1" x14ac:dyDescent="0.25">
      <c r="A2" s="40">
        <v>45891</v>
      </c>
      <c r="B2" s="57"/>
      <c r="C2" s="57"/>
      <c r="D2" s="41" t="s">
        <v>91</v>
      </c>
      <c r="E2" s="42">
        <v>-66271</v>
      </c>
      <c r="F2" s="39" t="s">
        <v>17</v>
      </c>
      <c r="G2" s="42">
        <v>-5302</v>
      </c>
      <c r="H2" s="38">
        <f t="shared" ref="H2:H3" si="0">+E2+G2</f>
        <v>-71573</v>
      </c>
      <c r="I2" s="41" t="s">
        <v>3</v>
      </c>
      <c r="J2" s="41" t="s">
        <v>4</v>
      </c>
    </row>
    <row r="3" spans="1:10" outlineLevel="1" x14ac:dyDescent="0.25">
      <c r="A3" s="40">
        <v>45899</v>
      </c>
      <c r="B3" s="57"/>
      <c r="C3" s="57"/>
      <c r="D3" s="41" t="s">
        <v>93</v>
      </c>
      <c r="E3" s="42">
        <v>-52815</v>
      </c>
      <c r="F3" s="39" t="s">
        <v>17</v>
      </c>
      <c r="G3" s="42">
        <v>-4225</v>
      </c>
      <c r="H3" s="38">
        <f t="shared" si="0"/>
        <v>-57040</v>
      </c>
      <c r="I3" s="41" t="s">
        <v>3</v>
      </c>
      <c r="J3" s="41" t="s">
        <v>4</v>
      </c>
    </row>
    <row r="4" spans="1:10" x14ac:dyDescent="0.25">
      <c r="H4" s="35">
        <f>SUM(H2:H3)</f>
        <v>-128613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"/>
  <sheetViews>
    <sheetView topLeftCell="C1" zoomScaleNormal="100" workbookViewId="0">
      <selection activeCell="G8" sqref="G8"/>
    </sheetView>
  </sheetViews>
  <sheetFormatPr defaultColWidth="9.140625" defaultRowHeight="15" outlineLevelRow="1" x14ac:dyDescent="0.25"/>
  <cols>
    <col min="1" max="1" width="14.28515625" style="27" customWidth="1"/>
    <col min="2" max="3" width="11.42578125" style="30" customWidth="1"/>
    <col min="4" max="4" width="57.140625" style="30" customWidth="1"/>
    <col min="5" max="5" width="17.140625" style="31" customWidth="1"/>
    <col min="6" max="6" width="11.42578125" style="30" customWidth="1"/>
    <col min="7" max="8" width="15.7109375" style="31" customWidth="1"/>
    <col min="9" max="9" width="50" style="30" customWidth="1"/>
    <col min="10" max="10" width="21.42578125" style="30" customWidth="1"/>
    <col min="11" max="16384" width="9.140625" style="30"/>
  </cols>
  <sheetData>
    <row r="1" spans="1:10" ht="24.75" customHeight="1" x14ac:dyDescent="0.25">
      <c r="A1" s="32" t="s">
        <v>1</v>
      </c>
      <c r="B1" s="33" t="s">
        <v>0</v>
      </c>
      <c r="C1" s="33" t="s">
        <v>11</v>
      </c>
      <c r="D1" s="33" t="s">
        <v>12</v>
      </c>
      <c r="E1" s="34" t="s">
        <v>15</v>
      </c>
      <c r="F1" s="33" t="s">
        <v>16</v>
      </c>
      <c r="G1" s="34" t="s">
        <v>2</v>
      </c>
      <c r="H1" s="34" t="s">
        <v>23</v>
      </c>
      <c r="I1" s="33" t="s">
        <v>13</v>
      </c>
      <c r="J1" s="33" t="s">
        <v>14</v>
      </c>
    </row>
    <row r="2" spans="1:10" outlineLevel="1" x14ac:dyDescent="0.25">
      <c r="A2" s="36">
        <v>45848</v>
      </c>
      <c r="B2" s="37" t="s">
        <v>25</v>
      </c>
      <c r="C2" s="37" t="s">
        <v>24</v>
      </c>
      <c r="D2" s="37" t="s">
        <v>26</v>
      </c>
      <c r="E2" s="38">
        <v>3032380</v>
      </c>
      <c r="F2" s="39" t="s">
        <v>17</v>
      </c>
      <c r="G2" s="38">
        <v>242590</v>
      </c>
      <c r="H2" s="38">
        <f>+E2+G2</f>
        <v>3274970</v>
      </c>
      <c r="I2" s="37" t="s">
        <v>3</v>
      </c>
      <c r="J2" s="37" t="s">
        <v>4</v>
      </c>
    </row>
    <row r="3" spans="1:10" outlineLevel="1" x14ac:dyDescent="0.25">
      <c r="A3" s="36">
        <v>45848</v>
      </c>
      <c r="B3" s="37" t="s">
        <v>27</v>
      </c>
      <c r="C3" s="37" t="s">
        <v>24</v>
      </c>
      <c r="D3" s="37" t="s">
        <v>28</v>
      </c>
      <c r="E3" s="38">
        <v>4057260</v>
      </c>
      <c r="F3" s="39" t="s">
        <v>17</v>
      </c>
      <c r="G3" s="38">
        <v>324581</v>
      </c>
      <c r="H3" s="38">
        <f t="shared" ref="H3:H8" si="0">+E3+G3</f>
        <v>4381841</v>
      </c>
      <c r="I3" s="37" t="s">
        <v>3</v>
      </c>
      <c r="J3" s="37" t="s">
        <v>4</v>
      </c>
    </row>
    <row r="4" spans="1:10" outlineLevel="1" x14ac:dyDescent="0.25">
      <c r="A4" s="36">
        <v>45857</v>
      </c>
      <c r="B4" s="37" t="s">
        <v>29</v>
      </c>
      <c r="C4" s="37" t="s">
        <v>24</v>
      </c>
      <c r="D4" s="37" t="s">
        <v>30</v>
      </c>
      <c r="E4" s="38">
        <v>2248125</v>
      </c>
      <c r="F4" s="39" t="s">
        <v>17</v>
      </c>
      <c r="G4" s="38">
        <v>179850</v>
      </c>
      <c r="H4" s="38">
        <f t="shared" si="0"/>
        <v>2427975</v>
      </c>
      <c r="I4" s="37" t="s">
        <v>3</v>
      </c>
      <c r="J4" s="37" t="s">
        <v>4</v>
      </c>
    </row>
    <row r="5" spans="1:10" outlineLevel="1" x14ac:dyDescent="0.25">
      <c r="A5" s="36">
        <v>45857</v>
      </c>
      <c r="B5" s="37" t="s">
        <v>31</v>
      </c>
      <c r="C5" s="37" t="s">
        <v>24</v>
      </c>
      <c r="D5" s="37" t="s">
        <v>32</v>
      </c>
      <c r="E5" s="38">
        <v>1533030</v>
      </c>
      <c r="F5" s="39" t="s">
        <v>17</v>
      </c>
      <c r="G5" s="38">
        <v>122642</v>
      </c>
      <c r="H5" s="38">
        <f t="shared" si="0"/>
        <v>1655672</v>
      </c>
      <c r="I5" s="37" t="s">
        <v>3</v>
      </c>
      <c r="J5" s="37" t="s">
        <v>4</v>
      </c>
    </row>
    <row r="6" spans="1:10" outlineLevel="1" x14ac:dyDescent="0.25">
      <c r="A6" s="36">
        <v>45860</v>
      </c>
      <c r="B6" s="37"/>
      <c r="C6" s="37"/>
      <c r="D6" s="41" t="s">
        <v>33</v>
      </c>
      <c r="E6" s="43">
        <v>0</v>
      </c>
      <c r="F6" s="44" t="s">
        <v>17</v>
      </c>
      <c r="G6" s="43">
        <v>0</v>
      </c>
      <c r="H6" s="38">
        <f t="shared" si="0"/>
        <v>0</v>
      </c>
      <c r="I6" s="37" t="s">
        <v>3</v>
      </c>
      <c r="J6" s="37" t="s">
        <v>4</v>
      </c>
    </row>
    <row r="7" spans="1:10" x14ac:dyDescent="0.25">
      <c r="A7" s="40">
        <v>45866</v>
      </c>
      <c r="B7" s="37"/>
      <c r="C7" s="37"/>
      <c r="D7" s="41" t="s">
        <v>33</v>
      </c>
      <c r="E7" s="42">
        <v>0</v>
      </c>
      <c r="F7" s="39" t="s">
        <v>17</v>
      </c>
      <c r="G7" s="42">
        <v>0</v>
      </c>
      <c r="H7" s="38">
        <f t="shared" si="0"/>
        <v>0</v>
      </c>
      <c r="I7" s="41" t="s">
        <v>3</v>
      </c>
      <c r="J7" s="41" t="s">
        <v>4</v>
      </c>
    </row>
    <row r="8" spans="1:10" x14ac:dyDescent="0.25">
      <c r="A8" s="36">
        <v>45887</v>
      </c>
      <c r="B8" s="37" t="s">
        <v>83</v>
      </c>
      <c r="C8" s="37" t="s">
        <v>78</v>
      </c>
      <c r="D8" s="37" t="s">
        <v>84</v>
      </c>
      <c r="E8" s="38">
        <v>-211530</v>
      </c>
      <c r="F8" s="39" t="s">
        <v>17</v>
      </c>
      <c r="G8" s="38">
        <v>-16922</v>
      </c>
      <c r="H8" s="38">
        <f t="shared" si="0"/>
        <v>-228452</v>
      </c>
      <c r="I8" s="37" t="s">
        <v>3</v>
      </c>
      <c r="J8" s="37" t="s">
        <v>4</v>
      </c>
    </row>
    <row r="9" spans="1:10" x14ac:dyDescent="0.25">
      <c r="H9" s="35">
        <f>SUM(H2:H8)</f>
        <v>11512006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"/>
  <sheetViews>
    <sheetView zoomScaleNormal="100" workbookViewId="0"/>
  </sheetViews>
  <sheetFormatPr defaultColWidth="9.140625" defaultRowHeight="15" outlineLevelRow="1" x14ac:dyDescent="0.25"/>
  <cols>
    <col min="1" max="1" width="14.28515625" style="27" customWidth="1"/>
    <col min="2" max="3" width="11.42578125" style="30" customWidth="1"/>
    <col min="4" max="4" width="57.140625" style="30" customWidth="1"/>
    <col min="5" max="5" width="17.140625" style="31" customWidth="1"/>
    <col min="6" max="6" width="11.42578125" style="30" customWidth="1"/>
    <col min="7" max="8" width="15.7109375" style="31" customWidth="1"/>
    <col min="9" max="9" width="50" style="30" customWidth="1"/>
    <col min="10" max="10" width="21.42578125" style="30" customWidth="1"/>
    <col min="11" max="16384" width="9.140625" style="30"/>
  </cols>
  <sheetData>
    <row r="1" spans="1:10" ht="24.75" customHeight="1" x14ac:dyDescent="0.25">
      <c r="A1" s="32" t="s">
        <v>1</v>
      </c>
      <c r="B1" s="33" t="s">
        <v>0</v>
      </c>
      <c r="C1" s="33" t="s">
        <v>11</v>
      </c>
      <c r="D1" s="33" t="s">
        <v>12</v>
      </c>
      <c r="E1" s="34" t="s">
        <v>15</v>
      </c>
      <c r="F1" s="33" t="s">
        <v>16</v>
      </c>
      <c r="G1" s="34" t="s">
        <v>2</v>
      </c>
      <c r="H1" s="34" t="s">
        <v>23</v>
      </c>
      <c r="I1" s="33" t="s">
        <v>13</v>
      </c>
      <c r="J1" s="33" t="s">
        <v>14</v>
      </c>
    </row>
    <row r="2" spans="1:10" outlineLevel="1" x14ac:dyDescent="0.25">
      <c r="A2" s="45">
        <v>45820</v>
      </c>
      <c r="B2" s="46" t="s">
        <v>70</v>
      </c>
      <c r="C2" s="46" t="s">
        <v>24</v>
      </c>
      <c r="D2" s="46" t="s">
        <v>71</v>
      </c>
      <c r="E2" s="35">
        <v>2856090</v>
      </c>
      <c r="F2" s="47" t="s">
        <v>17</v>
      </c>
      <c r="G2" s="35">
        <v>228487</v>
      </c>
      <c r="H2" s="35">
        <f t="shared" ref="H2:H6" si="0">+E2+G2</f>
        <v>3084577</v>
      </c>
      <c r="I2" s="46" t="s">
        <v>3</v>
      </c>
      <c r="J2" s="46" t="s">
        <v>4</v>
      </c>
    </row>
    <row r="3" spans="1:10" outlineLevel="1" x14ac:dyDescent="0.25">
      <c r="A3" s="45">
        <v>45820</v>
      </c>
      <c r="B3" s="46" t="s">
        <v>72</v>
      </c>
      <c r="C3" s="46" t="s">
        <v>24</v>
      </c>
      <c r="D3" s="46" t="s">
        <v>3</v>
      </c>
      <c r="E3" s="35">
        <v>1174320</v>
      </c>
      <c r="F3" s="47" t="s">
        <v>17</v>
      </c>
      <c r="G3" s="35">
        <v>93946</v>
      </c>
      <c r="H3" s="35">
        <f t="shared" si="0"/>
        <v>1268266</v>
      </c>
      <c r="I3" s="46" t="s">
        <v>3</v>
      </c>
      <c r="J3" s="46" t="s">
        <v>4</v>
      </c>
    </row>
    <row r="4" spans="1:10" outlineLevel="1" x14ac:dyDescent="0.25">
      <c r="A4" s="45">
        <v>45834</v>
      </c>
      <c r="B4" s="46" t="s">
        <v>73</v>
      </c>
      <c r="C4" s="46" t="s">
        <v>24</v>
      </c>
      <c r="D4" s="46" t="s">
        <v>74</v>
      </c>
      <c r="E4" s="35">
        <v>2812230</v>
      </c>
      <c r="F4" s="47" t="s">
        <v>17</v>
      </c>
      <c r="G4" s="35">
        <v>224978</v>
      </c>
      <c r="H4" s="35">
        <f t="shared" si="0"/>
        <v>3037208</v>
      </c>
      <c r="I4" s="46" t="s">
        <v>3</v>
      </c>
      <c r="J4" s="46" t="s">
        <v>4</v>
      </c>
    </row>
    <row r="5" spans="1:10" outlineLevel="1" x14ac:dyDescent="0.25">
      <c r="A5" s="45">
        <v>45834</v>
      </c>
      <c r="B5" s="46" t="s">
        <v>75</v>
      </c>
      <c r="C5" s="46" t="s">
        <v>24</v>
      </c>
      <c r="D5" s="46" t="s">
        <v>76</v>
      </c>
      <c r="E5" s="35">
        <v>4028850</v>
      </c>
      <c r="F5" s="47" t="s">
        <v>17</v>
      </c>
      <c r="G5" s="35">
        <v>322308</v>
      </c>
      <c r="H5" s="35">
        <f t="shared" si="0"/>
        <v>4351158</v>
      </c>
      <c r="I5" s="46" t="s">
        <v>3</v>
      </c>
      <c r="J5" s="46" t="s">
        <v>4</v>
      </c>
    </row>
    <row r="6" spans="1:10" x14ac:dyDescent="0.25">
      <c r="A6" s="45">
        <v>45860</v>
      </c>
      <c r="B6" s="53" t="s">
        <v>77</v>
      </c>
      <c r="C6" s="46" t="s">
        <v>78</v>
      </c>
      <c r="D6" s="46" t="s">
        <v>43</v>
      </c>
      <c r="E6" s="35">
        <v>-787635</v>
      </c>
      <c r="F6" s="47" t="s">
        <v>17</v>
      </c>
      <c r="G6" s="35">
        <v>-63010</v>
      </c>
      <c r="H6" s="35">
        <f t="shared" si="0"/>
        <v>-850645</v>
      </c>
      <c r="I6" s="46" t="s">
        <v>3</v>
      </c>
      <c r="J6" s="46" t="s">
        <v>4</v>
      </c>
    </row>
    <row r="7" spans="1:10" x14ac:dyDescent="0.25">
      <c r="H7" s="35">
        <f>SUM(H2:H6)</f>
        <v>10890564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2"/>
  <sheetViews>
    <sheetView zoomScaleNormal="100" workbookViewId="0"/>
  </sheetViews>
  <sheetFormatPr defaultColWidth="9.140625" defaultRowHeight="15" outlineLevelRow="1" x14ac:dyDescent="0.25"/>
  <cols>
    <col min="1" max="1" width="14.28515625" style="27" customWidth="1"/>
    <col min="2" max="3" width="11.42578125" style="30" customWidth="1"/>
    <col min="4" max="4" width="57.140625" style="30" customWidth="1"/>
    <col min="5" max="5" width="17.140625" style="31" customWidth="1"/>
    <col min="6" max="6" width="11.42578125" style="30" customWidth="1"/>
    <col min="7" max="8" width="15.7109375" style="31" customWidth="1"/>
    <col min="9" max="9" width="50" style="30" customWidth="1"/>
    <col min="10" max="10" width="21.42578125" style="30" customWidth="1"/>
    <col min="11" max="16384" width="9.140625" style="30"/>
  </cols>
  <sheetData>
    <row r="1" spans="1:10" ht="24.75" customHeight="1" x14ac:dyDescent="0.25">
      <c r="A1" s="32" t="s">
        <v>1</v>
      </c>
      <c r="B1" s="33" t="s">
        <v>0</v>
      </c>
      <c r="C1" s="33" t="s">
        <v>11</v>
      </c>
      <c r="D1" s="33" t="s">
        <v>12</v>
      </c>
      <c r="E1" s="34" t="s">
        <v>15</v>
      </c>
      <c r="F1" s="33" t="s">
        <v>16</v>
      </c>
      <c r="G1" s="34" t="s">
        <v>2</v>
      </c>
      <c r="H1" s="34" t="s">
        <v>23</v>
      </c>
      <c r="I1" s="33" t="s">
        <v>13</v>
      </c>
      <c r="J1" s="33" t="s">
        <v>14</v>
      </c>
    </row>
    <row r="2" spans="1:10" outlineLevel="1" x14ac:dyDescent="0.25">
      <c r="A2" s="36">
        <v>45783</v>
      </c>
      <c r="B2" s="37" t="s">
        <v>66</v>
      </c>
      <c r="C2" s="37" t="s">
        <v>24</v>
      </c>
      <c r="D2" s="37" t="s">
        <v>3</v>
      </c>
      <c r="E2" s="38">
        <v>2917735</v>
      </c>
      <c r="F2" s="39" t="s">
        <v>17</v>
      </c>
      <c r="G2" s="38">
        <v>233419</v>
      </c>
      <c r="H2" s="38">
        <f>+E2+G2</f>
        <v>3151154</v>
      </c>
      <c r="I2" s="37" t="s">
        <v>3</v>
      </c>
      <c r="J2" s="37" t="s">
        <v>4</v>
      </c>
    </row>
    <row r="3" spans="1:10" outlineLevel="1" x14ac:dyDescent="0.25">
      <c r="A3" s="36">
        <v>45783</v>
      </c>
      <c r="B3" s="37" t="s">
        <v>67</v>
      </c>
      <c r="C3" s="37" t="s">
        <v>24</v>
      </c>
      <c r="D3" s="37" t="s">
        <v>3</v>
      </c>
      <c r="E3" s="38">
        <v>1174320</v>
      </c>
      <c r="F3" s="39" t="s">
        <v>17</v>
      </c>
      <c r="G3" s="38">
        <v>93946</v>
      </c>
      <c r="H3" s="38">
        <f t="shared" ref="H3:H11" si="0">+E3+G3</f>
        <v>1268266</v>
      </c>
      <c r="I3" s="37" t="s">
        <v>3</v>
      </c>
      <c r="J3" s="37" t="s">
        <v>4</v>
      </c>
    </row>
    <row r="4" spans="1:10" s="52" customFormat="1" outlineLevel="1" x14ac:dyDescent="0.25">
      <c r="A4" s="50">
        <v>45789</v>
      </c>
      <c r="B4" s="51" t="s">
        <v>45</v>
      </c>
      <c r="C4" s="51" t="s">
        <v>45</v>
      </c>
      <c r="D4" s="51" t="s">
        <v>33</v>
      </c>
      <c r="E4" s="43">
        <v>-106025</v>
      </c>
      <c r="F4" s="44" t="s">
        <v>17</v>
      </c>
      <c r="G4" s="43">
        <v>-8482</v>
      </c>
      <c r="H4" s="43">
        <f t="shared" si="0"/>
        <v>-114507</v>
      </c>
      <c r="I4" s="51" t="s">
        <v>3</v>
      </c>
      <c r="J4" s="51" t="s">
        <v>4</v>
      </c>
    </row>
    <row r="5" spans="1:10" s="52" customFormat="1" outlineLevel="1" x14ac:dyDescent="0.25">
      <c r="A5" s="50">
        <v>45789</v>
      </c>
      <c r="B5" s="51" t="s">
        <v>45</v>
      </c>
      <c r="C5" s="51" t="s">
        <v>45</v>
      </c>
      <c r="D5" s="51" t="s">
        <v>33</v>
      </c>
      <c r="E5" s="43">
        <v>-47673</v>
      </c>
      <c r="F5" s="44" t="s">
        <v>17</v>
      </c>
      <c r="G5" s="43">
        <v>-3814</v>
      </c>
      <c r="H5" s="43">
        <f t="shared" si="0"/>
        <v>-51487</v>
      </c>
      <c r="I5" s="51" t="s">
        <v>3</v>
      </c>
      <c r="J5" s="51" t="s">
        <v>4</v>
      </c>
    </row>
    <row r="6" spans="1:10" s="52" customFormat="1" outlineLevel="1" x14ac:dyDescent="0.25">
      <c r="A6" s="50">
        <v>45793</v>
      </c>
      <c r="B6" s="51" t="s">
        <v>45</v>
      </c>
      <c r="C6" s="51" t="s">
        <v>45</v>
      </c>
      <c r="D6" s="51" t="s">
        <v>33</v>
      </c>
      <c r="E6" s="43">
        <v>-47673</v>
      </c>
      <c r="F6" s="44" t="s">
        <v>17</v>
      </c>
      <c r="G6" s="43">
        <v>-3814</v>
      </c>
      <c r="H6" s="43">
        <f t="shared" si="0"/>
        <v>-51487</v>
      </c>
      <c r="I6" s="51" t="s">
        <v>3</v>
      </c>
      <c r="J6" s="51" t="s">
        <v>4</v>
      </c>
    </row>
    <row r="7" spans="1:10" s="52" customFormat="1" outlineLevel="1" x14ac:dyDescent="0.25">
      <c r="A7" s="50">
        <v>45799</v>
      </c>
      <c r="B7" s="51"/>
      <c r="C7" s="51"/>
      <c r="D7" s="51" t="s">
        <v>33</v>
      </c>
      <c r="E7" s="43">
        <v>-47673</v>
      </c>
      <c r="F7" s="44" t="s">
        <v>17</v>
      </c>
      <c r="G7" s="43">
        <v>-3814</v>
      </c>
      <c r="H7" s="43">
        <f t="shared" si="0"/>
        <v>-51487</v>
      </c>
      <c r="I7" s="51" t="s">
        <v>3</v>
      </c>
      <c r="J7" s="51" t="s">
        <v>4</v>
      </c>
    </row>
    <row r="8" spans="1:10" s="52" customFormat="1" outlineLevel="1" x14ac:dyDescent="0.25">
      <c r="A8" s="50">
        <v>45801</v>
      </c>
      <c r="B8" s="51" t="s">
        <v>45</v>
      </c>
      <c r="C8" s="51" t="s">
        <v>45</v>
      </c>
      <c r="D8" s="51" t="s">
        <v>33</v>
      </c>
      <c r="E8" s="43">
        <v>-212052</v>
      </c>
      <c r="F8" s="44" t="s">
        <v>17</v>
      </c>
      <c r="G8" s="43">
        <v>-16964</v>
      </c>
      <c r="H8" s="43">
        <f t="shared" si="0"/>
        <v>-229016</v>
      </c>
      <c r="I8" s="51" t="s">
        <v>3</v>
      </c>
      <c r="J8" s="51" t="s">
        <v>4</v>
      </c>
    </row>
    <row r="9" spans="1:10" s="52" customFormat="1" outlineLevel="1" x14ac:dyDescent="0.25">
      <c r="A9" s="50">
        <v>45803</v>
      </c>
      <c r="B9" s="51"/>
      <c r="C9" s="51"/>
      <c r="D9" s="51" t="s">
        <v>33</v>
      </c>
      <c r="E9" s="43">
        <v>-105505</v>
      </c>
      <c r="F9" s="44" t="s">
        <v>17</v>
      </c>
      <c r="G9" s="43">
        <v>-8440</v>
      </c>
      <c r="H9" s="43">
        <f t="shared" si="0"/>
        <v>-113945</v>
      </c>
      <c r="I9" s="51" t="s">
        <v>3</v>
      </c>
      <c r="J9" s="51" t="s">
        <v>4</v>
      </c>
    </row>
    <row r="10" spans="1:10" outlineLevel="1" x14ac:dyDescent="0.25">
      <c r="A10" s="36">
        <v>45806</v>
      </c>
      <c r="B10" s="37" t="s">
        <v>68</v>
      </c>
      <c r="C10" s="37" t="s">
        <v>24</v>
      </c>
      <c r="D10" s="37" t="s">
        <v>3</v>
      </c>
      <c r="E10" s="38">
        <v>794805</v>
      </c>
      <c r="F10" s="39" t="s">
        <v>17</v>
      </c>
      <c r="G10" s="38">
        <v>63584</v>
      </c>
      <c r="H10" s="38">
        <f t="shared" si="0"/>
        <v>858389</v>
      </c>
      <c r="I10" s="37" t="s">
        <v>3</v>
      </c>
      <c r="J10" s="37" t="s">
        <v>4</v>
      </c>
    </row>
    <row r="11" spans="1:10" outlineLevel="1" x14ac:dyDescent="0.25">
      <c r="A11" s="36">
        <v>45806</v>
      </c>
      <c r="B11" s="37" t="s">
        <v>69</v>
      </c>
      <c r="C11" s="37" t="s">
        <v>24</v>
      </c>
      <c r="D11" s="37" t="s">
        <v>3</v>
      </c>
      <c r="E11" s="38">
        <v>1986630</v>
      </c>
      <c r="F11" s="39" t="s">
        <v>17</v>
      </c>
      <c r="G11" s="38">
        <v>158930</v>
      </c>
      <c r="H11" s="38">
        <f t="shared" si="0"/>
        <v>2145560</v>
      </c>
      <c r="I11" s="37" t="s">
        <v>3</v>
      </c>
      <c r="J11" s="37" t="s">
        <v>4</v>
      </c>
    </row>
    <row r="12" spans="1:10" x14ac:dyDescent="0.25">
      <c r="A12" s="48" t="s">
        <v>60</v>
      </c>
      <c r="H12" s="49">
        <f>SUM(H2:H11)</f>
        <v>6811440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"/>
  <sheetViews>
    <sheetView zoomScaleNormal="100" workbookViewId="0"/>
  </sheetViews>
  <sheetFormatPr defaultColWidth="9.140625" defaultRowHeight="15" outlineLevelRow="1" x14ac:dyDescent="0.25"/>
  <cols>
    <col min="1" max="1" width="14.28515625" style="27" customWidth="1"/>
    <col min="2" max="3" width="11.42578125" style="30" customWidth="1"/>
    <col min="4" max="4" width="57.140625" style="30" customWidth="1"/>
    <col min="5" max="5" width="17.140625" style="31" customWidth="1"/>
    <col min="6" max="6" width="11.42578125" style="30" customWidth="1"/>
    <col min="7" max="8" width="15.7109375" style="31" customWidth="1"/>
    <col min="9" max="9" width="50" style="30" customWidth="1"/>
    <col min="10" max="10" width="21.42578125" style="30" customWidth="1"/>
    <col min="11" max="16384" width="9.140625" style="30"/>
  </cols>
  <sheetData>
    <row r="1" spans="1:10" ht="24.75" customHeight="1" x14ac:dyDescent="0.25">
      <c r="A1" s="32" t="s">
        <v>1</v>
      </c>
      <c r="B1" s="33" t="s">
        <v>0</v>
      </c>
      <c r="C1" s="33" t="s">
        <v>11</v>
      </c>
      <c r="D1" s="33" t="s">
        <v>12</v>
      </c>
      <c r="E1" s="34" t="s">
        <v>15</v>
      </c>
      <c r="F1" s="33" t="s">
        <v>16</v>
      </c>
      <c r="G1" s="34" t="s">
        <v>2</v>
      </c>
      <c r="H1" s="34" t="s">
        <v>23</v>
      </c>
      <c r="I1" s="33" t="s">
        <v>13</v>
      </c>
      <c r="J1" s="33" t="s">
        <v>14</v>
      </c>
    </row>
    <row r="2" spans="1:10" outlineLevel="1" x14ac:dyDescent="0.25">
      <c r="A2" s="36">
        <v>45755</v>
      </c>
      <c r="B2" s="37" t="s">
        <v>56</v>
      </c>
      <c r="C2" s="37" t="s">
        <v>24</v>
      </c>
      <c r="D2" s="37" t="s">
        <v>3</v>
      </c>
      <c r="E2" s="38">
        <v>3392530</v>
      </c>
      <c r="F2" s="39" t="s">
        <v>17</v>
      </c>
      <c r="G2" s="38">
        <v>271402</v>
      </c>
      <c r="H2" s="38">
        <f>+E2+G2</f>
        <v>3663932</v>
      </c>
      <c r="I2" s="37" t="s">
        <v>3</v>
      </c>
      <c r="J2" s="37" t="s">
        <v>4</v>
      </c>
    </row>
    <row r="3" spans="1:10" outlineLevel="1" x14ac:dyDescent="0.25">
      <c r="A3" s="36">
        <v>45755</v>
      </c>
      <c r="B3" s="37" t="s">
        <v>57</v>
      </c>
      <c r="C3" s="37" t="s">
        <v>24</v>
      </c>
      <c r="D3" s="37" t="s">
        <v>3</v>
      </c>
      <c r="E3" s="38">
        <v>1165510</v>
      </c>
      <c r="F3" s="39" t="s">
        <v>17</v>
      </c>
      <c r="G3" s="38">
        <v>93241</v>
      </c>
      <c r="H3" s="38">
        <f t="shared" ref="H3:H6" si="0">+E3+G3</f>
        <v>1258751</v>
      </c>
      <c r="I3" s="37" t="s">
        <v>3</v>
      </c>
      <c r="J3" s="37" t="s">
        <v>4</v>
      </c>
    </row>
    <row r="4" spans="1:10" outlineLevel="1" x14ac:dyDescent="0.25">
      <c r="A4" s="36">
        <v>45771</v>
      </c>
      <c r="B4" s="37" t="s">
        <v>58</v>
      </c>
      <c r="C4" s="37" t="s">
        <v>24</v>
      </c>
      <c r="D4" s="37" t="s">
        <v>3</v>
      </c>
      <c r="E4" s="38">
        <v>700363</v>
      </c>
      <c r="F4" s="39" t="s">
        <v>17</v>
      </c>
      <c r="G4" s="38">
        <v>56029</v>
      </c>
      <c r="H4" s="38">
        <f t="shared" si="0"/>
        <v>756392</v>
      </c>
      <c r="I4" s="37" t="s">
        <v>3</v>
      </c>
      <c r="J4" s="37" t="s">
        <v>4</v>
      </c>
    </row>
    <row r="5" spans="1:10" outlineLevel="1" x14ac:dyDescent="0.25">
      <c r="A5" s="36">
        <v>45771</v>
      </c>
      <c r="B5" s="37" t="s">
        <v>59</v>
      </c>
      <c r="C5" s="37" t="s">
        <v>24</v>
      </c>
      <c r="D5" s="37" t="s">
        <v>3</v>
      </c>
      <c r="E5" s="38">
        <v>3257101</v>
      </c>
      <c r="F5" s="39" t="s">
        <v>17</v>
      </c>
      <c r="G5" s="38">
        <v>260568</v>
      </c>
      <c r="H5" s="38">
        <f t="shared" si="0"/>
        <v>3517669</v>
      </c>
      <c r="I5" s="37" t="s">
        <v>3</v>
      </c>
      <c r="J5" s="37" t="s">
        <v>4</v>
      </c>
    </row>
    <row r="6" spans="1:10" outlineLevel="1" x14ac:dyDescent="0.25">
      <c r="A6" s="36">
        <v>45776</v>
      </c>
      <c r="B6" s="37" t="s">
        <v>45</v>
      </c>
      <c r="C6" s="37" t="s">
        <v>45</v>
      </c>
      <c r="D6" s="37" t="s">
        <v>33</v>
      </c>
      <c r="E6" s="38">
        <v>-211010</v>
      </c>
      <c r="F6" s="39" t="s">
        <v>17</v>
      </c>
      <c r="G6" s="38">
        <v>-16881</v>
      </c>
      <c r="H6" s="38">
        <f t="shared" si="0"/>
        <v>-227891</v>
      </c>
      <c r="I6" s="37" t="s">
        <v>3</v>
      </c>
      <c r="J6" s="37" t="s">
        <v>4</v>
      </c>
    </row>
    <row r="7" spans="1:10" x14ac:dyDescent="0.25">
      <c r="A7" s="48" t="s">
        <v>60</v>
      </c>
      <c r="H7" s="49">
        <f>SUM(H2:H6)</f>
        <v>8968853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"/>
  <sheetViews>
    <sheetView zoomScaleNormal="100" workbookViewId="0"/>
  </sheetViews>
  <sheetFormatPr defaultColWidth="9.140625" defaultRowHeight="15" outlineLevelRow="1" x14ac:dyDescent="0.25"/>
  <cols>
    <col min="1" max="1" width="14.28515625" style="27" customWidth="1"/>
    <col min="2" max="3" width="11.42578125" style="30" customWidth="1"/>
    <col min="4" max="4" width="57.140625" style="30" customWidth="1"/>
    <col min="5" max="5" width="17.140625" style="31" customWidth="1"/>
    <col min="6" max="6" width="11.42578125" style="30" customWidth="1"/>
    <col min="7" max="8" width="15.7109375" style="31" customWidth="1"/>
    <col min="9" max="9" width="50" style="30" customWidth="1"/>
    <col min="10" max="10" width="21.42578125" style="30" customWidth="1"/>
    <col min="11" max="16384" width="9.140625" style="30"/>
  </cols>
  <sheetData>
    <row r="1" spans="1:10" ht="24.75" customHeight="1" x14ac:dyDescent="0.25">
      <c r="A1" s="32" t="s">
        <v>1</v>
      </c>
      <c r="B1" s="33" t="s">
        <v>0</v>
      </c>
      <c r="C1" s="33" t="s">
        <v>11</v>
      </c>
      <c r="D1" s="33" t="s">
        <v>12</v>
      </c>
      <c r="E1" s="34" t="s">
        <v>15</v>
      </c>
      <c r="F1" s="33" t="s">
        <v>16</v>
      </c>
      <c r="G1" s="34" t="s">
        <v>2</v>
      </c>
      <c r="H1" s="34" t="s">
        <v>23</v>
      </c>
      <c r="I1" s="33" t="s">
        <v>13</v>
      </c>
      <c r="J1" s="33" t="s">
        <v>14</v>
      </c>
    </row>
    <row r="2" spans="1:10" outlineLevel="1" x14ac:dyDescent="0.25">
      <c r="A2" s="45">
        <v>45722</v>
      </c>
      <c r="B2" s="46" t="s">
        <v>45</v>
      </c>
      <c r="C2" s="46" t="s">
        <v>45</v>
      </c>
      <c r="D2" s="46" t="s">
        <v>33</v>
      </c>
      <c r="E2" s="35">
        <v>-67403</v>
      </c>
      <c r="F2" s="47" t="s">
        <v>17</v>
      </c>
      <c r="G2" s="35">
        <v>-5392</v>
      </c>
      <c r="H2" s="35">
        <f>+E2+G2</f>
        <v>-72795</v>
      </c>
      <c r="I2" s="46" t="s">
        <v>3</v>
      </c>
      <c r="J2" s="46" t="s">
        <v>4</v>
      </c>
    </row>
    <row r="3" spans="1:10" outlineLevel="1" x14ac:dyDescent="0.25">
      <c r="A3" s="45">
        <v>45727</v>
      </c>
      <c r="B3" s="46" t="s">
        <v>61</v>
      </c>
      <c r="C3" s="46" t="s">
        <v>24</v>
      </c>
      <c r="D3" s="46" t="s">
        <v>3</v>
      </c>
      <c r="E3" s="35">
        <v>3081230</v>
      </c>
      <c r="F3" s="47" t="s">
        <v>17</v>
      </c>
      <c r="G3" s="35">
        <v>246498</v>
      </c>
      <c r="H3" s="35">
        <f t="shared" ref="H3:H8" si="0">+E3+G3</f>
        <v>3327728</v>
      </c>
      <c r="I3" s="46" t="s">
        <v>3</v>
      </c>
      <c r="J3" s="46" t="s">
        <v>4</v>
      </c>
    </row>
    <row r="4" spans="1:10" outlineLevel="1" x14ac:dyDescent="0.25">
      <c r="A4" s="45">
        <v>45727</v>
      </c>
      <c r="B4" s="46" t="s">
        <v>62</v>
      </c>
      <c r="C4" s="46" t="s">
        <v>24</v>
      </c>
      <c r="D4" s="46" t="s">
        <v>3</v>
      </c>
      <c r="E4" s="35">
        <v>3545147</v>
      </c>
      <c r="F4" s="47" t="s">
        <v>17</v>
      </c>
      <c r="G4" s="35">
        <v>283612</v>
      </c>
      <c r="H4" s="35">
        <f t="shared" si="0"/>
        <v>3828759</v>
      </c>
      <c r="I4" s="46" t="s">
        <v>3</v>
      </c>
      <c r="J4" s="46" t="s">
        <v>4</v>
      </c>
    </row>
    <row r="5" spans="1:10" outlineLevel="1" x14ac:dyDescent="0.25">
      <c r="A5" s="45">
        <v>45730</v>
      </c>
      <c r="B5" s="46" t="s">
        <v>45</v>
      </c>
      <c r="C5" s="46" t="s">
        <v>45</v>
      </c>
      <c r="D5" s="46" t="s">
        <v>33</v>
      </c>
      <c r="E5" s="35">
        <v>-52815</v>
      </c>
      <c r="F5" s="47" t="s">
        <v>17</v>
      </c>
      <c r="G5" s="35">
        <v>-4225</v>
      </c>
      <c r="H5" s="35">
        <f t="shared" si="0"/>
        <v>-57040</v>
      </c>
      <c r="I5" s="46" t="s">
        <v>3</v>
      </c>
      <c r="J5" s="46" t="s">
        <v>4</v>
      </c>
    </row>
    <row r="6" spans="1:10" outlineLevel="1" x14ac:dyDescent="0.25">
      <c r="A6" s="45">
        <v>45741</v>
      </c>
      <c r="B6" s="46" t="s">
        <v>63</v>
      </c>
      <c r="C6" s="46" t="s">
        <v>24</v>
      </c>
      <c r="D6" s="46" t="s">
        <v>3</v>
      </c>
      <c r="E6" s="35">
        <v>2229370</v>
      </c>
      <c r="F6" s="47" t="s">
        <v>17</v>
      </c>
      <c r="G6" s="35">
        <v>178350</v>
      </c>
      <c r="H6" s="35">
        <f t="shared" si="0"/>
        <v>2407720</v>
      </c>
      <c r="I6" s="46" t="s">
        <v>3</v>
      </c>
      <c r="J6" s="46" t="s">
        <v>4</v>
      </c>
    </row>
    <row r="7" spans="1:10" outlineLevel="1" x14ac:dyDescent="0.25">
      <c r="A7" s="45">
        <v>45741</v>
      </c>
      <c r="B7" s="46" t="s">
        <v>64</v>
      </c>
      <c r="C7" s="46" t="s">
        <v>24</v>
      </c>
      <c r="D7" s="46" t="s">
        <v>3</v>
      </c>
      <c r="E7" s="35">
        <v>3798385</v>
      </c>
      <c r="F7" s="47" t="s">
        <v>17</v>
      </c>
      <c r="G7" s="35">
        <v>303871</v>
      </c>
      <c r="H7" s="35">
        <f t="shared" si="0"/>
        <v>4102256</v>
      </c>
      <c r="I7" s="46" t="s">
        <v>3</v>
      </c>
      <c r="J7" s="46" t="s">
        <v>4</v>
      </c>
    </row>
    <row r="8" spans="1:10" outlineLevel="1" x14ac:dyDescent="0.25">
      <c r="A8" s="45">
        <v>45745</v>
      </c>
      <c r="B8" s="46" t="s">
        <v>45</v>
      </c>
      <c r="C8" s="46" t="s">
        <v>45</v>
      </c>
      <c r="D8" s="46" t="s">
        <v>33</v>
      </c>
      <c r="E8" s="35">
        <v>-106026</v>
      </c>
      <c r="F8" s="47" t="s">
        <v>17</v>
      </c>
      <c r="G8" s="35">
        <v>-8482</v>
      </c>
      <c r="H8" s="35">
        <f t="shared" si="0"/>
        <v>-114508</v>
      </c>
      <c r="I8" s="46" t="s">
        <v>3</v>
      </c>
      <c r="J8" s="46" t="s">
        <v>4</v>
      </c>
    </row>
    <row r="9" spans="1:10" x14ac:dyDescent="0.25">
      <c r="A9" s="48" t="s">
        <v>65</v>
      </c>
      <c r="H9" s="49">
        <f>SUM(H2:H8)</f>
        <v>13422120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8"/>
  <sheetViews>
    <sheetView zoomScaleNormal="100" workbookViewId="0"/>
  </sheetViews>
  <sheetFormatPr defaultColWidth="9.140625" defaultRowHeight="15" outlineLevelRow="1" x14ac:dyDescent="0.25"/>
  <cols>
    <col min="1" max="1" width="14.28515625" style="27" customWidth="1"/>
    <col min="2" max="3" width="11.42578125" style="30" customWidth="1"/>
    <col min="4" max="4" width="57.140625" style="30" customWidth="1"/>
    <col min="5" max="5" width="17.140625" style="31" customWidth="1"/>
    <col min="6" max="6" width="11.42578125" style="30" customWidth="1"/>
    <col min="7" max="8" width="15.7109375" style="31" customWidth="1"/>
    <col min="9" max="9" width="50" style="30" customWidth="1"/>
    <col min="10" max="10" width="21.42578125" style="30" customWidth="1"/>
    <col min="11" max="16384" width="9.140625" style="30"/>
  </cols>
  <sheetData>
    <row r="1" spans="1:10" ht="24.75" customHeight="1" x14ac:dyDescent="0.25">
      <c r="A1" s="32" t="s">
        <v>1</v>
      </c>
      <c r="B1" s="33" t="s">
        <v>0</v>
      </c>
      <c r="C1" s="33" t="s">
        <v>11</v>
      </c>
      <c r="D1" s="33" t="s">
        <v>12</v>
      </c>
      <c r="E1" s="34" t="s">
        <v>15</v>
      </c>
      <c r="F1" s="33" t="s">
        <v>16</v>
      </c>
      <c r="G1" s="34" t="s">
        <v>2</v>
      </c>
      <c r="H1" s="34" t="s">
        <v>23</v>
      </c>
      <c r="I1" s="33" t="s">
        <v>13</v>
      </c>
      <c r="J1" s="33" t="s">
        <v>14</v>
      </c>
    </row>
    <row r="2" spans="1:10" outlineLevel="1" x14ac:dyDescent="0.25">
      <c r="A2" s="45">
        <v>45693</v>
      </c>
      <c r="B2" s="46" t="s">
        <v>45</v>
      </c>
      <c r="C2" s="46" t="s">
        <v>45</v>
      </c>
      <c r="D2" s="46" t="s">
        <v>51</v>
      </c>
      <c r="E2" s="35">
        <v>-192333</v>
      </c>
      <c r="F2" s="47" t="s">
        <v>17</v>
      </c>
      <c r="G2" s="35">
        <v>-15386</v>
      </c>
      <c r="H2" s="35">
        <f>+E2+G2</f>
        <v>-207719</v>
      </c>
      <c r="I2" s="46" t="s">
        <v>3</v>
      </c>
      <c r="J2" s="46" t="s">
        <v>4</v>
      </c>
    </row>
    <row r="3" spans="1:10" outlineLevel="1" x14ac:dyDescent="0.25">
      <c r="A3" s="45">
        <v>45696</v>
      </c>
      <c r="B3" s="46" t="s">
        <v>52</v>
      </c>
      <c r="C3" s="46" t="s">
        <v>24</v>
      </c>
      <c r="D3" s="46" t="s">
        <v>3</v>
      </c>
      <c r="E3" s="35">
        <v>1785960</v>
      </c>
      <c r="F3" s="47" t="s">
        <v>17</v>
      </c>
      <c r="G3" s="35">
        <v>142877</v>
      </c>
      <c r="H3" s="35">
        <f t="shared" ref="H3:H7" si="0">+E3+G3</f>
        <v>1928837</v>
      </c>
      <c r="I3" s="46" t="s">
        <v>3</v>
      </c>
      <c r="J3" s="46" t="s">
        <v>4</v>
      </c>
    </row>
    <row r="4" spans="1:10" outlineLevel="1" x14ac:dyDescent="0.25">
      <c r="A4" s="45">
        <v>45696</v>
      </c>
      <c r="B4" s="46" t="s">
        <v>53</v>
      </c>
      <c r="C4" s="46" t="s">
        <v>24</v>
      </c>
      <c r="D4" s="46" t="s">
        <v>3</v>
      </c>
      <c r="E4" s="35">
        <v>3072025</v>
      </c>
      <c r="F4" s="47" t="s">
        <v>17</v>
      </c>
      <c r="G4" s="35">
        <v>245762</v>
      </c>
      <c r="H4" s="35">
        <f t="shared" si="0"/>
        <v>3317787</v>
      </c>
      <c r="I4" s="46" t="s">
        <v>3</v>
      </c>
      <c r="J4" s="46" t="s">
        <v>4</v>
      </c>
    </row>
    <row r="5" spans="1:10" outlineLevel="1" x14ac:dyDescent="0.25">
      <c r="A5" s="45">
        <v>45698</v>
      </c>
      <c r="B5" s="46" t="s">
        <v>45</v>
      </c>
      <c r="C5" s="46" t="s">
        <v>45</v>
      </c>
      <c r="D5" s="46" t="s">
        <v>51</v>
      </c>
      <c r="E5" s="35">
        <v>-105505</v>
      </c>
      <c r="F5" s="47" t="s">
        <v>17</v>
      </c>
      <c r="G5" s="35">
        <v>-8440</v>
      </c>
      <c r="H5" s="35">
        <f t="shared" si="0"/>
        <v>-113945</v>
      </c>
      <c r="I5" s="46" t="s">
        <v>3</v>
      </c>
      <c r="J5" s="46" t="s">
        <v>4</v>
      </c>
    </row>
    <row r="6" spans="1:10" outlineLevel="1" x14ac:dyDescent="0.25">
      <c r="A6" s="45">
        <v>45713</v>
      </c>
      <c r="B6" s="46" t="s">
        <v>54</v>
      </c>
      <c r="C6" s="46" t="s">
        <v>24</v>
      </c>
      <c r="D6" s="46" t="s">
        <v>3</v>
      </c>
      <c r="E6" s="35">
        <v>1881825</v>
      </c>
      <c r="F6" s="47" t="s">
        <v>17</v>
      </c>
      <c r="G6" s="35">
        <v>150546</v>
      </c>
      <c r="H6" s="35">
        <f t="shared" si="0"/>
        <v>2032371</v>
      </c>
      <c r="I6" s="46" t="s">
        <v>3</v>
      </c>
      <c r="J6" s="46" t="s">
        <v>4</v>
      </c>
    </row>
    <row r="7" spans="1:10" outlineLevel="1" x14ac:dyDescent="0.25">
      <c r="A7" s="45">
        <v>45713</v>
      </c>
      <c r="B7" s="46" t="s">
        <v>55</v>
      </c>
      <c r="C7" s="46" t="s">
        <v>24</v>
      </c>
      <c r="D7" s="46" t="s">
        <v>3</v>
      </c>
      <c r="E7" s="35">
        <v>4213420</v>
      </c>
      <c r="F7" s="47" t="s">
        <v>17</v>
      </c>
      <c r="G7" s="35">
        <v>337074</v>
      </c>
      <c r="H7" s="35">
        <f t="shared" si="0"/>
        <v>4550494</v>
      </c>
      <c r="I7" s="46" t="s">
        <v>3</v>
      </c>
      <c r="J7" s="46" t="s">
        <v>4</v>
      </c>
    </row>
    <row r="8" spans="1:10" x14ac:dyDescent="0.25">
      <c r="H8" s="35">
        <f>SUM(H2:H7)</f>
        <v>11507825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Tổng hợp công nợ </vt:lpstr>
      <vt:lpstr>T08</vt:lpstr>
      <vt:lpstr>T08 chưa ghi nhận</vt:lpstr>
      <vt:lpstr>T07</vt:lpstr>
      <vt:lpstr>T06</vt:lpstr>
      <vt:lpstr>T05</vt:lpstr>
      <vt:lpstr>T04</vt:lpstr>
      <vt:lpstr>T03</vt:lpstr>
      <vt:lpstr>T02</vt:lpstr>
      <vt:lpstr>T01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2023-07-07T03:18:46Z</dcterms:created>
  <dcterms:modified xsi:type="dcterms:W3CDTF">2025-09-17T03:51:01Z</dcterms:modified>
</cp:coreProperties>
</file>