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08.2025" sheetId="26" r:id="rId2"/>
    <sheet name="T07.2025" sheetId="25" r:id="rId3"/>
    <sheet name="T06.2025" sheetId="24" r:id="rId4"/>
    <sheet name="T05.2025" sheetId="23" r:id="rId5"/>
    <sheet name="T04.2025" sheetId="22" r:id="rId6"/>
    <sheet name="T03.2025" sheetId="21" r:id="rId7"/>
    <sheet name="T02.2025" sheetId="20" state="hidden" r:id="rId8"/>
    <sheet name="T4-8" sheetId="2" state="hidden" r:id="rId9"/>
    <sheet name="T9" sheetId="3" state="hidden" r:id="rId10"/>
    <sheet name="T10" sheetId="4" state="hidden" r:id="rId11"/>
    <sheet name="T11+12" sheetId="5" state="hidden" r:id="rId12"/>
    <sheet name="T01.2025" sheetId="17" state="hidden" r:id="rId13"/>
    <sheet name="T12.2024" sheetId="18" state="hidden" r:id="rId14"/>
    <sheet name="T11.2024" sheetId="16" state="hidden" r:id="rId15"/>
    <sheet name="T10.2024" sheetId="15" state="hidden" r:id="rId16"/>
    <sheet name="T09.2024" sheetId="14" state="hidden" r:id="rId17"/>
    <sheet name="T08.2024" sheetId="13" state="hidden" r:id="rId18"/>
    <sheet name="T07.2024" sheetId="12" state="hidden" r:id="rId19"/>
    <sheet name="T06.2024" sheetId="11" state="hidden" r:id="rId20"/>
    <sheet name="T05.2024" sheetId="10" state="hidden" r:id="rId21"/>
    <sheet name="T04.2024" sheetId="9" state="hidden" r:id="rId22"/>
    <sheet name="T03.2024" sheetId="8" state="hidden" r:id="rId23"/>
    <sheet name="T02.2024" sheetId="7" state="hidden" r:id="rId24"/>
    <sheet name="T01.2024" sheetId="6" state="hidden" r:id="rId25"/>
  </sheets>
  <definedNames>
    <definedName name="_xlnm._FilterDatabase" localSheetId="8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1" l="1"/>
  <c r="J6" i="22" l="1"/>
  <c r="I15" i="1" l="1"/>
  <c r="H4" i="26"/>
  <c r="H3" i="26"/>
  <c r="H9" i="26" s="1"/>
  <c r="H8" i="25" l="1"/>
  <c r="I14" i="1"/>
  <c r="I13" i="1" l="1"/>
  <c r="J6" i="24"/>
  <c r="J5" i="24"/>
  <c r="I7" i="24"/>
  <c r="H7" i="24"/>
  <c r="G7" i="24"/>
  <c r="I12" i="1"/>
  <c r="I11" i="1"/>
  <c r="I10" i="1"/>
  <c r="J7" i="24" l="1"/>
  <c r="J8" i="22"/>
  <c r="J9" i="23"/>
  <c r="J8" i="23"/>
  <c r="J7" i="23"/>
  <c r="J10" i="23" s="1"/>
  <c r="I10" i="23"/>
  <c r="H10" i="23"/>
  <c r="G10" i="23"/>
  <c r="J9" i="22" l="1"/>
  <c r="J10" i="22"/>
  <c r="J11" i="22"/>
  <c r="J7" i="22"/>
  <c r="J12" i="22" s="1"/>
  <c r="I12" i="22"/>
  <c r="H12" i="22"/>
  <c r="G12" i="22"/>
  <c r="J8" i="21" l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9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31" i="1" l="1"/>
  <c r="G40" i="1" s="1"/>
  <c r="D17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</calcChain>
</file>

<file path=xl/sharedStrings.xml><?xml version="1.0" encoding="utf-8"?>
<sst xmlns="http://schemas.openxmlformats.org/spreadsheetml/2006/main" count="939" uniqueCount="260">
  <si>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</si>
  <si>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</si>
  <si>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</si>
  <si>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</si>
  <si>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</si>
  <si>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</si>
  <si>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</si>
  <si>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</si>
  <si>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</si>
  <si>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</si>
  <si>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</si>
  <si>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</si>
  <si>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</si>
  <si>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</si>
  <si>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</si>
  <si>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</si>
  <si>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</si>
  <si>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</si>
  <si>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</si>
  <si>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</si>
  <si>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</si>
  <si>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</si>
  <si>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</si>
  <si>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</si>
  <si>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</si>
  <si>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</si>
  <si>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</si>
  <si>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</si>
  <si>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</si>
  <si>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</si>
  <si>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</si>
  <si>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</si>
  <si>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</si>
  <si>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</si>
  <si>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</si>
  <si>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</si>
  <si>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</si>
  <si>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</si>
  <si>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</si>
  <si>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</si>
  <si>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</si>
  <si>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</si>
  <si>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</si>
  <si>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</si>
  <si>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</si>
  <si>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</si>
  <si>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</si>
  <si>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</si>
  <si>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</si>
  <si>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</si>
  <si>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</si>
  <si>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</si>
  <si>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</si>
  <si>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</si>
  <si>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</si>
  <si>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</si>
  <si>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</si>
  <si>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</si>
  <si>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</si>
  <si>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</si>
  <si>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</si>
  <si>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</si>
  <si>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</si>
  <si>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</si>
  <si>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</si>
  <si>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</si>
  <si>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</si>
  <si>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</si>
  <si>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</si>
  <si>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</si>
  <si>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</si>
  <si>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</si>
  <si>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</si>
  <si>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</si>
  <si>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</si>
  <si>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</si>
  <si>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</si>
  <si>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</si>
  <si>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</si>
  <si>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</si>
  <si>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</si>
  <si>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</si>
  <si>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</si>
  <si>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</si>
  <si>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</si>
  <si>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</si>
  <si>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</si>
  <si>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</si>
  <si>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</si>
  <si>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</si>
  <si>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</si>
  <si>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</si>
  <si>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</si>
  <si>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</si>
  <si>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</si>
  <si>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</si>
  <si>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</si>
  <si>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</si>
  <si>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</si>
  <si>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</si>
  <si>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</si>
  <si>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</si>
  <si>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</si>
  <si>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</si>
  <si>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</si>
  <si>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</si>
  <si>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</si>
  <si>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</si>
  <si>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</si>
  <si>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</si>
  <si>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</si>
  <si>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</si>
  <si>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</si>
  <si>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</si>
  <si>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</si>
  <si>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</si>
  <si>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</si>
  <si>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</si>
  <si>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</si>
  <si>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</si>
  <si>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</si>
  <si>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</si>
  <si>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</si>
  <si>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</si>
  <si>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</si>
  <si>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</si>
  <si>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</si>
  <si>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</si>
  <si>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</si>
  <si>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</si>
  <si>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</si>
  <si>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</si>
  <si>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</si>
  <si>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</si>
  <si>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</si>
  <si>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</si>
  <si>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</si>
  <si>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</si>
  <si>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</si>
  <si>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</si>
  <si>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</si>
  <si>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</si>
  <si>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</si>
  <si>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</si>
  <si>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</si>
  <si>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</si>
  <si>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</si>
  <si>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</si>
  <si>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</si>
  <si>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</si>
  <si>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</si>
  <si>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</si>
  <si>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</si>
  <si>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</si>
  <si>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</si>
  <si>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</si>
  <si>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</si>
  <si>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</si>
  <si>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</si>
  <si>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</si>
  <si>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</si>
  <si>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</si>
  <si>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</si>
  <si>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</si>
  <si>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</si>
  <si>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</si>
  <si>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</si>
  <si>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</si>
  <si>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</si>
  <si>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</si>
  <si>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</si>
  <si>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</si>
  <si>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</si>
  <si>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</si>
  <si>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</si>
  <si>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</si>
  <si>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</si>
  <si>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</si>
  <si>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</si>
  <si>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</si>
  <si>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</si>
  <si>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</si>
  <si>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</si>
  <si>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</si>
  <si>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</si>
  <si>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</si>
  <si>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</si>
  <si>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</si>
  <si>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</si>
  <si>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</si>
  <si>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</si>
  <si>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</si>
  <si>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</si>
  <si>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</si>
  <si>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</si>
  <si>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</si>
  <si>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</si>
  <si>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</si>
  <si>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</si>
  <si>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</si>
  <si>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</si>
  <si>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</si>
  <si>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</si>
  <si>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</si>
  <si>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</si>
  <si>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</si>
  <si>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</si>
  <si>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</si>
  <si>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</si>
  <si>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</si>
  <si>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</si>
  <si>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</si>
  <si>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</si>
  <si>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</si>
  <si>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</si>
  <si>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</si>
  <si>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</si>
  <si>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</si>
  <si>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</si>
  <si>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</si>
  <si>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</si>
  <si>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</si>
  <si>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</si>
  <si>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</si>
  <si>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</si>
  <si>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</si>
  <si>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</si>
  <si>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</si>
  <si>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</si>
  <si>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</si>
  <si>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</si>
  <si>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</si>
  <si>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Hàng bán tháng 07.2025</t>
  </si>
  <si>
    <t>T07.2025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</si>
  <si>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</si>
  <si>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</si>
  <si>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</si>
  <si>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</si>
  <si>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</si>
  <si>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</si>
  <si>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</si>
  <si>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</si>
  <si>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</si>
  <si>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/>
  </si>
  <si>
    <t>00046344</t>
  </si>
  <si>
    <t>1C25TNN</t>
  </si>
  <si>
    <t>CÔNG TY TNHH THƯƠNG MẠI HADA VIỆT NAM</t>
  </si>
  <si>
    <t>0110542608</t>
  </si>
  <si>
    <t>00046345</t>
  </si>
  <si>
    <t>00046346</t>
  </si>
  <si>
    <t>00050701</t>
  </si>
  <si>
    <t>00055778</t>
  </si>
  <si>
    <t>00055779</t>
  </si>
  <si>
    <t>00055822</t>
  </si>
  <si>
    <t>Hàng Trả -Tmart Store Mỹ Đình, Nam Từ Liêm - A.Đăng - Tmart99996</t>
  </si>
  <si>
    <t>Hàng bán tháng 08.2025</t>
  </si>
  <si>
    <t>T08.2025</t>
  </si>
  <si>
    <t>Số dòng = 9</t>
  </si>
  <si>
    <t>HBTL25012950</t>
  </si>
  <si>
    <t>TT 17.09.25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</si>
</sst>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1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38" fontId="13" fillId="0" borderId="5" xfId="0" applyNumberFormat="1" applyFont="1" applyBorder="1" applyAlignment="1">
      <alignment horizontal="right" vertical="center"/>
    </xf>
    <xf numFmtId="14" fontId="13" fillId="0" borderId="5" xfId="0" applyNumberFormat="1" applyFont="1" applyBorder="1" applyAlignment="1">
      <alignment horizontal="center" vertical="center"/>
    </xf>
    <xf numFmtId="14" fontId="11" fillId="0" borderId="5" xfId="2" applyNumberFormat="1" applyFont="1" applyBorder="1" applyAlignment="1">
      <alignment horizontal="center" vertical="center"/>
    </xf>
    <xf numFmtId="38" fontId="11" fillId="0" borderId="5" xfId="2" applyNumberFormat="1" applyFont="1" applyBorder="1" applyAlignment="1">
      <alignment horizontal="right" vertical="center"/>
    </xf>
    <xf numFmtId="38" fontId="11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44"/>
  <sheetViews>
    <sheetView tabSelected="1" topLeftCell="A7" workbookViewId="0">
      <selection activeCell="J11" sqref="J11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10" ht="19.5" x14ac:dyDescent="0.3">
      <c r="B1" s="104" t="s">
        <v>174</v>
      </c>
      <c r="C1" s="104"/>
      <c r="D1" s="104"/>
      <c r="E1" s="104"/>
      <c r="F1" s="104"/>
      <c r="G1" s="104"/>
    </row>
    <row r="2" spans="2:10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10" ht="15.75" x14ac:dyDescent="0.25">
      <c r="B3" s="3"/>
      <c r="C3" s="4" t="s">
        <v>7</v>
      </c>
      <c r="D3" s="5"/>
      <c r="E3" s="6"/>
      <c r="F3" s="7"/>
      <c r="G3" s="7"/>
    </row>
    <row r="4" spans="2:10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10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10" ht="15.75" x14ac:dyDescent="0.25">
      <c r="B6" s="8"/>
      <c r="C6" s="89" t="s">
        <v>163</v>
      </c>
      <c r="D6" s="5">
        <v>4762398</v>
      </c>
      <c r="E6" s="6"/>
      <c r="F6" s="7"/>
      <c r="G6" s="7"/>
      <c r="I6" s="32"/>
    </row>
    <row r="7" spans="2:10" ht="15.75" x14ac:dyDescent="0.25">
      <c r="B7" s="8"/>
      <c r="C7" s="89" t="s">
        <v>172</v>
      </c>
      <c r="D7" s="5">
        <v>9018148</v>
      </c>
      <c r="E7" s="6"/>
      <c r="F7" s="7"/>
      <c r="G7" s="7"/>
      <c r="I7" s="32"/>
    </row>
    <row r="8" spans="2:10" ht="15.75" x14ac:dyDescent="0.25">
      <c r="B8" s="8"/>
      <c r="C8" s="89" t="s">
        <v>179</v>
      </c>
      <c r="D8" s="5">
        <v>9686774</v>
      </c>
      <c r="E8" s="6"/>
      <c r="F8" s="7"/>
      <c r="G8" s="7"/>
      <c r="I8" s="32"/>
    </row>
    <row r="9" spans="2:10" ht="15.75" x14ac:dyDescent="0.25">
      <c r="B9" s="8"/>
      <c r="C9" s="89" t="s">
        <v>186</v>
      </c>
      <c r="D9" s="5">
        <v>6626526</v>
      </c>
      <c r="E9" s="6"/>
      <c r="F9" s="7"/>
      <c r="G9" s="7"/>
      <c r="I9" s="32"/>
    </row>
    <row r="10" spans="2:10" ht="15.75" x14ac:dyDescent="0.25">
      <c r="B10" s="8"/>
      <c r="C10" s="89" t="s">
        <v>201</v>
      </c>
      <c r="D10" s="5">
        <v>4781913</v>
      </c>
      <c r="E10" s="6"/>
      <c r="F10" s="7"/>
      <c r="G10" s="7"/>
      <c r="I10" s="32">
        <f t="shared" ref="I10:I15" si="0">+D10-E24</f>
        <v>4623314</v>
      </c>
      <c r="J10" t="s">
        <v>259</v>
      </c>
    </row>
    <row r="11" spans="2:10" ht="15.75" x14ac:dyDescent="0.25">
      <c r="B11" s="8"/>
      <c r="C11" s="89" t="s">
        <v>212</v>
      </c>
      <c r="D11" s="5">
        <v>5609535</v>
      </c>
      <c r="E11" s="6"/>
      <c r="F11" s="7"/>
      <c r="G11" s="7"/>
      <c r="I11" s="32">
        <f t="shared" si="0"/>
        <v>4208419</v>
      </c>
      <c r="J11" t="s">
        <v>259</v>
      </c>
    </row>
    <row r="12" spans="2:10" ht="15.75" x14ac:dyDescent="0.25">
      <c r="B12" s="8"/>
      <c r="C12" s="84" t="s">
        <v>214</v>
      </c>
      <c r="D12" s="85">
        <v>8627782</v>
      </c>
      <c r="E12" s="6"/>
      <c r="F12" s="7"/>
      <c r="G12" s="7"/>
      <c r="I12" s="32">
        <f t="shared" si="0"/>
        <v>7823801</v>
      </c>
    </row>
    <row r="13" spans="2:10" ht="15.75" x14ac:dyDescent="0.25">
      <c r="B13" s="8"/>
      <c r="C13" s="84" t="s">
        <v>230</v>
      </c>
      <c r="D13" s="85">
        <v>3221960</v>
      </c>
      <c r="E13" s="6"/>
      <c r="F13" s="7"/>
      <c r="G13" s="7"/>
      <c r="I13" s="32">
        <f t="shared" si="0"/>
        <v>3118001</v>
      </c>
    </row>
    <row r="14" spans="2:10" ht="15.75" x14ac:dyDescent="0.25">
      <c r="B14" s="8"/>
      <c r="C14" s="84" t="s">
        <v>232</v>
      </c>
      <c r="D14" s="85">
        <v>5389495</v>
      </c>
      <c r="E14" s="6"/>
      <c r="F14" s="7"/>
      <c r="G14" s="7"/>
      <c r="I14" s="32">
        <f t="shared" si="0"/>
        <v>4974143</v>
      </c>
    </row>
    <row r="15" spans="2:10" ht="15.75" x14ac:dyDescent="0.25">
      <c r="B15" s="8"/>
      <c r="C15" s="84" t="s">
        <v>255</v>
      </c>
      <c r="D15" s="85">
        <v>8937430</v>
      </c>
      <c r="E15" s="6"/>
      <c r="F15" s="7"/>
      <c r="G15" s="7"/>
      <c r="I15" s="32">
        <f t="shared" si="0"/>
        <v>8529818</v>
      </c>
    </row>
    <row r="16" spans="2:10" ht="15.75" x14ac:dyDescent="0.25">
      <c r="B16" s="8"/>
      <c r="C16" s="4"/>
      <c r="D16" s="6"/>
      <c r="E16" s="6"/>
      <c r="F16" s="7"/>
      <c r="G16" s="7"/>
      <c r="I16" s="32"/>
    </row>
    <row r="17" spans="2:9" ht="15.75" x14ac:dyDescent="0.25">
      <c r="B17" s="105" t="s">
        <v>31</v>
      </c>
      <c r="C17" s="106"/>
      <c r="D17" s="9">
        <f>+SUM(D3:D16)</f>
        <v>80174880</v>
      </c>
      <c r="E17" s="9"/>
      <c r="F17" s="10"/>
      <c r="G17" s="10"/>
      <c r="I17" s="32"/>
    </row>
    <row r="18" spans="2:9" ht="15.75" x14ac:dyDescent="0.25">
      <c r="B18" s="90" t="s">
        <v>146</v>
      </c>
      <c r="C18" s="91" t="s">
        <v>32</v>
      </c>
      <c r="D18" s="92"/>
      <c r="E18" s="5">
        <v>154486</v>
      </c>
      <c r="F18" s="15"/>
      <c r="G18" s="15"/>
    </row>
    <row r="19" spans="2:9" ht="15.75" x14ac:dyDescent="0.25">
      <c r="B19" s="90" t="s">
        <v>157</v>
      </c>
      <c r="C19" s="91" t="s">
        <v>32</v>
      </c>
      <c r="D19" s="92"/>
      <c r="E19" s="5">
        <v>631595</v>
      </c>
      <c r="F19" s="15"/>
      <c r="G19" s="15"/>
    </row>
    <row r="20" spans="2:9" ht="15.75" x14ac:dyDescent="0.25">
      <c r="B20" s="90" t="s">
        <v>164</v>
      </c>
      <c r="C20" s="91" t="s">
        <v>32</v>
      </c>
      <c r="D20" s="92"/>
      <c r="E20" s="5">
        <v>443390</v>
      </c>
      <c r="F20" s="15"/>
      <c r="G20" s="15"/>
    </row>
    <row r="21" spans="2:9" ht="15.75" x14ac:dyDescent="0.25">
      <c r="B21" s="90" t="s">
        <v>173</v>
      </c>
      <c r="C21" s="91" t="s">
        <v>32</v>
      </c>
      <c r="D21" s="92"/>
      <c r="E21" s="5">
        <v>722635</v>
      </c>
      <c r="F21" s="15"/>
      <c r="G21" s="15"/>
    </row>
    <row r="22" spans="2:9" ht="15.75" x14ac:dyDescent="0.25">
      <c r="B22" s="90" t="s">
        <v>190</v>
      </c>
      <c r="C22" s="91" t="s">
        <v>32</v>
      </c>
      <c r="D22" s="92"/>
      <c r="E22" s="5">
        <v>189186</v>
      </c>
      <c r="F22" s="15"/>
      <c r="G22" s="15"/>
    </row>
    <row r="23" spans="2:9" ht="15.75" x14ac:dyDescent="0.25">
      <c r="B23" s="90" t="s">
        <v>187</v>
      </c>
      <c r="C23" s="91" t="s">
        <v>32</v>
      </c>
      <c r="D23" s="92"/>
      <c r="E23" s="5">
        <v>428766</v>
      </c>
      <c r="F23" s="15"/>
      <c r="G23" s="15"/>
    </row>
    <row r="24" spans="2:9" ht="15.75" x14ac:dyDescent="0.25">
      <c r="B24" s="90" t="s">
        <v>200</v>
      </c>
      <c r="C24" s="91" t="s">
        <v>32</v>
      </c>
      <c r="D24" s="92"/>
      <c r="E24" s="5">
        <v>158599</v>
      </c>
      <c r="F24" s="15"/>
      <c r="G24" s="15"/>
    </row>
    <row r="25" spans="2:9" ht="15.75" x14ac:dyDescent="0.25">
      <c r="B25" s="90" t="s">
        <v>213</v>
      </c>
      <c r="C25" s="91" t="s">
        <v>32</v>
      </c>
      <c r="D25" s="92"/>
      <c r="E25" s="5">
        <v>1401116</v>
      </c>
      <c r="F25" s="15"/>
      <c r="G25" s="15"/>
    </row>
    <row r="26" spans="2:9" ht="15.75" x14ac:dyDescent="0.25">
      <c r="B26" s="86" t="s">
        <v>215</v>
      </c>
      <c r="C26" s="87" t="s">
        <v>32</v>
      </c>
      <c r="D26" s="88"/>
      <c r="E26" s="85">
        <v>803981</v>
      </c>
      <c r="F26" s="15"/>
      <c r="G26" s="15"/>
    </row>
    <row r="27" spans="2:9" ht="15.75" x14ac:dyDescent="0.25">
      <c r="B27" s="86" t="s">
        <v>231</v>
      </c>
      <c r="C27" s="87" t="s">
        <v>32</v>
      </c>
      <c r="D27" s="88"/>
      <c r="E27" s="85">
        <v>103959</v>
      </c>
      <c r="F27" s="15"/>
      <c r="G27" s="15"/>
    </row>
    <row r="28" spans="2:9" ht="15.75" x14ac:dyDescent="0.25">
      <c r="B28" s="86" t="s">
        <v>233</v>
      </c>
      <c r="C28" s="87" t="s">
        <v>32</v>
      </c>
      <c r="D28" s="88"/>
      <c r="E28" s="85">
        <v>415352</v>
      </c>
      <c r="F28" s="15"/>
      <c r="G28" s="15"/>
    </row>
    <row r="29" spans="2:9" ht="15.75" x14ac:dyDescent="0.25">
      <c r="B29" s="86" t="s">
        <v>256</v>
      </c>
      <c r="C29" s="87" t="s">
        <v>32</v>
      </c>
      <c r="D29" s="88"/>
      <c r="E29" s="85">
        <v>407612</v>
      </c>
      <c r="F29" s="15"/>
      <c r="G29" s="15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107" t="s">
        <v>4</v>
      </c>
      <c r="C31" s="108"/>
      <c r="D31" s="9"/>
      <c r="E31" s="18">
        <f>+SUM(E18:E30)</f>
        <v>5860677</v>
      </c>
      <c r="F31" s="10"/>
      <c r="G31" s="19"/>
    </row>
    <row r="32" spans="2:9" ht="15.75" x14ac:dyDescent="0.25">
      <c r="B32" s="3"/>
      <c r="C32" s="16" t="s">
        <v>181</v>
      </c>
      <c r="D32" s="6"/>
      <c r="E32" s="17"/>
      <c r="F32" s="7"/>
      <c r="G32" s="7">
        <v>3052248</v>
      </c>
    </row>
    <row r="33" spans="2:9 16384:16384" ht="15.75" x14ac:dyDescent="0.25">
      <c r="B33" s="3"/>
      <c r="C33" s="16" t="s">
        <v>180</v>
      </c>
      <c r="D33" s="6"/>
      <c r="E33" s="17"/>
      <c r="F33" s="7"/>
      <c r="G33" s="7">
        <v>9674590</v>
      </c>
    </row>
    <row r="34" spans="2:9 16384:16384" ht="15.75" x14ac:dyDescent="0.25">
      <c r="B34" s="3"/>
      <c r="C34" s="16" t="s">
        <v>203</v>
      </c>
      <c r="D34" s="6"/>
      <c r="E34" s="17"/>
      <c r="F34" s="7"/>
      <c r="G34" s="7">
        <v>5064668</v>
      </c>
    </row>
    <row r="35" spans="2:9 16384:16384" ht="15.75" x14ac:dyDescent="0.25">
      <c r="B35" s="3"/>
      <c r="C35" s="16" t="s">
        <v>202</v>
      </c>
      <c r="D35" s="6"/>
      <c r="E35" s="17"/>
      <c r="F35" s="7"/>
      <c r="G35" s="7">
        <v>7549853</v>
      </c>
    </row>
    <row r="36" spans="2:9 16384:16384" ht="15.75" x14ac:dyDescent="0.25">
      <c r="B36" s="3"/>
      <c r="C36" s="16" t="s">
        <v>225</v>
      </c>
      <c r="D36" s="6"/>
      <c r="E36" s="17"/>
      <c r="F36" s="7"/>
      <c r="G36" s="7">
        <v>7672891</v>
      </c>
    </row>
    <row r="37" spans="2:9 16384:16384" ht="15.75" x14ac:dyDescent="0.25">
      <c r="B37" s="3"/>
      <c r="C37" s="16" t="s">
        <v>224</v>
      </c>
      <c r="D37" s="6"/>
      <c r="E37" s="17"/>
      <c r="F37" s="7"/>
      <c r="G37" s="7">
        <v>8022457</v>
      </c>
    </row>
    <row r="38" spans="2:9 16384:16384" ht="15.75" x14ac:dyDescent="0.25">
      <c r="B38" s="3"/>
      <c r="C38" s="16"/>
      <c r="D38" s="6"/>
      <c r="E38" s="17"/>
      <c r="F38" s="7"/>
      <c r="G38" s="7"/>
    </row>
    <row r="39" spans="2:9 16384:16384" ht="15.75" x14ac:dyDescent="0.25">
      <c r="B39" s="107" t="s">
        <v>5</v>
      </c>
      <c r="C39" s="108"/>
      <c r="D39" s="20"/>
      <c r="E39" s="18"/>
      <c r="F39" s="19"/>
      <c r="G39" s="21">
        <f>SUM(G32:G38)</f>
        <v>41036707</v>
      </c>
    </row>
    <row r="40" spans="2:9 16384:16384" ht="18" customHeight="1" x14ac:dyDescent="0.25">
      <c r="B40" s="109" t="s">
        <v>90</v>
      </c>
      <c r="C40" s="110"/>
      <c r="D40" s="110"/>
      <c r="E40" s="110"/>
      <c r="F40" s="111"/>
      <c r="G40" s="22">
        <f>D17-E31-G39</f>
        <v>33277496</v>
      </c>
      <c r="I40" s="32"/>
      <c r="XFD40" s="46"/>
    </row>
    <row r="41" spans="2:9 16384:16384" x14ac:dyDescent="0.25">
      <c r="G41" s="32"/>
    </row>
    <row r="43" spans="2:9 16384:16384" x14ac:dyDescent="0.25">
      <c r="F43" s="32"/>
    </row>
    <row r="44" spans="2:9 16384:16384" x14ac:dyDescent="0.25">
      <c r="F44" s="32"/>
    </row>
  </sheetData>
  <mergeCells count="5">
    <mergeCell ref="B1:G1"/>
    <mergeCell ref="B17:C17"/>
    <mergeCell ref="B31:C31"/>
    <mergeCell ref="B39:C39"/>
    <mergeCell ref="B40:F40"/>
  </mergeCells>
  <phoneticPr fontId="9" type="noConversion"/>
  <conditionalFormatting sqref="B39:B40 B3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12" t="s">
        <v>61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12" t="s">
        <v>61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93" t="s">
        <v>188</v>
      </c>
      <c r="D6" s="82" t="s">
        <v>17</v>
      </c>
      <c r="E6" s="82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9"/>
  <sheetViews>
    <sheetView zoomScaleNormal="100" workbookViewId="0">
      <selection activeCell="H2" sqref="H2"/>
    </sheetView>
  </sheetViews>
  <sheetFormatPr defaultColWidth="9.140625" defaultRowHeight="15" x14ac:dyDescent="0.25"/>
  <cols>
    <col min="1" max="1" width="10.7109375" style="74" bestFit="1" customWidth="1"/>
    <col min="2" max="2" width="9" style="74" bestFit="1" customWidth="1"/>
    <col min="3" max="3" width="8.7109375" style="69" bestFit="1" customWidth="1"/>
    <col min="4" max="4" width="49.5703125" style="69" bestFit="1" customWidth="1"/>
    <col min="5" max="5" width="25.140625" style="69" bestFit="1" customWidth="1"/>
    <col min="6" max="6" width="7.85546875" style="69" bestFit="1" customWidth="1"/>
    <col min="7" max="7" width="9.28515625" style="71" bestFit="1" customWidth="1"/>
    <col min="8" max="8" width="9.140625" style="71" bestFit="1" customWidth="1"/>
    <col min="9" max="10" width="17.140625" style="71" customWidth="1"/>
    <col min="11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25">
      <c r="A2" s="94" t="s">
        <v>0</v>
      </c>
      <c r="B2" s="95" t="s">
        <v>234</v>
      </c>
      <c r="C2" s="95" t="s">
        <v>235</v>
      </c>
      <c r="D2" s="95" t="s">
        <v>11</v>
      </c>
      <c r="E2" s="96" t="s">
        <v>236</v>
      </c>
      <c r="F2" s="95" t="s">
        <v>237</v>
      </c>
      <c r="G2" s="96" t="s">
        <v>238</v>
      </c>
      <c r="H2" s="96" t="s">
        <v>239</v>
      </c>
      <c r="I2" s="95" t="s">
        <v>240</v>
      </c>
      <c r="J2" s="95" t="s">
        <v>241</v>
      </c>
    </row>
    <row r="3" spans="1:10" x14ac:dyDescent="0.25">
      <c r="A3" s="101">
        <v>45887</v>
      </c>
      <c r="B3" s="97"/>
      <c r="C3" s="97"/>
      <c r="D3" s="40" t="s">
        <v>254</v>
      </c>
      <c r="E3" s="102">
        <v>-225764</v>
      </c>
      <c r="F3" s="98" t="s">
        <v>242</v>
      </c>
      <c r="G3" s="103">
        <v>-18061</v>
      </c>
      <c r="H3" s="99">
        <f>+E3+G3</f>
        <v>-243825</v>
      </c>
      <c r="I3" s="40" t="s">
        <v>17</v>
      </c>
      <c r="J3" s="40" t="s">
        <v>243</v>
      </c>
    </row>
    <row r="4" spans="1:10" x14ac:dyDescent="0.25">
      <c r="A4" s="101">
        <v>45899</v>
      </c>
      <c r="B4" s="97"/>
      <c r="C4" s="97"/>
      <c r="D4" s="40" t="s">
        <v>189</v>
      </c>
      <c r="E4" s="102">
        <v>-151655</v>
      </c>
      <c r="F4" s="98" t="s">
        <v>242</v>
      </c>
      <c r="G4" s="103">
        <v>-12132</v>
      </c>
      <c r="H4" s="99">
        <f>+E4+G4</f>
        <v>-163787</v>
      </c>
      <c r="I4" s="40" t="s">
        <v>17</v>
      </c>
      <c r="J4" s="40" t="s">
        <v>243</v>
      </c>
    </row>
    <row r="5" spans="1:10" x14ac:dyDescent="0.25">
      <c r="A5" s="100">
        <v>45878</v>
      </c>
      <c r="B5" s="97" t="s">
        <v>250</v>
      </c>
      <c r="C5" s="97" t="s">
        <v>245</v>
      </c>
      <c r="D5" s="97" t="s">
        <v>104</v>
      </c>
      <c r="E5" s="99">
        <v>1852657</v>
      </c>
      <c r="F5" s="98" t="s">
        <v>242</v>
      </c>
      <c r="G5" s="99">
        <v>148213</v>
      </c>
      <c r="H5" s="99">
        <v>2000870</v>
      </c>
      <c r="I5" s="97" t="s">
        <v>246</v>
      </c>
      <c r="J5" s="97" t="s">
        <v>247</v>
      </c>
    </row>
    <row r="6" spans="1:10" x14ac:dyDescent="0.25">
      <c r="A6" s="100">
        <v>45898</v>
      </c>
      <c r="B6" s="97" t="s">
        <v>251</v>
      </c>
      <c r="C6" s="97" t="s">
        <v>245</v>
      </c>
      <c r="D6" s="97" t="s">
        <v>137</v>
      </c>
      <c r="E6" s="99">
        <v>2015701</v>
      </c>
      <c r="F6" s="98" t="s">
        <v>242</v>
      </c>
      <c r="G6" s="99">
        <v>161256</v>
      </c>
      <c r="H6" s="99">
        <v>2176957</v>
      </c>
      <c r="I6" s="97" t="s">
        <v>246</v>
      </c>
      <c r="J6" s="97" t="s">
        <v>247</v>
      </c>
    </row>
    <row r="7" spans="1:10" x14ac:dyDescent="0.25">
      <c r="A7" s="100">
        <v>45898</v>
      </c>
      <c r="B7" s="97" t="s">
        <v>252</v>
      </c>
      <c r="C7" s="97" t="s">
        <v>245</v>
      </c>
      <c r="D7" s="97" t="s">
        <v>136</v>
      </c>
      <c r="E7" s="99">
        <v>2015701</v>
      </c>
      <c r="F7" s="98" t="s">
        <v>242</v>
      </c>
      <c r="G7" s="99">
        <v>161256</v>
      </c>
      <c r="H7" s="99">
        <v>2176957</v>
      </c>
      <c r="I7" s="97" t="s">
        <v>246</v>
      </c>
      <c r="J7" s="97" t="s">
        <v>247</v>
      </c>
    </row>
    <row r="8" spans="1:10" x14ac:dyDescent="0.25">
      <c r="A8" s="100">
        <v>45898</v>
      </c>
      <c r="B8" s="97" t="s">
        <v>253</v>
      </c>
      <c r="C8" s="97" t="s">
        <v>245</v>
      </c>
      <c r="D8" s="97" t="s">
        <v>104</v>
      </c>
      <c r="E8" s="99">
        <v>2391339</v>
      </c>
      <c r="F8" s="98" t="s">
        <v>242</v>
      </c>
      <c r="G8" s="99">
        <v>191307</v>
      </c>
      <c r="H8" s="99">
        <v>2582646</v>
      </c>
      <c r="I8" s="97" t="s">
        <v>246</v>
      </c>
      <c r="J8" s="97" t="s">
        <v>247</v>
      </c>
    </row>
    <row r="9" spans="1:10" x14ac:dyDescent="0.25">
      <c r="H9" s="99">
        <f>SUM(H3:H8)</f>
        <v>8529818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12" t="s">
        <v>61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sqref="A1:J1"/>
    </sheetView>
  </sheetViews>
  <sheetFormatPr defaultColWidth="9.140625" defaultRowHeight="15" x14ac:dyDescent="0.25"/>
  <cols>
    <col min="1" max="1" width="10.7109375" style="74" bestFit="1" customWidth="1"/>
    <col min="2" max="2" width="9" style="74" bestFit="1" customWidth="1"/>
    <col min="3" max="3" width="8.7109375" style="69" bestFit="1" customWidth="1"/>
    <col min="4" max="4" width="49.5703125" style="69" bestFit="1" customWidth="1"/>
    <col min="5" max="5" width="25.140625" style="69" bestFit="1" customWidth="1"/>
    <col min="6" max="6" width="7.85546875" style="69" bestFit="1" customWidth="1"/>
    <col min="7" max="7" width="9.28515625" style="71" bestFit="1" customWidth="1"/>
    <col min="8" max="8" width="9.140625" style="71" bestFit="1" customWidth="1"/>
    <col min="9" max="10" width="17.140625" style="71" customWidth="1"/>
    <col min="11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25">
      <c r="A2" s="94" t="s">
        <v>0</v>
      </c>
      <c r="B2" s="95" t="s">
        <v>234</v>
      </c>
      <c r="C2" s="95" t="s">
        <v>235</v>
      </c>
      <c r="D2" s="95" t="s">
        <v>11</v>
      </c>
      <c r="E2" s="96" t="s">
        <v>236</v>
      </c>
      <c r="F2" s="95" t="s">
        <v>237</v>
      </c>
      <c r="G2" s="96" t="s">
        <v>238</v>
      </c>
      <c r="H2" s="96" t="s">
        <v>239</v>
      </c>
      <c r="I2" s="95" t="s">
        <v>240</v>
      </c>
      <c r="J2" s="95" t="s">
        <v>241</v>
      </c>
    </row>
    <row r="3" spans="1:10" x14ac:dyDescent="0.25">
      <c r="A3" s="39">
        <v>45847</v>
      </c>
      <c r="B3" s="97"/>
      <c r="C3" s="97"/>
      <c r="D3" s="40" t="s">
        <v>189</v>
      </c>
      <c r="E3" s="43">
        <v>-216700</v>
      </c>
      <c r="F3" s="98" t="s">
        <v>242</v>
      </c>
      <c r="G3" s="43">
        <v>-17336</v>
      </c>
      <c r="H3" s="99">
        <v>-234036</v>
      </c>
      <c r="I3" s="40" t="s">
        <v>17</v>
      </c>
      <c r="J3" s="40" t="s">
        <v>243</v>
      </c>
    </row>
    <row r="4" spans="1:10" x14ac:dyDescent="0.25">
      <c r="A4" s="39">
        <v>45848</v>
      </c>
      <c r="B4" s="97"/>
      <c r="C4" s="97"/>
      <c r="D4" s="40" t="s">
        <v>192</v>
      </c>
      <c r="E4" s="43">
        <v>-167885</v>
      </c>
      <c r="F4" s="98" t="s">
        <v>242</v>
      </c>
      <c r="G4" s="43">
        <v>-13431</v>
      </c>
      <c r="H4" s="99">
        <v>-181316</v>
      </c>
      <c r="I4" s="40" t="s">
        <v>17</v>
      </c>
      <c r="J4" s="40" t="s">
        <v>243</v>
      </c>
    </row>
    <row r="5" spans="1:10" x14ac:dyDescent="0.25">
      <c r="A5" s="100">
        <v>45862</v>
      </c>
      <c r="B5" s="97" t="s">
        <v>244</v>
      </c>
      <c r="C5" s="97" t="s">
        <v>245</v>
      </c>
      <c r="D5" s="97" t="s">
        <v>137</v>
      </c>
      <c r="E5" s="99">
        <v>953404</v>
      </c>
      <c r="F5" s="98" t="s">
        <v>242</v>
      </c>
      <c r="G5" s="99">
        <v>76272</v>
      </c>
      <c r="H5" s="99">
        <v>1029676</v>
      </c>
      <c r="I5" s="97" t="s">
        <v>246</v>
      </c>
      <c r="J5" s="97" t="s">
        <v>247</v>
      </c>
    </row>
    <row r="6" spans="1:10" x14ac:dyDescent="0.25">
      <c r="A6" s="100">
        <v>45862</v>
      </c>
      <c r="B6" s="97" t="s">
        <v>248</v>
      </c>
      <c r="C6" s="97" t="s">
        <v>245</v>
      </c>
      <c r="D6" s="97" t="s">
        <v>136</v>
      </c>
      <c r="E6" s="99">
        <v>1559037</v>
      </c>
      <c r="F6" s="98" t="s">
        <v>242</v>
      </c>
      <c r="G6" s="99">
        <v>124723</v>
      </c>
      <c r="H6" s="99">
        <v>1683760</v>
      </c>
      <c r="I6" s="97" t="s">
        <v>246</v>
      </c>
      <c r="J6" s="97" t="s">
        <v>247</v>
      </c>
    </row>
    <row r="7" spans="1:10" x14ac:dyDescent="0.25">
      <c r="A7" s="100">
        <v>45862</v>
      </c>
      <c r="B7" s="97" t="s">
        <v>249</v>
      </c>
      <c r="C7" s="97" t="s">
        <v>245</v>
      </c>
      <c r="D7" s="97" t="s">
        <v>104</v>
      </c>
      <c r="E7" s="99">
        <v>2477832</v>
      </c>
      <c r="F7" s="98" t="s">
        <v>242</v>
      </c>
      <c r="G7" s="99">
        <v>198227</v>
      </c>
      <c r="H7" s="99">
        <v>2676059</v>
      </c>
      <c r="I7" s="97" t="s">
        <v>246</v>
      </c>
      <c r="J7" s="97" t="s">
        <v>247</v>
      </c>
    </row>
    <row r="8" spans="1:10" x14ac:dyDescent="0.25">
      <c r="H8" s="99">
        <f>SUM(H3:H7)</f>
        <v>4974143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45834</v>
      </c>
      <c r="B3" s="39">
        <v>45834</v>
      </c>
      <c r="C3" s="40" t="s">
        <v>226</v>
      </c>
      <c r="D3" s="82" t="s">
        <v>17</v>
      </c>
      <c r="E3" s="82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5">
      <c r="A4" s="39">
        <v>45834</v>
      </c>
      <c r="B4" s="39">
        <v>45834</v>
      </c>
      <c r="C4" s="40" t="s">
        <v>227</v>
      </c>
      <c r="D4" s="82" t="s">
        <v>17</v>
      </c>
      <c r="E4" s="82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5">
      <c r="A5" s="39">
        <v>45817</v>
      </c>
      <c r="B5" s="39">
        <v>45817</v>
      </c>
      <c r="C5" s="40" t="s">
        <v>228</v>
      </c>
      <c r="D5" s="82" t="s">
        <v>17</v>
      </c>
      <c r="E5" s="82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5">
      <c r="A6" s="39">
        <v>45838</v>
      </c>
      <c r="B6" s="39">
        <v>45838</v>
      </c>
      <c r="C6" s="40" t="s">
        <v>229</v>
      </c>
      <c r="D6" s="82" t="s">
        <v>17</v>
      </c>
      <c r="E6" s="82" t="s">
        <v>52</v>
      </c>
      <c r="F6" s="40" t="s">
        <v>189</v>
      </c>
      <c r="G6" s="43">
        <v>-45667</v>
      </c>
      <c r="H6" s="43">
        <v>0</v>
      </c>
      <c r="I6" s="43">
        <v>-3653</v>
      </c>
      <c r="J6" s="43">
        <f>+G6+I6</f>
        <v>-49320</v>
      </c>
    </row>
    <row r="7" spans="1:10" x14ac:dyDescent="0.25">
      <c r="A7" s="36" t="s">
        <v>91</v>
      </c>
      <c r="G7" s="37">
        <f>+SUM(G3:G6)</f>
        <v>3182087</v>
      </c>
      <c r="H7" s="37">
        <f>+SUM(H3:H6)</f>
        <v>295050</v>
      </c>
      <c r="I7" s="37">
        <f>+SUM(I3:I6)</f>
        <v>230964</v>
      </c>
      <c r="J7" s="37">
        <f>+SUM(J3:J6)</f>
        <v>3118001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45783</v>
      </c>
      <c r="B3" s="39">
        <v>45783</v>
      </c>
      <c r="C3" s="40" t="s">
        <v>216</v>
      </c>
      <c r="D3" s="82" t="s">
        <v>17</v>
      </c>
      <c r="E3" s="82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5">
      <c r="A4" s="39">
        <v>45805</v>
      </c>
      <c r="B4" s="39">
        <v>45805</v>
      </c>
      <c r="C4" s="40" t="s">
        <v>217</v>
      </c>
      <c r="D4" s="82" t="s">
        <v>17</v>
      </c>
      <c r="E4" s="82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5">
      <c r="A5" s="39">
        <v>45805</v>
      </c>
      <c r="B5" s="39">
        <v>45805</v>
      </c>
      <c r="C5" s="40" t="s">
        <v>218</v>
      </c>
      <c r="D5" s="82" t="s">
        <v>17</v>
      </c>
      <c r="E5" s="82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5">
      <c r="A6" s="39">
        <v>45805</v>
      </c>
      <c r="B6" s="39">
        <v>45805</v>
      </c>
      <c r="C6" s="40" t="s">
        <v>219</v>
      </c>
      <c r="D6" s="40" t="s">
        <v>17</v>
      </c>
      <c r="E6" s="82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5">
      <c r="A7" s="39">
        <v>45781</v>
      </c>
      <c r="B7" s="39">
        <v>45781</v>
      </c>
      <c r="C7" s="40" t="s">
        <v>220</v>
      </c>
      <c r="D7" s="40" t="s">
        <v>17</v>
      </c>
      <c r="E7" s="82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5">
      <c r="A8" s="39">
        <v>45783</v>
      </c>
      <c r="B8" s="39">
        <v>45783</v>
      </c>
      <c r="C8" s="40" t="s">
        <v>221</v>
      </c>
      <c r="D8" s="40" t="s">
        <v>17</v>
      </c>
      <c r="E8" s="82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5">
      <c r="A9" s="39">
        <v>45797</v>
      </c>
      <c r="B9" s="39">
        <v>45797</v>
      </c>
      <c r="C9" s="40" t="s">
        <v>222</v>
      </c>
      <c r="D9" s="40" t="s">
        <v>17</v>
      </c>
      <c r="E9" s="82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5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2" width="10.7109375" style="69" bestFit="1" customWidth="1"/>
    <col min="13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45764</v>
      </c>
      <c r="B3" s="39">
        <v>45764</v>
      </c>
      <c r="C3" s="40" t="s">
        <v>204</v>
      </c>
      <c r="D3" s="82" t="s">
        <v>17</v>
      </c>
      <c r="E3" s="82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5">
      <c r="A4" s="39">
        <v>45764</v>
      </c>
      <c r="B4" s="39">
        <v>45764</v>
      </c>
      <c r="C4" s="40" t="s">
        <v>205</v>
      </c>
      <c r="D4" s="82" t="s">
        <v>17</v>
      </c>
      <c r="E4" s="82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5">
      <c r="A5" s="39">
        <v>45764</v>
      </c>
      <c r="B5" s="39">
        <v>45764</v>
      </c>
      <c r="C5" s="40" t="s">
        <v>206</v>
      </c>
      <c r="D5" s="82" t="s">
        <v>17</v>
      </c>
      <c r="E5" s="82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5">
      <c r="A6" s="39">
        <v>45757</v>
      </c>
      <c r="B6" s="39">
        <v>45757</v>
      </c>
      <c r="C6" s="40" t="s">
        <v>258</v>
      </c>
      <c r="D6" s="82" t="s">
        <v>17</v>
      </c>
      <c r="E6" s="82" t="s">
        <v>52</v>
      </c>
      <c r="F6" s="40" t="s">
        <v>254</v>
      </c>
      <c r="G6" s="43">
        <v>-210058</v>
      </c>
      <c r="H6" s="43">
        <v>0</v>
      </c>
      <c r="I6" s="43">
        <v>-16805</v>
      </c>
      <c r="J6" s="43">
        <f>+G6+I6</f>
        <v>-226863</v>
      </c>
    </row>
    <row r="7" spans="1:10" x14ac:dyDescent="0.25">
      <c r="A7" s="39">
        <v>45764</v>
      </c>
      <c r="B7" s="39">
        <v>45764</v>
      </c>
      <c r="C7" s="40" t="s">
        <v>207</v>
      </c>
      <c r="D7" s="40" t="s">
        <v>17</v>
      </c>
      <c r="E7" s="82" t="s">
        <v>52</v>
      </c>
      <c r="F7" s="40" t="s">
        <v>189</v>
      </c>
      <c r="G7" s="43">
        <v>-50592</v>
      </c>
      <c r="H7" s="43">
        <v>0</v>
      </c>
      <c r="I7" s="43">
        <v>-4047</v>
      </c>
      <c r="J7" s="43">
        <f>+G7+I7</f>
        <v>-54639</v>
      </c>
    </row>
    <row r="8" spans="1:10" x14ac:dyDescent="0.25">
      <c r="A8" s="39">
        <v>45769</v>
      </c>
      <c r="B8" s="39">
        <v>45769</v>
      </c>
      <c r="C8" s="40" t="s">
        <v>223</v>
      </c>
      <c r="D8" s="40" t="s">
        <v>17</v>
      </c>
      <c r="E8" s="82" t="s">
        <v>52</v>
      </c>
      <c r="F8" s="40" t="s">
        <v>192</v>
      </c>
      <c r="G8" s="43">
        <v>-184783</v>
      </c>
      <c r="H8" s="43">
        <v>0</v>
      </c>
      <c r="I8" s="43">
        <v>-14783</v>
      </c>
      <c r="J8" s="43">
        <f>+G8+I8</f>
        <v>-199566</v>
      </c>
    </row>
    <row r="9" spans="1:10" x14ac:dyDescent="0.25">
      <c r="A9" s="39">
        <v>45771</v>
      </c>
      <c r="B9" s="39">
        <v>45771</v>
      </c>
      <c r="C9" s="40" t="s">
        <v>208</v>
      </c>
      <c r="D9" s="40" t="s">
        <v>17</v>
      </c>
      <c r="E9" s="82" t="s">
        <v>52</v>
      </c>
      <c r="F9" s="40" t="s">
        <v>189</v>
      </c>
      <c r="G9" s="43">
        <v>-235496</v>
      </c>
      <c r="H9" s="43">
        <v>0</v>
      </c>
      <c r="I9" s="43">
        <v>-18840</v>
      </c>
      <c r="J9" s="43">
        <f t="shared" ref="J9:J11" si="0">+G9+I9</f>
        <v>-254336</v>
      </c>
    </row>
    <row r="10" spans="1:10" x14ac:dyDescent="0.25">
      <c r="A10" s="39">
        <v>45775</v>
      </c>
      <c r="B10" s="39">
        <v>45775</v>
      </c>
      <c r="C10" s="40" t="s">
        <v>209</v>
      </c>
      <c r="D10" s="40" t="s">
        <v>17</v>
      </c>
      <c r="E10" s="82" t="s">
        <v>52</v>
      </c>
      <c r="F10" s="40" t="s">
        <v>211</v>
      </c>
      <c r="G10" s="43">
        <v>-528873</v>
      </c>
      <c r="H10" s="43">
        <v>0</v>
      </c>
      <c r="I10" s="43">
        <v>-42310</v>
      </c>
      <c r="J10" s="43">
        <f t="shared" si="0"/>
        <v>-571183</v>
      </c>
    </row>
    <row r="11" spans="1:10" x14ac:dyDescent="0.25">
      <c r="A11" s="39">
        <v>45776</v>
      </c>
      <c r="B11" s="39">
        <v>45776</v>
      </c>
      <c r="C11" s="40" t="s">
        <v>210</v>
      </c>
      <c r="D11" s="40" t="s">
        <v>17</v>
      </c>
      <c r="E11" s="82" t="s">
        <v>52</v>
      </c>
      <c r="F11" s="40" t="s">
        <v>189</v>
      </c>
      <c r="G11" s="43">
        <v>-87527</v>
      </c>
      <c r="H11" s="43">
        <v>0</v>
      </c>
      <c r="I11" s="43">
        <v>-7002</v>
      </c>
      <c r="J11" s="43">
        <f t="shared" si="0"/>
        <v>-94529</v>
      </c>
    </row>
    <row r="12" spans="1:10" x14ac:dyDescent="0.25">
      <c r="A12" s="36" t="s">
        <v>257</v>
      </c>
      <c r="G12" s="37">
        <f>+SUM(G3:G11)</f>
        <v>4410378</v>
      </c>
      <c r="H12" s="37">
        <f>+SUM(H3:H11)</f>
        <v>513693</v>
      </c>
      <c r="I12" s="37">
        <f>+SUM(I3:I11)</f>
        <v>311734</v>
      </c>
      <c r="J12" s="37">
        <f>+SUM(J3:J11)</f>
        <v>4208419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K8"/>
  <sheetViews>
    <sheetView topLeftCell="C1" zoomScaleNormal="100" workbookViewId="0">
      <selection activeCell="K5" sqref="K5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1" width="10.7109375" style="69" bestFit="1" customWidth="1"/>
    <col min="12" max="16384" width="9.140625" style="69"/>
  </cols>
  <sheetData>
    <row r="1" spans="1:11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1" x14ac:dyDescent="0.25">
      <c r="A3" s="39">
        <v>45730</v>
      </c>
      <c r="B3" s="39">
        <v>45730</v>
      </c>
      <c r="C3" s="40" t="s">
        <v>193</v>
      </c>
      <c r="D3" s="82" t="s">
        <v>17</v>
      </c>
      <c r="E3" s="82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1" x14ac:dyDescent="0.25">
      <c r="A4" s="39">
        <v>45730</v>
      </c>
      <c r="B4" s="39">
        <v>45730</v>
      </c>
      <c r="C4" s="40" t="s">
        <v>194</v>
      </c>
      <c r="D4" s="82" t="s">
        <v>17</v>
      </c>
      <c r="E4" s="82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1" x14ac:dyDescent="0.25">
      <c r="A5" s="39">
        <v>45730</v>
      </c>
      <c r="B5" s="39">
        <v>45730</v>
      </c>
      <c r="C5" s="40" t="s">
        <v>195</v>
      </c>
      <c r="D5" s="82" t="s">
        <v>17</v>
      </c>
      <c r="E5" s="82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  <c r="K5" s="71">
        <f>+J8-J5</f>
        <v>3590011</v>
      </c>
    </row>
    <row r="6" spans="1:11" x14ac:dyDescent="0.25">
      <c r="A6" s="39">
        <v>45733</v>
      </c>
      <c r="B6" s="39">
        <v>45733</v>
      </c>
      <c r="C6" s="40" t="s">
        <v>198</v>
      </c>
      <c r="D6" s="40" t="s">
        <v>17</v>
      </c>
      <c r="E6" s="82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83">
        <v>-109279</v>
      </c>
    </row>
    <row r="7" spans="1:11" x14ac:dyDescent="0.25">
      <c r="A7" s="39">
        <v>45742</v>
      </c>
      <c r="B7" s="39">
        <v>45742</v>
      </c>
      <c r="C7" s="40" t="s">
        <v>199</v>
      </c>
      <c r="D7" s="40" t="s">
        <v>17</v>
      </c>
      <c r="E7" s="82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1" x14ac:dyDescent="0.25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182</v>
      </c>
      <c r="D3" s="82" t="s">
        <v>17</v>
      </c>
      <c r="E3" s="82" t="s">
        <v>52</v>
      </c>
      <c r="F3" s="82" t="s">
        <v>104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183</v>
      </c>
      <c r="D4" s="82" t="s">
        <v>17</v>
      </c>
      <c r="E4" s="82" t="s">
        <v>52</v>
      </c>
      <c r="F4" s="82" t="s">
        <v>136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184</v>
      </c>
      <c r="D5" s="82" t="s">
        <v>17</v>
      </c>
      <c r="E5" s="82" t="s">
        <v>52</v>
      </c>
      <c r="F5" s="82" t="s">
        <v>137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185</v>
      </c>
      <c r="D6" s="82" t="s">
        <v>17</v>
      </c>
      <c r="E6" s="82" t="s">
        <v>52</v>
      </c>
      <c r="F6" s="82" t="s">
        <v>104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191</v>
      </c>
      <c r="D7" s="82" t="s">
        <v>17</v>
      </c>
      <c r="E7" s="82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13" t="s">
        <v>45</v>
      </c>
      <c r="B1" s="113"/>
      <c r="C1" s="113"/>
      <c r="D1" s="113"/>
      <c r="E1" s="113"/>
      <c r="F1" s="113"/>
      <c r="G1" s="113"/>
      <c r="H1" s="113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12" t="s">
        <v>46</v>
      </c>
      <c r="B18" s="112"/>
      <c r="C18" s="112"/>
      <c r="D18" s="112"/>
      <c r="E18" s="112"/>
      <c r="F18" s="112"/>
      <c r="G18" s="112"/>
      <c r="H18" s="112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Công nợ </vt:lpstr>
      <vt:lpstr>T08.2025</vt:lpstr>
      <vt:lpstr>T07.2025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2025-09-17T02:28:20Z</dcterms:modified>
</cp:coreProperties>
</file>