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TMART ANH ĐĂNG\"/>
    </mc:Choice>
  </mc:AlternateContent>
  <bookViews>
    <workbookView xWindow="-120" yWindow="-120" windowWidth="24270" windowHeight="13020"/>
  </bookViews>
  <sheets>
    <sheet name="Công nợ " sheetId="1" r:id="rId1"/>
    <sheet name="T07.2025" sheetId="25" r:id="rId2"/>
    <sheet name="T06.2025" sheetId="24" r:id="rId3"/>
    <sheet name="T05.2025" sheetId="23" r:id="rId4"/>
    <sheet name="T04.2025" sheetId="22" r:id="rId5"/>
    <sheet name="T03.2025" sheetId="21" r:id="rId6"/>
    <sheet name="T02.2025" sheetId="20" state="hidden" r:id="rId7"/>
    <sheet name="T4-8" sheetId="2" state="hidden" r:id="rId8"/>
    <sheet name="T9" sheetId="3" state="hidden" r:id="rId9"/>
    <sheet name="T10" sheetId="4" state="hidden" r:id="rId10"/>
    <sheet name="T11+12" sheetId="5" state="hidden" r:id="rId11"/>
    <sheet name="T01.2025" sheetId="17" state="hidden" r:id="rId12"/>
    <sheet name="T12.2024" sheetId="18" state="hidden" r:id="rId13"/>
    <sheet name="T11.2024" sheetId="16" state="hidden" r:id="rId14"/>
    <sheet name="T10.2024" sheetId="15" state="hidden" r:id="rId15"/>
    <sheet name="T09.2024" sheetId="14" state="hidden" r:id="rId16"/>
    <sheet name="T08.2024" sheetId="13" state="hidden" r:id="rId17"/>
    <sheet name="T07.2024" sheetId="12" state="hidden" r:id="rId18"/>
    <sheet name="T06.2024" sheetId="11" state="hidden" r:id="rId19"/>
    <sheet name="T05.2024" sheetId="10" state="hidden" r:id="rId20"/>
    <sheet name="T04.2024" sheetId="9" state="hidden" r:id="rId21"/>
    <sheet name="T03.2024" sheetId="8" state="hidden" r:id="rId22"/>
    <sheet name="T02.2024" sheetId="7" state="hidden" r:id="rId23"/>
    <sheet name="T01.2024" sheetId="6" state="hidden" r:id="rId24"/>
  </sheets>
  <definedNames>
    <definedName name="_xlnm._FilterDatabase" localSheetId="7" hidden="1">'T4-8'!$A$19:$T$19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5" l="1"/>
  <c r="I14" i="1"/>
  <c r="I13" i="1" l="1"/>
  <c r="J6" i="24"/>
  <c r="J5" i="24"/>
  <c r="I7" i="24"/>
  <c r="H7" i="24"/>
  <c r="G7" i="24"/>
  <c r="I12" i="1"/>
  <c r="I11" i="1"/>
  <c r="I10" i="1"/>
  <c r="J7" i="24" l="1"/>
  <c r="J7" i="22"/>
  <c r="J9" i="23"/>
  <c r="J8" i="23"/>
  <c r="J7" i="23"/>
  <c r="J10" i="23" s="1"/>
  <c r="I10" i="23"/>
  <c r="H10" i="23"/>
  <c r="G10" i="23"/>
  <c r="J8" i="22" l="1"/>
  <c r="J9" i="22"/>
  <c r="J10" i="22"/>
  <c r="J6" i="22"/>
  <c r="J11" i="22" s="1"/>
  <c r="I11" i="22"/>
  <c r="H11" i="22"/>
  <c r="G11" i="22"/>
  <c r="J8" i="21" l="1"/>
  <c r="I8" i="21"/>
  <c r="H8" i="21"/>
  <c r="G8" i="21"/>
  <c r="J8" i="20" l="1"/>
  <c r="I8" i="20"/>
  <c r="H8" i="20"/>
  <c r="G8" i="20"/>
  <c r="J7" i="17"/>
  <c r="I7" i="17"/>
  <c r="H7" i="17"/>
  <c r="G7" i="17"/>
  <c r="I10" i="18" l="1"/>
  <c r="H10" i="18"/>
  <c r="G10" i="18"/>
  <c r="J9" i="18"/>
  <c r="J8" i="18"/>
  <c r="J7" i="18"/>
  <c r="J10" i="18" s="1"/>
  <c r="I7" i="16" l="1"/>
  <c r="H7" i="16"/>
  <c r="G7" i="16"/>
  <c r="J6" i="16"/>
  <c r="J5" i="16"/>
  <c r="J6" i="13"/>
  <c r="J7" i="16" l="1"/>
  <c r="J9" i="15"/>
  <c r="I9" i="15"/>
  <c r="H9" i="15"/>
  <c r="G9" i="15"/>
  <c r="J8" i="15"/>
  <c r="J7" i="15"/>
  <c r="J6" i="15"/>
  <c r="J7" i="14" l="1"/>
  <c r="I7" i="14"/>
  <c r="H7" i="14"/>
  <c r="G7" i="14"/>
  <c r="J8" i="13" l="1"/>
  <c r="I8" i="13"/>
  <c r="H8" i="13"/>
  <c r="G8" i="13"/>
  <c r="I6" i="9" l="1"/>
  <c r="J6" i="9" s="1"/>
  <c r="J8" i="9" s="1"/>
  <c r="J10" i="9" s="1"/>
  <c r="G37" i="1" l="1"/>
  <c r="L7" i="6" l="1"/>
  <c r="J7" i="12" l="1"/>
  <c r="I7" i="12"/>
  <c r="H7" i="12"/>
  <c r="G7" i="12"/>
  <c r="J8" i="11" l="1"/>
  <c r="I8" i="11"/>
  <c r="H8" i="11"/>
  <c r="G8" i="11"/>
  <c r="H8" i="9"/>
  <c r="I8" i="9"/>
  <c r="G8" i="9"/>
  <c r="J14" i="6"/>
  <c r="E29" i="1" l="1"/>
  <c r="D16" i="1"/>
  <c r="J11" i="10"/>
  <c r="I11" i="10"/>
  <c r="H11" i="10"/>
  <c r="G11" i="10"/>
  <c r="H27" i="2" l="1"/>
  <c r="H25" i="2"/>
  <c r="H16" i="2"/>
  <c r="J6" i="7" l="1"/>
  <c r="I6" i="7"/>
  <c r="H6" i="7"/>
  <c r="G6" i="7"/>
  <c r="J7" i="6" l="1"/>
  <c r="I7" i="6"/>
  <c r="H7" i="6"/>
  <c r="G7" i="6"/>
  <c r="I7" i="3" l="1"/>
  <c r="G38" i="1" l="1"/>
</calcChain>
</file>

<file path=xl/sharedStrings.xml><?xml version="1.0" encoding="utf-8"?>
<sst xmlns="http://schemas.openxmlformats.org/spreadsheetml/2006/main" count="887" uniqueCount="250">
  <si>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</si>
  <si>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</si>
  <si>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</si>
  <si>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</si>
  <si>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</si>
  <si>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</si>
  <si>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</si>
  <si>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</si>
  <si>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Ngày chứng từ</t>
  </si>
  <si>
    <t>Số chứng từ</t>
  </si>
  <si>
    <t>Khách hàng</t>
  </si>
  <si>
    <t>Diễn giải</t>
  </si>
  <si>
    <t>Tổng tiền hàng</t>
  </si>
  <si>
    <t>Tiền chiết khấu</t>
  </si>
  <si>
    <t>Tiền thuế GTGT</t>
  </si>
  <si>
    <t>Tổng tiền thanh toán</t>
  </si>
  <si>
    <t>BH2304441</t>
  </si>
  <si>
    <t>TRẦN HẢI ĐĂNG</t>
  </si>
  <si>
    <t>Tmart99999 Tmart Store Hateco Yên Sở - A.Đăng</t>
  </si>
  <si>
    <t>BH2305733</t>
  </si>
  <si>
    <t>CÔNG TY CỔ PHẦN T - MARTSTORES Nghĩa Đô - A.Đăng</t>
  </si>
  <si>
    <t>BH2305734</t>
  </si>
  <si>
    <t>CÔNG TY CỔ PHẦN T - MARTSTORES Mỹ Đình, Nam Từ Liêm - A.Đăng</t>
  </si>
  <si>
    <t>BH2306177</t>
  </si>
  <si>
    <t>BH2306330</t>
  </si>
  <si>
    <t>Tmart99998 Tmart Store Nghĩa Đô - A.Đăng</t>
  </si>
  <si>
    <t>BH2306394</t>
  </si>
  <si>
    <t>BH2306732</t>
  </si>
  <si>
    <t>BH2306861</t>
  </si>
  <si>
    <t>Tmart99996 Mỹ Đình, Nam Từ Liêm - A.Đăng</t>
  </si>
  <si>
    <t>BH2307163</t>
  </si>
  <si>
    <t xml:space="preserve">Tổng hàng bán </t>
  </si>
  <si>
    <t xml:space="preserve">Hàng trả </t>
  </si>
  <si>
    <t>HBTL2306/363</t>
  </si>
  <si>
    <t>Tmart99996 - MARTSTORES Mỹ Đình, Nam Từ Liêm - A.Đăng-</t>
  </si>
  <si>
    <t>HBTL2304/228</t>
  </si>
  <si>
    <t>HBTL2305/283</t>
  </si>
  <si>
    <t>Tmart99998 - MARTSTORES Nghĩa Đô - A.Đăng- KF0004</t>
  </si>
  <si>
    <t>HBTL2307/1170</t>
  </si>
  <si>
    <t>Hàng trả - T-mart Hateco</t>
  </si>
  <si>
    <t>BH2304148</t>
  </si>
  <si>
    <t>BH2304149</t>
  </si>
  <si>
    <t>BH2304147</t>
  </si>
  <si>
    <t>CÔNG TY CỔ PHẦN T - MARTSTORES Hateco Yên Sở - A.Đăng</t>
  </si>
  <si>
    <t>BH2307317</t>
  </si>
  <si>
    <t xml:space="preserve">DANH SÁCH BÁN HÀNG </t>
  </si>
  <si>
    <t xml:space="preserve">DANH SÁCH HÀNG TRẢ </t>
  </si>
  <si>
    <t>HBTL2307/1530</t>
  </si>
  <si>
    <t>DANH SÁCH BÁN HÀNG</t>
  </si>
  <si>
    <t>Ngày hạch toán</t>
  </si>
  <si>
    <t>Địa chỉ</t>
  </si>
  <si>
    <t>BH2308283</t>
  </si>
  <si>
    <t>Tầng 1, Tòa B, Dự Án Hateco Hoàng Mai, Sở Thượng, Phường Yên Sở, Quận Hoàng Mai, TP.Hà Nội</t>
  </si>
  <si>
    <t>BH2308284</t>
  </si>
  <si>
    <t>BH2308551</t>
  </si>
  <si>
    <t>BH2308832</t>
  </si>
  <si>
    <t xml:space="preserve">Tmart99999 Tmart Store Hateco Yên Sở - A.Đăng </t>
  </si>
  <si>
    <t>BH2308833</t>
  </si>
  <si>
    <t>BH2309059</t>
  </si>
  <si>
    <t>Tmart99996 - TRẦN HẢI ĐĂNG</t>
  </si>
  <si>
    <t>Số dòng = 3</t>
  </si>
  <si>
    <t>DANH SÁCH TRẢ LẠI HÀNG BÁN</t>
  </si>
  <si>
    <t>HBTL2310/0007</t>
  </si>
  <si>
    <t>Hàng trả - CÔNG TY CỔ PHẦN T - MARTSTORES Nghĩa Đô - A.Đăng - Tmart99998</t>
  </si>
  <si>
    <t>HBTL2307/1726</t>
  </si>
  <si>
    <t>Hàng trả - CÔNG TY CỔ PHẦN T - MARTSTORES Hateco Yên Sở - A.Đăng - Tmart99999</t>
  </si>
  <si>
    <t>Số dòng = 2</t>
  </si>
  <si>
    <t>Mã số thuế</t>
  </si>
  <si>
    <t>8103695894</t>
  </si>
  <si>
    <t>BH2310214</t>
  </si>
  <si>
    <t>BH2310213</t>
  </si>
  <si>
    <t>BH2310212</t>
  </si>
  <si>
    <t>BH2309763</t>
  </si>
  <si>
    <t>BH2309765</t>
  </si>
  <si>
    <t>BH2309764</t>
  </si>
  <si>
    <t>BH2309155</t>
  </si>
  <si>
    <t>BH2309154</t>
  </si>
  <si>
    <t>Số dòng = 8</t>
  </si>
  <si>
    <t>Tmart99998 Tmart Store Nghĩa Đô - A.Đăng,  km gà muối 500g x 20% và mọc nấm hương 250g x 15%</t>
  </si>
  <si>
    <t>Tmart99996 Mỹ Đình, Nam Từ Liêm - A.Đăng, km gà muối 500g x 20% và mộc nấm hương 250g x 15%</t>
  </si>
  <si>
    <t>Tmart99999 Tmart Store Hateco Yên Sở - A.Đăng , km gà muối 500g x 20% và mọc nấm hương x 15%</t>
  </si>
  <si>
    <t>HBTL2310/0279</t>
  </si>
  <si>
    <t>HBTL2311/260</t>
  </si>
  <si>
    <t>Hàng trả</t>
  </si>
  <si>
    <t>BH2310777</t>
  </si>
  <si>
    <t>BH2310848</t>
  </si>
  <si>
    <t>BH2311038</t>
  </si>
  <si>
    <t>HBTL2311/367</t>
  </si>
  <si>
    <t>Hàng Trả - CÔNG TY CỔ PHẦN T - MARTSTORES Nghĩa Đô - A.Đăng - Tmart99998</t>
  </si>
  <si>
    <t>BH2311323</t>
  </si>
  <si>
    <t>Dư nợ phải thu Tmart Store (A Đăng)</t>
  </si>
  <si>
    <t>Số dòng = 4</t>
  </si>
  <si>
    <t>BH2311639</t>
  </si>
  <si>
    <t>BH2311637</t>
  </si>
  <si>
    <t>BH2311638</t>
  </si>
  <si>
    <t>TT 13.07.2023</t>
  </si>
  <si>
    <t>TT 02.11.2023</t>
  </si>
  <si>
    <t>BH2311792</t>
  </si>
  <si>
    <t>BH2311995</t>
  </si>
  <si>
    <t>BH2312642</t>
  </si>
  <si>
    <t>BH2312641</t>
  </si>
  <si>
    <t>BH2312754</t>
  </si>
  <si>
    <t>Tmart Store Nghĩa Đô - A.Đăng , KM GÀ MUỐI 500G X 20% TỪ NGÀY 10-4 ĐẾN 5-5</t>
  </si>
  <si>
    <t>Bán hàng CÔNG TY CỔ PHẦN T - MARTSTORES Mỹ Đình, Nam Từ Liêm - A.Đăng , KM GÀ MUỐI X 20% TỪ NGÀY 10-4 ĐẾN 5-5</t>
  </si>
  <si>
    <t>Tmart Store Hateco Yên Sở - A.Đăng</t>
  </si>
  <si>
    <t>BH2313107</t>
  </si>
  <si>
    <t>BH2313109</t>
  </si>
  <si>
    <t>BH2313108</t>
  </si>
  <si>
    <t>BH2313342</t>
  </si>
  <si>
    <t>BH2313573</t>
  </si>
  <si>
    <t>CÔNG TY CỔ PHẦN T - MARTSTORES Mỹ Đình, Nam Từ Liêm - A.Đăng , KM GÀ MUỐI X 20% TỪ NGÀY 10-4 ĐẾN 5-5</t>
  </si>
  <si>
    <t>CÔNG TY CỔ PHẦN T - MARTSTORES Nghĩa Đô - A.Đăng ,  KM GÀ MUỐI 500G X 20% TỪ NGÀY 10-4 ĐẾN 5-5</t>
  </si>
  <si>
    <t>CÔNG TY CỔ PHẦN T - MARTSTORES HATECO YÊN SỞ  - A.Đăng , KM GÀ MUỐI X 20% TỪ NGÀY 10-4 ĐẾN 5-5</t>
  </si>
  <si>
    <t>HBTL2311/1674</t>
  </si>
  <si>
    <t>HBTL2311/1838</t>
  </si>
  <si>
    <t>Hàng Trả - CÔNG TY CỔ PHẦN T - MARTSTORES Nghĩa Đô - A.Đăng -Tmart99998</t>
  </si>
  <si>
    <t>BH2314102</t>
  </si>
  <si>
    <t>BH2314100</t>
  </si>
  <si>
    <t>BH2314101</t>
  </si>
  <si>
    <t>HBTL2311/1993</t>
  </si>
  <si>
    <t>Hàng Trả - CÔNG TY CỔ PHẦN T - MARTSTORES Hateco Yên Sở - A.Đăng - Tmart99999</t>
  </si>
  <si>
    <t>Số tiền khách đã thanh toán</t>
  </si>
  <si>
    <t>HBTL2311/2710</t>
  </si>
  <si>
    <t>Hàng Trả - Tmart A4 Mỹ Đình</t>
  </si>
  <si>
    <t>HBTL2311/2711</t>
  </si>
  <si>
    <t>HBTL2311/2712</t>
  </si>
  <si>
    <t>Số dòng = 5</t>
  </si>
  <si>
    <t>HBTL2311/2713</t>
  </si>
  <si>
    <t>BH2314894</t>
  </si>
  <si>
    <t>BH2315023</t>
  </si>
  <si>
    <t>HBTL2311/2714</t>
  </si>
  <si>
    <t>HBTL2311/2675</t>
  </si>
  <si>
    <t>Hàng Trả - Tmart A4  Mỹ Đình</t>
  </si>
  <si>
    <t>BH2315593</t>
  </si>
  <si>
    <t>BH2315592</t>
  </si>
  <si>
    <t>BH2315594</t>
  </si>
  <si>
    <t>Tmart Store Nghĩa Đô - A.Đăng</t>
  </si>
  <si>
    <t>Tmart Store Mỹ Đình, Nam Từ Liêm - A.Đăng</t>
  </si>
  <si>
    <t>HBTL2311/3054</t>
  </si>
  <si>
    <t>Hàng Trả -  Tmart Nghĩa Đô - TMARTHATECO</t>
  </si>
  <si>
    <t>BH2316205</t>
  </si>
  <si>
    <t>00049632</t>
  </si>
  <si>
    <t>HBTL2311/3087</t>
  </si>
  <si>
    <t>HBTL2311/3346</t>
  </si>
  <si>
    <t>Hàng Trả - Tmart Hateco - Tmart99999</t>
  </si>
  <si>
    <t>Hàng bán tháng 09.2024</t>
  </si>
  <si>
    <t>T09.2024</t>
  </si>
  <si>
    <t>BH2317053</t>
  </si>
  <si>
    <t>BH2317054</t>
  </si>
  <si>
    <t>BH2317052</t>
  </si>
  <si>
    <t>HBTL2311/3352</t>
  </si>
  <si>
    <t>Hàng Trả - Tmart Nghĩa Đô - Tmart99998</t>
  </si>
  <si>
    <t>HBTL2311/3351</t>
  </si>
  <si>
    <t>Hàng Trả - Tmart Mỹ Đình - Tmart99996</t>
  </si>
  <si>
    <t>HBTL2311/3478</t>
  </si>
  <si>
    <t>Số dòng = 6</t>
  </si>
  <si>
    <t>Hàng bán tháng 10.2024</t>
  </si>
  <si>
    <t>T10.2024</t>
  </si>
  <si>
    <t>HBTL2311/4017</t>
  </si>
  <si>
    <t>BH2317622</t>
  </si>
  <si>
    <t>BH2318287</t>
  </si>
  <si>
    <t>HBTL2311/3818</t>
  </si>
  <si>
    <t>HBTL2311/3821</t>
  </si>
  <si>
    <t>Hàng bán tháng 11.2024</t>
  </si>
  <si>
    <t>T11.2024</t>
  </si>
  <si>
    <t>BH2319102</t>
  </si>
  <si>
    <t>BH2319103</t>
  </si>
  <si>
    <t>00069426</t>
  </si>
  <si>
    <t>00071957</t>
  </si>
  <si>
    <t>HBTL2311/4086</t>
  </si>
  <si>
    <t>HBTL2311/4229</t>
  </si>
  <si>
    <t>HBTL2311/4227</t>
  </si>
  <si>
    <t>Hàng bán tháng 12.2024</t>
  </si>
  <si>
    <t>T12.2024</t>
  </si>
  <si>
    <t>THEO DÕI CÔNG NỢ / CTY TMART STORE (A ĐĂNG) 2025</t>
  </si>
  <si>
    <t>00005252</t>
  </si>
  <si>
    <t>BH2320049</t>
  </si>
  <si>
    <t>BH2320051</t>
  </si>
  <si>
    <t>Số dòng = 7</t>
  </si>
  <si>
    <t>Hàng bán tháng 01.2025</t>
  </si>
  <si>
    <t>Thanh toán ngày 10/02/2025</t>
  </si>
  <si>
    <t>Thanh toán ngày 10/02/2025 (HADA VN)</t>
  </si>
  <si>
    <t>00007122</t>
  </si>
  <si>
    <t>BH2320652</t>
  </si>
  <si>
    <t>BH2320650</t>
  </si>
  <si>
    <t>00012604</t>
  </si>
  <si>
    <t>Hàng bán tháng 02.2025</t>
  </si>
  <si>
    <t>T02.2025</t>
  </si>
  <si>
    <t>HBTL25010381</t>
  </si>
  <si>
    <t>Hàng Trả - Tmart Store Hateco Yên Sở - A.Đăng - Tmart99999</t>
  </si>
  <si>
    <t>T01.2025</t>
  </si>
  <si>
    <t>HBTL25010520</t>
  </si>
  <si>
    <t>Hàng Trả - Tmart Store Mỹ Đình, Nam Từ Liêm - A.Đăng - Tmart99996</t>
  </si>
  <si>
    <t>BH2321732</t>
  </si>
  <si>
    <t>BH2321731</t>
  </si>
  <si>
    <t>00016953</t>
  </si>
  <si>
    <t>Tmart Store Nghĩa Đô - A.Đăng,  KM CHÂN GIÒ MUỐI 300G X 18% VÀ GIÒ TAI LƯỠI XÀO 250G X 15% TỪ NGÀY 01-03-2025 ĐẾN 30-03-2025</t>
  </si>
  <si>
    <t>Tmart Store Mỹ Đình, Nam Từ Liêm - A.Đăng, KM CHÂN GIÒ MUỐI 300G X 18% VÀ GIÒ TAI LƯỠI XÀO 250G X 15% TỪ NGÀY 01-03-2025 ĐẾN 30-03-2025</t>
  </si>
  <si>
    <t>HBTL25010717</t>
  </si>
  <si>
    <t>HBTL25010734</t>
  </si>
  <si>
    <t>T03.2025</t>
  </si>
  <si>
    <t>Hàng bán tháng 03.2025</t>
  </si>
  <si>
    <t>Thanh toán ngày 01/05/2025</t>
  </si>
  <si>
    <t>Thanh toán ngày 01/05/2025 (HADA VN)</t>
  </si>
  <si>
    <t>BH2322757</t>
  </si>
  <si>
    <t>BH2322759</t>
  </si>
  <si>
    <t>00023852</t>
  </si>
  <si>
    <t>HBTL25011136</t>
  </si>
  <si>
    <t>HBTL25011137</t>
  </si>
  <si>
    <t>HBTL25011263</t>
  </si>
  <si>
    <t>HBTL25011343</t>
  </si>
  <si>
    <t>Hàng Trả - Tmart Store Nghĩa Đô - A.Đăng - Tmart99998</t>
  </si>
  <si>
    <t>Hàng bán tháng 04.2025</t>
  </si>
  <si>
    <t>T04.2025</t>
  </si>
  <si>
    <t>Hàng bán tháng 05.2025</t>
  </si>
  <si>
    <t>T05.2025</t>
  </si>
  <si>
    <t>00028152</t>
  </si>
  <si>
    <t>00032986</t>
  </si>
  <si>
    <t>00032987</t>
  </si>
  <si>
    <t>00032988</t>
  </si>
  <si>
    <t>HBTL25011620</t>
  </si>
  <si>
    <t>HBTL25011277</t>
  </si>
  <si>
    <t>HBTL25011618</t>
  </si>
  <si>
    <t>HBTL25011619</t>
  </si>
  <si>
    <t>Thanh toán ngày 18/06/2025</t>
  </si>
  <si>
    <t>Thanh toán ngày 18/06/2025 (HADA VN)</t>
  </si>
  <si>
    <t>00040116</t>
  </si>
  <si>
    <t>00040117</t>
  </si>
  <si>
    <t>HBTL25011744</t>
  </si>
  <si>
    <t>HBTL25012065</t>
  </si>
  <si>
    <t>Hàng bán tháng 06.2025</t>
  </si>
  <si>
    <t>T06.2025</t>
  </si>
  <si>
    <t>Hàng bán tháng 07.2025</t>
  </si>
  <si>
    <t>T07.2025</t>
  </si>
  <si>
    <t>Số hóa đơn</t>
  </si>
  <si>
    <t>Ký hiệu HĐ</t>
  </si>
  <si>
    <t>Doanh số bán chưa có thuế GTGT</t>
  </si>
  <si>
    <t>Thuế suất</t>
  </si>
  <si>
    <t>Thuế GTGT</t>
  </si>
  <si>
    <t>Thành tiền</t>
  </si>
  <si>
    <t>Tên người mua</t>
  </si>
  <si>
    <t>Mã số thuế người mua</t>
  </si>
  <si>
    <t>8%</t>
  </si>
  <si>
    <t/>
  </si>
  <si>
    <t>00046344</t>
  </si>
  <si>
    <t>1C25TNN</t>
  </si>
  <si>
    <t>CÔNG TY TNHH THƯƠNG MẠI HADA VIỆT NAM</t>
  </si>
  <si>
    <t>0110542608</t>
  </si>
  <si>
    <t>00046345</t>
  </si>
  <si>
    <t>00046346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</si>
</sst>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b/>
      <sz val="11"/>
      <color rgb="FFFF0000"/>
      <name val="Calibri"/>
      <family val="2"/>
      <scheme val="minor"/>
    </font>
    <font>
      <sz val="8"/>
      <name val="Microsoft Sans Serif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112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165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5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5" fontId="7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5" borderId="6" xfId="2" applyFont="1" applyFill="1" applyBorder="1" applyAlignment="1">
      <alignment horizontal="center" vertical="center" wrapText="1"/>
    </xf>
    <xf numFmtId="14" fontId="11" fillId="5" borderId="6" xfId="2" applyNumberFormat="1" applyFont="1" applyFill="1" applyBorder="1" applyAlignment="1">
      <alignment horizontal="center" vertical="center" wrapText="1"/>
    </xf>
    <xf numFmtId="38" fontId="11" fillId="5" borderId="6" xfId="2" applyNumberFormat="1" applyFont="1" applyFill="1" applyBorder="1" applyAlignment="1">
      <alignment horizontal="center" vertical="center" wrapText="1"/>
    </xf>
    <xf numFmtId="14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38" fontId="11" fillId="0" borderId="0" xfId="2" applyNumberFormat="1" applyFont="1" applyAlignment="1">
      <alignment horizontal="right" vertical="center"/>
    </xf>
    <xf numFmtId="165" fontId="0" fillId="0" borderId="0" xfId="0" applyNumberFormat="1"/>
    <xf numFmtId="38" fontId="0" fillId="0" borderId="0" xfId="0" applyNumberFormat="1"/>
    <xf numFmtId="38" fontId="12" fillId="0" borderId="0" xfId="0" applyNumberFormat="1" applyFont="1"/>
    <xf numFmtId="0" fontId="5" fillId="0" borderId="0" xfId="2"/>
    <xf numFmtId="14" fontId="13" fillId="6" borderId="5" xfId="2" applyNumberFormat="1" applyFont="1" applyFill="1" applyBorder="1" applyAlignment="1">
      <alignment horizontal="left" vertical="center"/>
    </xf>
    <xf numFmtId="38" fontId="13" fillId="6" borderId="5" xfId="2" applyNumberFormat="1" applyFont="1" applyFill="1" applyBorder="1" applyAlignment="1">
      <alignment horizontal="right" vertical="center"/>
    </xf>
    <xf numFmtId="38" fontId="13" fillId="4" borderId="5" xfId="2" applyNumberFormat="1" applyFont="1" applyFill="1" applyBorder="1" applyAlignment="1">
      <alignment horizontal="right" vertical="center"/>
    </xf>
    <xf numFmtId="14" fontId="11" fillId="0" borderId="5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14" fontId="13" fillId="6" borderId="5" xfId="0" applyNumberFormat="1" applyFont="1" applyFill="1" applyBorder="1" applyAlignment="1">
      <alignment horizontal="left" vertical="center"/>
    </xf>
    <xf numFmtId="14" fontId="0" fillId="0" borderId="0" xfId="0" applyNumberFormat="1"/>
    <xf numFmtId="38" fontId="11" fillId="0" borderId="5" xfId="0" applyNumberFormat="1" applyFont="1" applyBorder="1" applyAlignment="1">
      <alignment horizontal="right" vertical="center"/>
    </xf>
    <xf numFmtId="38" fontId="13" fillId="6" borderId="5" xfId="0" applyNumberFormat="1" applyFont="1" applyFill="1" applyBorder="1" applyAlignment="1">
      <alignment horizontal="right" vertical="center"/>
    </xf>
    <xf numFmtId="38" fontId="13" fillId="4" borderId="5" xfId="0" applyNumberFormat="1" applyFont="1" applyFill="1" applyBorder="1" applyAlignment="1">
      <alignment horizontal="right" vertical="center"/>
    </xf>
    <xf numFmtId="0" fontId="0" fillId="0" borderId="0" xfId="0" applyAlignment="1"/>
    <xf numFmtId="38" fontId="11" fillId="7" borderId="5" xfId="2" applyNumberFormat="1" applyFont="1" applyFill="1" applyBorder="1" applyAlignment="1">
      <alignment horizontal="right" vertical="center"/>
    </xf>
    <xf numFmtId="38" fontId="0" fillId="7" borderId="0" xfId="0" applyNumberFormat="1" applyFill="1"/>
    <xf numFmtId="14" fontId="5" fillId="0" borderId="0" xfId="2" applyNumberFormat="1"/>
    <xf numFmtId="38" fontId="5" fillId="0" borderId="0" xfId="2" applyNumberFormat="1"/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5" fillId="0" borderId="0" xfId="2"/>
    <xf numFmtId="14" fontId="11" fillId="5" borderId="6" xfId="2" applyNumberFormat="1" applyFont="1" applyFill="1" applyBorder="1" applyAlignment="1">
      <alignment horizontal="center" vertical="center" wrapText="1"/>
    </xf>
    <xf numFmtId="38" fontId="5" fillId="0" borderId="0" xfId="2" applyNumberFormat="1"/>
    <xf numFmtId="38" fontId="11" fillId="5" borderId="6" xfId="2" applyNumberFormat="1" applyFont="1" applyFill="1" applyBorder="1" applyAlignment="1">
      <alignment horizontal="center" vertical="center" wrapText="1"/>
    </xf>
    <xf numFmtId="38" fontId="11" fillId="0" borderId="5" xfId="2" applyNumberFormat="1" applyFont="1" applyBorder="1" applyAlignment="1">
      <alignment horizontal="right" vertical="center"/>
    </xf>
    <xf numFmtId="14" fontId="5" fillId="0" borderId="0" xfId="2" applyNumberFormat="1"/>
    <xf numFmtId="0" fontId="11" fillId="5" borderId="6" xfId="2" applyFont="1" applyFill="1" applyBorder="1" applyAlignment="1">
      <alignment horizontal="center" vertical="center" wrapText="1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0" fontId="11" fillId="0" borderId="5" xfId="2" applyFont="1" applyBorder="1" applyAlignment="1">
      <alignment horizontal="left" vertical="center"/>
    </xf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49" fontId="4" fillId="4" borderId="1" xfId="0" applyNumberFormat="1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14" fontId="4" fillId="4" borderId="2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14" fontId="4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3" fillId="0" borderId="1" xfId="1" applyNumberFormat="1" applyFont="1" applyFill="1" applyBorder="1" applyAlignment="1">
      <alignment horizontal="center"/>
    </xf>
    <xf numFmtId="0" fontId="11" fillId="0" borderId="0" xfId="0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7" xfId="2" applyFont="1" applyBorder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 applyBorder="1" applyAlignment="1">
      <alignment horizontal="center"/>
    </xf>
    <xf numFmtId="14" fontId="11" fillId="5" borderId="8" xfId="0" applyNumberFormat="1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38" fontId="11" fillId="5" borderId="6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right" vertical="center"/>
    </xf>
    <xf numFmtId="38" fontId="13" fillId="0" borderId="5" xfId="0" applyNumberFormat="1" applyFont="1" applyBorder="1" applyAlignment="1">
      <alignment horizontal="right" vertical="center"/>
    </xf>
    <xf numFmtId="14" fontId="13" fillId="0" borderId="5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D42"/>
  <sheetViews>
    <sheetView tabSelected="1" topLeftCell="A27" workbookViewId="0">
      <selection activeCell="G35" sqref="G35"/>
    </sheetView>
  </sheetViews>
  <sheetFormatPr defaultRowHeight="15" x14ac:dyDescent="0.25"/>
  <cols>
    <col min="1" max="1" width="4.42578125" customWidth="1"/>
    <col min="2" max="2" width="15.140625" customWidth="1"/>
    <col min="3" max="3" width="26.5703125" customWidth="1"/>
    <col min="4" max="4" width="24.140625" customWidth="1"/>
    <col min="5" max="5" width="16.7109375" customWidth="1"/>
    <col min="6" max="6" width="15.28515625" customWidth="1"/>
    <col min="7" max="7" width="20.5703125" customWidth="1"/>
    <col min="8" max="8" width="14.28515625" customWidth="1"/>
    <col min="9" max="9" width="11.5703125" bestFit="1" customWidth="1"/>
    <col min="16380" max="16383" width="9.140625" customWidth="1"/>
    <col min="16384" max="16384" width="25.85546875" bestFit="1" customWidth="1"/>
  </cols>
  <sheetData>
    <row r="1" spans="2:9" ht="19.5" x14ac:dyDescent="0.3">
      <c r="B1" s="94" t="s">
        <v>174</v>
      </c>
      <c r="C1" s="94"/>
      <c r="D1" s="94"/>
      <c r="E1" s="94"/>
      <c r="F1" s="94"/>
      <c r="G1" s="94"/>
    </row>
    <row r="2" spans="2:9" ht="31.5" x14ac:dyDescent="0.25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121</v>
      </c>
    </row>
    <row r="3" spans="2:9" ht="15.75" x14ac:dyDescent="0.25">
      <c r="B3" s="3"/>
      <c r="C3" s="4" t="s">
        <v>7</v>
      </c>
      <c r="D3" s="5"/>
      <c r="E3" s="6"/>
      <c r="F3" s="7"/>
      <c r="G3" s="7"/>
    </row>
    <row r="4" spans="2:9" ht="15.75" x14ac:dyDescent="0.25">
      <c r="B4" s="8"/>
      <c r="C4" s="89" t="s">
        <v>145</v>
      </c>
      <c r="D4" s="5">
        <v>5928760</v>
      </c>
      <c r="E4" s="6"/>
      <c r="F4" s="7"/>
      <c r="G4" s="7"/>
    </row>
    <row r="5" spans="2:9" ht="15.75" x14ac:dyDescent="0.25">
      <c r="B5" s="8"/>
      <c r="C5" s="89" t="s">
        <v>156</v>
      </c>
      <c r="D5" s="5">
        <v>7584159</v>
      </c>
      <c r="E5" s="6"/>
      <c r="F5" s="7"/>
      <c r="G5" s="7"/>
    </row>
    <row r="6" spans="2:9" ht="15.75" x14ac:dyDescent="0.25">
      <c r="B6" s="8"/>
      <c r="C6" s="89" t="s">
        <v>163</v>
      </c>
      <c r="D6" s="5">
        <v>4762398</v>
      </c>
      <c r="E6" s="6"/>
      <c r="F6" s="7"/>
      <c r="G6" s="7"/>
      <c r="I6" s="32"/>
    </row>
    <row r="7" spans="2:9" ht="15.75" x14ac:dyDescent="0.25">
      <c r="B7" s="8"/>
      <c r="C7" s="89" t="s">
        <v>172</v>
      </c>
      <c r="D7" s="5">
        <v>9018148</v>
      </c>
      <c r="E7" s="6"/>
      <c r="F7" s="7"/>
      <c r="G7" s="7"/>
      <c r="I7" s="32"/>
    </row>
    <row r="8" spans="2:9" ht="15.75" x14ac:dyDescent="0.25">
      <c r="B8" s="8"/>
      <c r="C8" s="89" t="s">
        <v>179</v>
      </c>
      <c r="D8" s="5">
        <v>9686774</v>
      </c>
      <c r="E8" s="6"/>
      <c r="F8" s="7"/>
      <c r="G8" s="7"/>
      <c r="I8" s="32"/>
    </row>
    <row r="9" spans="2:9" ht="15.75" x14ac:dyDescent="0.25">
      <c r="B9" s="8"/>
      <c r="C9" s="89" t="s">
        <v>186</v>
      </c>
      <c r="D9" s="5">
        <v>6626526</v>
      </c>
      <c r="E9" s="6"/>
      <c r="F9" s="7"/>
      <c r="G9" s="7"/>
      <c r="I9" s="32"/>
    </row>
    <row r="10" spans="2:9" ht="15.75" x14ac:dyDescent="0.25">
      <c r="B10" s="8"/>
      <c r="C10" s="84" t="s">
        <v>201</v>
      </c>
      <c r="D10" s="85">
        <v>4781913</v>
      </c>
      <c r="E10" s="6"/>
      <c r="F10" s="7"/>
      <c r="G10" s="7"/>
      <c r="I10" s="32">
        <f>+D10-E23</f>
        <v>4623314</v>
      </c>
    </row>
    <row r="11" spans="2:9" ht="15.75" x14ac:dyDescent="0.25">
      <c r="B11" s="8"/>
      <c r="C11" s="84" t="s">
        <v>212</v>
      </c>
      <c r="D11" s="85">
        <v>5609535</v>
      </c>
      <c r="E11" s="6"/>
      <c r="F11" s="7"/>
      <c r="G11" s="7"/>
      <c r="I11" s="32">
        <f>+D11-E24</f>
        <v>4435282</v>
      </c>
    </row>
    <row r="12" spans="2:9" ht="15.75" x14ac:dyDescent="0.25">
      <c r="B12" s="8"/>
      <c r="C12" s="84" t="s">
        <v>214</v>
      </c>
      <c r="D12" s="85">
        <v>8627782</v>
      </c>
      <c r="E12" s="6"/>
      <c r="F12" s="7"/>
      <c r="G12" s="7"/>
      <c r="I12" s="32">
        <f>+D12-E25</f>
        <v>7823801</v>
      </c>
    </row>
    <row r="13" spans="2:9" ht="15.75" x14ac:dyDescent="0.25">
      <c r="B13" s="8"/>
      <c r="C13" s="84" t="s">
        <v>230</v>
      </c>
      <c r="D13" s="85">
        <v>3221960</v>
      </c>
      <c r="E13" s="6"/>
      <c r="F13" s="7"/>
      <c r="G13" s="7"/>
      <c r="I13" s="32">
        <f>+D13-E26</f>
        <v>3118001</v>
      </c>
    </row>
    <row r="14" spans="2:9" ht="15.75" x14ac:dyDescent="0.25">
      <c r="B14" s="8"/>
      <c r="C14" s="84" t="s">
        <v>232</v>
      </c>
      <c r="D14" s="85">
        <v>5389495</v>
      </c>
      <c r="E14" s="6"/>
      <c r="F14" s="7"/>
      <c r="G14" s="7"/>
      <c r="I14" s="32">
        <f>+D14-E27</f>
        <v>4974143</v>
      </c>
    </row>
    <row r="15" spans="2:9" ht="15.75" x14ac:dyDescent="0.25">
      <c r="B15" s="8"/>
      <c r="C15" s="4"/>
      <c r="D15" s="6"/>
      <c r="E15" s="6"/>
      <c r="F15" s="7"/>
      <c r="G15" s="7"/>
      <c r="I15" s="32"/>
    </row>
    <row r="16" spans="2:9" ht="15.75" x14ac:dyDescent="0.25">
      <c r="B16" s="95" t="s">
        <v>31</v>
      </c>
      <c r="C16" s="96"/>
      <c r="D16" s="9">
        <f>+SUM(D3:D15)</f>
        <v>71237450</v>
      </c>
      <c r="E16" s="9"/>
      <c r="F16" s="10"/>
      <c r="G16" s="10"/>
      <c r="I16" s="32"/>
    </row>
    <row r="17" spans="2:7" ht="15.75" x14ac:dyDescent="0.25">
      <c r="B17" s="90" t="s">
        <v>146</v>
      </c>
      <c r="C17" s="91" t="s">
        <v>32</v>
      </c>
      <c r="D17" s="92"/>
      <c r="E17" s="5">
        <v>154486</v>
      </c>
      <c r="F17" s="15"/>
      <c r="G17" s="15"/>
    </row>
    <row r="18" spans="2:7" ht="15.75" x14ac:dyDescent="0.25">
      <c r="B18" s="90" t="s">
        <v>157</v>
      </c>
      <c r="C18" s="91" t="s">
        <v>32</v>
      </c>
      <c r="D18" s="92"/>
      <c r="E18" s="5">
        <v>631595</v>
      </c>
      <c r="F18" s="15"/>
      <c r="G18" s="15"/>
    </row>
    <row r="19" spans="2:7" ht="15.75" x14ac:dyDescent="0.25">
      <c r="B19" s="90" t="s">
        <v>164</v>
      </c>
      <c r="C19" s="91" t="s">
        <v>32</v>
      </c>
      <c r="D19" s="92"/>
      <c r="E19" s="5">
        <v>443390</v>
      </c>
      <c r="F19" s="15"/>
      <c r="G19" s="15"/>
    </row>
    <row r="20" spans="2:7" ht="15.75" x14ac:dyDescent="0.25">
      <c r="B20" s="90" t="s">
        <v>173</v>
      </c>
      <c r="C20" s="91" t="s">
        <v>32</v>
      </c>
      <c r="D20" s="92"/>
      <c r="E20" s="5">
        <v>722635</v>
      </c>
      <c r="F20" s="15"/>
      <c r="G20" s="15"/>
    </row>
    <row r="21" spans="2:7" ht="15.75" x14ac:dyDescent="0.25">
      <c r="B21" s="90" t="s">
        <v>190</v>
      </c>
      <c r="C21" s="91" t="s">
        <v>32</v>
      </c>
      <c r="D21" s="92"/>
      <c r="E21" s="5">
        <v>189186</v>
      </c>
      <c r="F21" s="15"/>
      <c r="G21" s="15"/>
    </row>
    <row r="22" spans="2:7" ht="15.75" x14ac:dyDescent="0.25">
      <c r="B22" s="90" t="s">
        <v>187</v>
      </c>
      <c r="C22" s="91" t="s">
        <v>32</v>
      </c>
      <c r="D22" s="92"/>
      <c r="E22" s="5">
        <v>428766</v>
      </c>
      <c r="F22" s="15"/>
      <c r="G22" s="15"/>
    </row>
    <row r="23" spans="2:7" ht="15.75" x14ac:dyDescent="0.25">
      <c r="B23" s="86" t="s">
        <v>200</v>
      </c>
      <c r="C23" s="87" t="s">
        <v>32</v>
      </c>
      <c r="D23" s="88"/>
      <c r="E23" s="85">
        <v>158599</v>
      </c>
      <c r="F23" s="15"/>
      <c r="G23" s="15"/>
    </row>
    <row r="24" spans="2:7" ht="15.75" x14ac:dyDescent="0.25">
      <c r="B24" s="86" t="s">
        <v>213</v>
      </c>
      <c r="C24" s="87" t="s">
        <v>32</v>
      </c>
      <c r="D24" s="88"/>
      <c r="E24" s="85">
        <v>1174253</v>
      </c>
      <c r="F24" s="15"/>
      <c r="G24" s="15"/>
    </row>
    <row r="25" spans="2:7" ht="15.75" x14ac:dyDescent="0.25">
      <c r="B25" s="86" t="s">
        <v>215</v>
      </c>
      <c r="C25" s="87" t="s">
        <v>32</v>
      </c>
      <c r="D25" s="88"/>
      <c r="E25" s="85">
        <v>803981</v>
      </c>
      <c r="F25" s="15"/>
      <c r="G25" s="15"/>
    </row>
    <row r="26" spans="2:7" ht="15.75" x14ac:dyDescent="0.25">
      <c r="B26" s="86" t="s">
        <v>231</v>
      </c>
      <c r="C26" s="87" t="s">
        <v>32</v>
      </c>
      <c r="D26" s="88"/>
      <c r="E26" s="85">
        <v>103959</v>
      </c>
      <c r="F26" s="15"/>
      <c r="G26" s="15"/>
    </row>
    <row r="27" spans="2:7" ht="15.75" x14ac:dyDescent="0.25">
      <c r="B27" s="86" t="s">
        <v>233</v>
      </c>
      <c r="C27" s="87" t="s">
        <v>32</v>
      </c>
      <c r="D27" s="88"/>
      <c r="E27" s="85">
        <v>415352</v>
      </c>
      <c r="F27" s="15"/>
      <c r="G27" s="15"/>
    </row>
    <row r="28" spans="2:7" ht="15.75" x14ac:dyDescent="0.25">
      <c r="B28" s="11"/>
      <c r="C28" s="12"/>
      <c r="D28" s="13"/>
      <c r="E28" s="14"/>
      <c r="F28" s="15"/>
      <c r="G28" s="15"/>
    </row>
    <row r="29" spans="2:7" ht="15.75" x14ac:dyDescent="0.25">
      <c r="B29" s="97" t="s">
        <v>4</v>
      </c>
      <c r="C29" s="98"/>
      <c r="D29" s="9"/>
      <c r="E29" s="18">
        <f>+SUM(E17:E28)</f>
        <v>5226202</v>
      </c>
      <c r="F29" s="10"/>
      <c r="G29" s="19"/>
    </row>
    <row r="30" spans="2:7" ht="15.75" x14ac:dyDescent="0.25">
      <c r="B30" s="3"/>
      <c r="C30" s="16" t="s">
        <v>181</v>
      </c>
      <c r="D30" s="6"/>
      <c r="E30" s="17"/>
      <c r="F30" s="7"/>
      <c r="G30" s="7">
        <v>3052248</v>
      </c>
    </row>
    <row r="31" spans="2:7" ht="15.75" x14ac:dyDescent="0.25">
      <c r="B31" s="3"/>
      <c r="C31" s="16" t="s">
        <v>180</v>
      </c>
      <c r="D31" s="6"/>
      <c r="E31" s="17"/>
      <c r="F31" s="7"/>
      <c r="G31" s="7">
        <v>9674590</v>
      </c>
    </row>
    <row r="32" spans="2:7" ht="15.75" x14ac:dyDescent="0.25">
      <c r="B32" s="3"/>
      <c r="C32" s="16" t="s">
        <v>203</v>
      </c>
      <c r="D32" s="6"/>
      <c r="E32" s="17"/>
      <c r="F32" s="7"/>
      <c r="G32" s="7">
        <v>5064668</v>
      </c>
    </row>
    <row r="33" spans="2:9 16384:16384" ht="15.75" x14ac:dyDescent="0.25">
      <c r="B33" s="3"/>
      <c r="C33" s="16" t="s">
        <v>202</v>
      </c>
      <c r="D33" s="6"/>
      <c r="E33" s="17"/>
      <c r="F33" s="7"/>
      <c r="G33" s="7">
        <v>7549853</v>
      </c>
    </row>
    <row r="34" spans="2:9 16384:16384" ht="15.75" x14ac:dyDescent="0.25">
      <c r="B34" s="3"/>
      <c r="C34" s="16" t="s">
        <v>225</v>
      </c>
      <c r="D34" s="6"/>
      <c r="E34" s="17"/>
      <c r="F34" s="7"/>
      <c r="G34" s="7">
        <v>7672891</v>
      </c>
    </row>
    <row r="35" spans="2:9 16384:16384" ht="15.75" x14ac:dyDescent="0.25">
      <c r="B35" s="3"/>
      <c r="C35" s="16" t="s">
        <v>224</v>
      </c>
      <c r="D35" s="6"/>
      <c r="E35" s="17"/>
      <c r="F35" s="7"/>
      <c r="G35" s="7">
        <v>8022457</v>
      </c>
    </row>
    <row r="36" spans="2:9 16384:16384" ht="15.75" x14ac:dyDescent="0.25">
      <c r="B36" s="3"/>
      <c r="C36" s="16"/>
      <c r="D36" s="6"/>
      <c r="E36" s="17"/>
      <c r="F36" s="7"/>
      <c r="G36" s="7"/>
    </row>
    <row r="37" spans="2:9 16384:16384" ht="15.75" x14ac:dyDescent="0.25">
      <c r="B37" s="97" t="s">
        <v>5</v>
      </c>
      <c r="C37" s="98"/>
      <c r="D37" s="20"/>
      <c r="E37" s="18"/>
      <c r="F37" s="19"/>
      <c r="G37" s="21">
        <f>SUM(G30:G36)</f>
        <v>41036707</v>
      </c>
    </row>
    <row r="38" spans="2:9 16384:16384" ht="18" customHeight="1" x14ac:dyDescent="0.25">
      <c r="B38" s="99" t="s">
        <v>90</v>
      </c>
      <c r="C38" s="100"/>
      <c r="D38" s="100"/>
      <c r="E38" s="100"/>
      <c r="F38" s="101"/>
      <c r="G38" s="22">
        <f>D16-E29-G37</f>
        <v>24974541</v>
      </c>
      <c r="I38" s="32"/>
      <c r="XFD38" s="46"/>
    </row>
    <row r="39" spans="2:9 16384:16384" x14ac:dyDescent="0.25">
      <c r="G39" s="32"/>
    </row>
    <row r="41" spans="2:9 16384:16384" x14ac:dyDescent="0.25">
      <c r="F41" s="32"/>
    </row>
    <row r="42" spans="2:9 16384:16384" x14ac:dyDescent="0.25">
      <c r="F42" s="32"/>
    </row>
  </sheetData>
  <mergeCells count="5">
    <mergeCell ref="B1:G1"/>
    <mergeCell ref="B16:C16"/>
    <mergeCell ref="B29:C29"/>
    <mergeCell ref="B37:C37"/>
    <mergeCell ref="B38:F38"/>
  </mergeCells>
  <phoneticPr fontId="9" type="noConversion"/>
  <conditionalFormatting sqref="B37:B38 B29">
    <cfRule type="duplicateValues" dxfId="0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L6" sqref="L6"/>
    </sheetView>
  </sheetViews>
  <sheetFormatPr defaultRowHeight="15" x14ac:dyDescent="0.25"/>
  <cols>
    <col min="1" max="2" width="11.140625" customWidth="1"/>
    <col min="6" max="6" width="19.140625" customWidth="1"/>
    <col min="7" max="10" width="10.7109375" customWidth="1"/>
    <col min="12" max="12" width="10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23">
        <v>45210</v>
      </c>
      <c r="B3" s="23">
        <v>45210</v>
      </c>
      <c r="C3" s="24" t="s">
        <v>55</v>
      </c>
      <c r="D3" s="24" t="s">
        <v>17</v>
      </c>
      <c r="E3" s="24" t="s">
        <v>52</v>
      </c>
      <c r="F3" s="24" t="s">
        <v>56</v>
      </c>
      <c r="G3" s="25">
        <v>2137933</v>
      </c>
      <c r="H3" s="25">
        <v>192414</v>
      </c>
      <c r="I3" s="25">
        <v>155642</v>
      </c>
      <c r="J3" s="25">
        <v>2101161</v>
      </c>
    </row>
    <row r="4" spans="1:12" x14ac:dyDescent="0.25">
      <c r="A4" s="23">
        <v>45210</v>
      </c>
      <c r="B4" s="23">
        <v>45210</v>
      </c>
      <c r="C4" s="24" t="s">
        <v>57</v>
      </c>
      <c r="D4" s="24" t="s">
        <v>17</v>
      </c>
      <c r="E4" s="24" t="s">
        <v>52</v>
      </c>
      <c r="F4" s="24" t="s">
        <v>25</v>
      </c>
      <c r="G4" s="25">
        <v>2247536</v>
      </c>
      <c r="H4" s="25">
        <v>202278</v>
      </c>
      <c r="I4" s="25">
        <v>163621</v>
      </c>
      <c r="J4" s="25">
        <v>2208879</v>
      </c>
    </row>
    <row r="5" spans="1:12" x14ac:dyDescent="0.25">
      <c r="A5" s="23">
        <v>45223</v>
      </c>
      <c r="B5" s="23">
        <v>45223</v>
      </c>
      <c r="C5" s="24" t="s">
        <v>58</v>
      </c>
      <c r="D5" s="24" t="s">
        <v>17</v>
      </c>
      <c r="E5" s="24" t="s">
        <v>52</v>
      </c>
      <c r="F5" s="24" t="s">
        <v>59</v>
      </c>
      <c r="G5" s="25">
        <v>1984861</v>
      </c>
      <c r="H5" s="25">
        <v>178637</v>
      </c>
      <c r="I5" s="25">
        <v>144498</v>
      </c>
      <c r="J5" s="25">
        <v>1950722</v>
      </c>
    </row>
    <row r="6" spans="1:12" x14ac:dyDescent="0.25">
      <c r="A6" s="36" t="s">
        <v>60</v>
      </c>
      <c r="B6" s="35"/>
      <c r="C6" s="35"/>
      <c r="D6" s="35"/>
      <c r="E6" s="35"/>
      <c r="F6" s="35"/>
      <c r="G6" s="37">
        <v>6370330</v>
      </c>
      <c r="H6" s="37">
        <v>573329</v>
      </c>
      <c r="I6" s="37">
        <v>463761</v>
      </c>
      <c r="J6" s="38">
        <v>6260762</v>
      </c>
      <c r="L6" s="33"/>
    </row>
    <row r="8" spans="1:12" ht="18.75" x14ac:dyDescent="0.3">
      <c r="A8" s="102" t="s">
        <v>61</v>
      </c>
      <c r="B8" s="102"/>
      <c r="C8" s="102"/>
      <c r="D8" s="102"/>
      <c r="E8" s="102"/>
      <c r="F8" s="102"/>
      <c r="G8" s="102"/>
      <c r="H8" s="102"/>
      <c r="I8" s="102"/>
      <c r="J8" s="102"/>
    </row>
    <row r="9" spans="1:12" ht="21" x14ac:dyDescent="0.25">
      <c r="A9" s="27" t="s">
        <v>49</v>
      </c>
      <c r="B9" s="27" t="s">
        <v>8</v>
      </c>
      <c r="C9" s="26" t="s">
        <v>9</v>
      </c>
      <c r="D9" s="26" t="s">
        <v>10</v>
      </c>
      <c r="E9" s="26" t="s">
        <v>67</v>
      </c>
      <c r="F9" s="26" t="s">
        <v>11</v>
      </c>
      <c r="G9" s="28" t="s">
        <v>12</v>
      </c>
      <c r="H9" s="28" t="s">
        <v>13</v>
      </c>
      <c r="I9" s="28" t="s">
        <v>14</v>
      </c>
      <c r="J9" s="28" t="s">
        <v>15</v>
      </c>
    </row>
    <row r="10" spans="1:12" x14ac:dyDescent="0.25">
      <c r="A10" s="23">
        <v>45216</v>
      </c>
      <c r="B10" s="23">
        <v>45216</v>
      </c>
      <c r="C10" s="24" t="s">
        <v>62</v>
      </c>
      <c r="D10" s="24" t="s">
        <v>17</v>
      </c>
      <c r="E10" s="24" t="s">
        <v>68</v>
      </c>
      <c r="F10" s="24" t="s">
        <v>63</v>
      </c>
      <c r="G10" s="25">
        <v>188236</v>
      </c>
      <c r="H10" s="25">
        <v>0</v>
      </c>
      <c r="I10" s="25">
        <v>15059</v>
      </c>
      <c r="J10" s="25">
        <v>203295</v>
      </c>
    </row>
    <row r="11" spans="1:12" x14ac:dyDescent="0.25">
      <c r="A11" s="23">
        <v>45209</v>
      </c>
      <c r="B11" s="23">
        <v>45209</v>
      </c>
      <c r="C11" s="24" t="s">
        <v>64</v>
      </c>
      <c r="D11" s="24" t="s">
        <v>17</v>
      </c>
      <c r="E11" s="24" t="s">
        <v>68</v>
      </c>
      <c r="F11" s="24" t="s">
        <v>65</v>
      </c>
      <c r="G11" s="25">
        <v>101182</v>
      </c>
      <c r="H11" s="25">
        <v>0</v>
      </c>
      <c r="I11" s="25">
        <v>8096</v>
      </c>
      <c r="J11" s="25">
        <v>109278</v>
      </c>
    </row>
    <row r="12" spans="1:12" x14ac:dyDescent="0.25">
      <c r="A12" s="36" t="s">
        <v>66</v>
      </c>
      <c r="B12" s="35"/>
      <c r="C12" s="35"/>
      <c r="D12" s="35"/>
      <c r="E12" s="35"/>
      <c r="F12" s="35"/>
      <c r="G12" s="37">
        <v>289418</v>
      </c>
      <c r="H12" s="37">
        <v>0</v>
      </c>
      <c r="I12" s="37">
        <v>23155</v>
      </c>
      <c r="J12" s="38">
        <v>312573</v>
      </c>
    </row>
  </sheetData>
  <mergeCells count="2">
    <mergeCell ref="A1:J1"/>
    <mergeCell ref="A8:J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6" sqref="L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4.28515625" bestFit="1" customWidth="1"/>
    <col min="12" max="12" width="11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45273</v>
      </c>
      <c r="B3" s="39">
        <v>45273</v>
      </c>
      <c r="C3" s="40" t="s">
        <v>69</v>
      </c>
      <c r="D3" s="40" t="s">
        <v>17</v>
      </c>
      <c r="E3" s="40" t="s">
        <v>52</v>
      </c>
      <c r="F3" s="40" t="s">
        <v>78</v>
      </c>
      <c r="G3" s="43">
        <v>2762468</v>
      </c>
      <c r="H3" s="43">
        <v>447997</v>
      </c>
      <c r="I3" s="43">
        <v>185158</v>
      </c>
      <c r="J3" s="43">
        <v>2499629</v>
      </c>
    </row>
    <row r="4" spans="1:12" x14ac:dyDescent="0.25">
      <c r="A4" s="39">
        <v>45273</v>
      </c>
      <c r="B4" s="39">
        <v>45273</v>
      </c>
      <c r="C4" s="40" t="s">
        <v>70</v>
      </c>
      <c r="D4" s="40" t="s">
        <v>17</v>
      </c>
      <c r="E4" s="40" t="s">
        <v>52</v>
      </c>
      <c r="F4" s="40" t="s">
        <v>79</v>
      </c>
      <c r="G4" s="43">
        <v>1529796</v>
      </c>
      <c r="H4" s="43">
        <v>296631</v>
      </c>
      <c r="I4" s="43">
        <v>98653</v>
      </c>
      <c r="J4" s="43">
        <v>1331818</v>
      </c>
    </row>
    <row r="5" spans="1:12" x14ac:dyDescent="0.25">
      <c r="A5" s="39">
        <v>45273</v>
      </c>
      <c r="B5" s="39">
        <v>45273</v>
      </c>
      <c r="C5" s="40" t="s">
        <v>71</v>
      </c>
      <c r="D5" s="40" t="s">
        <v>17</v>
      </c>
      <c r="E5" s="40" t="s">
        <v>52</v>
      </c>
      <c r="F5" s="40" t="s">
        <v>80</v>
      </c>
      <c r="G5" s="43">
        <v>2747700</v>
      </c>
      <c r="H5" s="43">
        <v>487093</v>
      </c>
      <c r="I5" s="43">
        <v>180849</v>
      </c>
      <c r="J5" s="43">
        <v>2441456</v>
      </c>
    </row>
    <row r="6" spans="1:12" x14ac:dyDescent="0.25">
      <c r="A6" s="39">
        <v>45252</v>
      </c>
      <c r="B6" s="39">
        <v>45252</v>
      </c>
      <c r="C6" s="40" t="s">
        <v>72</v>
      </c>
      <c r="D6" s="40" t="s">
        <v>17</v>
      </c>
      <c r="E6" s="40" t="s">
        <v>52</v>
      </c>
      <c r="F6" s="40" t="s">
        <v>18</v>
      </c>
      <c r="G6" s="43">
        <v>2962020</v>
      </c>
      <c r="H6" s="43">
        <v>266582</v>
      </c>
      <c r="I6" s="43">
        <v>215635</v>
      </c>
      <c r="J6" s="43">
        <v>2911073</v>
      </c>
    </row>
    <row r="7" spans="1:12" x14ac:dyDescent="0.25">
      <c r="A7" s="39">
        <v>45252</v>
      </c>
      <c r="B7" s="39">
        <v>45252</v>
      </c>
      <c r="C7" s="40" t="s">
        <v>73</v>
      </c>
      <c r="D7" s="40" t="s">
        <v>17</v>
      </c>
      <c r="E7" s="40" t="s">
        <v>52</v>
      </c>
      <c r="F7" s="40" t="s">
        <v>25</v>
      </c>
      <c r="G7" s="43">
        <v>2938795</v>
      </c>
      <c r="H7" s="43">
        <v>264492</v>
      </c>
      <c r="I7" s="43">
        <v>213944</v>
      </c>
      <c r="J7" s="43">
        <v>2888247</v>
      </c>
    </row>
    <row r="8" spans="1:12" x14ac:dyDescent="0.25">
      <c r="A8" s="39">
        <v>45252</v>
      </c>
      <c r="B8" s="39">
        <v>45252</v>
      </c>
      <c r="C8" s="40" t="s">
        <v>74</v>
      </c>
      <c r="D8" s="40" t="s">
        <v>17</v>
      </c>
      <c r="E8" s="40" t="s">
        <v>52</v>
      </c>
      <c r="F8" s="40" t="s">
        <v>29</v>
      </c>
      <c r="G8" s="43">
        <v>1194292</v>
      </c>
      <c r="H8" s="43">
        <v>107486</v>
      </c>
      <c r="I8" s="43">
        <v>86944</v>
      </c>
      <c r="J8" s="43">
        <v>1173750</v>
      </c>
    </row>
    <row r="9" spans="1:12" x14ac:dyDescent="0.25">
      <c r="A9" s="39">
        <v>45231</v>
      </c>
      <c r="B9" s="39">
        <v>45231</v>
      </c>
      <c r="C9" s="40" t="s">
        <v>75</v>
      </c>
      <c r="D9" s="40" t="s">
        <v>17</v>
      </c>
      <c r="E9" s="40" t="s">
        <v>52</v>
      </c>
      <c r="F9" s="40" t="s">
        <v>18</v>
      </c>
      <c r="G9" s="43">
        <v>2668293</v>
      </c>
      <c r="H9" s="43">
        <v>240147</v>
      </c>
      <c r="I9" s="43">
        <v>194252</v>
      </c>
      <c r="J9" s="43">
        <v>2622398</v>
      </c>
    </row>
    <row r="10" spans="1:12" x14ac:dyDescent="0.25">
      <c r="A10" s="39">
        <v>45231</v>
      </c>
      <c r="B10" s="39">
        <v>45231</v>
      </c>
      <c r="C10" s="40" t="s">
        <v>76</v>
      </c>
      <c r="D10" s="40" t="s">
        <v>17</v>
      </c>
      <c r="E10" s="40" t="s">
        <v>52</v>
      </c>
      <c r="F10" s="40" t="s">
        <v>25</v>
      </c>
      <c r="G10" s="43">
        <v>1594482</v>
      </c>
      <c r="H10" s="43">
        <v>143503</v>
      </c>
      <c r="I10" s="43">
        <v>116078</v>
      </c>
      <c r="J10" s="43">
        <v>1567057</v>
      </c>
    </row>
    <row r="11" spans="1:12" x14ac:dyDescent="0.25">
      <c r="A11" s="41" t="s">
        <v>77</v>
      </c>
      <c r="B11" s="42"/>
      <c r="G11" s="44">
        <v>18397846</v>
      </c>
      <c r="H11" s="44">
        <v>2253931</v>
      </c>
      <c r="I11" s="44">
        <v>1291513</v>
      </c>
      <c r="J11" s="45">
        <v>17435428</v>
      </c>
      <c r="L11" s="33"/>
    </row>
    <row r="14" spans="1:12" ht="18.75" x14ac:dyDescent="0.3">
      <c r="A14" s="102" t="s">
        <v>61</v>
      </c>
      <c r="B14" s="102"/>
      <c r="C14" s="102"/>
      <c r="D14" s="102"/>
      <c r="E14" s="102"/>
      <c r="F14" s="102"/>
      <c r="G14" s="102"/>
      <c r="H14" s="102"/>
      <c r="I14" s="102"/>
      <c r="J14" s="102"/>
    </row>
    <row r="15" spans="1:12" ht="21" x14ac:dyDescent="0.25">
      <c r="A15" s="27" t="s">
        <v>49</v>
      </c>
      <c r="B15" s="27" t="s">
        <v>8</v>
      </c>
      <c r="C15" s="26" t="s">
        <v>9</v>
      </c>
      <c r="D15" s="26" t="s">
        <v>10</v>
      </c>
      <c r="E15" s="26" t="s">
        <v>67</v>
      </c>
      <c r="F15" s="26" t="s">
        <v>11</v>
      </c>
      <c r="G15" s="28" t="s">
        <v>12</v>
      </c>
      <c r="H15" s="28" t="s">
        <v>13</v>
      </c>
      <c r="I15" s="28" t="s">
        <v>14</v>
      </c>
      <c r="J15" s="28" t="s">
        <v>15</v>
      </c>
    </row>
    <row r="16" spans="1:12" x14ac:dyDescent="0.25">
      <c r="A16" s="39">
        <v>45258</v>
      </c>
      <c r="B16" s="39">
        <v>45258</v>
      </c>
      <c r="C16" s="40" t="s">
        <v>81</v>
      </c>
      <c r="D16" s="24" t="s">
        <v>17</v>
      </c>
      <c r="E16" s="24" t="s">
        <v>68</v>
      </c>
      <c r="F16" s="40" t="s">
        <v>83</v>
      </c>
      <c r="G16" s="43">
        <v>188709</v>
      </c>
      <c r="H16" s="43">
        <v>0</v>
      </c>
      <c r="I16" s="43">
        <v>15097</v>
      </c>
      <c r="J16" s="43">
        <v>203806</v>
      </c>
    </row>
    <row r="17" spans="1:10" x14ac:dyDescent="0.25">
      <c r="A17" s="39">
        <v>45274</v>
      </c>
      <c r="B17" s="39">
        <v>45274</v>
      </c>
      <c r="C17" s="40" t="s">
        <v>82</v>
      </c>
      <c r="D17" s="24" t="s">
        <v>17</v>
      </c>
      <c r="E17" s="24" t="s">
        <v>68</v>
      </c>
      <c r="F17" s="40" t="s">
        <v>63</v>
      </c>
      <c r="G17" s="43">
        <v>66822</v>
      </c>
      <c r="H17" s="43">
        <v>0</v>
      </c>
      <c r="I17" s="43">
        <v>5346</v>
      </c>
      <c r="J17" s="43">
        <v>72168</v>
      </c>
    </row>
    <row r="18" spans="1:10" x14ac:dyDescent="0.25">
      <c r="A18" s="36" t="s">
        <v>66</v>
      </c>
      <c r="B18" s="35"/>
      <c r="C18" s="35"/>
      <c r="D18" s="35"/>
      <c r="E18" s="35"/>
      <c r="F18" s="35"/>
      <c r="G18" s="44">
        <v>255531</v>
      </c>
      <c r="H18" s="44">
        <v>0</v>
      </c>
      <c r="I18" s="44">
        <v>20443</v>
      </c>
      <c r="J18" s="45">
        <v>275974</v>
      </c>
    </row>
  </sheetData>
  <mergeCells count="2">
    <mergeCell ref="A1:J1"/>
    <mergeCell ref="A14:J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45673</v>
      </c>
      <c r="B3" s="39">
        <v>45673</v>
      </c>
      <c r="C3" s="40" t="s">
        <v>175</v>
      </c>
      <c r="D3" s="82" t="s">
        <v>17</v>
      </c>
      <c r="E3" s="82" t="s">
        <v>52</v>
      </c>
      <c r="F3" s="40" t="s">
        <v>104</v>
      </c>
      <c r="G3" s="43">
        <v>4420290</v>
      </c>
      <c r="H3" s="43">
        <v>397825</v>
      </c>
      <c r="I3" s="43">
        <v>321797</v>
      </c>
      <c r="J3" s="43">
        <v>4344262</v>
      </c>
    </row>
    <row r="4" spans="1:10" x14ac:dyDescent="0.25">
      <c r="A4" s="39">
        <v>45673</v>
      </c>
      <c r="B4" s="39">
        <v>45673</v>
      </c>
      <c r="C4" s="40" t="s">
        <v>176</v>
      </c>
      <c r="D4" s="82" t="s">
        <v>17</v>
      </c>
      <c r="E4" s="82" t="s">
        <v>52</v>
      </c>
      <c r="F4" s="40" t="s">
        <v>137</v>
      </c>
      <c r="G4" s="43">
        <v>3171352</v>
      </c>
      <c r="H4" s="43">
        <v>285422</v>
      </c>
      <c r="I4" s="43">
        <v>230874</v>
      </c>
      <c r="J4" s="43">
        <v>3116804</v>
      </c>
    </row>
    <row r="5" spans="1:10" x14ac:dyDescent="0.25">
      <c r="A5" s="39">
        <v>45673</v>
      </c>
      <c r="B5" s="39">
        <v>45673</v>
      </c>
      <c r="C5" s="40" t="s">
        <v>177</v>
      </c>
      <c r="D5" s="82" t="s">
        <v>17</v>
      </c>
      <c r="E5" s="82" t="s">
        <v>52</v>
      </c>
      <c r="F5" s="40" t="s">
        <v>136</v>
      </c>
      <c r="G5" s="43">
        <v>2264660</v>
      </c>
      <c r="H5" s="43">
        <v>203819</v>
      </c>
      <c r="I5" s="43">
        <v>164867</v>
      </c>
      <c r="J5" s="43">
        <v>2225708</v>
      </c>
    </row>
    <row r="6" spans="1:10" x14ac:dyDescent="0.25">
      <c r="A6" s="39">
        <v>45675</v>
      </c>
      <c r="B6" s="39">
        <v>45675</v>
      </c>
      <c r="C6" s="93" t="s">
        <v>188</v>
      </c>
      <c r="D6" s="82" t="s">
        <v>17</v>
      </c>
      <c r="E6" s="82" t="s">
        <v>52</v>
      </c>
      <c r="F6" s="40" t="s">
        <v>189</v>
      </c>
      <c r="G6" s="43">
        <v>-175172</v>
      </c>
      <c r="H6" s="43">
        <v>0</v>
      </c>
      <c r="I6" s="43">
        <v>-14014</v>
      </c>
      <c r="J6" s="43">
        <v>-189186</v>
      </c>
    </row>
    <row r="7" spans="1:10" x14ac:dyDescent="0.25">
      <c r="A7" s="36" t="s">
        <v>91</v>
      </c>
      <c r="G7" s="37">
        <f>SUM(G3:G6)</f>
        <v>9681130</v>
      </c>
      <c r="H7" s="37">
        <f t="shared" ref="H7:J7" si="0">SUM(H3:H6)</f>
        <v>887066</v>
      </c>
      <c r="I7" s="37">
        <f t="shared" si="0"/>
        <v>703524</v>
      </c>
      <c r="J7" s="37">
        <f t="shared" si="0"/>
        <v>9497588</v>
      </c>
    </row>
  </sheetData>
  <mergeCells count="1">
    <mergeCell ref="A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45628</v>
      </c>
      <c r="B3" s="39">
        <v>45628</v>
      </c>
      <c r="C3" s="40" t="s">
        <v>167</v>
      </c>
      <c r="D3" s="82" t="s">
        <v>17</v>
      </c>
      <c r="E3" s="82" t="s">
        <v>52</v>
      </c>
      <c r="F3" s="40" t="s">
        <v>104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0" x14ac:dyDescent="0.25">
      <c r="A4" s="39">
        <v>45645</v>
      </c>
      <c r="B4" s="39">
        <v>45645</v>
      </c>
      <c r="C4" s="40" t="s">
        <v>165</v>
      </c>
      <c r="D4" s="82" t="s">
        <v>17</v>
      </c>
      <c r="E4" s="82" t="s">
        <v>52</v>
      </c>
      <c r="F4" s="40" t="s">
        <v>137</v>
      </c>
      <c r="G4" s="43">
        <v>1964544</v>
      </c>
      <c r="H4" s="43">
        <v>176809</v>
      </c>
      <c r="I4" s="43">
        <v>143019</v>
      </c>
      <c r="J4" s="43">
        <v>1930754</v>
      </c>
    </row>
    <row r="5" spans="1:10" x14ac:dyDescent="0.25">
      <c r="A5" s="39">
        <v>45645</v>
      </c>
      <c r="B5" s="39">
        <v>45645</v>
      </c>
      <c r="C5" s="40" t="s">
        <v>166</v>
      </c>
      <c r="D5" s="82" t="s">
        <v>17</v>
      </c>
      <c r="E5" s="82" t="s">
        <v>52</v>
      </c>
      <c r="F5" s="40" t="s">
        <v>136</v>
      </c>
      <c r="G5" s="43">
        <v>2058126</v>
      </c>
      <c r="H5" s="43">
        <v>185232</v>
      </c>
      <c r="I5" s="43">
        <v>149832</v>
      </c>
      <c r="J5" s="43">
        <v>2022726</v>
      </c>
    </row>
    <row r="6" spans="1:10" x14ac:dyDescent="0.25">
      <c r="A6" s="39">
        <v>45645</v>
      </c>
      <c r="B6" s="39">
        <v>45645</v>
      </c>
      <c r="C6" s="40" t="s">
        <v>168</v>
      </c>
      <c r="D6" s="82" t="s">
        <v>17</v>
      </c>
      <c r="E6" s="82" t="s">
        <v>52</v>
      </c>
      <c r="F6" s="40" t="s">
        <v>104</v>
      </c>
      <c r="G6" s="43">
        <v>2298058</v>
      </c>
      <c r="H6" s="43">
        <v>206826</v>
      </c>
      <c r="I6" s="43">
        <v>167299</v>
      </c>
      <c r="J6" s="43">
        <v>2258531</v>
      </c>
    </row>
    <row r="7" spans="1:10" x14ac:dyDescent="0.25">
      <c r="A7" s="39">
        <v>45636</v>
      </c>
      <c r="B7" s="39">
        <v>45636</v>
      </c>
      <c r="C7" s="40" t="s">
        <v>169</v>
      </c>
      <c r="D7" s="82" t="s">
        <v>17</v>
      </c>
      <c r="E7" s="82" t="s">
        <v>52</v>
      </c>
      <c r="F7" s="40" t="s">
        <v>151</v>
      </c>
      <c r="G7" s="43">
        <v>-367906</v>
      </c>
      <c r="H7" s="43">
        <v>0</v>
      </c>
      <c r="I7" s="43">
        <v>-29432</v>
      </c>
      <c r="J7" s="83">
        <f t="shared" ref="J7:J9" si="0">+G7+I7</f>
        <v>-397338</v>
      </c>
    </row>
    <row r="8" spans="1:10" x14ac:dyDescent="0.25">
      <c r="A8" s="39">
        <v>45646</v>
      </c>
      <c r="B8" s="39">
        <v>45646</v>
      </c>
      <c r="C8" s="40" t="s">
        <v>170</v>
      </c>
      <c r="D8" s="82" t="s">
        <v>17</v>
      </c>
      <c r="E8" s="82" t="s">
        <v>52</v>
      </c>
      <c r="F8" s="40" t="s">
        <v>144</v>
      </c>
      <c r="G8" s="43">
        <v>-41860</v>
      </c>
      <c r="H8" s="43">
        <v>0</v>
      </c>
      <c r="I8" s="43">
        <v>-3349</v>
      </c>
      <c r="J8" s="83">
        <f t="shared" si="0"/>
        <v>-45209</v>
      </c>
    </row>
    <row r="9" spans="1:10" x14ac:dyDescent="0.25">
      <c r="A9" s="39">
        <v>45642</v>
      </c>
      <c r="B9" s="39">
        <v>45642</v>
      </c>
      <c r="C9" s="40" t="s">
        <v>171</v>
      </c>
      <c r="D9" s="82" t="s">
        <v>17</v>
      </c>
      <c r="E9" s="82" t="s">
        <v>52</v>
      </c>
      <c r="F9" s="40" t="s">
        <v>153</v>
      </c>
      <c r="G9" s="43">
        <v>-259340</v>
      </c>
      <c r="H9" s="43">
        <v>0</v>
      </c>
      <c r="I9" s="43">
        <v>-20748</v>
      </c>
      <c r="J9" s="83">
        <f t="shared" si="0"/>
        <v>-280088</v>
      </c>
    </row>
    <row r="10" spans="1:10" x14ac:dyDescent="0.25">
      <c r="A10" s="36" t="s">
        <v>178</v>
      </c>
      <c r="G10" s="37">
        <f>SUM(G3:G9)</f>
        <v>8506869</v>
      </c>
      <c r="H10" s="37">
        <f>SUM(H3:H9)</f>
        <v>825839</v>
      </c>
      <c r="I10" s="37">
        <f>SUM(I3:I9)</f>
        <v>614483</v>
      </c>
      <c r="J10" s="37">
        <f>SUM(J3:J9)</f>
        <v>8295513</v>
      </c>
    </row>
  </sheetData>
  <mergeCells count="1">
    <mergeCell ref="A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45597</v>
      </c>
      <c r="B3" s="39">
        <v>45597</v>
      </c>
      <c r="C3" s="40" t="s">
        <v>159</v>
      </c>
      <c r="D3" s="82" t="s">
        <v>17</v>
      </c>
      <c r="E3" s="82" t="s">
        <v>52</v>
      </c>
      <c r="F3" s="40" t="s">
        <v>104</v>
      </c>
      <c r="G3" s="43">
        <v>2490458</v>
      </c>
      <c r="H3" s="43">
        <v>224142</v>
      </c>
      <c r="I3" s="43">
        <v>181305</v>
      </c>
      <c r="J3" s="43">
        <v>2447621</v>
      </c>
    </row>
    <row r="4" spans="1:10" x14ac:dyDescent="0.25">
      <c r="A4" s="39">
        <v>45616</v>
      </c>
      <c r="B4" s="39">
        <v>45616</v>
      </c>
      <c r="C4" s="40" t="s">
        <v>160</v>
      </c>
      <c r="D4" s="82" t="s">
        <v>17</v>
      </c>
      <c r="E4" s="82" t="s">
        <v>52</v>
      </c>
      <c r="F4" s="40" t="s">
        <v>137</v>
      </c>
      <c r="G4" s="43">
        <v>2355288</v>
      </c>
      <c r="H4" s="43">
        <v>211976</v>
      </c>
      <c r="I4" s="43">
        <v>171465</v>
      </c>
      <c r="J4" s="43">
        <v>2314777</v>
      </c>
    </row>
    <row r="5" spans="1:10" x14ac:dyDescent="0.25">
      <c r="A5" s="39">
        <v>45610</v>
      </c>
      <c r="B5" s="39">
        <v>45610</v>
      </c>
      <c r="C5" s="40" t="s">
        <v>161</v>
      </c>
      <c r="D5" s="82" t="s">
        <v>17</v>
      </c>
      <c r="E5" s="82" t="s">
        <v>52</v>
      </c>
      <c r="F5" s="40" t="s">
        <v>153</v>
      </c>
      <c r="G5" s="43">
        <v>-50592</v>
      </c>
      <c r="H5" s="43">
        <v>0</v>
      </c>
      <c r="I5" s="43">
        <v>-4047</v>
      </c>
      <c r="J5" s="83">
        <f t="shared" ref="J5:J6" si="0">+G5+I5</f>
        <v>-54639</v>
      </c>
    </row>
    <row r="6" spans="1:10" x14ac:dyDescent="0.25">
      <c r="A6" s="39">
        <v>45608</v>
      </c>
      <c r="B6" s="39">
        <v>45608</v>
      </c>
      <c r="C6" s="40" t="s">
        <v>162</v>
      </c>
      <c r="D6" s="82" t="s">
        <v>17</v>
      </c>
      <c r="E6" s="82" t="s">
        <v>52</v>
      </c>
      <c r="F6" s="40" t="s">
        <v>151</v>
      </c>
      <c r="G6" s="43">
        <v>-359954</v>
      </c>
      <c r="H6" s="43">
        <v>0</v>
      </c>
      <c r="I6" s="43">
        <v>-28797</v>
      </c>
      <c r="J6" s="83">
        <f t="shared" si="0"/>
        <v>-388751</v>
      </c>
    </row>
    <row r="7" spans="1:10" x14ac:dyDescent="0.25">
      <c r="A7" s="36" t="s">
        <v>91</v>
      </c>
      <c r="G7" s="37">
        <f>SUM(G3:G6)</f>
        <v>4435200</v>
      </c>
      <c r="H7" s="37">
        <f>SUM(H3:H6)</f>
        <v>436118</v>
      </c>
      <c r="I7" s="37">
        <f>SUM(I3:I6)</f>
        <v>319926</v>
      </c>
      <c r="J7" s="37">
        <f>SUM(J3:J6)</f>
        <v>4319008</v>
      </c>
    </row>
  </sheetData>
  <mergeCells count="1">
    <mergeCell ref="A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9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45573</v>
      </c>
      <c r="B3" s="81">
        <v>45573</v>
      </c>
      <c r="C3" s="82" t="s">
        <v>147</v>
      </c>
      <c r="D3" s="82" t="s">
        <v>17</v>
      </c>
      <c r="E3" s="82" t="s">
        <v>52</v>
      </c>
      <c r="F3" s="82" t="s">
        <v>104</v>
      </c>
      <c r="G3" s="83">
        <v>3391517</v>
      </c>
      <c r="H3" s="83">
        <v>305237</v>
      </c>
      <c r="I3" s="83">
        <v>246902</v>
      </c>
      <c r="J3" s="83">
        <v>3333182</v>
      </c>
    </row>
    <row r="4" spans="1:10" x14ac:dyDescent="0.25">
      <c r="A4" s="81">
        <v>45573</v>
      </c>
      <c r="B4" s="81">
        <v>45573</v>
      </c>
      <c r="C4" s="82" t="s">
        <v>148</v>
      </c>
      <c r="D4" s="82" t="s">
        <v>17</v>
      </c>
      <c r="E4" s="82" t="s">
        <v>52</v>
      </c>
      <c r="F4" s="82" t="s">
        <v>136</v>
      </c>
      <c r="G4" s="83">
        <v>2278660</v>
      </c>
      <c r="H4" s="83">
        <v>205079</v>
      </c>
      <c r="I4" s="83">
        <v>165886</v>
      </c>
      <c r="J4" s="83">
        <v>2239467</v>
      </c>
    </row>
    <row r="5" spans="1:10" x14ac:dyDescent="0.25">
      <c r="A5" s="81">
        <v>45573</v>
      </c>
      <c r="B5" s="81">
        <v>45573</v>
      </c>
      <c r="C5" s="82" t="s">
        <v>149</v>
      </c>
      <c r="D5" s="82" t="s">
        <v>17</v>
      </c>
      <c r="E5" s="82" t="s">
        <v>52</v>
      </c>
      <c r="F5" s="82" t="s">
        <v>137</v>
      </c>
      <c r="G5" s="83">
        <v>2046714</v>
      </c>
      <c r="H5" s="83">
        <v>184205</v>
      </c>
      <c r="I5" s="83">
        <v>149001</v>
      </c>
      <c r="J5" s="83">
        <v>2011510</v>
      </c>
    </row>
    <row r="6" spans="1:10" x14ac:dyDescent="0.25">
      <c r="A6" s="81">
        <v>45575</v>
      </c>
      <c r="B6" s="81">
        <v>45575</v>
      </c>
      <c r="C6" s="82" t="s">
        <v>150</v>
      </c>
      <c r="D6" s="82" t="s">
        <v>17</v>
      </c>
      <c r="E6" s="82" t="s">
        <v>52</v>
      </c>
      <c r="F6" s="82" t="s">
        <v>151</v>
      </c>
      <c r="G6" s="83">
        <v>-202126</v>
      </c>
      <c r="H6" s="83">
        <v>0</v>
      </c>
      <c r="I6" s="83">
        <v>-16170</v>
      </c>
      <c r="J6" s="83">
        <f>+G6+I6</f>
        <v>-218296</v>
      </c>
    </row>
    <row r="7" spans="1:10" x14ac:dyDescent="0.25">
      <c r="A7" s="81">
        <v>45574</v>
      </c>
      <c r="B7" s="81">
        <v>45574</v>
      </c>
      <c r="C7" s="82" t="s">
        <v>152</v>
      </c>
      <c r="D7" s="82" t="s">
        <v>17</v>
      </c>
      <c r="E7" s="82" t="s">
        <v>52</v>
      </c>
      <c r="F7" s="82" t="s">
        <v>153</v>
      </c>
      <c r="G7" s="83">
        <v>-108682</v>
      </c>
      <c r="H7" s="83">
        <v>0</v>
      </c>
      <c r="I7" s="83">
        <v>-8695</v>
      </c>
      <c r="J7" s="83">
        <f t="shared" ref="J7:J8" si="0">+G7+I7</f>
        <v>-117377</v>
      </c>
    </row>
    <row r="8" spans="1:10" x14ac:dyDescent="0.25">
      <c r="A8" s="81">
        <v>45577</v>
      </c>
      <c r="B8" s="81">
        <v>45577</v>
      </c>
      <c r="C8" s="82" t="s">
        <v>154</v>
      </c>
      <c r="D8" s="82" t="s">
        <v>17</v>
      </c>
      <c r="E8" s="82" t="s">
        <v>52</v>
      </c>
      <c r="F8" s="82" t="s">
        <v>144</v>
      </c>
      <c r="G8" s="83">
        <v>-274002</v>
      </c>
      <c r="H8" s="83">
        <v>0</v>
      </c>
      <c r="I8" s="83">
        <v>-21920</v>
      </c>
      <c r="J8" s="83">
        <f t="shared" si="0"/>
        <v>-295922</v>
      </c>
    </row>
    <row r="9" spans="1:10" x14ac:dyDescent="0.25">
      <c r="A9" s="36" t="s">
        <v>155</v>
      </c>
      <c r="G9" s="37">
        <f>SUM(G3:G8)</f>
        <v>7132081</v>
      </c>
      <c r="H9" s="37">
        <f>SUM(H3:H8)</f>
        <v>694521</v>
      </c>
      <c r="I9" s="37">
        <f>SUM(I3:I8)</f>
        <v>515004</v>
      </c>
      <c r="J9" s="37">
        <f>SUM(J3:J8)</f>
        <v>6952564</v>
      </c>
    </row>
  </sheetData>
  <mergeCells count="1">
    <mergeCell ref="A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31.8554687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45544</v>
      </c>
      <c r="B3" s="39">
        <v>45544</v>
      </c>
      <c r="C3" s="40" t="s">
        <v>140</v>
      </c>
      <c r="D3" s="40" t="s">
        <v>17</v>
      </c>
      <c r="E3" s="40" t="s">
        <v>52</v>
      </c>
      <c r="F3" s="40" t="s">
        <v>137</v>
      </c>
      <c r="G3" s="43">
        <v>2926855</v>
      </c>
      <c r="H3" s="43">
        <v>263418</v>
      </c>
      <c r="I3" s="43">
        <v>213075</v>
      </c>
      <c r="J3" s="43">
        <v>2876512</v>
      </c>
    </row>
    <row r="4" spans="1:10" x14ac:dyDescent="0.25">
      <c r="A4" s="39">
        <v>45544</v>
      </c>
      <c r="B4" s="39">
        <v>45544</v>
      </c>
      <c r="C4" s="40" t="s">
        <v>141</v>
      </c>
      <c r="D4" s="40" t="s">
        <v>17</v>
      </c>
      <c r="E4" s="40" t="s">
        <v>52</v>
      </c>
      <c r="F4" s="40" t="s">
        <v>104</v>
      </c>
      <c r="G4" s="43">
        <v>3105666</v>
      </c>
      <c r="H4" s="43">
        <v>279510</v>
      </c>
      <c r="I4" s="43">
        <v>226092</v>
      </c>
      <c r="J4" s="43">
        <v>3052248</v>
      </c>
    </row>
    <row r="5" spans="1:10" x14ac:dyDescent="0.25">
      <c r="A5" s="39">
        <v>45554</v>
      </c>
      <c r="B5" s="39">
        <v>45554</v>
      </c>
      <c r="C5" s="40" t="s">
        <v>142</v>
      </c>
      <c r="D5" s="40" t="s">
        <v>17</v>
      </c>
      <c r="E5" s="40" t="s">
        <v>52</v>
      </c>
      <c r="F5" s="40" t="s">
        <v>144</v>
      </c>
      <c r="G5" s="43">
        <v>-92451</v>
      </c>
      <c r="H5" s="43">
        <v>0</v>
      </c>
      <c r="I5" s="43">
        <v>-7396</v>
      </c>
      <c r="J5" s="43">
        <v>-99847</v>
      </c>
    </row>
    <row r="6" spans="1:10" x14ac:dyDescent="0.25">
      <c r="A6" s="39">
        <v>45565</v>
      </c>
      <c r="B6" s="39">
        <v>45565</v>
      </c>
      <c r="C6" s="40" t="s">
        <v>143</v>
      </c>
      <c r="D6" s="40" t="s">
        <v>17</v>
      </c>
      <c r="E6" s="40" t="s">
        <v>52</v>
      </c>
      <c r="F6" s="40" t="s">
        <v>144</v>
      </c>
      <c r="G6" s="43">
        <v>-50592</v>
      </c>
      <c r="H6" s="43">
        <v>0</v>
      </c>
      <c r="I6" s="43">
        <v>-4047</v>
      </c>
      <c r="J6" s="43">
        <v>-54639</v>
      </c>
    </row>
    <row r="7" spans="1:10" x14ac:dyDescent="0.25">
      <c r="A7" s="41" t="s">
        <v>91</v>
      </c>
      <c r="B7" s="42"/>
      <c r="C7"/>
      <c r="G7" s="44">
        <f>SUM(G3:G6)</f>
        <v>5889478</v>
      </c>
      <c r="H7" s="44">
        <f>SUM(H3:H6)</f>
        <v>542928</v>
      </c>
      <c r="I7" s="44">
        <f>SUM(I3:I6)</f>
        <v>427724</v>
      </c>
      <c r="J7" s="44">
        <f>SUM(J3:J6)</f>
        <v>5774274</v>
      </c>
    </row>
  </sheetData>
  <mergeCells count="1">
    <mergeCell ref="A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45520</v>
      </c>
      <c r="B3" s="39">
        <v>45520</v>
      </c>
      <c r="C3" s="40" t="s">
        <v>133</v>
      </c>
      <c r="D3" s="40" t="s">
        <v>17</v>
      </c>
      <c r="E3" s="40" t="s">
        <v>52</v>
      </c>
      <c r="F3" s="40" t="s">
        <v>136</v>
      </c>
      <c r="G3" s="43">
        <v>2042770</v>
      </c>
      <c r="H3" s="43">
        <v>183849</v>
      </c>
      <c r="I3" s="43">
        <v>148714</v>
      </c>
      <c r="J3" s="43">
        <v>2007635</v>
      </c>
    </row>
    <row r="4" spans="1:10" x14ac:dyDescent="0.25">
      <c r="A4" s="39">
        <v>45520</v>
      </c>
      <c r="B4" s="39">
        <v>45520</v>
      </c>
      <c r="C4" s="40" t="s">
        <v>134</v>
      </c>
      <c r="D4" s="40" t="s">
        <v>17</v>
      </c>
      <c r="E4" s="40" t="s">
        <v>52</v>
      </c>
      <c r="F4" s="40" t="s">
        <v>104</v>
      </c>
      <c r="G4" s="43">
        <v>3132732</v>
      </c>
      <c r="H4" s="43">
        <v>281946</v>
      </c>
      <c r="I4" s="43">
        <v>228063</v>
      </c>
      <c r="J4" s="43">
        <v>3078849</v>
      </c>
    </row>
    <row r="5" spans="1:10" x14ac:dyDescent="0.25">
      <c r="A5" s="39">
        <v>45520</v>
      </c>
      <c r="B5" s="39">
        <v>45520</v>
      </c>
      <c r="C5" s="40" t="s">
        <v>135</v>
      </c>
      <c r="D5" s="40" t="s">
        <v>17</v>
      </c>
      <c r="E5" s="40" t="s">
        <v>52</v>
      </c>
      <c r="F5" s="40" t="s">
        <v>137</v>
      </c>
      <c r="G5" s="43">
        <v>1609900</v>
      </c>
      <c r="H5" s="43">
        <v>144891</v>
      </c>
      <c r="I5" s="43">
        <v>117201</v>
      </c>
      <c r="J5" s="43">
        <v>1582210</v>
      </c>
    </row>
    <row r="6" spans="1:10" x14ac:dyDescent="0.25">
      <c r="A6" s="39">
        <v>45507</v>
      </c>
      <c r="B6" s="39">
        <v>45507</v>
      </c>
      <c r="C6" s="40" t="s">
        <v>158</v>
      </c>
      <c r="D6" s="40" t="s">
        <v>17</v>
      </c>
      <c r="E6" s="40" t="s">
        <v>52</v>
      </c>
      <c r="F6" s="82" t="s">
        <v>139</v>
      </c>
      <c r="G6" s="43">
        <v>-176274</v>
      </c>
      <c r="H6" s="43">
        <v>0</v>
      </c>
      <c r="I6" s="43">
        <v>-14103</v>
      </c>
      <c r="J6" s="43">
        <f>+G6+I6</f>
        <v>-190377</v>
      </c>
    </row>
    <row r="7" spans="1:10" x14ac:dyDescent="0.25">
      <c r="A7" s="39">
        <v>45530</v>
      </c>
      <c r="B7" s="39">
        <v>45530</v>
      </c>
      <c r="C7" s="40" t="s">
        <v>138</v>
      </c>
      <c r="D7" s="40" t="s">
        <v>17</v>
      </c>
      <c r="E7" s="40" t="s">
        <v>52</v>
      </c>
      <c r="F7" s="82" t="s">
        <v>139</v>
      </c>
      <c r="G7" s="83">
        <v>-460589</v>
      </c>
      <c r="H7" s="83">
        <v>0</v>
      </c>
      <c r="I7" s="83">
        <v>-36847</v>
      </c>
      <c r="J7" s="83">
        <v>-497436</v>
      </c>
    </row>
    <row r="8" spans="1:10" x14ac:dyDescent="0.25">
      <c r="A8" s="41" t="s">
        <v>91</v>
      </c>
      <c r="B8" s="42"/>
      <c r="C8"/>
      <c r="G8" s="44">
        <f>SUM(G3:G7)</f>
        <v>6148539</v>
      </c>
      <c r="H8" s="44">
        <f>SUM(H3:H7)</f>
        <v>610686</v>
      </c>
      <c r="I8" s="44">
        <f>SUM(I3:I7)</f>
        <v>443028</v>
      </c>
      <c r="J8" s="44">
        <f>SUM(J3:J7)</f>
        <v>5980881</v>
      </c>
    </row>
  </sheetData>
  <mergeCells count="1">
    <mergeCell ref="A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topLeftCell="B1" zoomScaleNormal="100" workbookViewId="0">
      <selection activeCell="J7" sqref="J7"/>
    </sheetView>
  </sheetViews>
  <sheetFormatPr defaultColWidth="9.140625" defaultRowHeight="15" x14ac:dyDescent="0.25"/>
  <cols>
    <col min="1" max="1" width="11.85546875" style="74" bestFit="1" customWidth="1"/>
    <col min="2" max="2" width="11" style="74" bestFit="1" customWidth="1"/>
    <col min="3" max="3" width="9.28515625" style="69" bestFit="1" customWidth="1"/>
    <col min="4" max="4" width="13.28515625" style="69" bestFit="1" customWidth="1"/>
    <col min="5" max="5" width="30" style="69" customWidth="1"/>
    <col min="6" max="6" width="47.140625" style="69" bestFit="1" customWidth="1"/>
    <col min="7" max="10" width="17.140625" style="71" customWidth="1"/>
    <col min="11" max="16384" width="9.140625" style="69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76">
        <v>45489</v>
      </c>
      <c r="B3" s="76">
        <v>45489</v>
      </c>
      <c r="C3" s="77" t="s">
        <v>128</v>
      </c>
      <c r="D3" s="40" t="s">
        <v>17</v>
      </c>
      <c r="E3" s="40" t="s">
        <v>52</v>
      </c>
      <c r="F3" s="78" t="s">
        <v>43</v>
      </c>
      <c r="G3" s="79">
        <v>3466302</v>
      </c>
      <c r="H3" s="79">
        <v>433243</v>
      </c>
      <c r="I3" s="79">
        <v>242645</v>
      </c>
      <c r="J3" s="79">
        <v>3275704</v>
      </c>
    </row>
    <row r="4" spans="1:10" x14ac:dyDescent="0.25">
      <c r="A4" s="76">
        <v>45492</v>
      </c>
      <c r="B4" s="76">
        <v>45492</v>
      </c>
      <c r="C4" s="77" t="s">
        <v>129</v>
      </c>
      <c r="D4" s="40" t="s">
        <v>17</v>
      </c>
      <c r="E4" s="40" t="s">
        <v>52</v>
      </c>
      <c r="F4" s="78" t="s">
        <v>22</v>
      </c>
      <c r="G4" s="79">
        <v>1871568</v>
      </c>
      <c r="H4" s="79">
        <v>168441</v>
      </c>
      <c r="I4" s="79">
        <v>136250</v>
      </c>
      <c r="J4" s="79">
        <v>1839377</v>
      </c>
    </row>
    <row r="5" spans="1:10" x14ac:dyDescent="0.25">
      <c r="A5" s="81">
        <v>45484</v>
      </c>
      <c r="B5" s="81">
        <v>45484</v>
      </c>
      <c r="C5" s="80" t="s">
        <v>130</v>
      </c>
      <c r="D5" s="40" t="s">
        <v>17</v>
      </c>
      <c r="E5" s="40" t="s">
        <v>52</v>
      </c>
      <c r="F5" s="82" t="s">
        <v>132</v>
      </c>
      <c r="G5" s="83">
        <v>-197321</v>
      </c>
      <c r="H5" s="83">
        <v>0</v>
      </c>
      <c r="I5" s="83">
        <v>-15785</v>
      </c>
      <c r="J5" s="83">
        <v>-213106</v>
      </c>
    </row>
    <row r="6" spans="1:10" x14ac:dyDescent="0.25">
      <c r="A6" s="81">
        <v>45493</v>
      </c>
      <c r="B6" s="81">
        <v>45493</v>
      </c>
      <c r="C6" s="80" t="s">
        <v>131</v>
      </c>
      <c r="D6" s="40" t="s">
        <v>17</v>
      </c>
      <c r="E6" s="40" t="s">
        <v>52</v>
      </c>
      <c r="F6" s="82" t="s">
        <v>88</v>
      </c>
      <c r="G6" s="83">
        <v>-1022435</v>
      </c>
      <c r="H6" s="83">
        <v>0</v>
      </c>
      <c r="I6" s="83">
        <v>-81795</v>
      </c>
      <c r="J6" s="83">
        <v>-1104230</v>
      </c>
    </row>
    <row r="7" spans="1:10" x14ac:dyDescent="0.25">
      <c r="A7" s="41" t="s">
        <v>91</v>
      </c>
      <c r="B7" s="42"/>
      <c r="C7"/>
      <c r="G7" s="44">
        <f>SUM(G3:G6)</f>
        <v>4118114</v>
      </c>
      <c r="H7" s="44">
        <f t="shared" ref="H7:J7" si="0">SUM(H3:H6)</f>
        <v>601684</v>
      </c>
      <c r="I7" s="44">
        <f t="shared" si="0"/>
        <v>281315</v>
      </c>
      <c r="J7" s="44">
        <f t="shared" si="0"/>
        <v>3797745</v>
      </c>
    </row>
  </sheetData>
  <mergeCells count="1">
    <mergeCell ref="A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45460</v>
      </c>
      <c r="B3" s="39">
        <v>45460</v>
      </c>
      <c r="C3" s="40" t="s">
        <v>116</v>
      </c>
      <c r="D3" s="40" t="s">
        <v>17</v>
      </c>
      <c r="E3" s="40" t="s">
        <v>52</v>
      </c>
      <c r="F3" s="40" t="s">
        <v>22</v>
      </c>
      <c r="G3" s="43">
        <v>2408776</v>
      </c>
      <c r="H3" s="43">
        <v>216790</v>
      </c>
      <c r="I3" s="43">
        <v>175359</v>
      </c>
      <c r="J3" s="43">
        <v>2367345</v>
      </c>
    </row>
    <row r="4" spans="1:10" x14ac:dyDescent="0.25">
      <c r="A4" s="39">
        <v>45460</v>
      </c>
      <c r="B4" s="39">
        <v>45460</v>
      </c>
      <c r="C4" s="40" t="s">
        <v>117</v>
      </c>
      <c r="D4" s="40" t="s">
        <v>17</v>
      </c>
      <c r="E4" s="40" t="s">
        <v>52</v>
      </c>
      <c r="F4" s="40" t="s">
        <v>43</v>
      </c>
      <c r="G4" s="43">
        <v>3220318</v>
      </c>
      <c r="H4" s="43">
        <v>289829</v>
      </c>
      <c r="I4" s="43">
        <v>234439</v>
      </c>
      <c r="J4" s="43">
        <v>3164928</v>
      </c>
    </row>
    <row r="5" spans="1:10" x14ac:dyDescent="0.25">
      <c r="A5" s="39">
        <v>45460</v>
      </c>
      <c r="B5" s="39">
        <v>45460</v>
      </c>
      <c r="C5" s="40" t="s">
        <v>118</v>
      </c>
      <c r="D5" s="40" t="s">
        <v>17</v>
      </c>
      <c r="E5" s="40" t="s">
        <v>52</v>
      </c>
      <c r="F5" s="40" t="s">
        <v>20</v>
      </c>
      <c r="G5" s="43">
        <v>2415649</v>
      </c>
      <c r="H5" s="43">
        <v>217409</v>
      </c>
      <c r="I5" s="43">
        <v>175859</v>
      </c>
      <c r="J5" s="43">
        <v>2374099</v>
      </c>
    </row>
    <row r="6" spans="1:10" x14ac:dyDescent="0.25">
      <c r="A6" s="39">
        <v>45450</v>
      </c>
      <c r="B6" s="39">
        <v>45450</v>
      </c>
      <c r="C6" s="40" t="s">
        <v>119</v>
      </c>
      <c r="D6" s="40" t="s">
        <v>17</v>
      </c>
      <c r="E6" s="40" t="s">
        <v>52</v>
      </c>
      <c r="F6" s="40" t="s">
        <v>120</v>
      </c>
      <c r="G6" s="43">
        <v>-45667</v>
      </c>
      <c r="H6" s="43">
        <v>0</v>
      </c>
      <c r="I6" s="43">
        <v>-3653</v>
      </c>
      <c r="J6" s="43">
        <v>-49320</v>
      </c>
    </row>
    <row r="7" spans="1:10" s="64" customFormat="1" x14ac:dyDescent="0.25">
      <c r="A7" s="67">
        <v>45453</v>
      </c>
      <c r="B7" s="67">
        <v>45453</v>
      </c>
      <c r="C7" s="66" t="s">
        <v>127</v>
      </c>
      <c r="D7" s="40" t="s">
        <v>17</v>
      </c>
      <c r="E7" s="40" t="s">
        <v>52</v>
      </c>
      <c r="F7" s="68" t="s">
        <v>123</v>
      </c>
      <c r="G7" s="73">
        <v>-293133</v>
      </c>
      <c r="H7" s="73">
        <v>0</v>
      </c>
      <c r="I7" s="73">
        <v>-23451</v>
      </c>
      <c r="J7" s="73">
        <v>-316584</v>
      </c>
    </row>
    <row r="8" spans="1:10" x14ac:dyDescent="0.25">
      <c r="A8" s="41" t="s">
        <v>126</v>
      </c>
      <c r="B8" s="42"/>
      <c r="C8"/>
      <c r="G8" s="44">
        <f>SUM(G3:G7)</f>
        <v>7705943</v>
      </c>
      <c r="H8" s="44">
        <f t="shared" ref="H8:J8" si="0">SUM(H3:H7)</f>
        <v>724028</v>
      </c>
      <c r="I8" s="44">
        <f t="shared" si="0"/>
        <v>558553</v>
      </c>
      <c r="J8" s="44">
        <f t="shared" si="0"/>
        <v>7540468</v>
      </c>
    </row>
  </sheetData>
  <mergeCells count="1"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zoomScaleNormal="100" workbookViewId="0">
      <selection activeCell="H9" sqref="H9"/>
    </sheetView>
  </sheetViews>
  <sheetFormatPr defaultColWidth="9.140625" defaultRowHeight="15" x14ac:dyDescent="0.25"/>
  <cols>
    <col min="1" max="1" width="10.7109375" style="74" bestFit="1" customWidth="1"/>
    <col min="2" max="2" width="9" style="74" bestFit="1" customWidth="1"/>
    <col min="3" max="3" width="8.7109375" style="69" bestFit="1" customWidth="1"/>
    <col min="4" max="4" width="49.5703125" style="69" bestFit="1" customWidth="1"/>
    <col min="5" max="5" width="25.140625" style="69" bestFit="1" customWidth="1"/>
    <col min="6" max="6" width="7.85546875" style="69" bestFit="1" customWidth="1"/>
    <col min="7" max="7" width="9.28515625" style="71" bestFit="1" customWidth="1"/>
    <col min="8" max="8" width="9.140625" style="71" bestFit="1" customWidth="1"/>
    <col min="9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x14ac:dyDescent="0.25">
      <c r="A2" s="105" t="s">
        <v>0</v>
      </c>
      <c r="B2" s="106" t="s">
        <v>234</v>
      </c>
      <c r="C2" s="106" t="s">
        <v>235</v>
      </c>
      <c r="D2" s="106" t="s">
        <v>11</v>
      </c>
      <c r="E2" s="107" t="s">
        <v>236</v>
      </c>
      <c r="F2" s="106" t="s">
        <v>237</v>
      </c>
      <c r="G2" s="107" t="s">
        <v>238</v>
      </c>
      <c r="H2" s="107" t="s">
        <v>239</v>
      </c>
      <c r="I2" s="106" t="s">
        <v>240</v>
      </c>
      <c r="J2" s="106" t="s">
        <v>241</v>
      </c>
    </row>
    <row r="3" spans="1:10" x14ac:dyDescent="0.25">
      <c r="A3" s="39">
        <v>45847</v>
      </c>
      <c r="B3" s="108"/>
      <c r="C3" s="108"/>
      <c r="D3" s="40" t="s">
        <v>189</v>
      </c>
      <c r="E3" s="43">
        <v>-216700</v>
      </c>
      <c r="F3" s="109" t="s">
        <v>242</v>
      </c>
      <c r="G3" s="43">
        <v>-17336</v>
      </c>
      <c r="H3" s="110">
        <v>-234036</v>
      </c>
      <c r="I3" s="40" t="s">
        <v>17</v>
      </c>
      <c r="J3" s="40" t="s">
        <v>243</v>
      </c>
    </row>
    <row r="4" spans="1:10" x14ac:dyDescent="0.25">
      <c r="A4" s="39">
        <v>45848</v>
      </c>
      <c r="B4" s="108"/>
      <c r="C4" s="108"/>
      <c r="D4" s="40" t="s">
        <v>192</v>
      </c>
      <c r="E4" s="43">
        <v>-167885</v>
      </c>
      <c r="F4" s="109" t="s">
        <v>242</v>
      </c>
      <c r="G4" s="43">
        <v>-13431</v>
      </c>
      <c r="H4" s="110">
        <v>-181316</v>
      </c>
      <c r="I4" s="40" t="s">
        <v>17</v>
      </c>
      <c r="J4" s="40" t="s">
        <v>243</v>
      </c>
    </row>
    <row r="5" spans="1:10" x14ac:dyDescent="0.25">
      <c r="A5" s="111">
        <v>45862</v>
      </c>
      <c r="B5" s="108" t="s">
        <v>244</v>
      </c>
      <c r="C5" s="108" t="s">
        <v>245</v>
      </c>
      <c r="D5" s="108" t="s">
        <v>137</v>
      </c>
      <c r="E5" s="110">
        <v>953404</v>
      </c>
      <c r="F5" s="109" t="s">
        <v>242</v>
      </c>
      <c r="G5" s="110">
        <v>76272</v>
      </c>
      <c r="H5" s="110">
        <v>1029676</v>
      </c>
      <c r="I5" s="108" t="s">
        <v>246</v>
      </c>
      <c r="J5" s="108" t="s">
        <v>247</v>
      </c>
    </row>
    <row r="6" spans="1:10" x14ac:dyDescent="0.25">
      <c r="A6" s="111">
        <v>45862</v>
      </c>
      <c r="B6" s="108" t="s">
        <v>248</v>
      </c>
      <c r="C6" s="108" t="s">
        <v>245</v>
      </c>
      <c r="D6" s="108" t="s">
        <v>136</v>
      </c>
      <c r="E6" s="110">
        <v>1559037</v>
      </c>
      <c r="F6" s="109" t="s">
        <v>242</v>
      </c>
      <c r="G6" s="110">
        <v>124723</v>
      </c>
      <c r="H6" s="110">
        <v>1683760</v>
      </c>
      <c r="I6" s="108" t="s">
        <v>246</v>
      </c>
      <c r="J6" s="108" t="s">
        <v>247</v>
      </c>
    </row>
    <row r="7" spans="1:10" x14ac:dyDescent="0.25">
      <c r="A7" s="111">
        <v>45862</v>
      </c>
      <c r="B7" s="108" t="s">
        <v>249</v>
      </c>
      <c r="C7" s="108" t="s">
        <v>245</v>
      </c>
      <c r="D7" s="108" t="s">
        <v>104</v>
      </c>
      <c r="E7" s="110">
        <v>2477832</v>
      </c>
      <c r="F7" s="109" t="s">
        <v>242</v>
      </c>
      <c r="G7" s="110">
        <v>198227</v>
      </c>
      <c r="H7" s="110">
        <v>2676059</v>
      </c>
      <c r="I7" s="108" t="s">
        <v>246</v>
      </c>
      <c r="J7" s="108" t="s">
        <v>247</v>
      </c>
    </row>
    <row r="8" spans="1:10" x14ac:dyDescent="0.25">
      <c r="H8" s="110">
        <f>SUM(H3:H7)</f>
        <v>4974143</v>
      </c>
    </row>
  </sheetData>
  <mergeCells count="1">
    <mergeCell ref="A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45416</v>
      </c>
      <c r="B3" s="39">
        <v>45416</v>
      </c>
      <c r="C3" s="40" t="s">
        <v>105</v>
      </c>
      <c r="D3" s="40" t="s">
        <v>17</v>
      </c>
      <c r="E3" s="40" t="s">
        <v>52</v>
      </c>
      <c r="F3" s="40" t="s">
        <v>110</v>
      </c>
      <c r="G3" s="43">
        <v>2261916</v>
      </c>
      <c r="H3" s="43">
        <v>324848</v>
      </c>
      <c r="I3" s="43">
        <v>154965</v>
      </c>
      <c r="J3" s="43">
        <v>2092033</v>
      </c>
    </row>
    <row r="4" spans="1:10" x14ac:dyDescent="0.25">
      <c r="A4" s="39">
        <v>45416</v>
      </c>
      <c r="B4" s="39">
        <v>45416</v>
      </c>
      <c r="C4" s="40" t="s">
        <v>106</v>
      </c>
      <c r="D4" s="40" t="s">
        <v>17</v>
      </c>
      <c r="E4" s="40" t="s">
        <v>52</v>
      </c>
      <c r="F4" s="40" t="s">
        <v>111</v>
      </c>
      <c r="G4" s="43">
        <v>2760296</v>
      </c>
      <c r="H4" s="43">
        <v>369702</v>
      </c>
      <c r="I4" s="43">
        <v>191248</v>
      </c>
      <c r="J4" s="43">
        <v>2581842</v>
      </c>
    </row>
    <row r="5" spans="1:10" x14ac:dyDescent="0.25">
      <c r="A5" s="39">
        <v>45416</v>
      </c>
      <c r="B5" s="39">
        <v>45416</v>
      </c>
      <c r="C5" s="40" t="s">
        <v>107</v>
      </c>
      <c r="D5" s="40" t="s">
        <v>17</v>
      </c>
      <c r="E5" s="40" t="s">
        <v>52</v>
      </c>
      <c r="F5" s="40" t="s">
        <v>112</v>
      </c>
      <c r="G5" s="43">
        <v>3492880</v>
      </c>
      <c r="H5" s="43">
        <v>435636</v>
      </c>
      <c r="I5" s="43">
        <v>244580</v>
      </c>
      <c r="J5" s="43">
        <v>3301824</v>
      </c>
    </row>
    <row r="6" spans="1:10" x14ac:dyDescent="0.25">
      <c r="A6" s="39">
        <v>45427</v>
      </c>
      <c r="B6" s="39">
        <v>45427</v>
      </c>
      <c r="C6" s="40" t="s">
        <v>108</v>
      </c>
      <c r="D6" s="40" t="s">
        <v>17</v>
      </c>
      <c r="E6" s="40" t="s">
        <v>52</v>
      </c>
      <c r="F6" s="40" t="s">
        <v>20</v>
      </c>
      <c r="G6" s="43">
        <v>3146020</v>
      </c>
      <c r="H6" s="43">
        <v>283142</v>
      </c>
      <c r="I6" s="43">
        <v>229030</v>
      </c>
      <c r="J6" s="43">
        <v>3091908</v>
      </c>
    </row>
    <row r="7" spans="1:10" x14ac:dyDescent="0.25">
      <c r="A7" s="39">
        <v>45437</v>
      </c>
      <c r="B7" s="39">
        <v>45437</v>
      </c>
      <c r="C7" s="40" t="s">
        <v>109</v>
      </c>
      <c r="D7" s="40" t="s">
        <v>17</v>
      </c>
      <c r="E7" s="40" t="s">
        <v>52</v>
      </c>
      <c r="F7" s="40" t="s">
        <v>43</v>
      </c>
      <c r="G7" s="43">
        <v>3289690</v>
      </c>
      <c r="H7" s="43">
        <v>296073</v>
      </c>
      <c r="I7" s="43">
        <v>239489</v>
      </c>
      <c r="J7" s="43">
        <v>3233106</v>
      </c>
    </row>
    <row r="8" spans="1:10" x14ac:dyDescent="0.25">
      <c r="A8" s="39">
        <v>45420</v>
      </c>
      <c r="B8" s="39">
        <v>45420</v>
      </c>
      <c r="C8" s="40" t="s">
        <v>113</v>
      </c>
      <c r="D8" s="40" t="s">
        <v>17</v>
      </c>
      <c r="E8" s="40" t="s">
        <v>52</v>
      </c>
      <c r="F8" s="40" t="s">
        <v>88</v>
      </c>
      <c r="G8" s="43">
        <v>-92451</v>
      </c>
      <c r="H8" s="43">
        <v>0</v>
      </c>
      <c r="I8" s="43">
        <v>-7396</v>
      </c>
      <c r="J8" s="43">
        <v>-99847</v>
      </c>
    </row>
    <row r="9" spans="1:10" s="59" customFormat="1" x14ac:dyDescent="0.25">
      <c r="A9" s="62">
        <v>45426</v>
      </c>
      <c r="B9" s="62">
        <v>45426</v>
      </c>
      <c r="C9" s="61" t="s">
        <v>125</v>
      </c>
      <c r="D9" s="40" t="s">
        <v>17</v>
      </c>
      <c r="E9" s="40" t="s">
        <v>52</v>
      </c>
      <c r="F9" s="63" t="s">
        <v>123</v>
      </c>
      <c r="G9" s="65">
        <v>-95110</v>
      </c>
      <c r="H9" s="65">
        <v>0</v>
      </c>
      <c r="I9" s="65">
        <v>-7609</v>
      </c>
      <c r="J9" s="65">
        <v>-102719</v>
      </c>
    </row>
    <row r="10" spans="1:10" x14ac:dyDescent="0.25">
      <c r="A10" s="39">
        <v>45430</v>
      </c>
      <c r="B10" s="39">
        <v>45430</v>
      </c>
      <c r="C10" s="40" t="s">
        <v>114</v>
      </c>
      <c r="D10" s="40" t="s">
        <v>17</v>
      </c>
      <c r="E10" s="40" t="s">
        <v>52</v>
      </c>
      <c r="F10" s="40" t="s">
        <v>115</v>
      </c>
      <c r="G10" s="43">
        <v>-101063</v>
      </c>
      <c r="H10" s="43">
        <v>0</v>
      </c>
      <c r="I10" s="43">
        <v>-8085</v>
      </c>
      <c r="J10" s="43">
        <v>-109148</v>
      </c>
    </row>
    <row r="11" spans="1:10" x14ac:dyDescent="0.25">
      <c r="A11" s="41" t="s">
        <v>77</v>
      </c>
      <c r="B11" s="42"/>
      <c r="C11"/>
      <c r="G11" s="44">
        <f>SUM(G3:G10)</f>
        <v>14662178</v>
      </c>
      <c r="H11" s="44">
        <f t="shared" ref="H11:J11" si="0">SUM(H3:H10)</f>
        <v>1709401</v>
      </c>
      <c r="I11" s="44">
        <f t="shared" si="0"/>
        <v>1036222</v>
      </c>
      <c r="J11" s="44">
        <f t="shared" si="0"/>
        <v>13988999</v>
      </c>
    </row>
  </sheetData>
  <mergeCells count="1">
    <mergeCell ref="A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4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39">
        <v>45394</v>
      </c>
      <c r="B3" s="39">
        <v>45394</v>
      </c>
      <c r="C3" s="40" t="s">
        <v>99</v>
      </c>
      <c r="D3" s="40" t="s">
        <v>17</v>
      </c>
      <c r="E3" s="40" t="s">
        <v>52</v>
      </c>
      <c r="F3" s="40" t="s">
        <v>102</v>
      </c>
      <c r="G3" s="43">
        <v>2961024</v>
      </c>
      <c r="H3" s="43">
        <v>387768</v>
      </c>
      <c r="I3" s="43">
        <v>205860</v>
      </c>
      <c r="J3" s="43">
        <v>2779116</v>
      </c>
    </row>
    <row r="4" spans="1:10" x14ac:dyDescent="0.25">
      <c r="A4" s="39">
        <v>45394</v>
      </c>
      <c r="B4" s="39">
        <v>45394</v>
      </c>
      <c r="C4" s="40" t="s">
        <v>100</v>
      </c>
      <c r="D4" s="40" t="s">
        <v>17</v>
      </c>
      <c r="E4" s="40" t="s">
        <v>52</v>
      </c>
      <c r="F4" s="40" t="s">
        <v>103</v>
      </c>
      <c r="G4" s="43">
        <v>2353914</v>
      </c>
      <c r="H4" s="43">
        <v>292703</v>
      </c>
      <c r="I4" s="43">
        <v>164897</v>
      </c>
      <c r="J4" s="43">
        <v>2226108</v>
      </c>
    </row>
    <row r="5" spans="1:10" x14ac:dyDescent="0.25">
      <c r="A5" s="39">
        <v>45401</v>
      </c>
      <c r="B5" s="39">
        <v>45401</v>
      </c>
      <c r="C5" s="40" t="s">
        <v>101</v>
      </c>
      <c r="D5" s="40" t="s">
        <v>17</v>
      </c>
      <c r="E5" s="40" t="s">
        <v>52</v>
      </c>
      <c r="F5" s="40" t="s">
        <v>104</v>
      </c>
      <c r="G5" s="43">
        <v>2165292</v>
      </c>
      <c r="H5" s="43">
        <v>194877</v>
      </c>
      <c r="I5" s="43">
        <v>157633</v>
      </c>
      <c r="J5" s="43">
        <v>2128048</v>
      </c>
    </row>
    <row r="6" spans="1:10" s="69" customFormat="1" x14ac:dyDescent="0.25">
      <c r="A6" s="39">
        <v>45401</v>
      </c>
      <c r="B6" s="39">
        <v>45401</v>
      </c>
      <c r="C6" s="40"/>
      <c r="D6" s="40" t="s">
        <v>17</v>
      </c>
      <c r="E6" s="40" t="s">
        <v>52</v>
      </c>
      <c r="F6" s="40" t="s">
        <v>120</v>
      </c>
      <c r="G6" s="43">
        <v>-48312</v>
      </c>
      <c r="H6" s="43">
        <v>0</v>
      </c>
      <c r="I6" s="43">
        <f>+G6*0.08</f>
        <v>-3864.96</v>
      </c>
      <c r="J6" s="43">
        <f>+G6+I6</f>
        <v>-52176.959999999999</v>
      </c>
    </row>
    <row r="7" spans="1:10" s="54" customFormat="1" x14ac:dyDescent="0.25">
      <c r="A7" s="57">
        <v>45390</v>
      </c>
      <c r="B7" s="57">
        <v>45390</v>
      </c>
      <c r="C7" s="56" t="s">
        <v>124</v>
      </c>
      <c r="D7" s="40" t="s">
        <v>17</v>
      </c>
      <c r="E7" s="40" t="s">
        <v>52</v>
      </c>
      <c r="F7" s="58" t="s">
        <v>123</v>
      </c>
      <c r="G7" s="60">
        <v>-108350</v>
      </c>
      <c r="H7" s="60">
        <v>0</v>
      </c>
      <c r="I7" s="60">
        <v>-8668</v>
      </c>
      <c r="J7" s="60">
        <v>-117018</v>
      </c>
    </row>
    <row r="8" spans="1:10" x14ac:dyDescent="0.25">
      <c r="A8" s="41" t="s">
        <v>91</v>
      </c>
      <c r="B8" s="42"/>
      <c r="C8"/>
      <c r="G8" s="44">
        <f>SUM(G3:G7)</f>
        <v>7323568</v>
      </c>
      <c r="H8" s="44">
        <f t="shared" ref="H8:J8" si="0">SUM(H3:H7)</f>
        <v>875348</v>
      </c>
      <c r="I8" s="44">
        <f t="shared" si="0"/>
        <v>515857.04000000004</v>
      </c>
      <c r="J8" s="44">
        <f t="shared" si="0"/>
        <v>6964077.04</v>
      </c>
    </row>
    <row r="9" spans="1:10" x14ac:dyDescent="0.25">
      <c r="J9" s="37">
        <v>5375837</v>
      </c>
    </row>
    <row r="10" spans="1:10" x14ac:dyDescent="0.25">
      <c r="J10" s="50">
        <f>+J8+J9</f>
        <v>12339914.039999999</v>
      </c>
    </row>
    <row r="11" spans="1:10" x14ac:dyDescent="0.25">
      <c r="I11" s="71"/>
      <c r="J11" s="71"/>
    </row>
    <row r="12" spans="1:10" x14ac:dyDescent="0.25">
      <c r="I12" s="71"/>
    </row>
    <row r="14" spans="1:10" x14ac:dyDescent="0.25">
      <c r="H14" s="71"/>
    </row>
  </sheetData>
  <mergeCells count="1">
    <mergeCell ref="A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5"/>
  <sheetViews>
    <sheetView topLeftCell="B1" zoomScaleNormal="100" workbookViewId="0">
      <selection activeCell="D2" sqref="D2"/>
    </sheetView>
  </sheetViews>
  <sheetFormatPr defaultColWidth="9.140625" defaultRowHeight="15" x14ac:dyDescent="0.25"/>
  <cols>
    <col min="1" max="1" width="11.85546875" style="49" bestFit="1" customWidth="1"/>
    <col min="2" max="2" width="11" style="49" bestFit="1" customWidth="1"/>
    <col min="3" max="3" width="9.28515625" style="35" bestFit="1" customWidth="1"/>
    <col min="4" max="4" width="13.28515625" style="35" bestFit="1" customWidth="1"/>
    <col min="5" max="5" width="30" style="35" customWidth="1"/>
    <col min="6" max="6" width="47.140625" style="35" bestFit="1" customWidth="1"/>
    <col min="7" max="10" width="17.140625" style="50" customWidth="1"/>
    <col min="11" max="16384" width="9.140625" style="35"/>
  </cols>
  <sheetData>
    <row r="1" spans="1:10" ht="18.75" x14ac:dyDescent="0.3">
      <c r="A1" s="104" t="s">
        <v>48</v>
      </c>
      <c r="B1" s="104"/>
      <c r="C1" s="104"/>
      <c r="D1" s="104"/>
      <c r="E1" s="104"/>
      <c r="F1" s="104"/>
      <c r="G1" s="104"/>
      <c r="H1" s="104"/>
      <c r="I1" s="104"/>
      <c r="J1" s="104"/>
    </row>
    <row r="2" spans="1:10" ht="15" customHeight="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0" x14ac:dyDescent="0.25">
      <c r="A3" s="23">
        <v>45352</v>
      </c>
      <c r="B3" s="23">
        <v>45352</v>
      </c>
      <c r="C3" s="24" t="s">
        <v>97</v>
      </c>
      <c r="D3" s="24" t="s">
        <v>17</v>
      </c>
      <c r="E3" s="24" t="s">
        <v>52</v>
      </c>
      <c r="F3" s="24" t="s">
        <v>43</v>
      </c>
      <c r="G3" s="25">
        <v>2831640</v>
      </c>
      <c r="H3" s="25">
        <v>254848</v>
      </c>
      <c r="I3" s="25">
        <v>206143</v>
      </c>
      <c r="J3" s="25">
        <v>2782935</v>
      </c>
    </row>
    <row r="4" spans="1:10" x14ac:dyDescent="0.25">
      <c r="A4" s="23">
        <v>45359</v>
      </c>
      <c r="B4" s="23">
        <v>45359</v>
      </c>
      <c r="C4" s="24" t="s">
        <v>98</v>
      </c>
      <c r="D4" s="24" t="s">
        <v>17</v>
      </c>
      <c r="E4" s="24" t="s">
        <v>52</v>
      </c>
      <c r="F4" s="24" t="s">
        <v>20</v>
      </c>
      <c r="G4" s="25">
        <v>2638280</v>
      </c>
      <c r="H4" s="25">
        <v>237445</v>
      </c>
      <c r="I4" s="25">
        <v>192067</v>
      </c>
      <c r="J4" s="25">
        <v>2592902</v>
      </c>
    </row>
    <row r="5" spans="1:10" x14ac:dyDescent="0.25">
      <c r="A5" s="36" t="s">
        <v>66</v>
      </c>
      <c r="G5" s="37">
        <v>5469920</v>
      </c>
      <c r="H5" s="37">
        <v>492293</v>
      </c>
      <c r="I5" s="37">
        <v>398210</v>
      </c>
      <c r="J5" s="37">
        <v>5375837</v>
      </c>
    </row>
  </sheetData>
  <mergeCells count="1">
    <mergeCell ref="A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1" width="11.7109375" bestFit="1" customWidth="1"/>
    <col min="12" max="12" width="10" bestFit="1" customWidth="1"/>
    <col min="13" max="14" width="11.7109375" bestFit="1" customWidth="1"/>
  </cols>
  <sheetData>
    <row r="1" spans="1:13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3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3" x14ac:dyDescent="0.25">
      <c r="A3" s="39">
        <v>45327</v>
      </c>
      <c r="B3" s="39">
        <v>45327</v>
      </c>
      <c r="C3" s="40" t="s">
        <v>92</v>
      </c>
      <c r="D3" s="40" t="s">
        <v>17</v>
      </c>
      <c r="E3" s="40" t="s">
        <v>52</v>
      </c>
      <c r="F3" s="40" t="s">
        <v>18</v>
      </c>
      <c r="G3" s="43">
        <v>3162748</v>
      </c>
      <c r="H3" s="43">
        <v>284648</v>
      </c>
      <c r="I3" s="43">
        <v>230248</v>
      </c>
      <c r="J3" s="43">
        <v>3108348</v>
      </c>
      <c r="L3" s="40"/>
    </row>
    <row r="4" spans="1:13" x14ac:dyDescent="0.25">
      <c r="A4" s="39">
        <v>45327</v>
      </c>
      <c r="B4" s="39">
        <v>45327</v>
      </c>
      <c r="C4" s="40" t="s">
        <v>93</v>
      </c>
      <c r="D4" s="40" t="s">
        <v>17</v>
      </c>
      <c r="E4" s="40" t="s">
        <v>52</v>
      </c>
      <c r="F4" s="40" t="s">
        <v>29</v>
      </c>
      <c r="G4" s="43">
        <v>1958602</v>
      </c>
      <c r="H4" s="43">
        <v>176274</v>
      </c>
      <c r="I4" s="43">
        <v>142586</v>
      </c>
      <c r="J4" s="43">
        <v>1924914</v>
      </c>
      <c r="L4" s="40"/>
    </row>
    <row r="5" spans="1:13" x14ac:dyDescent="0.25">
      <c r="A5" s="39">
        <v>45327</v>
      </c>
      <c r="B5" s="39">
        <v>45327</v>
      </c>
      <c r="C5" s="40" t="s">
        <v>94</v>
      </c>
      <c r="D5" s="40" t="s">
        <v>17</v>
      </c>
      <c r="E5" s="40" t="s">
        <v>52</v>
      </c>
      <c r="F5" s="40" t="s">
        <v>25</v>
      </c>
      <c r="G5" s="43">
        <v>3733876</v>
      </c>
      <c r="H5" s="43">
        <v>336049</v>
      </c>
      <c r="I5" s="43">
        <v>271826</v>
      </c>
      <c r="J5" s="43">
        <v>3669653</v>
      </c>
      <c r="L5" s="40"/>
    </row>
    <row r="6" spans="1:13" x14ac:dyDescent="0.25">
      <c r="A6" s="41" t="s">
        <v>60</v>
      </c>
      <c r="B6" s="42"/>
      <c r="D6" s="40"/>
      <c r="E6" s="40"/>
      <c r="F6" s="40"/>
      <c r="G6" s="44">
        <f>SUM(G3:G5)</f>
        <v>8855226</v>
      </c>
      <c r="H6" s="44">
        <f>SUM(H3:H5)</f>
        <v>796971</v>
      </c>
      <c r="I6" s="44">
        <f>SUM(I3:I5)</f>
        <v>644660</v>
      </c>
      <c r="J6" s="45">
        <f>SUM(J3:J5)</f>
        <v>8702915</v>
      </c>
      <c r="K6" s="33"/>
      <c r="L6">
        <v>11746229</v>
      </c>
      <c r="M6">
        <v>5375837</v>
      </c>
    </row>
  </sheetData>
  <mergeCells count="1">
    <mergeCell ref="A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J6" sqref="J6"/>
    </sheetView>
  </sheetViews>
  <sheetFormatPr defaultRowHeight="15" x14ac:dyDescent="0.25"/>
  <cols>
    <col min="1" max="2" width="9.28515625" bestFit="1" customWidth="1"/>
    <col min="4" max="4" width="13.28515625" bestFit="1" customWidth="1"/>
    <col min="5" max="5" width="10.7109375" customWidth="1"/>
    <col min="6" max="6" width="36" bestFit="1" customWidth="1"/>
    <col min="7" max="7" width="10" bestFit="1" customWidth="1"/>
    <col min="8" max="9" width="9.140625" bestFit="1" customWidth="1"/>
    <col min="10" max="10" width="10" bestFit="1" customWidth="1"/>
    <col min="11" max="14" width="11.7109375" bestFit="1" customWidth="1"/>
  </cols>
  <sheetData>
    <row r="1" spans="1:12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2" ht="21" x14ac:dyDescent="0.25">
      <c r="A2" s="27" t="s">
        <v>49</v>
      </c>
      <c r="B2" s="27" t="s">
        <v>8</v>
      </c>
      <c r="C2" s="26" t="s">
        <v>9</v>
      </c>
      <c r="D2" s="26" t="s">
        <v>10</v>
      </c>
      <c r="E2" s="26" t="s">
        <v>50</v>
      </c>
      <c r="F2" s="26" t="s">
        <v>11</v>
      </c>
      <c r="G2" s="28" t="s">
        <v>12</v>
      </c>
      <c r="H2" s="28" t="s">
        <v>13</v>
      </c>
      <c r="I2" s="28" t="s">
        <v>14</v>
      </c>
      <c r="J2" s="28" t="s">
        <v>15</v>
      </c>
    </row>
    <row r="3" spans="1:12" x14ac:dyDescent="0.25">
      <c r="A3" s="39">
        <v>45297</v>
      </c>
      <c r="B3" s="39">
        <v>45297</v>
      </c>
      <c r="C3" s="40" t="s">
        <v>84</v>
      </c>
      <c r="D3" s="40" t="s">
        <v>17</v>
      </c>
      <c r="E3" s="40" t="s">
        <v>52</v>
      </c>
      <c r="F3" s="40" t="s">
        <v>18</v>
      </c>
      <c r="G3" s="43">
        <v>2855247</v>
      </c>
      <c r="H3" s="43">
        <v>256972</v>
      </c>
      <c r="I3" s="43">
        <v>207862</v>
      </c>
      <c r="J3" s="43">
        <v>2806137</v>
      </c>
    </row>
    <row r="4" spans="1:12" x14ac:dyDescent="0.25">
      <c r="A4" s="39">
        <v>45301</v>
      </c>
      <c r="B4" s="39">
        <v>45301</v>
      </c>
      <c r="C4" s="40" t="s">
        <v>85</v>
      </c>
      <c r="D4" s="40" t="s">
        <v>17</v>
      </c>
      <c r="E4" s="40" t="s">
        <v>52</v>
      </c>
      <c r="F4" s="40" t="s">
        <v>25</v>
      </c>
      <c r="G4" s="43">
        <v>3235558</v>
      </c>
      <c r="H4" s="43">
        <v>291201</v>
      </c>
      <c r="I4" s="43">
        <v>235549</v>
      </c>
      <c r="J4" s="43">
        <v>3179906</v>
      </c>
    </row>
    <row r="5" spans="1:12" x14ac:dyDescent="0.25">
      <c r="A5" s="39">
        <v>45308</v>
      </c>
      <c r="B5" s="39">
        <v>45308</v>
      </c>
      <c r="C5" s="40" t="s">
        <v>86</v>
      </c>
      <c r="D5" s="40" t="s">
        <v>17</v>
      </c>
      <c r="E5" s="40" t="s">
        <v>52</v>
      </c>
      <c r="F5" s="40" t="s">
        <v>29</v>
      </c>
      <c r="G5" s="43">
        <v>2423711</v>
      </c>
      <c r="H5" s="43">
        <v>218135</v>
      </c>
      <c r="I5" s="43">
        <v>176446</v>
      </c>
      <c r="J5" s="43">
        <v>2382022</v>
      </c>
    </row>
    <row r="6" spans="1:12" x14ac:dyDescent="0.25">
      <c r="A6" s="39">
        <v>45317</v>
      </c>
      <c r="B6" s="39">
        <v>45317</v>
      </c>
      <c r="C6" s="40" t="s">
        <v>89</v>
      </c>
      <c r="D6" s="40" t="s">
        <v>17</v>
      </c>
      <c r="E6" s="40" t="s">
        <v>52</v>
      </c>
      <c r="F6" s="40" t="s">
        <v>18</v>
      </c>
      <c r="G6" s="43">
        <v>3492880</v>
      </c>
      <c r="H6" s="43">
        <v>314360</v>
      </c>
      <c r="I6" s="43">
        <v>254282</v>
      </c>
      <c r="J6" s="43">
        <v>3432802</v>
      </c>
    </row>
    <row r="7" spans="1:12" x14ac:dyDescent="0.25">
      <c r="A7" s="41" t="s">
        <v>91</v>
      </c>
      <c r="B7" s="42"/>
      <c r="D7" s="40"/>
      <c r="E7" s="40"/>
      <c r="F7" s="40"/>
      <c r="G7" s="44">
        <f>SUM(G3:G6)</f>
        <v>12007396</v>
      </c>
      <c r="H7" s="44">
        <f t="shared" ref="H7:I7" si="0">SUM(H3:H6)</f>
        <v>1080668</v>
      </c>
      <c r="I7" s="44">
        <f t="shared" si="0"/>
        <v>874139</v>
      </c>
      <c r="J7" s="45">
        <f>SUM(J3:J6)</f>
        <v>11800867</v>
      </c>
      <c r="K7" s="33"/>
      <c r="L7" s="33">
        <f>+J7-J14</f>
        <v>11575191</v>
      </c>
    </row>
    <row r="10" spans="1:12" ht="18.75" x14ac:dyDescent="0.3">
      <c r="A10" s="102" t="s">
        <v>61</v>
      </c>
      <c r="B10" s="102"/>
      <c r="C10" s="102"/>
      <c r="D10" s="102"/>
      <c r="E10" s="102"/>
      <c r="F10" s="102"/>
      <c r="G10" s="102"/>
      <c r="H10" s="102"/>
      <c r="I10" s="102"/>
      <c r="J10" s="102"/>
    </row>
    <row r="11" spans="1:12" ht="21" x14ac:dyDescent="0.25">
      <c r="A11" s="27" t="s">
        <v>49</v>
      </c>
      <c r="B11" s="27" t="s">
        <v>8</v>
      </c>
      <c r="C11" s="26" t="s">
        <v>9</v>
      </c>
      <c r="D11" s="26" t="s">
        <v>10</v>
      </c>
      <c r="E11" s="26" t="s">
        <v>67</v>
      </c>
      <c r="F11" s="26" t="s">
        <v>11</v>
      </c>
      <c r="G11" s="28" t="s">
        <v>12</v>
      </c>
      <c r="H11" s="28" t="s">
        <v>13</v>
      </c>
      <c r="I11" s="28" t="s">
        <v>14</v>
      </c>
      <c r="J11" s="28" t="s">
        <v>15</v>
      </c>
    </row>
    <row r="12" spans="1:12" x14ac:dyDescent="0.25">
      <c r="A12" s="39">
        <v>45299</v>
      </c>
      <c r="B12" s="39">
        <v>45299</v>
      </c>
      <c r="C12" s="40" t="s">
        <v>87</v>
      </c>
      <c r="D12" s="24" t="s">
        <v>17</v>
      </c>
      <c r="E12" s="24" t="s">
        <v>68</v>
      </c>
      <c r="F12" s="40" t="s">
        <v>88</v>
      </c>
      <c r="G12" s="43">
        <v>50591</v>
      </c>
      <c r="H12" s="43">
        <v>0</v>
      </c>
      <c r="I12" s="43">
        <v>4047</v>
      </c>
      <c r="J12" s="43">
        <v>54638</v>
      </c>
    </row>
    <row r="13" spans="1:12" x14ac:dyDescent="0.25">
      <c r="A13" s="52">
        <v>45295</v>
      </c>
      <c r="B13" s="52">
        <v>45295</v>
      </c>
      <c r="C13" s="51" t="s">
        <v>122</v>
      </c>
      <c r="D13" s="51" t="s">
        <v>17</v>
      </c>
      <c r="E13" s="24"/>
      <c r="F13" s="53" t="s">
        <v>123</v>
      </c>
      <c r="G13" s="55">
        <v>158369</v>
      </c>
      <c r="H13" s="55">
        <v>0</v>
      </c>
      <c r="I13" s="55">
        <v>12669</v>
      </c>
      <c r="J13" s="55">
        <v>171038</v>
      </c>
    </row>
    <row r="14" spans="1:12" x14ac:dyDescent="0.25">
      <c r="A14" s="41" t="s">
        <v>66</v>
      </c>
      <c r="B14" s="42"/>
      <c r="D14" s="35"/>
      <c r="E14" s="35"/>
      <c r="F14" s="35"/>
      <c r="G14" s="44">
        <v>50591</v>
      </c>
      <c r="H14" s="44">
        <v>0</v>
      </c>
      <c r="I14" s="44">
        <v>4047</v>
      </c>
      <c r="J14" s="45">
        <f>SUM(J12:J13)</f>
        <v>225676</v>
      </c>
    </row>
  </sheetData>
  <mergeCells count="2">
    <mergeCell ref="A1:J1"/>
    <mergeCell ref="A10:J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7"/>
  <sheetViews>
    <sheetView zoomScaleNormal="100" workbookViewId="0">
      <selection sqref="A1:J1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45834</v>
      </c>
      <c r="B3" s="39">
        <v>45834</v>
      </c>
      <c r="C3" s="40" t="s">
        <v>226</v>
      </c>
      <c r="D3" s="82" t="s">
        <v>17</v>
      </c>
      <c r="E3" s="82" t="s">
        <v>52</v>
      </c>
      <c r="F3" s="40" t="s">
        <v>104</v>
      </c>
      <c r="G3" s="43">
        <v>1836066</v>
      </c>
      <c r="H3" s="43">
        <v>165245</v>
      </c>
      <c r="I3" s="43">
        <v>133666</v>
      </c>
      <c r="J3" s="43">
        <v>1804487</v>
      </c>
    </row>
    <row r="4" spans="1:10" x14ac:dyDescent="0.25">
      <c r="A4" s="39">
        <v>45834</v>
      </c>
      <c r="B4" s="39">
        <v>45834</v>
      </c>
      <c r="C4" s="40" t="s">
        <v>227</v>
      </c>
      <c r="D4" s="82" t="s">
        <v>17</v>
      </c>
      <c r="E4" s="82" t="s">
        <v>52</v>
      </c>
      <c r="F4" s="40" t="s">
        <v>136</v>
      </c>
      <c r="G4" s="43">
        <v>1442280</v>
      </c>
      <c r="H4" s="43">
        <v>129805</v>
      </c>
      <c r="I4" s="43">
        <v>104998</v>
      </c>
      <c r="J4" s="43">
        <v>1417473</v>
      </c>
    </row>
    <row r="5" spans="1:10" x14ac:dyDescent="0.25">
      <c r="A5" s="39">
        <v>45817</v>
      </c>
      <c r="B5" s="39">
        <v>45817</v>
      </c>
      <c r="C5" s="40" t="s">
        <v>228</v>
      </c>
      <c r="D5" s="82" t="s">
        <v>17</v>
      </c>
      <c r="E5" s="82" t="s">
        <v>52</v>
      </c>
      <c r="F5" s="40" t="s">
        <v>189</v>
      </c>
      <c r="G5" s="43">
        <v>-50592</v>
      </c>
      <c r="H5" s="43">
        <v>0</v>
      </c>
      <c r="I5" s="43">
        <v>-4047</v>
      </c>
      <c r="J5" s="43">
        <f>+G5+I5</f>
        <v>-54639</v>
      </c>
    </row>
    <row r="6" spans="1:10" x14ac:dyDescent="0.25">
      <c r="A6" s="39">
        <v>45838</v>
      </c>
      <c r="B6" s="39">
        <v>45838</v>
      </c>
      <c r="C6" s="40" t="s">
        <v>229</v>
      </c>
      <c r="D6" s="82" t="s">
        <v>17</v>
      </c>
      <c r="E6" s="82" t="s">
        <v>52</v>
      </c>
      <c r="F6" s="40" t="s">
        <v>189</v>
      </c>
      <c r="G6" s="43">
        <v>-45667</v>
      </c>
      <c r="H6" s="43">
        <v>0</v>
      </c>
      <c r="I6" s="43">
        <v>-3653</v>
      </c>
      <c r="J6" s="43">
        <f>+G6+I6</f>
        <v>-49320</v>
      </c>
    </row>
    <row r="7" spans="1:10" x14ac:dyDescent="0.25">
      <c r="A7" s="36" t="s">
        <v>91</v>
      </c>
      <c r="G7" s="37">
        <f>+SUM(G3:G6)</f>
        <v>3182087</v>
      </c>
      <c r="H7" s="37">
        <f>+SUM(H3:H6)</f>
        <v>295050</v>
      </c>
      <c r="I7" s="37">
        <f>+SUM(I3:I6)</f>
        <v>230964</v>
      </c>
      <c r="J7" s="37">
        <f>+SUM(J3:J6)</f>
        <v>3118001</v>
      </c>
    </row>
  </sheetData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0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45783</v>
      </c>
      <c r="B3" s="39">
        <v>45783</v>
      </c>
      <c r="C3" s="40" t="s">
        <v>216</v>
      </c>
      <c r="D3" s="82" t="s">
        <v>17</v>
      </c>
      <c r="E3" s="82" t="s">
        <v>52</v>
      </c>
      <c r="F3" s="40" t="s">
        <v>104</v>
      </c>
      <c r="G3" s="43">
        <v>2947247</v>
      </c>
      <c r="H3" s="43">
        <v>265252</v>
      </c>
      <c r="I3" s="43">
        <v>214560</v>
      </c>
      <c r="J3" s="43">
        <v>2896555</v>
      </c>
    </row>
    <row r="4" spans="1:10" x14ac:dyDescent="0.25">
      <c r="A4" s="39">
        <v>45805</v>
      </c>
      <c r="B4" s="39">
        <v>45805</v>
      </c>
      <c r="C4" s="40" t="s">
        <v>217</v>
      </c>
      <c r="D4" s="82" t="s">
        <v>17</v>
      </c>
      <c r="E4" s="82" t="s">
        <v>52</v>
      </c>
      <c r="F4" s="40" t="s">
        <v>137</v>
      </c>
      <c r="G4" s="43">
        <v>1333547</v>
      </c>
      <c r="H4" s="43">
        <v>120019</v>
      </c>
      <c r="I4" s="43">
        <v>97082</v>
      </c>
      <c r="J4" s="43">
        <v>1310610</v>
      </c>
    </row>
    <row r="5" spans="1:10" x14ac:dyDescent="0.25">
      <c r="A5" s="39">
        <v>45805</v>
      </c>
      <c r="B5" s="39">
        <v>45805</v>
      </c>
      <c r="C5" s="40" t="s">
        <v>218</v>
      </c>
      <c r="D5" s="82" t="s">
        <v>17</v>
      </c>
      <c r="E5" s="82" t="s">
        <v>52</v>
      </c>
      <c r="F5" s="40" t="s">
        <v>104</v>
      </c>
      <c r="G5" s="43">
        <v>2855247</v>
      </c>
      <c r="H5" s="43">
        <v>256972</v>
      </c>
      <c r="I5" s="43">
        <v>207862</v>
      </c>
      <c r="J5" s="43">
        <v>2806137</v>
      </c>
    </row>
    <row r="6" spans="1:10" x14ac:dyDescent="0.25">
      <c r="A6" s="39">
        <v>45805</v>
      </c>
      <c r="B6" s="39">
        <v>45805</v>
      </c>
      <c r="C6" s="40" t="s">
        <v>219</v>
      </c>
      <c r="D6" s="40" t="s">
        <v>17</v>
      </c>
      <c r="E6" s="82" t="s">
        <v>52</v>
      </c>
      <c r="F6" s="40" t="s">
        <v>136</v>
      </c>
      <c r="G6" s="43">
        <v>1642735</v>
      </c>
      <c r="H6" s="43">
        <v>147846</v>
      </c>
      <c r="I6" s="43">
        <v>119591</v>
      </c>
      <c r="J6" s="43">
        <v>1614480</v>
      </c>
    </row>
    <row r="7" spans="1:10" x14ac:dyDescent="0.25">
      <c r="A7" s="39">
        <v>45781</v>
      </c>
      <c r="B7" s="39">
        <v>45781</v>
      </c>
      <c r="C7" s="40" t="s">
        <v>220</v>
      </c>
      <c r="D7" s="40" t="s">
        <v>17</v>
      </c>
      <c r="E7" s="82" t="s">
        <v>52</v>
      </c>
      <c r="F7" s="40" t="s">
        <v>192</v>
      </c>
      <c r="G7" s="43">
        <v>-275790</v>
      </c>
      <c r="H7" s="43">
        <v>0</v>
      </c>
      <c r="I7" s="43">
        <v>-22063</v>
      </c>
      <c r="J7" s="43">
        <f>+G7+I7</f>
        <v>-297853</v>
      </c>
    </row>
    <row r="8" spans="1:10" x14ac:dyDescent="0.25">
      <c r="A8" s="39">
        <v>45783</v>
      </c>
      <c r="B8" s="39">
        <v>45783</v>
      </c>
      <c r="C8" s="40" t="s">
        <v>221</v>
      </c>
      <c r="D8" s="40" t="s">
        <v>17</v>
      </c>
      <c r="E8" s="82" t="s">
        <v>52</v>
      </c>
      <c r="F8" s="40" t="s">
        <v>189</v>
      </c>
      <c r="G8" s="43">
        <v>-125580</v>
      </c>
      <c r="H8" s="43">
        <v>0</v>
      </c>
      <c r="I8" s="43">
        <v>-10046</v>
      </c>
      <c r="J8" s="43">
        <f>+G8+I8</f>
        <v>-135626</v>
      </c>
    </row>
    <row r="9" spans="1:10" x14ac:dyDescent="0.25">
      <c r="A9" s="39">
        <v>45797</v>
      </c>
      <c r="B9" s="39">
        <v>45797</v>
      </c>
      <c r="C9" s="40" t="s">
        <v>222</v>
      </c>
      <c r="D9" s="40" t="s">
        <v>17</v>
      </c>
      <c r="E9" s="82" t="s">
        <v>52</v>
      </c>
      <c r="F9" s="40" t="s">
        <v>192</v>
      </c>
      <c r="G9" s="43">
        <v>-343057</v>
      </c>
      <c r="H9" s="43">
        <v>0</v>
      </c>
      <c r="I9" s="43">
        <v>-27445</v>
      </c>
      <c r="J9" s="43">
        <f>+G9+I9</f>
        <v>-370502</v>
      </c>
    </row>
    <row r="10" spans="1:10" x14ac:dyDescent="0.25">
      <c r="A10" s="36" t="s">
        <v>178</v>
      </c>
      <c r="G10" s="37">
        <f>+SUM(G3:G9)</f>
        <v>8034349</v>
      </c>
      <c r="H10" s="37">
        <f>+SUM(H3:H9)</f>
        <v>790089</v>
      </c>
      <c r="I10" s="37">
        <f>+SUM(I3:I9)</f>
        <v>579541</v>
      </c>
      <c r="J10" s="37">
        <f>+SUM(J3:J9)</f>
        <v>7823801</v>
      </c>
    </row>
  </sheetData>
  <mergeCells count="1">
    <mergeCell ref="A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11"/>
  <sheetViews>
    <sheetView topLeftCell="C1" zoomScaleNormal="100" workbookViewId="0">
      <selection activeCell="D3" sqref="D3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45764</v>
      </c>
      <c r="B3" s="39">
        <v>45764</v>
      </c>
      <c r="C3" s="40" t="s">
        <v>204</v>
      </c>
      <c r="D3" s="82" t="s">
        <v>17</v>
      </c>
      <c r="E3" s="82" t="s">
        <v>52</v>
      </c>
      <c r="F3" s="40" t="s">
        <v>137</v>
      </c>
      <c r="G3" s="43">
        <v>881172</v>
      </c>
      <c r="H3" s="43">
        <v>79305</v>
      </c>
      <c r="I3" s="43">
        <v>64149</v>
      </c>
      <c r="J3" s="43">
        <v>866016</v>
      </c>
    </row>
    <row r="4" spans="1:10" x14ac:dyDescent="0.25">
      <c r="A4" s="39">
        <v>45764</v>
      </c>
      <c r="B4" s="39">
        <v>45764</v>
      </c>
      <c r="C4" s="40" t="s">
        <v>205</v>
      </c>
      <c r="D4" s="82" t="s">
        <v>17</v>
      </c>
      <c r="E4" s="82" t="s">
        <v>52</v>
      </c>
      <c r="F4" s="40" t="s">
        <v>136</v>
      </c>
      <c r="G4" s="43">
        <v>2431536</v>
      </c>
      <c r="H4" s="43">
        <v>218838</v>
      </c>
      <c r="I4" s="43">
        <v>177016</v>
      </c>
      <c r="J4" s="43">
        <v>2389714</v>
      </c>
    </row>
    <row r="5" spans="1:10" x14ac:dyDescent="0.25">
      <c r="A5" s="39">
        <v>45764</v>
      </c>
      <c r="B5" s="39">
        <v>45764</v>
      </c>
      <c r="C5" s="40" t="s">
        <v>206</v>
      </c>
      <c r="D5" s="82" t="s">
        <v>17</v>
      </c>
      <c r="E5" s="82" t="s">
        <v>52</v>
      </c>
      <c r="F5" s="40" t="s">
        <v>104</v>
      </c>
      <c r="G5" s="43">
        <v>2394999</v>
      </c>
      <c r="H5" s="43">
        <v>215550</v>
      </c>
      <c r="I5" s="43">
        <v>174356</v>
      </c>
      <c r="J5" s="43">
        <v>2353805</v>
      </c>
    </row>
    <row r="6" spans="1:10" x14ac:dyDescent="0.25">
      <c r="A6" s="39">
        <v>45764</v>
      </c>
      <c r="B6" s="39">
        <v>45764</v>
      </c>
      <c r="C6" s="40" t="s">
        <v>207</v>
      </c>
      <c r="D6" s="40" t="s">
        <v>17</v>
      </c>
      <c r="E6" s="82" t="s">
        <v>52</v>
      </c>
      <c r="F6" s="40" t="s">
        <v>189</v>
      </c>
      <c r="G6" s="43">
        <v>-50592</v>
      </c>
      <c r="H6" s="43">
        <v>0</v>
      </c>
      <c r="I6" s="43">
        <v>-4047</v>
      </c>
      <c r="J6" s="43">
        <f>+G6+I6</f>
        <v>-54639</v>
      </c>
    </row>
    <row r="7" spans="1:10" x14ac:dyDescent="0.25">
      <c r="A7" s="39">
        <v>45769</v>
      </c>
      <c r="B7" s="39">
        <v>45769</v>
      </c>
      <c r="C7" s="40" t="s">
        <v>223</v>
      </c>
      <c r="D7" s="40" t="s">
        <v>17</v>
      </c>
      <c r="E7" s="82" t="s">
        <v>52</v>
      </c>
      <c r="F7" s="40" t="s">
        <v>192</v>
      </c>
      <c r="G7" s="43">
        <v>-184783</v>
      </c>
      <c r="H7" s="43">
        <v>0</v>
      </c>
      <c r="I7" s="43">
        <v>-14783</v>
      </c>
      <c r="J7" s="43">
        <f>+G7+I7</f>
        <v>-199566</v>
      </c>
    </row>
    <row r="8" spans="1:10" x14ac:dyDescent="0.25">
      <c r="A8" s="39">
        <v>45771</v>
      </c>
      <c r="B8" s="39">
        <v>45771</v>
      </c>
      <c r="C8" s="40" t="s">
        <v>208</v>
      </c>
      <c r="D8" s="40" t="s">
        <v>17</v>
      </c>
      <c r="E8" s="82" t="s">
        <v>52</v>
      </c>
      <c r="F8" s="40" t="s">
        <v>189</v>
      </c>
      <c r="G8" s="43">
        <v>-235496</v>
      </c>
      <c r="H8" s="43">
        <v>0</v>
      </c>
      <c r="I8" s="43">
        <v>-18840</v>
      </c>
      <c r="J8" s="43">
        <f t="shared" ref="J8:J10" si="0">+G8+I8</f>
        <v>-254336</v>
      </c>
    </row>
    <row r="9" spans="1:10" x14ac:dyDescent="0.25">
      <c r="A9" s="39">
        <v>45775</v>
      </c>
      <c r="B9" s="39">
        <v>45775</v>
      </c>
      <c r="C9" s="40" t="s">
        <v>209</v>
      </c>
      <c r="D9" s="40" t="s">
        <v>17</v>
      </c>
      <c r="E9" s="82" t="s">
        <v>52</v>
      </c>
      <c r="F9" s="40" t="s">
        <v>211</v>
      </c>
      <c r="G9" s="43">
        <v>-528873</v>
      </c>
      <c r="H9" s="43">
        <v>0</v>
      </c>
      <c r="I9" s="43">
        <v>-42310</v>
      </c>
      <c r="J9" s="43">
        <f t="shared" si="0"/>
        <v>-571183</v>
      </c>
    </row>
    <row r="10" spans="1:10" x14ac:dyDescent="0.25">
      <c r="A10" s="39">
        <v>45776</v>
      </c>
      <c r="B10" s="39">
        <v>45776</v>
      </c>
      <c r="C10" s="40" t="s">
        <v>210</v>
      </c>
      <c r="D10" s="40" t="s">
        <v>17</v>
      </c>
      <c r="E10" s="82" t="s">
        <v>52</v>
      </c>
      <c r="F10" s="40" t="s">
        <v>189</v>
      </c>
      <c r="G10" s="43">
        <v>-87527</v>
      </c>
      <c r="H10" s="43">
        <v>0</v>
      </c>
      <c r="I10" s="43">
        <v>-7002</v>
      </c>
      <c r="J10" s="43">
        <f t="shared" si="0"/>
        <v>-94529</v>
      </c>
    </row>
    <row r="11" spans="1:10" x14ac:dyDescent="0.25">
      <c r="A11" s="36" t="s">
        <v>178</v>
      </c>
      <c r="G11" s="37">
        <f>+SUM(G3:G10)</f>
        <v>4620436</v>
      </c>
      <c r="H11" s="37">
        <f>+SUM(H3:H10)</f>
        <v>513693</v>
      </c>
      <c r="I11" s="37">
        <f>+SUM(I3:I10)</f>
        <v>328539</v>
      </c>
      <c r="J11" s="37">
        <f>+SUM(J3:J10)</f>
        <v>4435282</v>
      </c>
    </row>
  </sheetData>
  <mergeCells count="1">
    <mergeCell ref="A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zoomScaleNormal="100" workbookViewId="0">
      <selection activeCell="J2" sqref="J2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39">
        <v>45730</v>
      </c>
      <c r="B3" s="39">
        <v>45730</v>
      </c>
      <c r="C3" s="40" t="s">
        <v>193</v>
      </c>
      <c r="D3" s="82" t="s">
        <v>17</v>
      </c>
      <c r="E3" s="82" t="s">
        <v>52</v>
      </c>
      <c r="F3" s="40" t="s">
        <v>196</v>
      </c>
      <c r="G3" s="43">
        <v>2096626</v>
      </c>
      <c r="H3" s="43">
        <v>188696</v>
      </c>
      <c r="I3" s="43">
        <v>152634</v>
      </c>
      <c r="J3" s="43">
        <v>2060564</v>
      </c>
    </row>
    <row r="4" spans="1:10" x14ac:dyDescent="0.25">
      <c r="A4" s="39">
        <v>45730</v>
      </c>
      <c r="B4" s="39">
        <v>45730</v>
      </c>
      <c r="C4" s="40" t="s">
        <v>194</v>
      </c>
      <c r="D4" s="82" t="s">
        <v>17</v>
      </c>
      <c r="E4" s="82" t="s">
        <v>52</v>
      </c>
      <c r="F4" s="40" t="s">
        <v>197</v>
      </c>
      <c r="G4" s="43">
        <v>1717589</v>
      </c>
      <c r="H4" s="43">
        <v>154583</v>
      </c>
      <c r="I4" s="43">
        <v>125040</v>
      </c>
      <c r="J4" s="43">
        <v>1688046</v>
      </c>
    </row>
    <row r="5" spans="1:10" x14ac:dyDescent="0.25">
      <c r="A5" s="39">
        <v>45730</v>
      </c>
      <c r="B5" s="39">
        <v>45730</v>
      </c>
      <c r="C5" s="40" t="s">
        <v>195</v>
      </c>
      <c r="D5" s="82" t="s">
        <v>17</v>
      </c>
      <c r="E5" s="82" t="s">
        <v>52</v>
      </c>
      <c r="F5" s="40" t="s">
        <v>104</v>
      </c>
      <c r="G5" s="43">
        <v>1051387</v>
      </c>
      <c r="H5" s="43">
        <v>94625</v>
      </c>
      <c r="I5" s="43">
        <v>76541</v>
      </c>
      <c r="J5" s="43">
        <v>1033303</v>
      </c>
    </row>
    <row r="6" spans="1:10" x14ac:dyDescent="0.25">
      <c r="A6" s="39">
        <v>45733</v>
      </c>
      <c r="B6" s="39">
        <v>45733</v>
      </c>
      <c r="C6" s="40" t="s">
        <v>198</v>
      </c>
      <c r="D6" s="40" t="s">
        <v>17</v>
      </c>
      <c r="E6" s="82" t="s">
        <v>52</v>
      </c>
      <c r="F6" s="40" t="s">
        <v>144</v>
      </c>
      <c r="G6" s="43">
        <v>-101184</v>
      </c>
      <c r="H6" s="43">
        <v>0</v>
      </c>
      <c r="I6" s="43">
        <v>-8095</v>
      </c>
      <c r="J6" s="83">
        <v>-109279</v>
      </c>
    </row>
    <row r="7" spans="1:10" x14ac:dyDescent="0.25">
      <c r="A7" s="39">
        <v>45742</v>
      </c>
      <c r="B7" s="39">
        <v>45742</v>
      </c>
      <c r="C7" s="40" t="s">
        <v>199</v>
      </c>
      <c r="D7" s="40" t="s">
        <v>17</v>
      </c>
      <c r="E7" s="82" t="s">
        <v>52</v>
      </c>
      <c r="F7" s="40" t="s">
        <v>144</v>
      </c>
      <c r="G7" s="43">
        <v>-45667</v>
      </c>
      <c r="H7" s="43">
        <v>0</v>
      </c>
      <c r="I7" s="43">
        <v>-3653</v>
      </c>
      <c r="J7" s="43">
        <v>-49320</v>
      </c>
    </row>
    <row r="8" spans="1:10" x14ac:dyDescent="0.25">
      <c r="A8" s="36" t="s">
        <v>126</v>
      </c>
      <c r="G8" s="37">
        <f>+SUM(G3:G7)</f>
        <v>4718751</v>
      </c>
      <c r="H8" s="37">
        <f t="shared" ref="H8:J8" si="0">+SUM(H3:H7)</f>
        <v>437904</v>
      </c>
      <c r="I8" s="37">
        <f t="shared" si="0"/>
        <v>342467</v>
      </c>
      <c r="J8" s="37">
        <f t="shared" si="0"/>
        <v>4623314</v>
      </c>
    </row>
  </sheetData>
  <mergeCells count="1">
    <mergeCell ref="A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/>
  </sheetPr>
  <dimension ref="A1:J8"/>
  <sheetViews>
    <sheetView topLeftCell="C1" zoomScaleNormal="100" workbookViewId="0">
      <selection activeCell="G14" sqref="G14"/>
    </sheetView>
  </sheetViews>
  <sheetFormatPr defaultColWidth="9.140625" defaultRowHeight="15" x14ac:dyDescent="0.25"/>
  <cols>
    <col min="1" max="1" width="14.28515625" style="74" customWidth="1"/>
    <col min="2" max="2" width="13.5703125" style="74" customWidth="1"/>
    <col min="3" max="3" width="17.140625" style="69" customWidth="1"/>
    <col min="4" max="5" width="29.7109375" style="69" customWidth="1"/>
    <col min="6" max="6" width="30" style="69" customWidth="1"/>
    <col min="7" max="10" width="17.140625" style="71" customWidth="1"/>
    <col min="11" max="16384" width="9.140625" style="69"/>
  </cols>
  <sheetData>
    <row r="1" spans="1:10" ht="18.75" x14ac:dyDescent="0.3">
      <c r="A1" s="102" t="s">
        <v>48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" customHeight="1" x14ac:dyDescent="0.25">
      <c r="A2" s="70" t="s">
        <v>49</v>
      </c>
      <c r="B2" s="70" t="s">
        <v>8</v>
      </c>
      <c r="C2" s="75" t="s">
        <v>9</v>
      </c>
      <c r="D2" s="75" t="s">
        <v>10</v>
      </c>
      <c r="E2" s="75" t="s">
        <v>50</v>
      </c>
      <c r="F2" s="75" t="s">
        <v>11</v>
      </c>
      <c r="G2" s="72" t="s">
        <v>12</v>
      </c>
      <c r="H2" s="72" t="s">
        <v>13</v>
      </c>
      <c r="I2" s="72" t="s">
        <v>14</v>
      </c>
      <c r="J2" s="72" t="s">
        <v>15</v>
      </c>
    </row>
    <row r="3" spans="1:10" x14ac:dyDescent="0.25">
      <c r="A3" s="81">
        <v>45693</v>
      </c>
      <c r="B3" s="81">
        <v>45693</v>
      </c>
      <c r="C3" s="82" t="s">
        <v>182</v>
      </c>
      <c r="D3" s="82" t="s">
        <v>17</v>
      </c>
      <c r="E3" s="82" t="s">
        <v>52</v>
      </c>
      <c r="F3" s="82" t="s">
        <v>104</v>
      </c>
      <c r="G3" s="83">
        <v>1843988</v>
      </c>
      <c r="H3" s="83">
        <v>165959</v>
      </c>
      <c r="I3" s="83">
        <v>134242</v>
      </c>
      <c r="J3" s="83">
        <v>1812271</v>
      </c>
    </row>
    <row r="4" spans="1:10" x14ac:dyDescent="0.25">
      <c r="A4" s="81">
        <v>45693</v>
      </c>
      <c r="B4" s="81">
        <v>45693</v>
      </c>
      <c r="C4" s="82" t="s">
        <v>183</v>
      </c>
      <c r="D4" s="82" t="s">
        <v>17</v>
      </c>
      <c r="E4" s="82" t="s">
        <v>52</v>
      </c>
      <c r="F4" s="82" t="s">
        <v>136</v>
      </c>
      <c r="G4" s="83">
        <v>1103288</v>
      </c>
      <c r="H4" s="83">
        <v>99295</v>
      </c>
      <c r="I4" s="83">
        <v>80319</v>
      </c>
      <c r="J4" s="83">
        <v>1084312</v>
      </c>
    </row>
    <row r="5" spans="1:10" x14ac:dyDescent="0.25">
      <c r="A5" s="81">
        <v>45693</v>
      </c>
      <c r="B5" s="81">
        <v>45693</v>
      </c>
      <c r="C5" s="82" t="s">
        <v>184</v>
      </c>
      <c r="D5" s="82" t="s">
        <v>17</v>
      </c>
      <c r="E5" s="82" t="s">
        <v>52</v>
      </c>
      <c r="F5" s="82" t="s">
        <v>137</v>
      </c>
      <c r="G5" s="83">
        <v>2252326</v>
      </c>
      <c r="H5" s="83">
        <v>202710</v>
      </c>
      <c r="I5" s="83">
        <v>163969</v>
      </c>
      <c r="J5" s="83">
        <v>2213585</v>
      </c>
    </row>
    <row r="6" spans="1:10" x14ac:dyDescent="0.25">
      <c r="A6" s="81">
        <v>45712</v>
      </c>
      <c r="B6" s="81">
        <v>45712</v>
      </c>
      <c r="C6" s="82" t="s">
        <v>185</v>
      </c>
      <c r="D6" s="82" t="s">
        <v>17</v>
      </c>
      <c r="E6" s="82" t="s">
        <v>52</v>
      </c>
      <c r="F6" s="82" t="s">
        <v>104</v>
      </c>
      <c r="G6" s="83">
        <v>1542896</v>
      </c>
      <c r="H6" s="83">
        <v>138861</v>
      </c>
      <c r="I6" s="83">
        <v>112323</v>
      </c>
      <c r="J6" s="83">
        <v>1516358</v>
      </c>
    </row>
    <row r="7" spans="1:10" x14ac:dyDescent="0.25">
      <c r="A7" s="39">
        <v>45714</v>
      </c>
      <c r="B7" s="39">
        <v>45714</v>
      </c>
      <c r="C7" s="40" t="s">
        <v>191</v>
      </c>
      <c r="D7" s="82" t="s">
        <v>17</v>
      </c>
      <c r="E7" s="82" t="s">
        <v>52</v>
      </c>
      <c r="F7" s="40" t="s">
        <v>192</v>
      </c>
      <c r="G7" s="43">
        <v>-397006</v>
      </c>
      <c r="H7" s="43">
        <v>0</v>
      </c>
      <c r="I7" s="43">
        <v>-31760</v>
      </c>
      <c r="J7" s="43">
        <v>-428766</v>
      </c>
    </row>
    <row r="8" spans="1:10" x14ac:dyDescent="0.25">
      <c r="A8" s="36" t="s">
        <v>126</v>
      </c>
      <c r="G8" s="37">
        <f>+SUM(G3:G7)</f>
        <v>6345492</v>
      </c>
      <c r="H8" s="37">
        <f t="shared" ref="H8:J8" si="0">+SUM(H3:H7)</f>
        <v>606825</v>
      </c>
      <c r="I8" s="37">
        <f t="shared" si="0"/>
        <v>459093</v>
      </c>
      <c r="J8" s="37">
        <f t="shared" si="0"/>
        <v>6197760</v>
      </c>
    </row>
  </sheetData>
  <mergeCells count="1">
    <mergeCell ref="A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7" workbookViewId="0">
      <selection activeCell="H8" sqref="H8"/>
    </sheetView>
  </sheetViews>
  <sheetFormatPr defaultRowHeight="15" x14ac:dyDescent="0.25"/>
  <cols>
    <col min="1" max="2" width="13" customWidth="1"/>
    <col min="3" max="3" width="21" customWidth="1"/>
    <col min="4" max="4" width="54.28515625" customWidth="1"/>
    <col min="5" max="8" width="13" customWidth="1"/>
    <col min="10" max="10" width="11.7109375" bestFit="1" customWidth="1"/>
  </cols>
  <sheetData>
    <row r="1" spans="1:11" ht="32.25" customHeight="1" x14ac:dyDescent="0.3">
      <c r="A1" s="103" t="s">
        <v>45</v>
      </c>
      <c r="B1" s="103"/>
      <c r="C1" s="103"/>
      <c r="D1" s="103"/>
      <c r="E1" s="103"/>
      <c r="F1" s="103"/>
      <c r="G1" s="103"/>
      <c r="H1" s="103"/>
    </row>
    <row r="2" spans="1:11" ht="26.25" customHeight="1" x14ac:dyDescent="0.25">
      <c r="A2" s="27" t="s">
        <v>8</v>
      </c>
      <c r="B2" s="26" t="s">
        <v>9</v>
      </c>
      <c r="C2" s="26" t="s">
        <v>10</v>
      </c>
      <c r="D2" s="26" t="s">
        <v>11</v>
      </c>
      <c r="E2" s="28" t="s">
        <v>12</v>
      </c>
      <c r="F2" s="28" t="s">
        <v>13</v>
      </c>
      <c r="G2" s="28" t="s">
        <v>14</v>
      </c>
      <c r="H2" s="28" t="s">
        <v>15</v>
      </c>
    </row>
    <row r="3" spans="1:11" x14ac:dyDescent="0.25">
      <c r="A3" s="23">
        <v>45029</v>
      </c>
      <c r="B3" s="24" t="s">
        <v>40</v>
      </c>
      <c r="C3" s="24" t="s">
        <v>20</v>
      </c>
      <c r="D3" s="24" t="s">
        <v>25</v>
      </c>
      <c r="E3" s="25">
        <v>1801668</v>
      </c>
      <c r="F3" s="25">
        <v>162150</v>
      </c>
      <c r="G3" s="25">
        <v>163952</v>
      </c>
      <c r="H3" s="47">
        <v>1803470</v>
      </c>
      <c r="J3" s="48"/>
      <c r="K3" t="s">
        <v>95</v>
      </c>
    </row>
    <row r="4" spans="1:11" x14ac:dyDescent="0.25">
      <c r="A4" s="23">
        <v>45029</v>
      </c>
      <c r="B4" s="24" t="s">
        <v>41</v>
      </c>
      <c r="C4" s="24" t="s">
        <v>22</v>
      </c>
      <c r="D4" s="24" t="s">
        <v>29</v>
      </c>
      <c r="E4" s="25">
        <v>1366358</v>
      </c>
      <c r="F4" s="25">
        <v>122972</v>
      </c>
      <c r="G4" s="25">
        <v>124339</v>
      </c>
      <c r="H4" s="47">
        <v>1367725</v>
      </c>
    </row>
    <row r="5" spans="1:11" x14ac:dyDescent="0.25">
      <c r="A5" s="23">
        <v>45029</v>
      </c>
      <c r="B5" s="24" t="s">
        <v>42</v>
      </c>
      <c r="C5" s="24" t="s">
        <v>43</v>
      </c>
      <c r="D5" s="24" t="s">
        <v>18</v>
      </c>
      <c r="E5" s="25">
        <v>1160818</v>
      </c>
      <c r="F5" s="25">
        <v>104474</v>
      </c>
      <c r="G5" s="25">
        <v>105634</v>
      </c>
      <c r="H5" s="47">
        <v>1161978</v>
      </c>
    </row>
    <row r="6" spans="1:11" x14ac:dyDescent="0.25">
      <c r="A6" s="23">
        <v>45044</v>
      </c>
      <c r="B6" s="24" t="s">
        <v>16</v>
      </c>
      <c r="C6" s="24" t="s">
        <v>17</v>
      </c>
      <c r="D6" s="24" t="s">
        <v>18</v>
      </c>
      <c r="E6" s="25">
        <v>2156137</v>
      </c>
      <c r="F6" s="25">
        <v>194053</v>
      </c>
      <c r="G6" s="25">
        <v>196208</v>
      </c>
      <c r="H6" s="47">
        <v>2158292</v>
      </c>
    </row>
    <row r="7" spans="1:11" x14ac:dyDescent="0.25">
      <c r="A7" s="23">
        <v>45058</v>
      </c>
      <c r="B7" s="24" t="s">
        <v>19</v>
      </c>
      <c r="C7" s="24" t="s">
        <v>17</v>
      </c>
      <c r="D7" s="24" t="s">
        <v>20</v>
      </c>
      <c r="E7" s="25">
        <v>2197222</v>
      </c>
      <c r="F7" s="25">
        <v>197750</v>
      </c>
      <c r="G7" s="25">
        <v>199947</v>
      </c>
      <c r="H7" s="47">
        <v>2199419</v>
      </c>
    </row>
    <row r="8" spans="1:11" x14ac:dyDescent="0.25">
      <c r="A8" s="23">
        <v>45058</v>
      </c>
      <c r="B8" s="24" t="s">
        <v>21</v>
      </c>
      <c r="C8" s="24" t="s">
        <v>17</v>
      </c>
      <c r="D8" s="24" t="s">
        <v>22</v>
      </c>
      <c r="E8" s="25">
        <v>1591394</v>
      </c>
      <c r="F8" s="25">
        <v>143226</v>
      </c>
      <c r="G8" s="25">
        <v>144817</v>
      </c>
      <c r="H8" s="47">
        <v>1592985</v>
      </c>
    </row>
    <row r="9" spans="1:11" x14ac:dyDescent="0.25">
      <c r="A9" s="23">
        <v>45076</v>
      </c>
      <c r="B9" s="24" t="s">
        <v>23</v>
      </c>
      <c r="C9" s="24" t="s">
        <v>17</v>
      </c>
      <c r="D9" s="24" t="s">
        <v>18</v>
      </c>
      <c r="E9" s="25">
        <v>1801668</v>
      </c>
      <c r="F9" s="25">
        <v>162150</v>
      </c>
      <c r="G9" s="25">
        <v>163952</v>
      </c>
      <c r="H9" s="47">
        <v>1803470</v>
      </c>
    </row>
    <row r="10" spans="1:11" x14ac:dyDescent="0.25">
      <c r="A10" s="23">
        <v>45084</v>
      </c>
      <c r="B10" s="24" t="s">
        <v>24</v>
      </c>
      <c r="C10" s="24" t="s">
        <v>17</v>
      </c>
      <c r="D10" s="24" t="s">
        <v>25</v>
      </c>
      <c r="E10" s="25">
        <v>1776553</v>
      </c>
      <c r="F10" s="25">
        <v>159890</v>
      </c>
      <c r="G10" s="25">
        <v>161666</v>
      </c>
      <c r="H10" s="25">
        <v>1778329</v>
      </c>
      <c r="J10" s="33"/>
    </row>
    <row r="11" spans="1:11" x14ac:dyDescent="0.25">
      <c r="A11" s="23">
        <v>45098</v>
      </c>
      <c r="B11" s="24" t="s">
        <v>26</v>
      </c>
      <c r="C11" s="24" t="s">
        <v>17</v>
      </c>
      <c r="D11" s="24" t="s">
        <v>18</v>
      </c>
      <c r="E11" s="25">
        <v>2256999</v>
      </c>
      <c r="F11" s="25">
        <v>203130</v>
      </c>
      <c r="G11" s="25">
        <v>205387</v>
      </c>
      <c r="H11" s="25">
        <v>2259256</v>
      </c>
      <c r="J11" s="33"/>
    </row>
    <row r="12" spans="1:11" ht="17.25" customHeight="1" x14ac:dyDescent="0.25">
      <c r="A12" s="23">
        <v>45100</v>
      </c>
      <c r="B12" s="24" t="s">
        <v>27</v>
      </c>
      <c r="C12" s="24" t="s">
        <v>17</v>
      </c>
      <c r="D12" s="24" t="s">
        <v>25</v>
      </c>
      <c r="E12" s="25">
        <v>1572916</v>
      </c>
      <c r="F12" s="25">
        <v>141562</v>
      </c>
      <c r="G12" s="25">
        <v>143135</v>
      </c>
      <c r="H12" s="25">
        <v>1574489</v>
      </c>
    </row>
    <row r="13" spans="1:11" x14ac:dyDescent="0.25">
      <c r="A13" s="23">
        <v>45106</v>
      </c>
      <c r="B13" s="24" t="s">
        <v>28</v>
      </c>
      <c r="C13" s="24" t="s">
        <v>17</v>
      </c>
      <c r="D13" s="24" t="s">
        <v>29</v>
      </c>
      <c r="E13" s="25">
        <v>1733151</v>
      </c>
      <c r="F13" s="25">
        <v>155984</v>
      </c>
      <c r="G13" s="25">
        <v>157717</v>
      </c>
      <c r="H13" s="25">
        <v>1734884</v>
      </c>
    </row>
    <row r="14" spans="1:11" x14ac:dyDescent="0.25">
      <c r="A14" s="23">
        <v>45119</v>
      </c>
      <c r="B14" s="24" t="s">
        <v>30</v>
      </c>
      <c r="C14" s="24" t="s">
        <v>17</v>
      </c>
      <c r="D14" s="24" t="s">
        <v>18</v>
      </c>
      <c r="E14" s="25">
        <v>2403861</v>
      </c>
      <c r="F14" s="25">
        <v>216348</v>
      </c>
      <c r="G14" s="25">
        <v>175001</v>
      </c>
      <c r="H14" s="25">
        <v>2362514</v>
      </c>
    </row>
    <row r="15" spans="1:11" x14ac:dyDescent="0.25">
      <c r="A15" s="23">
        <v>45126</v>
      </c>
      <c r="B15" s="24" t="s">
        <v>44</v>
      </c>
      <c r="C15" s="24" t="s">
        <v>20</v>
      </c>
      <c r="D15" s="24" t="s">
        <v>25</v>
      </c>
      <c r="E15" s="25">
        <v>2191941</v>
      </c>
      <c r="F15" s="25">
        <v>197275</v>
      </c>
      <c r="G15" s="25">
        <v>159573</v>
      </c>
      <c r="H15" s="25">
        <v>2154239</v>
      </c>
    </row>
    <row r="16" spans="1:11" x14ac:dyDescent="0.25">
      <c r="A16" s="29"/>
      <c r="B16" s="30"/>
      <c r="C16" s="30"/>
      <c r="D16" s="30"/>
      <c r="E16" s="31"/>
      <c r="F16" s="31"/>
      <c r="G16" s="31"/>
      <c r="H16" s="31">
        <f>SUM(H3:H15)</f>
        <v>23951050</v>
      </c>
    </row>
    <row r="17" spans="1:8" x14ac:dyDescent="0.25">
      <c r="A17" s="29"/>
      <c r="B17" s="30"/>
      <c r="C17" s="30"/>
      <c r="D17" s="30"/>
      <c r="E17" s="31"/>
      <c r="F17" s="31"/>
      <c r="G17" s="31"/>
      <c r="H17" s="31"/>
    </row>
    <row r="18" spans="1:8" ht="18.75" x14ac:dyDescent="0.3">
      <c r="A18" s="102" t="s">
        <v>46</v>
      </c>
      <c r="B18" s="102"/>
      <c r="C18" s="102"/>
      <c r="D18" s="102"/>
      <c r="E18" s="102"/>
      <c r="F18" s="102"/>
      <c r="G18" s="102"/>
      <c r="H18" s="102"/>
    </row>
    <row r="19" spans="1:8" ht="21" x14ac:dyDescent="0.25">
      <c r="A19" s="27" t="s">
        <v>8</v>
      </c>
      <c r="B19" s="26" t="s">
        <v>9</v>
      </c>
      <c r="C19" s="26" t="s">
        <v>10</v>
      </c>
      <c r="D19" s="26" t="s">
        <v>11</v>
      </c>
      <c r="E19" s="28" t="s">
        <v>12</v>
      </c>
      <c r="F19" s="28" t="s">
        <v>13</v>
      </c>
      <c r="G19" s="28" t="s">
        <v>14</v>
      </c>
      <c r="H19" s="28" t="s">
        <v>15</v>
      </c>
    </row>
    <row r="20" spans="1:8" x14ac:dyDescent="0.25">
      <c r="A20" s="23">
        <v>45030</v>
      </c>
      <c r="B20" s="24" t="s">
        <v>35</v>
      </c>
      <c r="C20" s="24" t="s">
        <v>17</v>
      </c>
      <c r="D20" s="24" t="s">
        <v>34</v>
      </c>
      <c r="E20" s="25">
        <v>203393</v>
      </c>
      <c r="F20" s="25">
        <v>0</v>
      </c>
      <c r="G20" s="25">
        <v>0</v>
      </c>
      <c r="H20" s="47">
        <v>203393</v>
      </c>
    </row>
    <row r="21" spans="1:8" x14ac:dyDescent="0.25">
      <c r="A21" s="23">
        <v>45066</v>
      </c>
      <c r="B21" s="24" t="s">
        <v>36</v>
      </c>
      <c r="C21" s="24" t="s">
        <v>17</v>
      </c>
      <c r="D21" s="24" t="s">
        <v>37</v>
      </c>
      <c r="E21" s="25">
        <v>50232</v>
      </c>
      <c r="F21" s="25">
        <v>0</v>
      </c>
      <c r="G21" s="25">
        <v>0</v>
      </c>
      <c r="H21" s="47">
        <v>50232</v>
      </c>
    </row>
    <row r="22" spans="1:8" x14ac:dyDescent="0.25">
      <c r="A22" s="23">
        <v>45084</v>
      </c>
      <c r="B22" s="24" t="s">
        <v>33</v>
      </c>
      <c r="C22" s="24" t="s">
        <v>17</v>
      </c>
      <c r="D22" s="24" t="s">
        <v>34</v>
      </c>
      <c r="E22" s="25">
        <v>372291</v>
      </c>
      <c r="F22" s="25">
        <v>0</v>
      </c>
      <c r="G22" s="25">
        <v>0</v>
      </c>
      <c r="H22" s="25">
        <v>372291</v>
      </c>
    </row>
    <row r="23" spans="1:8" x14ac:dyDescent="0.25">
      <c r="A23" s="23">
        <v>45111</v>
      </c>
      <c r="B23" s="24" t="s">
        <v>47</v>
      </c>
      <c r="C23" s="24" t="s">
        <v>17</v>
      </c>
      <c r="D23" s="24" t="s">
        <v>39</v>
      </c>
      <c r="E23" s="25">
        <v>92092</v>
      </c>
      <c r="F23" s="25">
        <v>0</v>
      </c>
      <c r="G23" s="25">
        <v>0</v>
      </c>
      <c r="H23" s="25">
        <v>92092</v>
      </c>
    </row>
    <row r="24" spans="1:8" x14ac:dyDescent="0.25">
      <c r="A24" s="23">
        <v>45122</v>
      </c>
      <c r="B24" s="24" t="s">
        <v>38</v>
      </c>
      <c r="C24" s="24" t="s">
        <v>17</v>
      </c>
      <c r="D24" s="24" t="s">
        <v>39</v>
      </c>
      <c r="E24" s="25">
        <v>54638</v>
      </c>
      <c r="F24" s="25">
        <v>0</v>
      </c>
      <c r="G24" s="25">
        <v>0</v>
      </c>
      <c r="H24" s="25">
        <v>54638</v>
      </c>
    </row>
    <row r="25" spans="1:8" x14ac:dyDescent="0.25">
      <c r="H25" s="33">
        <f>SUM(H20:H24)</f>
        <v>772646</v>
      </c>
    </row>
    <row r="27" spans="1:8" x14ac:dyDescent="0.25">
      <c r="H27" s="33">
        <f>+H16-H25</f>
        <v>23178404</v>
      </c>
    </row>
    <row r="31" spans="1:8" x14ac:dyDescent="0.25">
      <c r="D31" s="33"/>
    </row>
    <row r="32" spans="1:8" x14ac:dyDescent="0.25">
      <c r="D32" s="33"/>
    </row>
    <row r="33" spans="4:4" x14ac:dyDescent="0.25">
      <c r="D33" s="33"/>
    </row>
    <row r="34" spans="4:4" x14ac:dyDescent="0.25">
      <c r="D34" s="33"/>
    </row>
  </sheetData>
  <autoFilter ref="A19:T19"/>
  <mergeCells count="2">
    <mergeCell ref="A18:H18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H8" sqref="H8"/>
    </sheetView>
  </sheetViews>
  <sheetFormatPr defaultRowHeight="15" x14ac:dyDescent="0.25"/>
  <cols>
    <col min="5" max="5" width="55.85546875" customWidth="1"/>
    <col min="6" max="10" width="15" customWidth="1"/>
  </cols>
  <sheetData>
    <row r="1" spans="1:10" ht="18.75" x14ac:dyDescent="0.3">
      <c r="A1" s="103" t="s">
        <v>48</v>
      </c>
      <c r="B1" s="103"/>
      <c r="C1" s="103"/>
      <c r="D1" s="103"/>
      <c r="E1" s="103"/>
      <c r="F1" s="103"/>
      <c r="G1" s="103"/>
      <c r="H1" s="103"/>
      <c r="I1" s="103"/>
    </row>
    <row r="2" spans="1:10" ht="21" x14ac:dyDescent="0.25">
      <c r="A2" s="27" t="s">
        <v>49</v>
      </c>
      <c r="B2" s="26" t="s">
        <v>9</v>
      </c>
      <c r="C2" s="26" t="s">
        <v>10</v>
      </c>
      <c r="D2" s="26" t="s">
        <v>50</v>
      </c>
      <c r="E2" s="26" t="s">
        <v>11</v>
      </c>
      <c r="F2" s="28" t="s">
        <v>12</v>
      </c>
      <c r="G2" s="28" t="s">
        <v>13</v>
      </c>
      <c r="H2" s="28" t="s">
        <v>14</v>
      </c>
      <c r="I2" s="28" t="s">
        <v>15</v>
      </c>
    </row>
    <row r="3" spans="1:10" x14ac:dyDescent="0.25">
      <c r="A3" s="23">
        <v>45180</v>
      </c>
      <c r="B3" s="24" t="s">
        <v>51</v>
      </c>
      <c r="C3" s="24" t="s">
        <v>17</v>
      </c>
      <c r="D3" s="24" t="s">
        <v>52</v>
      </c>
      <c r="E3" s="24" t="s">
        <v>25</v>
      </c>
      <c r="F3" s="25">
        <v>2237941</v>
      </c>
      <c r="G3" s="25">
        <v>201415</v>
      </c>
      <c r="H3" s="25">
        <v>162922</v>
      </c>
      <c r="I3" s="25">
        <v>2199448</v>
      </c>
    </row>
    <row r="4" spans="1:10" x14ac:dyDescent="0.25">
      <c r="A4" s="23">
        <v>45180</v>
      </c>
      <c r="B4" s="24" t="s">
        <v>53</v>
      </c>
      <c r="C4" s="24" t="s">
        <v>17</v>
      </c>
      <c r="D4" s="24" t="s">
        <v>52</v>
      </c>
      <c r="E4" s="24" t="s">
        <v>18</v>
      </c>
      <c r="F4" s="25">
        <v>2247404</v>
      </c>
      <c r="G4" s="25">
        <v>202266</v>
      </c>
      <c r="H4" s="25">
        <v>163611</v>
      </c>
      <c r="I4" s="25">
        <v>2208749</v>
      </c>
    </row>
    <row r="5" spans="1:10" x14ac:dyDescent="0.25">
      <c r="A5" s="23">
        <v>45196</v>
      </c>
      <c r="B5" s="24" t="s">
        <v>54</v>
      </c>
      <c r="C5" s="24" t="s">
        <v>17</v>
      </c>
      <c r="D5" s="24" t="s">
        <v>52</v>
      </c>
      <c r="E5" s="24" t="s">
        <v>22</v>
      </c>
      <c r="F5" s="25">
        <v>1999992</v>
      </c>
      <c r="G5" s="25">
        <v>180000</v>
      </c>
      <c r="H5" s="25">
        <v>145599</v>
      </c>
      <c r="I5" s="25">
        <v>1965591</v>
      </c>
    </row>
    <row r="6" spans="1:10" x14ac:dyDescent="0.25">
      <c r="A6" s="23">
        <v>45181</v>
      </c>
      <c r="B6" s="30"/>
      <c r="C6" s="30"/>
      <c r="D6" s="30"/>
      <c r="E6" s="30" t="s">
        <v>32</v>
      </c>
      <c r="F6" s="25">
        <v>-134311</v>
      </c>
      <c r="G6" s="25">
        <v>0</v>
      </c>
      <c r="H6" s="25">
        <v>-10745</v>
      </c>
      <c r="I6" s="25">
        <v>-145056</v>
      </c>
    </row>
    <row r="7" spans="1:10" x14ac:dyDescent="0.25">
      <c r="I7" s="34">
        <f>+SUM(I3:I6)</f>
        <v>6228732</v>
      </c>
      <c r="J7" t="s">
        <v>96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Công nợ </vt:lpstr>
      <vt:lpstr>T07.2025</vt:lpstr>
      <vt:lpstr>T06.2025</vt:lpstr>
      <vt:lpstr>T05.2025</vt:lpstr>
      <vt:lpstr>T04.2025</vt:lpstr>
      <vt:lpstr>T03.2025</vt:lpstr>
      <vt:lpstr>T02.2025</vt:lpstr>
      <vt:lpstr>T4-8</vt:lpstr>
      <vt:lpstr>T9</vt:lpstr>
      <vt:lpstr>T10</vt:lpstr>
      <vt:lpstr>T11+12</vt:lpstr>
      <vt:lpstr>T01.2025</vt:lpstr>
      <vt:lpstr>T12.2024</vt:lpstr>
      <vt:lpstr>T11.2024</vt:lpstr>
      <vt:lpstr>T10.2024</vt:lpstr>
      <vt:lpstr>T09.2024</vt:lpstr>
      <vt:lpstr>T08.2024</vt:lpstr>
      <vt:lpstr>T07.2024</vt:lpstr>
      <vt:lpstr>T06.2024</vt:lpstr>
      <vt:lpstr>T05.2024</vt:lpstr>
      <vt:lpstr>T04.2024</vt:lpstr>
      <vt:lpstr>T03.2024</vt:lpstr>
      <vt:lpstr>T02.2024</vt:lpstr>
      <vt:lpstr>T01.2024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2025-08-07T04:22:41Z</dcterms:modified>
</cp:coreProperties>
</file>