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bookViews>
    <workbookView xWindow="-120" yWindow="-120" windowWidth="24270" windowHeight="13020"/>
  </bookViews>
  <sheets>
    <sheet name="Công nợ " sheetId="1" r:id="rId1"/>
    <sheet name="T4-8" sheetId="2" state="hidden" r:id="rId2"/>
    <sheet name="T9" sheetId="3" state="hidden" r:id="rId3"/>
    <sheet name="T10" sheetId="4" state="hidden" r:id="rId4"/>
    <sheet name="T11+12" sheetId="5" state="hidden" r:id="rId5"/>
    <sheet name="T01.2025" sheetId="19" r:id="rId6"/>
    <sheet name="T12.2024" sheetId="18" r:id="rId7"/>
    <sheet name="T11.2024" sheetId="16" r:id="rId8"/>
    <sheet name="T10.2024" sheetId="15" r:id="rId9"/>
    <sheet name="T09.2024" sheetId="14" r:id="rId10"/>
    <sheet name="T08.2024" sheetId="13" state="hidden" r:id="rId11"/>
    <sheet name="T07.2024" sheetId="12" state="hidden" r:id="rId12"/>
    <sheet name="T06.2024" sheetId="11" state="hidden" r:id="rId13"/>
    <sheet name="T05.2024" sheetId="10" state="hidden" r:id="rId14"/>
    <sheet name="T04.2024" sheetId="9" state="hidden" r:id="rId15"/>
    <sheet name="T03.2024" sheetId="8" state="hidden" r:id="rId16"/>
    <sheet name="T02.2024" sheetId="7" state="hidden" r:id="rId17"/>
    <sheet name="T01.2024" sheetId="6" state="hidden" r:id="rId18"/>
  </sheets>
  <definedNames>
    <definedName name="_xlnm._FilterDatabase" localSheetId="1" hidden="1">'T4-8'!$A$19:$T$19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9" l="1"/>
  <c r="I7" i="19"/>
  <c r="H7" i="19"/>
  <c r="G7" i="19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21" i="1" l="1"/>
  <c r="L7" i="6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17" i="1" l="1"/>
  <c r="D10" i="1"/>
  <c r="J11" i="10"/>
  <c r="I11" i="10"/>
  <c r="H11" i="10"/>
  <c r="G11" i="10"/>
  <c r="H27" i="2" l="1"/>
  <c r="H25" i="2"/>
  <c r="H16" i="2"/>
  <c r="J6" i="7" l="1"/>
  <c r="I6" i="7"/>
  <c r="H6" i="7"/>
  <c r="G6" i="7"/>
  <c r="J7" i="6" l="1"/>
  <c r="I7" i="6"/>
  <c r="H7" i="6"/>
  <c r="G7" i="6"/>
  <c r="I7" i="3" l="1"/>
  <c r="G22" i="1" l="1"/>
</calcChain>
</file>

<file path=xl/sharedStrings.xml><?xml version="1.0" encoding="utf-8"?>
<sst xmlns="http://schemas.openxmlformats.org/spreadsheetml/2006/main" count="652" uniqueCount="185">
  <si>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</si>
  <si>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</si>
  <si>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</si>
  <si>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</si>
  <si>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</si>
  <si>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</si>
  <si>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</si>
  <si>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</si>
  <si>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</si>
  <si>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</si>
  <si>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</si>
  <si>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</si>
  <si>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</si>
  <si>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</si>
  <si>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</si>
  <si>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</si>
  <si>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</si>
  <si>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</si>
  <si>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</si>
  <si>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</si>
  <si>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</si>
  <si>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</si>
  <si>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</si>
  <si>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</si>
  <si>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</si>
  <si>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</si>
  <si>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</si>
  <si>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</si>
  <si>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</si>
  <si>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</si>
  <si>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</si>
  <si>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</si>
  <si>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</si>
  <si>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</si>
  <si>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</si>
  <si>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</si>
  <si>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</si>
  <si>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</si>
  <si>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</si>
  <si>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</si>
  <si>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</si>
  <si>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</si>
  <si>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</si>
  <si>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</si>
  <si>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</si>
  <si>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</si>
  <si>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</si>
  <si>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</si>
  <si>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</si>
  <si>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</si>
  <si>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</si>
  <si>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</si>
  <si>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</si>
  <si>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</si>
  <si>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</si>
  <si>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</si>
  <si>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</si>
  <si>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</si>
  <si>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</si>
  <si>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</si>
  <si>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</si>
  <si>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</si>
  <si>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</si>
  <si>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</si>
  <si>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</si>
  <si>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</si>
  <si>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</si>
  <si>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</si>
  <si>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</si>
  <si>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</si>
  <si>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</si>
  <si>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</si>
  <si>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</si>
  <si>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</si>
  <si>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</si>
  <si>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</si>
  <si>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</si>
  <si>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</si>
  <si>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</si>
  <si>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</si>
  <si>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</si>
  <si>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</si>
  <si>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</si>
  <si>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</si>
  <si>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</si>
  <si>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</si>
  <si>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</si>
  <si>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</si>
  <si>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</si>
  <si>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</si>
  <si>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Dư nợ phải thu Tmart Store (A Đăng)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</si>
  <si>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</si>
  <si>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</si>
  <si>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</si>
  <si>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</si>
  <si>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</si>
  <si>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</si>
  <si>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</si>
  <si>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</si>
  <si>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</si>
  <si>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</si>
  <si>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</si>
  <si>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</si>
  <si>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</si>
  <si>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</si>
  <si>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</si>
  <si>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</si>
  <si>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</si>
  <si>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</si>
  <si>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</si>
  <si>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</si>
  <si>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</si>
  <si>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</si>
  <si>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</si>
  <si>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</si>
  <si>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</si>
  <si>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</si>
  <si>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</si>
  <si>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</si>
  <si>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</si>
  <si>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</si>
  <si>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</si>
  <si>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</si>
  <si>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</si>
  <si>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</si>
  <si>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</si>
  <si>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</si>
  <si>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</si>
  <si>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</si>
  <si>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</si>
  <si>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</si>
  <si>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</si>
  <si>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</si>
  <si>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</si>
  <si>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</si>
  <si>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</si>
  <si>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</si>
  <si>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</si>
  <si>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</si>
  <si>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</si>
  <si>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</si>
  <si>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</si>
  <si>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</si>
  <si>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</si>
  <si>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</si>
  <si>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Hàng bán tháng 09.2024</t>
  </si>
  <si>
    <t>T09.2024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</si>
  <si>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</si>
  <si>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</si>
  <si>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</si>
  <si>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</si>
  <si>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</si>
  <si>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</si>
  <si>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</si>
  <si>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</si>
  <si>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</si>
  <si>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Hàng bán tháng 10.2024</t>
  </si>
  <si>
    <t>T10.2024</t>
  </si>
  <si>
    <t>HBTL2311/4017</t>
  </si>
  <si>
    <t>BH2317622</t>
  </si>
  <si>
    <t>BH2318287</t>
  </si>
  <si>
    <t>HBTL2311/3818</t>
  </si>
  <si>
    <t>HBTL2311/3821</t>
  </si>
  <si>
    <t>Hàng bán tháng 11.2024</t>
  </si>
  <si>
    <t>T11.2024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</si>
  <si>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</si>
  <si>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</si>
  <si>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</si>
  <si>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</si>
  <si>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</si>
  <si>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</si>
  <si>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</si>
  <si>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Hàng bán tháng 12.2024</t>
  </si>
  <si>
    <t>T12.2024</t>
  </si>
  <si>
    <t>THEO DÕI CÔNG NỢ / CTY TMART STORE (A ĐĂNG) 2025</t>
  </si>
  <si>
    <t>00005252</t>
  </si>
  <si>
    <t>BH2320049</t>
  </si>
  <si>
    <t>BH2320051</t>
  </si>
  <si>
    <t>Số dòng = 7</t>
  </si>
  <si>
    <t>Hàng bán tháng 01.2025</t>
  </si>
  <si>
    <t>Thanh toán ngày 10/02/2025</t>
  </si>
  <si>
    <t>Thanh toán ngày 10/02/2025 (HADA VN)</t>
  </si>
  <si>
    <t>T01.2025</t>
  </si>
  <si>
    <t>HBTL25010381</t>
  </si>
  <si>
    <t>Hàng Trả - Tmart Store Hateco Yên Sở - A.Đăng - Tmart99999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</si>
</sst>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0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0" fontId="0" fillId="0" borderId="0" xfId="0" applyAlignment="1"/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38" fontId="11" fillId="0" borderId="5" xfId="2" applyNumberFormat="1" applyFont="1" applyBorder="1" applyAlignment="1">
      <alignment horizontal="right" vertical="center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26"/>
  <sheetViews>
    <sheetView tabSelected="1" topLeftCell="A7" workbookViewId="0">
      <selection activeCell="G18" sqref="G18:G19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7" ht="19.5" x14ac:dyDescent="0.3">
      <c r="B1" s="93" t="s">
        <v>174</v>
      </c>
      <c r="C1" s="93"/>
      <c r="D1" s="93"/>
      <c r="E1" s="93"/>
      <c r="F1" s="93"/>
      <c r="G1" s="93"/>
    </row>
    <row r="2" spans="2:7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121</v>
      </c>
    </row>
    <row r="3" spans="2:7" ht="15.75" x14ac:dyDescent="0.25">
      <c r="B3" s="3"/>
      <c r="C3" s="4" t="s">
        <v>7</v>
      </c>
      <c r="D3" s="5"/>
      <c r="E3" s="6"/>
      <c r="F3" s="7"/>
      <c r="G3" s="7"/>
    </row>
    <row r="4" spans="2:7" ht="15.75" x14ac:dyDescent="0.25">
      <c r="B4" s="8"/>
      <c r="C4" s="89" t="s">
        <v>145</v>
      </c>
      <c r="D4" s="5">
        <v>5928760</v>
      </c>
      <c r="E4" s="6"/>
      <c r="F4" s="7"/>
      <c r="G4" s="7"/>
    </row>
    <row r="5" spans="2:7" ht="15.75" x14ac:dyDescent="0.25">
      <c r="B5" s="8"/>
      <c r="C5" s="89" t="s">
        <v>156</v>
      </c>
      <c r="D5" s="5">
        <v>7584159</v>
      </c>
      <c r="E5" s="6"/>
      <c r="F5" s="7"/>
      <c r="G5" s="7"/>
    </row>
    <row r="6" spans="2:7" ht="15.75" x14ac:dyDescent="0.25">
      <c r="B6" s="8"/>
      <c r="C6" s="84" t="s">
        <v>163</v>
      </c>
      <c r="D6" s="85">
        <v>4762398</v>
      </c>
      <c r="E6" s="6"/>
      <c r="F6" s="7"/>
      <c r="G6" s="7"/>
    </row>
    <row r="7" spans="2:7" ht="15.75" x14ac:dyDescent="0.25">
      <c r="B7" s="8"/>
      <c r="C7" s="84" t="s">
        <v>172</v>
      </c>
      <c r="D7" s="85">
        <v>9018148</v>
      </c>
      <c r="E7" s="6"/>
      <c r="F7" s="7"/>
      <c r="G7" s="7"/>
    </row>
    <row r="8" spans="2:7" ht="15.75" x14ac:dyDescent="0.25">
      <c r="B8" s="8"/>
      <c r="C8" s="84" t="s">
        <v>179</v>
      </c>
      <c r="D8" s="85">
        <v>9686774</v>
      </c>
      <c r="E8" s="6"/>
      <c r="F8" s="7"/>
      <c r="G8" s="7"/>
    </row>
    <row r="9" spans="2:7" ht="15.75" x14ac:dyDescent="0.25">
      <c r="B9" s="8"/>
      <c r="C9" s="4"/>
      <c r="D9" s="6"/>
      <c r="E9" s="6"/>
      <c r="F9" s="7"/>
      <c r="G9" s="7"/>
    </row>
    <row r="10" spans="2:7" ht="15.75" x14ac:dyDescent="0.25">
      <c r="B10" s="94" t="s">
        <v>31</v>
      </c>
      <c r="C10" s="95"/>
      <c r="D10" s="9">
        <f>+SUM(D3:D9)</f>
        <v>36980239</v>
      </c>
      <c r="E10" s="9"/>
      <c r="F10" s="10"/>
      <c r="G10" s="10"/>
    </row>
    <row r="11" spans="2:7" ht="15.75" x14ac:dyDescent="0.25">
      <c r="B11" s="90" t="s">
        <v>146</v>
      </c>
      <c r="C11" s="91" t="s">
        <v>32</v>
      </c>
      <c r="D11" s="92"/>
      <c r="E11" s="5">
        <v>154486</v>
      </c>
      <c r="F11" s="15"/>
      <c r="G11" s="15"/>
    </row>
    <row r="12" spans="2:7" ht="15.75" x14ac:dyDescent="0.25">
      <c r="B12" s="90" t="s">
        <v>157</v>
      </c>
      <c r="C12" s="91" t="s">
        <v>32</v>
      </c>
      <c r="D12" s="92"/>
      <c r="E12" s="5">
        <v>631595</v>
      </c>
      <c r="F12" s="15"/>
      <c r="G12" s="15"/>
    </row>
    <row r="13" spans="2:7" ht="15.75" x14ac:dyDescent="0.25">
      <c r="B13" s="86" t="s">
        <v>164</v>
      </c>
      <c r="C13" s="87" t="s">
        <v>32</v>
      </c>
      <c r="D13" s="88"/>
      <c r="E13" s="85">
        <v>443390</v>
      </c>
      <c r="F13" s="15"/>
      <c r="G13" s="15"/>
    </row>
    <row r="14" spans="2:7" ht="15.75" x14ac:dyDescent="0.25">
      <c r="B14" s="86" t="s">
        <v>173</v>
      </c>
      <c r="C14" s="87" t="s">
        <v>32</v>
      </c>
      <c r="D14" s="88"/>
      <c r="E14" s="85">
        <v>722635</v>
      </c>
      <c r="F14" s="15"/>
      <c r="G14" s="15"/>
    </row>
    <row r="15" spans="2:7" ht="15.75" x14ac:dyDescent="0.25">
      <c r="B15" s="86" t="s">
        <v>182</v>
      </c>
      <c r="C15" s="87" t="s">
        <v>32</v>
      </c>
      <c r="D15" s="88"/>
      <c r="E15" s="85">
        <v>189186</v>
      </c>
      <c r="F15" s="15"/>
      <c r="G15" s="15"/>
    </row>
    <row r="16" spans="2:7" ht="15.75" x14ac:dyDescent="0.25">
      <c r="B16" s="11"/>
      <c r="C16" s="12"/>
      <c r="D16" s="13"/>
      <c r="E16" s="14"/>
      <c r="F16" s="15"/>
      <c r="G16" s="15"/>
    </row>
    <row r="17" spans="2:9 16384:16384" ht="15.75" x14ac:dyDescent="0.25">
      <c r="B17" s="96" t="s">
        <v>4</v>
      </c>
      <c r="C17" s="97"/>
      <c r="D17" s="9"/>
      <c r="E17" s="18">
        <f>+SUM(E11:E16)</f>
        <v>2141292</v>
      </c>
      <c r="F17" s="10"/>
      <c r="G17" s="19"/>
    </row>
    <row r="18" spans="2:9 16384:16384" ht="15.75" x14ac:dyDescent="0.25">
      <c r="B18" s="3"/>
      <c r="C18" s="16" t="s">
        <v>181</v>
      </c>
      <c r="D18" s="6"/>
      <c r="E18" s="17"/>
      <c r="F18" s="7"/>
      <c r="G18" s="7">
        <v>3052248</v>
      </c>
    </row>
    <row r="19" spans="2:9 16384:16384" ht="15.75" x14ac:dyDescent="0.25">
      <c r="B19" s="3"/>
      <c r="C19" s="16" t="s">
        <v>180</v>
      </c>
      <c r="D19" s="6"/>
      <c r="E19" s="17"/>
      <c r="F19" s="7"/>
      <c r="G19" s="7">
        <v>9674590</v>
      </c>
    </row>
    <row r="20" spans="2:9 16384:16384" ht="15.75" x14ac:dyDescent="0.25">
      <c r="B20" s="3"/>
      <c r="C20" s="16"/>
      <c r="D20" s="6"/>
      <c r="E20" s="17"/>
      <c r="F20" s="7"/>
      <c r="G20" s="7"/>
    </row>
    <row r="21" spans="2:9 16384:16384" ht="15.75" x14ac:dyDescent="0.25">
      <c r="B21" s="96" t="s">
        <v>5</v>
      </c>
      <c r="C21" s="97"/>
      <c r="D21" s="20"/>
      <c r="E21" s="18"/>
      <c r="F21" s="19"/>
      <c r="G21" s="21">
        <f>SUM(G18:G20)</f>
        <v>12726838</v>
      </c>
    </row>
    <row r="22" spans="2:9 16384:16384" ht="18" customHeight="1" x14ac:dyDescent="0.25">
      <c r="B22" s="98" t="s">
        <v>90</v>
      </c>
      <c r="C22" s="99"/>
      <c r="D22" s="99"/>
      <c r="E22" s="99"/>
      <c r="F22" s="100"/>
      <c r="G22" s="22">
        <f>D10-E17-G21</f>
        <v>22112109</v>
      </c>
      <c r="I22" s="32"/>
      <c r="XFD22" s="46"/>
    </row>
    <row r="23" spans="2:9 16384:16384" x14ac:dyDescent="0.25">
      <c r="G23" s="32"/>
    </row>
    <row r="25" spans="2:9 16384:16384" x14ac:dyDescent="0.25">
      <c r="F25" s="32"/>
    </row>
    <row r="26" spans="2:9 16384:16384" x14ac:dyDescent="0.25">
      <c r="F26" s="32"/>
    </row>
  </sheetData>
  <mergeCells count="5">
    <mergeCell ref="B1:G1"/>
    <mergeCell ref="B10:C10"/>
    <mergeCell ref="B17:C17"/>
    <mergeCell ref="B21:C21"/>
    <mergeCell ref="B22:F22"/>
  </mergeCells>
  <phoneticPr fontId="9" type="noConversion"/>
  <conditionalFormatting sqref="B21:B22 B17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31.8554687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45544</v>
      </c>
      <c r="B3" s="39">
        <v>45544</v>
      </c>
      <c r="C3" s="40" t="s">
        <v>140</v>
      </c>
      <c r="D3" s="40" t="s">
        <v>17</v>
      </c>
      <c r="E3" s="40" t="s">
        <v>52</v>
      </c>
      <c r="F3" s="40" t="s">
        <v>137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5">
      <c r="A4" s="39">
        <v>45544</v>
      </c>
      <c r="B4" s="39">
        <v>45544</v>
      </c>
      <c r="C4" s="40" t="s">
        <v>141</v>
      </c>
      <c r="D4" s="40" t="s">
        <v>17</v>
      </c>
      <c r="E4" s="40" t="s">
        <v>52</v>
      </c>
      <c r="F4" s="40" t="s">
        <v>104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5">
      <c r="A5" s="39">
        <v>45554</v>
      </c>
      <c r="B5" s="39">
        <v>45554</v>
      </c>
      <c r="C5" s="40" t="s">
        <v>142</v>
      </c>
      <c r="D5" s="40" t="s">
        <v>17</v>
      </c>
      <c r="E5" s="40" t="s">
        <v>52</v>
      </c>
      <c r="F5" s="40" t="s">
        <v>144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5">
      <c r="A6" s="39">
        <v>45565</v>
      </c>
      <c r="B6" s="39">
        <v>45565</v>
      </c>
      <c r="C6" s="40" t="s">
        <v>143</v>
      </c>
      <c r="D6" s="40" t="s">
        <v>17</v>
      </c>
      <c r="E6" s="40" t="s">
        <v>52</v>
      </c>
      <c r="F6" s="40" t="s">
        <v>144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5">
      <c r="A7" s="41" t="s">
        <v>91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45520</v>
      </c>
      <c r="B3" s="39">
        <v>45520</v>
      </c>
      <c r="C3" s="40" t="s">
        <v>133</v>
      </c>
      <c r="D3" s="40" t="s">
        <v>17</v>
      </c>
      <c r="E3" s="40" t="s">
        <v>52</v>
      </c>
      <c r="F3" s="40" t="s">
        <v>136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5">
      <c r="A4" s="39">
        <v>45520</v>
      </c>
      <c r="B4" s="39">
        <v>45520</v>
      </c>
      <c r="C4" s="40" t="s">
        <v>134</v>
      </c>
      <c r="D4" s="40" t="s">
        <v>17</v>
      </c>
      <c r="E4" s="40" t="s">
        <v>52</v>
      </c>
      <c r="F4" s="40" t="s">
        <v>104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5">
      <c r="A5" s="39">
        <v>45520</v>
      </c>
      <c r="B5" s="39">
        <v>45520</v>
      </c>
      <c r="C5" s="40" t="s">
        <v>135</v>
      </c>
      <c r="D5" s="40" t="s">
        <v>17</v>
      </c>
      <c r="E5" s="40" t="s">
        <v>52</v>
      </c>
      <c r="F5" s="40" t="s">
        <v>137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5">
      <c r="A6" s="39">
        <v>45507</v>
      </c>
      <c r="B6" s="39">
        <v>45507</v>
      </c>
      <c r="C6" s="40" t="s">
        <v>158</v>
      </c>
      <c r="D6" s="40" t="s">
        <v>17</v>
      </c>
      <c r="E6" s="40" t="s">
        <v>52</v>
      </c>
      <c r="F6" s="82" t="s">
        <v>139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5">
      <c r="A7" s="39">
        <v>45530</v>
      </c>
      <c r="B7" s="39">
        <v>45530</v>
      </c>
      <c r="C7" s="40" t="s">
        <v>138</v>
      </c>
      <c r="D7" s="40" t="s">
        <v>17</v>
      </c>
      <c r="E7" s="40" t="s">
        <v>52</v>
      </c>
      <c r="F7" s="82" t="s">
        <v>139</v>
      </c>
      <c r="G7" s="83">
        <v>-460589</v>
      </c>
      <c r="H7" s="83">
        <v>0</v>
      </c>
      <c r="I7" s="83">
        <v>-36847</v>
      </c>
      <c r="J7" s="83">
        <v>-497436</v>
      </c>
    </row>
    <row r="8" spans="1:10" x14ac:dyDescent="0.25">
      <c r="A8" s="41" t="s">
        <v>91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76">
        <v>45489</v>
      </c>
      <c r="B3" s="76">
        <v>45489</v>
      </c>
      <c r="C3" s="77" t="s">
        <v>128</v>
      </c>
      <c r="D3" s="40" t="s">
        <v>17</v>
      </c>
      <c r="E3" s="40" t="s">
        <v>52</v>
      </c>
      <c r="F3" s="78" t="s">
        <v>43</v>
      </c>
      <c r="G3" s="79">
        <v>3466302</v>
      </c>
      <c r="H3" s="79">
        <v>433243</v>
      </c>
      <c r="I3" s="79">
        <v>242645</v>
      </c>
      <c r="J3" s="79">
        <v>3275704</v>
      </c>
    </row>
    <row r="4" spans="1:10" x14ac:dyDescent="0.25">
      <c r="A4" s="76">
        <v>45492</v>
      </c>
      <c r="B4" s="76">
        <v>45492</v>
      </c>
      <c r="C4" s="77" t="s">
        <v>129</v>
      </c>
      <c r="D4" s="40" t="s">
        <v>17</v>
      </c>
      <c r="E4" s="40" t="s">
        <v>52</v>
      </c>
      <c r="F4" s="78" t="s">
        <v>22</v>
      </c>
      <c r="G4" s="79">
        <v>1871568</v>
      </c>
      <c r="H4" s="79">
        <v>168441</v>
      </c>
      <c r="I4" s="79">
        <v>136250</v>
      </c>
      <c r="J4" s="79">
        <v>1839377</v>
      </c>
    </row>
    <row r="5" spans="1:10" x14ac:dyDescent="0.25">
      <c r="A5" s="81">
        <v>45484</v>
      </c>
      <c r="B5" s="81">
        <v>45484</v>
      </c>
      <c r="C5" s="80" t="s">
        <v>130</v>
      </c>
      <c r="D5" s="40" t="s">
        <v>17</v>
      </c>
      <c r="E5" s="40" t="s">
        <v>52</v>
      </c>
      <c r="F5" s="82" t="s">
        <v>132</v>
      </c>
      <c r="G5" s="83">
        <v>-197321</v>
      </c>
      <c r="H5" s="83">
        <v>0</v>
      </c>
      <c r="I5" s="83">
        <v>-15785</v>
      </c>
      <c r="J5" s="83">
        <v>-213106</v>
      </c>
    </row>
    <row r="6" spans="1:10" x14ac:dyDescent="0.25">
      <c r="A6" s="81">
        <v>45493</v>
      </c>
      <c r="B6" s="81">
        <v>45493</v>
      </c>
      <c r="C6" s="80" t="s">
        <v>131</v>
      </c>
      <c r="D6" s="40" t="s">
        <v>17</v>
      </c>
      <c r="E6" s="40" t="s">
        <v>52</v>
      </c>
      <c r="F6" s="82" t="s">
        <v>88</v>
      </c>
      <c r="G6" s="83">
        <v>-1022435</v>
      </c>
      <c r="H6" s="83">
        <v>0</v>
      </c>
      <c r="I6" s="83">
        <v>-81795</v>
      </c>
      <c r="J6" s="83">
        <v>-1104230</v>
      </c>
    </row>
    <row r="7" spans="1:10" x14ac:dyDescent="0.25">
      <c r="A7" s="41" t="s">
        <v>91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45460</v>
      </c>
      <c r="B3" s="39">
        <v>45460</v>
      </c>
      <c r="C3" s="40" t="s">
        <v>116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5">
      <c r="A4" s="39">
        <v>45460</v>
      </c>
      <c r="B4" s="39">
        <v>45460</v>
      </c>
      <c r="C4" s="40" t="s">
        <v>117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5">
      <c r="A5" s="39">
        <v>45460</v>
      </c>
      <c r="B5" s="39">
        <v>45460</v>
      </c>
      <c r="C5" s="40" t="s">
        <v>118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5">
      <c r="A6" s="39">
        <v>45450</v>
      </c>
      <c r="B6" s="39">
        <v>45450</v>
      </c>
      <c r="C6" s="40" t="s">
        <v>119</v>
      </c>
      <c r="D6" s="40" t="s">
        <v>17</v>
      </c>
      <c r="E6" s="40" t="s">
        <v>52</v>
      </c>
      <c r="F6" s="40" t="s">
        <v>120</v>
      </c>
      <c r="G6" s="43">
        <v>-45667</v>
      </c>
      <c r="H6" s="43">
        <v>0</v>
      </c>
      <c r="I6" s="43">
        <v>-3653</v>
      </c>
      <c r="J6" s="43">
        <v>-49320</v>
      </c>
    </row>
    <row r="7" spans="1:10" s="64" customFormat="1" x14ac:dyDescent="0.25">
      <c r="A7" s="67">
        <v>45453</v>
      </c>
      <c r="B7" s="67">
        <v>45453</v>
      </c>
      <c r="C7" s="66" t="s">
        <v>127</v>
      </c>
      <c r="D7" s="40" t="s">
        <v>17</v>
      </c>
      <c r="E7" s="40" t="s">
        <v>52</v>
      </c>
      <c r="F7" s="68" t="s">
        <v>123</v>
      </c>
      <c r="G7" s="73">
        <v>-293133</v>
      </c>
      <c r="H7" s="73">
        <v>0</v>
      </c>
      <c r="I7" s="73">
        <v>-23451</v>
      </c>
      <c r="J7" s="73">
        <v>-316584</v>
      </c>
    </row>
    <row r="8" spans="1:10" x14ac:dyDescent="0.25">
      <c r="A8" s="41" t="s">
        <v>126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45416</v>
      </c>
      <c r="B3" s="39">
        <v>45416</v>
      </c>
      <c r="C3" s="40" t="s">
        <v>105</v>
      </c>
      <c r="D3" s="40" t="s">
        <v>17</v>
      </c>
      <c r="E3" s="40" t="s">
        <v>52</v>
      </c>
      <c r="F3" s="40" t="s">
        <v>110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5">
      <c r="A4" s="39">
        <v>45416</v>
      </c>
      <c r="B4" s="39">
        <v>45416</v>
      </c>
      <c r="C4" s="40" t="s">
        <v>106</v>
      </c>
      <c r="D4" s="40" t="s">
        <v>17</v>
      </c>
      <c r="E4" s="40" t="s">
        <v>52</v>
      </c>
      <c r="F4" s="40" t="s">
        <v>111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5">
      <c r="A5" s="39">
        <v>45416</v>
      </c>
      <c r="B5" s="39">
        <v>45416</v>
      </c>
      <c r="C5" s="40" t="s">
        <v>107</v>
      </c>
      <c r="D5" s="40" t="s">
        <v>17</v>
      </c>
      <c r="E5" s="40" t="s">
        <v>52</v>
      </c>
      <c r="F5" s="40" t="s">
        <v>112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5">
      <c r="A6" s="39">
        <v>45427</v>
      </c>
      <c r="B6" s="39">
        <v>45427</v>
      </c>
      <c r="C6" s="40" t="s">
        <v>108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5">
      <c r="A7" s="39">
        <v>45437</v>
      </c>
      <c r="B7" s="39">
        <v>45437</v>
      </c>
      <c r="C7" s="40" t="s">
        <v>109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5">
      <c r="A8" s="39">
        <v>45420</v>
      </c>
      <c r="B8" s="39">
        <v>45420</v>
      </c>
      <c r="C8" s="40" t="s">
        <v>113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s="59" customFormat="1" x14ac:dyDescent="0.25">
      <c r="A9" s="62">
        <v>45426</v>
      </c>
      <c r="B9" s="62">
        <v>45426</v>
      </c>
      <c r="C9" s="61" t="s">
        <v>125</v>
      </c>
      <c r="D9" s="40" t="s">
        <v>17</v>
      </c>
      <c r="E9" s="40" t="s">
        <v>52</v>
      </c>
      <c r="F9" s="63" t="s">
        <v>123</v>
      </c>
      <c r="G9" s="65">
        <v>-95110</v>
      </c>
      <c r="H9" s="65">
        <v>0</v>
      </c>
      <c r="I9" s="65">
        <v>-7609</v>
      </c>
      <c r="J9" s="65">
        <v>-102719</v>
      </c>
    </row>
    <row r="10" spans="1:10" x14ac:dyDescent="0.25">
      <c r="A10" s="39">
        <v>45430</v>
      </c>
      <c r="B10" s="39">
        <v>45430</v>
      </c>
      <c r="C10" s="40" t="s">
        <v>114</v>
      </c>
      <c r="D10" s="40" t="s">
        <v>17</v>
      </c>
      <c r="E10" s="40" t="s">
        <v>52</v>
      </c>
      <c r="F10" s="40" t="s">
        <v>115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5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4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45394</v>
      </c>
      <c r="B3" s="39">
        <v>45394</v>
      </c>
      <c r="C3" s="40" t="s">
        <v>99</v>
      </c>
      <c r="D3" s="40" t="s">
        <v>17</v>
      </c>
      <c r="E3" s="40" t="s">
        <v>52</v>
      </c>
      <c r="F3" s="40" t="s">
        <v>102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5">
      <c r="A4" s="39">
        <v>45394</v>
      </c>
      <c r="B4" s="39">
        <v>45394</v>
      </c>
      <c r="C4" s="40" t="s">
        <v>100</v>
      </c>
      <c r="D4" s="40" t="s">
        <v>17</v>
      </c>
      <c r="E4" s="40" t="s">
        <v>52</v>
      </c>
      <c r="F4" s="40" t="s">
        <v>103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5">
      <c r="A5" s="39">
        <v>45401</v>
      </c>
      <c r="B5" s="39">
        <v>45401</v>
      </c>
      <c r="C5" s="40" t="s">
        <v>101</v>
      </c>
      <c r="D5" s="40" t="s">
        <v>17</v>
      </c>
      <c r="E5" s="40" t="s">
        <v>52</v>
      </c>
      <c r="F5" s="40" t="s">
        <v>104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s="69" customFormat="1" x14ac:dyDescent="0.25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120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s="54" customFormat="1" x14ac:dyDescent="0.25">
      <c r="A7" s="57">
        <v>45390</v>
      </c>
      <c r="B7" s="57">
        <v>45390</v>
      </c>
      <c r="C7" s="56" t="s">
        <v>124</v>
      </c>
      <c r="D7" s="40" t="s">
        <v>17</v>
      </c>
      <c r="E7" s="40" t="s">
        <v>52</v>
      </c>
      <c r="F7" s="58" t="s">
        <v>123</v>
      </c>
      <c r="G7" s="60">
        <v>-108350</v>
      </c>
      <c r="H7" s="60">
        <v>0</v>
      </c>
      <c r="I7" s="60">
        <v>-8668</v>
      </c>
      <c r="J7" s="60">
        <v>-117018</v>
      </c>
    </row>
    <row r="8" spans="1:10" x14ac:dyDescent="0.25">
      <c r="A8" s="41" t="s">
        <v>91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5">
      <c r="J9" s="37">
        <v>5375837</v>
      </c>
    </row>
    <row r="10" spans="1:10" x14ac:dyDescent="0.25">
      <c r="J10" s="50">
        <f>+J8+J9</f>
        <v>12339914.039999999</v>
      </c>
    </row>
    <row r="11" spans="1:10" x14ac:dyDescent="0.25">
      <c r="I11" s="71"/>
      <c r="J11" s="71"/>
    </row>
    <row r="12" spans="1:10" x14ac:dyDescent="0.25">
      <c r="I12" s="71"/>
    </row>
    <row r="14" spans="1:10" x14ac:dyDescent="0.25">
      <c r="H14" s="71"/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23">
        <v>45352</v>
      </c>
      <c r="B3" s="23">
        <v>45352</v>
      </c>
      <c r="C3" s="24" t="s">
        <v>97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5">
      <c r="A4" s="23">
        <v>45359</v>
      </c>
      <c r="B4" s="23">
        <v>45359</v>
      </c>
      <c r="C4" s="24" t="s">
        <v>98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5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1.7109375" bestFit="1" customWidth="1"/>
    <col min="12" max="12" width="10" bestFit="1" customWidth="1"/>
    <col min="13" max="14" width="11.7109375" bestFit="1" customWidth="1"/>
  </cols>
  <sheetData>
    <row r="1" spans="1:13" ht="18.75" x14ac:dyDescent="0.3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3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5">
      <c r="A3" s="39">
        <v>45327</v>
      </c>
      <c r="B3" s="39">
        <v>45327</v>
      </c>
      <c r="C3" s="40" t="s">
        <v>92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5">
      <c r="A4" s="39">
        <v>45327</v>
      </c>
      <c r="B4" s="39">
        <v>45327</v>
      </c>
      <c r="C4" s="40" t="s">
        <v>93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5">
      <c r="A5" s="39">
        <v>45327</v>
      </c>
      <c r="B5" s="39">
        <v>45327</v>
      </c>
      <c r="C5" s="40" t="s">
        <v>94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5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4" width="11.7109375" bestFit="1" customWidth="1"/>
  </cols>
  <sheetData>
    <row r="1" spans="1:12" ht="18.75" x14ac:dyDescent="0.3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5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5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5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5">
      <c r="A7" s="41" t="s">
        <v>91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101" t="s">
        <v>61</v>
      </c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2" ht="21" x14ac:dyDescent="0.25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5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5">
      <c r="A13" s="52">
        <v>45295</v>
      </c>
      <c r="B13" s="52">
        <v>45295</v>
      </c>
      <c r="C13" s="51" t="s">
        <v>122</v>
      </c>
      <c r="D13" s="51" t="s">
        <v>17</v>
      </c>
      <c r="E13" s="24"/>
      <c r="F13" s="53" t="s">
        <v>123</v>
      </c>
      <c r="G13" s="55">
        <v>158369</v>
      </c>
      <c r="H13" s="55">
        <v>0</v>
      </c>
      <c r="I13" s="55">
        <v>12669</v>
      </c>
      <c r="J13" s="55">
        <v>171038</v>
      </c>
    </row>
    <row r="14" spans="1:12" x14ac:dyDescent="0.25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8" sqref="H8"/>
    </sheetView>
  </sheetViews>
  <sheetFormatPr defaultRowHeight="15" x14ac:dyDescent="0.25"/>
  <cols>
    <col min="1" max="2" width="13" customWidth="1"/>
    <col min="3" max="3" width="21" customWidth="1"/>
    <col min="4" max="4" width="54.28515625" customWidth="1"/>
    <col min="5" max="8" width="13" customWidth="1"/>
    <col min="10" max="10" width="11.7109375" bestFit="1" customWidth="1"/>
  </cols>
  <sheetData>
    <row r="1" spans="1:11" ht="32.25" customHeight="1" x14ac:dyDescent="0.3">
      <c r="A1" s="102" t="s">
        <v>45</v>
      </c>
      <c r="B1" s="102"/>
      <c r="C1" s="102"/>
      <c r="D1" s="102"/>
      <c r="E1" s="102"/>
      <c r="F1" s="102"/>
      <c r="G1" s="102"/>
      <c r="H1" s="102"/>
    </row>
    <row r="2" spans="1:11" ht="26.25" customHeight="1" x14ac:dyDescent="0.25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5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7">
        <v>1803470</v>
      </c>
      <c r="J3" s="48"/>
      <c r="K3" t="s">
        <v>95</v>
      </c>
    </row>
    <row r="4" spans="1:11" x14ac:dyDescent="0.25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7">
        <v>1367725</v>
      </c>
    </row>
    <row r="5" spans="1:11" x14ac:dyDescent="0.25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7">
        <v>1161978</v>
      </c>
    </row>
    <row r="6" spans="1:11" x14ac:dyDescent="0.25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7">
        <v>2158292</v>
      </c>
    </row>
    <row r="7" spans="1:11" x14ac:dyDescent="0.25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7">
        <v>2199419</v>
      </c>
    </row>
    <row r="8" spans="1:11" x14ac:dyDescent="0.25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7">
        <v>1592985</v>
      </c>
    </row>
    <row r="9" spans="1:11" x14ac:dyDescent="0.25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7">
        <v>1803470</v>
      </c>
    </row>
    <row r="10" spans="1:11" x14ac:dyDescent="0.25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5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5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5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5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5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5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5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101" t="s">
        <v>46</v>
      </c>
      <c r="B18" s="101"/>
      <c r="C18" s="101"/>
      <c r="D18" s="101"/>
      <c r="E18" s="101"/>
      <c r="F18" s="101"/>
      <c r="G18" s="101"/>
      <c r="H18" s="101"/>
    </row>
    <row r="19" spans="1:8" ht="21" x14ac:dyDescent="0.25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5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7">
        <v>203393</v>
      </c>
    </row>
    <row r="21" spans="1:8" x14ac:dyDescent="0.25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7">
        <v>50232</v>
      </c>
    </row>
    <row r="22" spans="1:8" x14ac:dyDescent="0.25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5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5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5">
      <c r="H25" s="33">
        <f>SUM(H20:H24)</f>
        <v>772646</v>
      </c>
    </row>
    <row r="27" spans="1:8" x14ac:dyDescent="0.25">
      <c r="H27" s="33">
        <f>+H16-H25</f>
        <v>23178404</v>
      </c>
    </row>
    <row r="31" spans="1:8" x14ac:dyDescent="0.25">
      <c r="D31" s="33"/>
    </row>
    <row r="32" spans="1:8" x14ac:dyDescent="0.25">
      <c r="D32" s="33"/>
    </row>
    <row r="33" spans="4:4" x14ac:dyDescent="0.25">
      <c r="D33" s="33"/>
    </row>
    <row r="34" spans="4:4" x14ac:dyDescent="0.25">
      <c r="D34" s="33"/>
    </row>
  </sheetData>
  <autoFilter ref="A19:T19"/>
  <mergeCells count="2">
    <mergeCell ref="A18:H18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5" max="5" width="55.85546875" customWidth="1"/>
    <col min="6" max="10" width="15" customWidth="1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</row>
    <row r="2" spans="1:10" ht="21" x14ac:dyDescent="0.25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5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5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5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5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x14ac:dyDescent="0.25">
      <c r="I7" s="34">
        <f>+SUM(I3:I6)</f>
        <v>6228732</v>
      </c>
      <c r="J7" t="s">
        <v>96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6" sqref="L6"/>
    </sheetView>
  </sheetViews>
  <sheetFormatPr defaultRowHeight="15" x14ac:dyDescent="0.25"/>
  <cols>
    <col min="1" max="2" width="11.140625" customWidth="1"/>
    <col min="6" max="6" width="19.140625" customWidth="1"/>
    <col min="7" max="10" width="10.7109375" customWidth="1"/>
    <col min="12" max="12" width="10.7109375" bestFit="1" customWidth="1"/>
  </cols>
  <sheetData>
    <row r="1" spans="1:12" ht="18.75" x14ac:dyDescent="0.3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5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5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5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101" t="s">
        <v>61</v>
      </c>
      <c r="B8" s="101"/>
      <c r="C8" s="101"/>
      <c r="D8" s="101"/>
      <c r="E8" s="101"/>
      <c r="F8" s="101"/>
      <c r="G8" s="101"/>
      <c r="H8" s="101"/>
      <c r="I8" s="101"/>
      <c r="J8" s="101"/>
    </row>
    <row r="9" spans="1:12" ht="21" x14ac:dyDescent="0.25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5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5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5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6" sqref="L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4.28515625" bestFit="1" customWidth="1"/>
    <col min="12" max="12" width="11.7109375" bestFit="1" customWidth="1"/>
  </cols>
  <sheetData>
    <row r="1" spans="1:12" ht="18.75" x14ac:dyDescent="0.3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5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5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5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5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5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5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5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5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101" t="s">
        <v>61</v>
      </c>
      <c r="B14" s="101"/>
      <c r="C14" s="101"/>
      <c r="D14" s="101"/>
      <c r="E14" s="101"/>
      <c r="F14" s="101"/>
      <c r="G14" s="101"/>
      <c r="H14" s="101"/>
      <c r="I14" s="101"/>
      <c r="J14" s="101"/>
    </row>
    <row r="15" spans="1:12" ht="21" x14ac:dyDescent="0.25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5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5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5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C1" zoomScaleNormal="100" workbookViewId="0">
      <selection activeCell="J7" sqref="J7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45673</v>
      </c>
      <c r="B3" s="39">
        <v>45673</v>
      </c>
      <c r="C3" s="40" t="s">
        <v>175</v>
      </c>
      <c r="D3" s="82" t="s">
        <v>17</v>
      </c>
      <c r="E3" s="82" t="s">
        <v>52</v>
      </c>
      <c r="F3" s="40" t="s">
        <v>104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5">
      <c r="A4" s="39">
        <v>45673</v>
      </c>
      <c r="B4" s="39">
        <v>45673</v>
      </c>
      <c r="C4" s="40" t="s">
        <v>176</v>
      </c>
      <c r="D4" s="82" t="s">
        <v>17</v>
      </c>
      <c r="E4" s="82" t="s">
        <v>52</v>
      </c>
      <c r="F4" s="40" t="s">
        <v>137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5">
      <c r="A5" s="39">
        <v>45673</v>
      </c>
      <c r="B5" s="39">
        <v>45673</v>
      </c>
      <c r="C5" s="40" t="s">
        <v>177</v>
      </c>
      <c r="D5" s="82" t="s">
        <v>17</v>
      </c>
      <c r="E5" s="82" t="s">
        <v>52</v>
      </c>
      <c r="F5" s="40" t="s">
        <v>136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5">
      <c r="A6" s="39">
        <v>45675</v>
      </c>
      <c r="B6" s="39">
        <v>45675</v>
      </c>
      <c r="C6" s="104" t="s">
        <v>183</v>
      </c>
      <c r="D6" s="82" t="s">
        <v>17</v>
      </c>
      <c r="E6" s="82" t="s">
        <v>52</v>
      </c>
      <c r="F6" s="40" t="s">
        <v>184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5">
      <c r="A7" s="36" t="s">
        <v>91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10" sqref="A10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45628</v>
      </c>
      <c r="B3" s="39">
        <v>45628</v>
      </c>
      <c r="C3" s="40" t="s">
        <v>167</v>
      </c>
      <c r="D3" s="82" t="s">
        <v>17</v>
      </c>
      <c r="E3" s="82" t="s">
        <v>52</v>
      </c>
      <c r="F3" s="40" t="s">
        <v>104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5">
      <c r="A4" s="39">
        <v>45645</v>
      </c>
      <c r="B4" s="39">
        <v>45645</v>
      </c>
      <c r="C4" s="40" t="s">
        <v>165</v>
      </c>
      <c r="D4" s="82" t="s">
        <v>17</v>
      </c>
      <c r="E4" s="82" t="s">
        <v>52</v>
      </c>
      <c r="F4" s="40" t="s">
        <v>137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5">
      <c r="A5" s="39">
        <v>45645</v>
      </c>
      <c r="B5" s="39">
        <v>45645</v>
      </c>
      <c r="C5" s="40" t="s">
        <v>166</v>
      </c>
      <c r="D5" s="82" t="s">
        <v>17</v>
      </c>
      <c r="E5" s="82" t="s">
        <v>52</v>
      </c>
      <c r="F5" s="40" t="s">
        <v>136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5">
      <c r="A6" s="39">
        <v>45645</v>
      </c>
      <c r="B6" s="39">
        <v>45645</v>
      </c>
      <c r="C6" s="40" t="s">
        <v>168</v>
      </c>
      <c r="D6" s="82" t="s">
        <v>17</v>
      </c>
      <c r="E6" s="82" t="s">
        <v>52</v>
      </c>
      <c r="F6" s="40" t="s">
        <v>104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5">
      <c r="A7" s="39">
        <v>45636</v>
      </c>
      <c r="B7" s="39">
        <v>45636</v>
      </c>
      <c r="C7" s="40" t="s">
        <v>169</v>
      </c>
      <c r="D7" s="82" t="s">
        <v>17</v>
      </c>
      <c r="E7" s="82" t="s">
        <v>52</v>
      </c>
      <c r="F7" s="40" t="s">
        <v>151</v>
      </c>
      <c r="G7" s="43">
        <v>-367906</v>
      </c>
      <c r="H7" s="43">
        <v>0</v>
      </c>
      <c r="I7" s="43">
        <v>-29432</v>
      </c>
      <c r="J7" s="83">
        <f t="shared" ref="J7:J9" si="0">+G7+I7</f>
        <v>-397338</v>
      </c>
    </row>
    <row r="8" spans="1:10" x14ac:dyDescent="0.25">
      <c r="A8" s="39">
        <v>45646</v>
      </c>
      <c r="B8" s="39">
        <v>45646</v>
      </c>
      <c r="C8" s="40" t="s">
        <v>170</v>
      </c>
      <c r="D8" s="82" t="s">
        <v>17</v>
      </c>
      <c r="E8" s="82" t="s">
        <v>52</v>
      </c>
      <c r="F8" s="40" t="s">
        <v>144</v>
      </c>
      <c r="G8" s="43">
        <v>-41860</v>
      </c>
      <c r="H8" s="43">
        <v>0</v>
      </c>
      <c r="I8" s="43">
        <v>-3349</v>
      </c>
      <c r="J8" s="83">
        <f t="shared" si="0"/>
        <v>-45209</v>
      </c>
    </row>
    <row r="9" spans="1:10" x14ac:dyDescent="0.25">
      <c r="A9" s="39">
        <v>45642</v>
      </c>
      <c r="B9" s="39">
        <v>45642</v>
      </c>
      <c r="C9" s="40" t="s">
        <v>171</v>
      </c>
      <c r="D9" s="82" t="s">
        <v>17</v>
      </c>
      <c r="E9" s="82" t="s">
        <v>52</v>
      </c>
      <c r="F9" s="40" t="s">
        <v>153</v>
      </c>
      <c r="G9" s="43">
        <v>-259340</v>
      </c>
      <c r="H9" s="43">
        <v>0</v>
      </c>
      <c r="I9" s="43">
        <v>-20748</v>
      </c>
      <c r="J9" s="83">
        <f t="shared" si="0"/>
        <v>-280088</v>
      </c>
    </row>
    <row r="10" spans="1:10" x14ac:dyDescent="0.25">
      <c r="A10" s="36" t="s">
        <v>178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7" sqref="A7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45597</v>
      </c>
      <c r="B3" s="39">
        <v>45597</v>
      </c>
      <c r="C3" s="40" t="s">
        <v>159</v>
      </c>
      <c r="D3" s="82" t="s">
        <v>17</v>
      </c>
      <c r="E3" s="82" t="s">
        <v>52</v>
      </c>
      <c r="F3" s="40" t="s">
        <v>104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5">
      <c r="A4" s="39">
        <v>45616</v>
      </c>
      <c r="B4" s="39">
        <v>45616</v>
      </c>
      <c r="C4" s="40" t="s">
        <v>160</v>
      </c>
      <c r="D4" s="82" t="s">
        <v>17</v>
      </c>
      <c r="E4" s="82" t="s">
        <v>52</v>
      </c>
      <c r="F4" s="40" t="s">
        <v>137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5">
      <c r="A5" s="39">
        <v>45610</v>
      </c>
      <c r="B5" s="39">
        <v>45610</v>
      </c>
      <c r="C5" s="40" t="s">
        <v>161</v>
      </c>
      <c r="D5" s="82" t="s">
        <v>17</v>
      </c>
      <c r="E5" s="82" t="s">
        <v>52</v>
      </c>
      <c r="F5" s="40" t="s">
        <v>153</v>
      </c>
      <c r="G5" s="43">
        <v>-50592</v>
      </c>
      <c r="H5" s="43">
        <v>0</v>
      </c>
      <c r="I5" s="43">
        <v>-4047</v>
      </c>
      <c r="J5" s="83">
        <f t="shared" ref="J5:J6" si="0">+G5+I5</f>
        <v>-54639</v>
      </c>
    </row>
    <row r="6" spans="1:10" x14ac:dyDescent="0.25">
      <c r="A6" s="39">
        <v>45608</v>
      </c>
      <c r="B6" s="39">
        <v>45608</v>
      </c>
      <c r="C6" s="40" t="s">
        <v>162</v>
      </c>
      <c r="D6" s="82" t="s">
        <v>17</v>
      </c>
      <c r="E6" s="82" t="s">
        <v>52</v>
      </c>
      <c r="F6" s="40" t="s">
        <v>151</v>
      </c>
      <c r="G6" s="43">
        <v>-359954</v>
      </c>
      <c r="H6" s="43">
        <v>0</v>
      </c>
      <c r="I6" s="43">
        <v>-28797</v>
      </c>
      <c r="J6" s="83">
        <f t="shared" si="0"/>
        <v>-388751</v>
      </c>
    </row>
    <row r="7" spans="1:10" x14ac:dyDescent="0.25">
      <c r="A7" s="36" t="s">
        <v>91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45573</v>
      </c>
      <c r="B3" s="81">
        <v>45573</v>
      </c>
      <c r="C3" s="82" t="s">
        <v>147</v>
      </c>
      <c r="D3" s="82" t="s">
        <v>17</v>
      </c>
      <c r="E3" s="82" t="s">
        <v>52</v>
      </c>
      <c r="F3" s="82" t="s">
        <v>104</v>
      </c>
      <c r="G3" s="83">
        <v>3391517</v>
      </c>
      <c r="H3" s="83">
        <v>305237</v>
      </c>
      <c r="I3" s="83">
        <v>246902</v>
      </c>
      <c r="J3" s="83">
        <v>3333182</v>
      </c>
    </row>
    <row r="4" spans="1:10" x14ac:dyDescent="0.25">
      <c r="A4" s="81">
        <v>45573</v>
      </c>
      <c r="B4" s="81">
        <v>45573</v>
      </c>
      <c r="C4" s="82" t="s">
        <v>148</v>
      </c>
      <c r="D4" s="82" t="s">
        <v>17</v>
      </c>
      <c r="E4" s="82" t="s">
        <v>52</v>
      </c>
      <c r="F4" s="82" t="s">
        <v>136</v>
      </c>
      <c r="G4" s="83">
        <v>2278660</v>
      </c>
      <c r="H4" s="83">
        <v>205079</v>
      </c>
      <c r="I4" s="83">
        <v>165886</v>
      </c>
      <c r="J4" s="83">
        <v>2239467</v>
      </c>
    </row>
    <row r="5" spans="1:10" x14ac:dyDescent="0.25">
      <c r="A5" s="81">
        <v>45573</v>
      </c>
      <c r="B5" s="81">
        <v>45573</v>
      </c>
      <c r="C5" s="82" t="s">
        <v>149</v>
      </c>
      <c r="D5" s="82" t="s">
        <v>17</v>
      </c>
      <c r="E5" s="82" t="s">
        <v>52</v>
      </c>
      <c r="F5" s="82" t="s">
        <v>137</v>
      </c>
      <c r="G5" s="83">
        <v>2046714</v>
      </c>
      <c r="H5" s="83">
        <v>184205</v>
      </c>
      <c r="I5" s="83">
        <v>149001</v>
      </c>
      <c r="J5" s="83">
        <v>2011510</v>
      </c>
    </row>
    <row r="6" spans="1:10" x14ac:dyDescent="0.25">
      <c r="A6" s="81">
        <v>45575</v>
      </c>
      <c r="B6" s="81">
        <v>45575</v>
      </c>
      <c r="C6" s="82" t="s">
        <v>150</v>
      </c>
      <c r="D6" s="82" t="s">
        <v>17</v>
      </c>
      <c r="E6" s="82" t="s">
        <v>52</v>
      </c>
      <c r="F6" s="82" t="s">
        <v>151</v>
      </c>
      <c r="G6" s="83">
        <v>-202126</v>
      </c>
      <c r="H6" s="83">
        <v>0</v>
      </c>
      <c r="I6" s="83">
        <v>-16170</v>
      </c>
      <c r="J6" s="83">
        <f>+G6+I6</f>
        <v>-218296</v>
      </c>
    </row>
    <row r="7" spans="1:10" x14ac:dyDescent="0.25">
      <c r="A7" s="81">
        <v>45574</v>
      </c>
      <c r="B7" s="81">
        <v>45574</v>
      </c>
      <c r="C7" s="82" t="s">
        <v>152</v>
      </c>
      <c r="D7" s="82" t="s">
        <v>17</v>
      </c>
      <c r="E7" s="82" t="s">
        <v>52</v>
      </c>
      <c r="F7" s="82" t="s">
        <v>153</v>
      </c>
      <c r="G7" s="83">
        <v>-108682</v>
      </c>
      <c r="H7" s="83">
        <v>0</v>
      </c>
      <c r="I7" s="83">
        <v>-8695</v>
      </c>
      <c r="J7" s="83">
        <f t="shared" ref="J7:J8" si="0">+G7+I7</f>
        <v>-117377</v>
      </c>
    </row>
    <row r="8" spans="1:10" x14ac:dyDescent="0.25">
      <c r="A8" s="81">
        <v>45577</v>
      </c>
      <c r="B8" s="81">
        <v>45577</v>
      </c>
      <c r="C8" s="82" t="s">
        <v>154</v>
      </c>
      <c r="D8" s="82" t="s">
        <v>17</v>
      </c>
      <c r="E8" s="82" t="s">
        <v>52</v>
      </c>
      <c r="F8" s="82" t="s">
        <v>144</v>
      </c>
      <c r="G8" s="83">
        <v>-274002</v>
      </c>
      <c r="H8" s="83">
        <v>0</v>
      </c>
      <c r="I8" s="83">
        <v>-21920</v>
      </c>
      <c r="J8" s="83">
        <f t="shared" si="0"/>
        <v>-295922</v>
      </c>
    </row>
    <row r="9" spans="1:10" x14ac:dyDescent="0.25">
      <c r="A9" s="36" t="s">
        <v>155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Công nợ 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2025-03-10T01:25:39Z</dcterms:modified>
</cp:coreProperties>
</file>