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6A0A7861-25B7-4AA5-9D4E-D8B91F62E1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3.26" sheetId="38" r:id="rId2"/>
    <sheet name="T02.26" sheetId="37" r:id="rId3"/>
    <sheet name="T01.26" sheetId="35" r:id="rId4"/>
    <sheet name="T12.25" sheetId="31" r:id="rId5"/>
    <sheet name="T11.25" sheetId="32" r:id="rId6"/>
    <sheet name="T10.25" sheetId="33" r:id="rId7"/>
    <sheet name="T09.25" sheetId="34" r:id="rId8"/>
    <sheet name="Thanh toán" sheetId="3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8" l="1"/>
  <c r="K4" i="37"/>
  <c r="K5" i="37"/>
  <c r="D1" i="36"/>
  <c r="G33" i="1"/>
  <c r="K4" i="35"/>
  <c r="M8" i="34" l="1"/>
  <c r="M6" i="33"/>
  <c r="M5" i="33"/>
  <c r="M4" i="33"/>
  <c r="M3" i="33"/>
  <c r="M7" i="33" s="1"/>
  <c r="M5" i="32"/>
  <c r="M4" i="32"/>
  <c r="M3" i="32"/>
  <c r="M6" i="32" s="1"/>
  <c r="M6" i="31"/>
  <c r="M5" i="31"/>
  <c r="M4" i="31"/>
  <c r="M3" i="31"/>
  <c r="M7" i="31" s="1"/>
  <c r="G45" i="1" l="1"/>
  <c r="E31" i="1" l="1"/>
  <c r="D17" i="1"/>
  <c r="G4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<sst xmlns="http://schemas.openxmlformats.org/spreadsheetml/2006/main" count="323" uniqueCount="112">
  <si>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</si>
  <si>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</si>
  <si>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</si>
  <si>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</si>
  <si>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</si>
  <si>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</si>
  <si>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</si>
  <si>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</si>
  <si>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</si>
  <si>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</si>
  <si>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</si>
  <si>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</si>
  <si>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</si>
  <si>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</si>
  <si>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</si>
  <si>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</si>
  <si>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TRẦN HẢI ĐĂNG</t>
  </si>
  <si>
    <t xml:space="preserve">Tổng hàng bán </t>
  </si>
  <si>
    <t xml:space="preserve">Hàng trả </t>
  </si>
  <si>
    <t>DANH SÁCH BÁN HÀNG</t>
  </si>
  <si>
    <t>Ngày hạch toán</t>
  </si>
  <si>
    <t>Địa chỉ</t>
  </si>
  <si>
    <t>Tầng 1, Tòa B, Dự Án Hateco Hoàng Mai, Sở Thượng, Phường Yên Sở, Quận Hoàng Mai, TP.Hà Nội</t>
  </si>
  <si>
    <t>Dư nợ phải thu Tmart Store (A Đăng)</t>
  </si>
  <si>
    <t>Tmart Store Hateco Yên Sở - A.Đăng</t>
  </si>
  <si>
    <t>Số tiền khách đã thanh toán</t>
  </si>
  <si>
    <t>Tmart Store Nghĩa Đô - A.Đăng</t>
  </si>
  <si>
    <t>Tmart Store Mỹ Đình, Nam Từ Liêm - A.Đăng</t>
  </si>
  <si>
    <t>Số hóa đơn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</si>
  <si>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</si>
  <si>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</si>
  <si>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</si>
  <si>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</si>
  <si>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</si>
  <si>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</si>
  <si>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</si>
  <si>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</si>
  <si>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</si>
  <si>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</si>
  <si>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</si>
  <si>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</si>
  <si>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</si>
  <si>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</si>
  <si>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</si>
  <si>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</si>
  <si>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</si>
  <si>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</si>
  <si>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</si>
  <si>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</si>
  <si>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</si>
  <si>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</si>
  <si>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</si>
  <si>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</si>
  <si>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</si>
  <si>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</si>
  <si>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</si>
  <si>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BH2366782</t>
  </si>
  <si>
    <t>BH2368378</t>
  </si>
  <si>
    <t>BH2368379</t>
  </si>
  <si>
    <t>00074910</t>
  </si>
  <si>
    <t>00078344</t>
  </si>
  <si>
    <t>00078345</t>
  </si>
  <si>
    <t>HN/HT11201</t>
  </si>
  <si>
    <t>HN/HT021203</t>
  </si>
  <si>
    <t>31225tmart99996</t>
  </si>
  <si>
    <t>1212tmart</t>
  </si>
  <si>
    <t>ĐÃ KIỂM TRA - Hàng trả - Tmart99996 - Tmart Store Mỹ Đình, Nam Từ Liêm - A.Đăng  - Phiếu ngày (01/12/2025)</t>
  </si>
  <si>
    <t>ĐÃ KIỂM TRA - Hàng trả - Tmart99996 - Tmart Store Mỹ Đình, Nam Từ Liêm - A.Đăng  - Phiếu ngày (02/12/2025)</t>
  </si>
  <si>
    <t>Hàng trả - Tmart99996 - Tmart Store Mỹ Đình, Nam Từ Liêm - A.Đăng - 31225tmart99996 - Phiếu ngày (18/09/2025)</t>
  </si>
  <si>
    <t>Hàng trả - Tmart99996 - Tmart Store Mỹ Đình, Nam Từ Liêm - A.Đăng - 1212tmart - Phiếu ngày (12/12/2025)</t>
  </si>
  <si>
    <t>THEO DÕI CÔNG NỢ / CTY TMART STORE (A ĐĂNG)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</si>
  <si>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</si>
  <si>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</si>
  <si>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</si>
  <si>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</si>
  <si>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</si>
  <si>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</si>
  <si>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</si>
  <si>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</si>
  <si>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T10.2026</t>
  </si>
  <si>
    <t>T12.2026</t>
  </si>
  <si>
    <t>T09.2026</t>
  </si>
  <si>
    <t>Thanh toán công nợ</t>
  </si>
  <si>
    <t>T11.2026</t>
  </si>
  <si>
    <t>Tên khách hàng</t>
  </si>
  <si>
    <t>Diễn Giải</t>
  </si>
  <si>
    <t>Tiền hàng</t>
  </si>
  <si>
    <t>Tiền thuế VAT</t>
  </si>
  <si>
    <t>Tổng giá trị</t>
  </si>
  <si>
    <t>Phân Loại</t>
  </si>
  <si>
    <t>TMART-HNI-NTL-99996</t>
  </si>
  <si>
    <t>BH00884</t>
  </si>
  <si>
    <t>00001421</t>
  </si>
  <si>
    <t>Bán hàng</t>
  </si>
  <si>
    <t>TMART-HNI-HMI-99999</t>
  </si>
  <si>
    <t>BH00885</t>
  </si>
  <si>
    <t>00001423</t>
  </si>
  <si>
    <t>Hàng bán</t>
  </si>
  <si>
    <t>Thanh toán công nợ T7+8.2025</t>
  </si>
  <si>
    <t>KL-HNI-HMI-TMARTHATECO</t>
  </si>
  <si>
    <t>BH06202</t>
  </si>
  <si>
    <t>BH06203</t>
  </si>
  <si>
    <t>Tmart Store Hateco Yên Sở - A.Đăng, CHẠY KM  SP GÀ MUỐI 500G X 10% TỪ NGÀY 1/2 ĐẾN 28/2</t>
  </si>
  <si>
    <t>Hàng trả</t>
  </si>
  <si>
    <t>090226TMART9999</t>
  </si>
  <si>
    <t>Hàng trả - TMART-HNI-HMI-99999 - Tmart Store Hateco Yên Sở - A.Đăng - 090226TMART9999 - Phiếu ngày (09/02/2026)</t>
  </si>
  <si>
    <t>BH19030</t>
  </si>
  <si>
    <t>00014735</t>
  </si>
  <si>
    <t>Tmart Store Mỹ Đình, Nam Từ Liêm - A.Đăng , CHẠY KM SG CHÂN 300G X 10% TỪ NGÀY 1-3 ĐẾN 31-3</t>
  </si>
  <si>
    <t>BH19032</t>
  </si>
  <si>
    <t>00014736</t>
  </si>
  <si>
    <t>Tmart Store Hateco Yên Sở - A.Đăng, CHẠY KM SG CHÂN 300G X 10% TỪ NGÀY 1-3 ĐẾN 31-3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</si>
</sst>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FFFF"/>
      <name val="Times New Roman"/>
      <family val="2"/>
    </font>
    <font>
      <sz val="11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1565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0" fillId="0" borderId="0" xfId="0" applyNumberFormat="1"/>
    <xf numFmtId="0" fontId="5" fillId="0" borderId="0" xfId="2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38" fontId="11" fillId="5" borderId="6" xfId="0" applyNumberFormat="1" applyFont="1" applyFill="1" applyBorder="1" applyAlignment="1">
      <alignment horizontal="center" vertical="center" wrapText="1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0" borderId="0" xfId="0" applyFont="1"/>
    <xf numFmtId="3" fontId="13" fillId="0" borderId="0" xfId="0" applyNumberFormat="1" applyFont="1"/>
    <xf numFmtId="14" fontId="12" fillId="6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workbookViewId="0">
      <selection activeCell="E30" sqref="E30"/>
    </sheetView>
  </sheetViews>
  <sheetFormatPr defaultRowHeight="14.25" x14ac:dyDescent="0.2"/>
  <cols>
    <col min="1" max="1" width="4.375" customWidth="1"/>
    <col min="2" max="2" width="15.125" customWidth="1"/>
    <col min="3" max="3" width="19.875" bestFit="1" customWidth="1"/>
    <col min="4" max="4" width="16.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2" t="s">
        <v>70</v>
      </c>
      <c r="C1" s="42"/>
      <c r="D1" s="42"/>
      <c r="E1" s="42"/>
      <c r="F1" s="42"/>
      <c r="G1" s="42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25</v>
      </c>
    </row>
    <row r="3" spans="2:9" ht="15.75" x14ac:dyDescent="0.25">
      <c r="B3" s="3"/>
      <c r="C3" s="4" t="s">
        <v>7</v>
      </c>
      <c r="D3" s="33">
        <v>35260627</v>
      </c>
      <c r="E3" s="6"/>
      <c r="F3" s="7"/>
      <c r="G3" s="7"/>
    </row>
    <row r="4" spans="2:9" ht="15.75" x14ac:dyDescent="0.25">
      <c r="B4" s="8" t="s">
        <v>71</v>
      </c>
      <c r="C4" s="4" t="s">
        <v>97</v>
      </c>
      <c r="D4" s="5">
        <v>5759426</v>
      </c>
      <c r="E4" s="6"/>
      <c r="F4" s="7"/>
      <c r="G4" s="7"/>
      <c r="I4" s="26"/>
    </row>
    <row r="5" spans="2:9" ht="15.75" x14ac:dyDescent="0.25">
      <c r="B5" s="8" t="s">
        <v>72</v>
      </c>
      <c r="C5" s="4" t="s">
        <v>97</v>
      </c>
      <c r="D5" s="5">
        <v>6347309</v>
      </c>
      <c r="E5" s="6"/>
      <c r="F5" s="7"/>
      <c r="G5" s="7"/>
      <c r="I5" s="26"/>
    </row>
    <row r="6" spans="2:9" ht="15.75" x14ac:dyDescent="0.25">
      <c r="B6" s="8" t="s">
        <v>73</v>
      </c>
      <c r="C6" s="4" t="s">
        <v>97</v>
      </c>
      <c r="D6" s="5">
        <v>4938902</v>
      </c>
      <c r="E6" s="6"/>
      <c r="F6" s="7"/>
      <c r="G6" s="7"/>
      <c r="I6" s="26"/>
    </row>
    <row r="7" spans="2:9" ht="15.75" hidden="1" x14ac:dyDescent="0.25">
      <c r="B7" s="8" t="s">
        <v>74</v>
      </c>
      <c r="C7" s="4" t="s">
        <v>97</v>
      </c>
      <c r="D7" s="5"/>
      <c r="E7" s="6"/>
      <c r="F7" s="7"/>
      <c r="G7" s="7"/>
      <c r="I7" s="26"/>
    </row>
    <row r="8" spans="2:9" ht="15.75" hidden="1" x14ac:dyDescent="0.25">
      <c r="B8" s="8" t="s">
        <v>75</v>
      </c>
      <c r="C8" s="4" t="s">
        <v>97</v>
      </c>
      <c r="D8" s="5"/>
      <c r="E8" s="6"/>
      <c r="F8" s="7"/>
      <c r="G8" s="7"/>
      <c r="I8" s="26"/>
    </row>
    <row r="9" spans="2:9" ht="15.75" hidden="1" x14ac:dyDescent="0.25">
      <c r="B9" s="8" t="s">
        <v>76</v>
      </c>
      <c r="C9" s="4" t="s">
        <v>97</v>
      </c>
      <c r="D9" s="5"/>
      <c r="E9" s="6"/>
      <c r="F9" s="7"/>
      <c r="G9" s="7"/>
      <c r="I9" s="26"/>
    </row>
    <row r="10" spans="2:9" ht="15.75" hidden="1" x14ac:dyDescent="0.25">
      <c r="B10" s="8" t="s">
        <v>77</v>
      </c>
      <c r="C10" s="4" t="s">
        <v>97</v>
      </c>
      <c r="D10" s="5"/>
      <c r="E10" s="6"/>
      <c r="F10" s="7"/>
      <c r="G10" s="7"/>
      <c r="I10" s="26"/>
    </row>
    <row r="11" spans="2:9" ht="15.75" hidden="1" x14ac:dyDescent="0.25">
      <c r="B11" s="8" t="s">
        <v>78</v>
      </c>
      <c r="C11" s="4" t="s">
        <v>97</v>
      </c>
      <c r="D11" s="5"/>
      <c r="E11" s="6"/>
      <c r="F11" s="7"/>
      <c r="G11" s="7"/>
      <c r="I11" s="26"/>
    </row>
    <row r="12" spans="2:9" ht="15.75" hidden="1" x14ac:dyDescent="0.25">
      <c r="B12" s="8" t="s">
        <v>81</v>
      </c>
      <c r="C12" s="4" t="s">
        <v>97</v>
      </c>
      <c r="D12" s="5"/>
      <c r="E12" s="6"/>
      <c r="F12" s="7"/>
      <c r="G12" s="7"/>
      <c r="I12" s="26"/>
    </row>
    <row r="13" spans="2:9" ht="15.75" hidden="1" x14ac:dyDescent="0.25">
      <c r="B13" s="8" t="s">
        <v>79</v>
      </c>
      <c r="C13" s="4" t="s">
        <v>97</v>
      </c>
      <c r="D13" s="5"/>
      <c r="E13" s="6"/>
      <c r="F13" s="7"/>
      <c r="G13" s="7"/>
      <c r="I13" s="26"/>
    </row>
    <row r="14" spans="2:9" ht="15.75" hidden="1" x14ac:dyDescent="0.25">
      <c r="B14" s="8" t="s">
        <v>83</v>
      </c>
      <c r="C14" s="4" t="s">
        <v>97</v>
      </c>
      <c r="D14" s="5"/>
      <c r="E14" s="6"/>
      <c r="F14" s="7"/>
      <c r="G14" s="7"/>
      <c r="I14" s="26"/>
    </row>
    <row r="15" spans="2:9" ht="15.75" hidden="1" x14ac:dyDescent="0.25">
      <c r="B15" s="8" t="s">
        <v>80</v>
      </c>
      <c r="C15" s="4" t="s">
        <v>97</v>
      </c>
      <c r="D15" s="5"/>
      <c r="E15" s="6"/>
      <c r="F15" s="7"/>
      <c r="G15" s="7"/>
      <c r="I15" s="26"/>
    </row>
    <row r="16" spans="2:9" ht="15.75" x14ac:dyDescent="0.25">
      <c r="B16" s="8"/>
      <c r="C16" s="4"/>
      <c r="D16" s="6"/>
      <c r="E16" s="6"/>
      <c r="F16" s="7"/>
      <c r="G16" s="7"/>
      <c r="I16" s="26"/>
    </row>
    <row r="17" spans="2:9" ht="15.75" x14ac:dyDescent="0.25">
      <c r="B17" s="43" t="s">
        <v>17</v>
      </c>
      <c r="C17" s="44"/>
      <c r="D17" s="9">
        <f>+SUM(D3:D16)</f>
        <v>52306264</v>
      </c>
      <c r="E17" s="9"/>
      <c r="F17" s="10"/>
      <c r="G17" s="10"/>
      <c r="I17" s="26"/>
    </row>
    <row r="18" spans="2:9" ht="15.75" x14ac:dyDescent="0.25">
      <c r="B18" s="8" t="s">
        <v>71</v>
      </c>
      <c r="C18" s="16" t="s">
        <v>18</v>
      </c>
      <c r="D18" s="33"/>
      <c r="E18" s="5">
        <v>0</v>
      </c>
      <c r="F18" s="15"/>
      <c r="G18" s="15"/>
    </row>
    <row r="19" spans="2:9" ht="15.75" x14ac:dyDescent="0.25">
      <c r="B19" s="8" t="s">
        <v>72</v>
      </c>
      <c r="C19" s="16" t="s">
        <v>18</v>
      </c>
      <c r="D19" s="33"/>
      <c r="E19" s="5">
        <v>135626</v>
      </c>
      <c r="F19" s="15"/>
      <c r="G19" s="15"/>
    </row>
    <row r="20" spans="2:9" ht="15.75" x14ac:dyDescent="0.25">
      <c r="B20" s="8" t="s">
        <v>73</v>
      </c>
      <c r="C20" s="16" t="s">
        <v>18</v>
      </c>
      <c r="D20" s="33"/>
      <c r="E20" s="5">
        <v>0</v>
      </c>
      <c r="F20" s="15"/>
      <c r="G20" s="15"/>
    </row>
    <row r="21" spans="2:9" ht="15.75" hidden="1" x14ac:dyDescent="0.25">
      <c r="B21" s="8" t="s">
        <v>74</v>
      </c>
      <c r="C21" s="16" t="s">
        <v>18</v>
      </c>
      <c r="D21" s="33"/>
      <c r="E21" s="5"/>
      <c r="F21" s="15"/>
      <c r="G21" s="15"/>
    </row>
    <row r="22" spans="2:9" ht="15.75" hidden="1" x14ac:dyDescent="0.25">
      <c r="B22" s="8" t="s">
        <v>75</v>
      </c>
      <c r="C22" s="16" t="s">
        <v>18</v>
      </c>
      <c r="D22" s="33"/>
      <c r="E22" s="5"/>
      <c r="F22" s="15"/>
      <c r="G22" s="15"/>
    </row>
    <row r="23" spans="2:9" ht="15.75" hidden="1" x14ac:dyDescent="0.25">
      <c r="B23" s="8" t="s">
        <v>76</v>
      </c>
      <c r="C23" s="16" t="s">
        <v>18</v>
      </c>
      <c r="D23" s="33"/>
      <c r="E23" s="5"/>
      <c r="F23" s="15"/>
      <c r="G23" s="15"/>
    </row>
    <row r="24" spans="2:9" ht="15.75" hidden="1" x14ac:dyDescent="0.25">
      <c r="B24" s="8" t="s">
        <v>77</v>
      </c>
      <c r="C24" s="16" t="s">
        <v>18</v>
      </c>
      <c r="D24" s="33"/>
      <c r="E24" s="5"/>
      <c r="F24" s="15"/>
      <c r="G24" s="15"/>
    </row>
    <row r="25" spans="2:9" ht="15.75" hidden="1" x14ac:dyDescent="0.25">
      <c r="B25" s="8" t="s">
        <v>78</v>
      </c>
      <c r="C25" s="16" t="s">
        <v>18</v>
      </c>
      <c r="D25" s="33"/>
      <c r="E25" s="5"/>
      <c r="F25" s="15"/>
      <c r="G25" s="15"/>
    </row>
    <row r="26" spans="2:9" ht="15.75" hidden="1" x14ac:dyDescent="0.25">
      <c r="B26" s="8" t="s">
        <v>81</v>
      </c>
      <c r="C26" s="16" t="s">
        <v>18</v>
      </c>
      <c r="D26" s="33"/>
      <c r="E26" s="5"/>
      <c r="F26" s="15"/>
      <c r="G26" s="15"/>
    </row>
    <row r="27" spans="2:9" ht="15.75" hidden="1" x14ac:dyDescent="0.25">
      <c r="B27" s="8" t="s">
        <v>79</v>
      </c>
      <c r="C27" s="16" t="s">
        <v>18</v>
      </c>
      <c r="D27" s="33"/>
      <c r="E27" s="5"/>
      <c r="F27" s="15"/>
      <c r="G27" s="15"/>
    </row>
    <row r="28" spans="2:9" ht="15.75" hidden="1" x14ac:dyDescent="0.25">
      <c r="B28" s="8" t="s">
        <v>83</v>
      </c>
      <c r="C28" s="16" t="s">
        <v>18</v>
      </c>
      <c r="D28" s="33"/>
      <c r="E28" s="5"/>
      <c r="F28" s="15"/>
      <c r="G28" s="15"/>
    </row>
    <row r="29" spans="2:9" ht="15.75" hidden="1" x14ac:dyDescent="0.25">
      <c r="B29" s="8" t="s">
        <v>80</v>
      </c>
      <c r="C29" s="16" t="s">
        <v>18</v>
      </c>
      <c r="D29" s="33"/>
      <c r="E29" s="5"/>
      <c r="F29" s="15"/>
      <c r="G29" s="15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45" t="s">
        <v>4</v>
      </c>
      <c r="C31" s="46"/>
      <c r="D31" s="9"/>
      <c r="E31" s="18">
        <f>+SUM(E18:E30)</f>
        <v>135626</v>
      </c>
      <c r="F31" s="10"/>
      <c r="G31" s="19"/>
    </row>
    <row r="32" spans="2:9" ht="15.75" x14ac:dyDescent="0.25">
      <c r="B32" s="8" t="s">
        <v>71</v>
      </c>
      <c r="C32" s="16" t="s">
        <v>82</v>
      </c>
      <c r="D32" s="6"/>
      <c r="E32" s="17"/>
      <c r="F32" s="7"/>
      <c r="G32" s="7">
        <v>0</v>
      </c>
    </row>
    <row r="33" spans="2:7" ht="15.75" x14ac:dyDescent="0.25">
      <c r="B33" s="8" t="s">
        <v>72</v>
      </c>
      <c r="C33" s="16" t="s">
        <v>98</v>
      </c>
      <c r="D33" s="6"/>
      <c r="E33" s="17"/>
      <c r="F33" s="7"/>
      <c r="G33" s="7">
        <f>12326055+1178000</f>
        <v>13504055</v>
      </c>
    </row>
    <row r="34" spans="2:7" ht="15.75" x14ac:dyDescent="0.25">
      <c r="B34" s="8" t="s">
        <v>73</v>
      </c>
      <c r="C34" s="16" t="s">
        <v>82</v>
      </c>
      <c r="D34" s="6"/>
      <c r="E34" s="17"/>
      <c r="F34" s="7"/>
      <c r="G34" s="7">
        <v>0</v>
      </c>
    </row>
    <row r="35" spans="2:7" ht="15.75" hidden="1" x14ac:dyDescent="0.25">
      <c r="B35" s="8" t="s">
        <v>74</v>
      </c>
      <c r="C35" s="16" t="s">
        <v>82</v>
      </c>
      <c r="D35" s="6"/>
      <c r="E35" s="17"/>
      <c r="F35" s="7"/>
      <c r="G35" s="7"/>
    </row>
    <row r="36" spans="2:7" ht="15.75" hidden="1" x14ac:dyDescent="0.25">
      <c r="B36" s="8" t="s">
        <v>75</v>
      </c>
      <c r="C36" s="16" t="s">
        <v>82</v>
      </c>
      <c r="D36" s="6"/>
      <c r="E36" s="17"/>
      <c r="F36" s="7"/>
      <c r="G36" s="7"/>
    </row>
    <row r="37" spans="2:7" ht="15.75" hidden="1" x14ac:dyDescent="0.25">
      <c r="B37" s="8" t="s">
        <v>76</v>
      </c>
      <c r="C37" s="16" t="s">
        <v>82</v>
      </c>
      <c r="D37" s="6"/>
      <c r="E37" s="17"/>
      <c r="F37" s="7"/>
      <c r="G37" s="7"/>
    </row>
    <row r="38" spans="2:7" ht="15.75" hidden="1" x14ac:dyDescent="0.25">
      <c r="B38" s="8" t="s">
        <v>77</v>
      </c>
      <c r="C38" s="16" t="s">
        <v>82</v>
      </c>
      <c r="D38" s="6"/>
      <c r="E38" s="17"/>
      <c r="F38" s="7"/>
      <c r="G38" s="7"/>
    </row>
    <row r="39" spans="2:7" ht="15.75" hidden="1" x14ac:dyDescent="0.25">
      <c r="B39" s="8" t="s">
        <v>78</v>
      </c>
      <c r="C39" s="16" t="s">
        <v>82</v>
      </c>
      <c r="D39" s="6"/>
      <c r="E39" s="17"/>
      <c r="F39" s="7"/>
      <c r="G39" s="7"/>
    </row>
    <row r="40" spans="2:7" ht="15.75" hidden="1" x14ac:dyDescent="0.25">
      <c r="B40" s="8" t="s">
        <v>81</v>
      </c>
      <c r="C40" s="16" t="s">
        <v>82</v>
      </c>
      <c r="D40" s="6"/>
      <c r="E40" s="17"/>
      <c r="F40" s="7"/>
      <c r="G40" s="7"/>
    </row>
    <row r="41" spans="2:7" ht="15.75" hidden="1" x14ac:dyDescent="0.25">
      <c r="B41" s="8" t="s">
        <v>79</v>
      </c>
      <c r="C41" s="16" t="s">
        <v>82</v>
      </c>
      <c r="D41" s="6"/>
      <c r="E41" s="17"/>
      <c r="F41" s="7"/>
      <c r="G41" s="7"/>
    </row>
    <row r="42" spans="2:7" ht="15.75" hidden="1" x14ac:dyDescent="0.25">
      <c r="B42" s="8" t="s">
        <v>83</v>
      </c>
      <c r="C42" s="16" t="s">
        <v>82</v>
      </c>
      <c r="D42" s="6"/>
      <c r="E42" s="17"/>
      <c r="F42" s="7"/>
      <c r="G42" s="7"/>
    </row>
    <row r="43" spans="2:7" ht="15.75" hidden="1" x14ac:dyDescent="0.25">
      <c r="B43" s="8" t="s">
        <v>80</v>
      </c>
      <c r="C43" s="16" t="s">
        <v>82</v>
      </c>
      <c r="D43" s="6"/>
      <c r="E43" s="17"/>
      <c r="F43" s="7"/>
      <c r="G43" s="7"/>
    </row>
    <row r="44" spans="2:7" ht="15.75" x14ac:dyDescent="0.25">
      <c r="B44" s="3"/>
      <c r="C44" s="16"/>
      <c r="D44" s="6"/>
      <c r="E44" s="17"/>
      <c r="F44" s="7"/>
      <c r="G44" s="7"/>
    </row>
    <row r="45" spans="2:7" ht="15.75" x14ac:dyDescent="0.25">
      <c r="B45" s="45" t="s">
        <v>5</v>
      </c>
      <c r="C45" s="46"/>
      <c r="D45" s="20"/>
      <c r="E45" s="18"/>
      <c r="F45" s="19"/>
      <c r="G45" s="21">
        <f>SUM(G32:G44)</f>
        <v>13504055</v>
      </c>
    </row>
    <row r="46" spans="2:7" ht="18" customHeight="1" x14ac:dyDescent="0.25">
      <c r="B46" s="47" t="s">
        <v>23</v>
      </c>
      <c r="C46" s="48"/>
      <c r="D46" s="48"/>
      <c r="E46" s="48"/>
      <c r="F46" s="49"/>
      <c r="G46" s="22">
        <f>D17-E31-G45</f>
        <v>38666583</v>
      </c>
    </row>
    <row r="47" spans="2:7" x14ac:dyDescent="0.2">
      <c r="G47" s="26"/>
    </row>
    <row r="49" spans="6:6" x14ac:dyDescent="0.2">
      <c r="F49" s="26"/>
    </row>
    <row r="50" spans="6:6" x14ac:dyDescent="0.2">
      <c r="F50" s="26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20CD-2293-4ADA-99AE-409A9530F529}">
  <sheetPr>
    <tabColor rgb="FFFFFF00"/>
    <outlinePr summaryBelow="0"/>
  </sheetPr>
  <dimension ref="A1:L4"/>
  <sheetViews>
    <sheetView zoomScaleNormal="100" workbookViewId="0"/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37" t="s">
        <v>30</v>
      </c>
      <c r="B1" s="37" t="s">
        <v>84</v>
      </c>
      <c r="C1" s="37" t="s">
        <v>20</v>
      </c>
      <c r="D1" s="37" t="s">
        <v>9</v>
      </c>
      <c r="E1" s="37" t="s">
        <v>0</v>
      </c>
      <c r="F1" s="37" t="s">
        <v>28</v>
      </c>
      <c r="G1" s="37" t="s">
        <v>85</v>
      </c>
      <c r="H1" s="37" t="s">
        <v>86</v>
      </c>
      <c r="I1" s="37" t="s">
        <v>13</v>
      </c>
      <c r="J1" s="37" t="s">
        <v>87</v>
      </c>
      <c r="K1" s="37" t="s">
        <v>88</v>
      </c>
      <c r="L1" s="37" t="s">
        <v>89</v>
      </c>
    </row>
    <row r="2" spans="1:12" ht="15" x14ac:dyDescent="0.25">
      <c r="A2" s="38" t="s">
        <v>99</v>
      </c>
      <c r="B2" s="38" t="s">
        <v>16</v>
      </c>
      <c r="C2" s="41">
        <v>46083</v>
      </c>
      <c r="D2" s="38" t="s">
        <v>106</v>
      </c>
      <c r="E2" s="41">
        <v>46083</v>
      </c>
      <c r="F2" s="38" t="s">
        <v>107</v>
      </c>
      <c r="G2" s="38" t="s">
        <v>108</v>
      </c>
      <c r="H2" s="39">
        <v>1876428</v>
      </c>
      <c r="I2" s="39">
        <v>168879</v>
      </c>
      <c r="J2" s="39">
        <v>136604</v>
      </c>
      <c r="K2" s="39">
        <v>1844153</v>
      </c>
      <c r="L2" s="38" t="s">
        <v>93</v>
      </c>
    </row>
    <row r="3" spans="1:12" ht="15" x14ac:dyDescent="0.25">
      <c r="A3" s="38" t="s">
        <v>99</v>
      </c>
      <c r="B3" s="38" t="s">
        <v>16</v>
      </c>
      <c r="C3" s="41">
        <v>46083</v>
      </c>
      <c r="D3" s="38" t="s">
        <v>109</v>
      </c>
      <c r="E3" s="41">
        <v>46083</v>
      </c>
      <c r="F3" s="38" t="s">
        <v>110</v>
      </c>
      <c r="G3" s="38" t="s">
        <v>111</v>
      </c>
      <c r="H3" s="39">
        <v>3148910</v>
      </c>
      <c r="I3" s="39">
        <v>283402</v>
      </c>
      <c r="J3" s="39">
        <v>229241</v>
      </c>
      <c r="K3" s="39">
        <v>3094749</v>
      </c>
      <c r="L3" s="38" t="s">
        <v>93</v>
      </c>
    </row>
    <row r="4" spans="1:12" ht="15" x14ac:dyDescent="0.25">
      <c r="K4" s="39">
        <f>SUM(K2:K3)</f>
        <v>4938902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11B1-C783-47AC-B4AE-E2CCAE2677DA}">
  <sheetPr>
    <tabColor rgb="FFFFFF00"/>
    <outlinePr summaryBelow="0"/>
  </sheetPr>
  <dimension ref="A1:L5"/>
  <sheetViews>
    <sheetView zoomScaleNormal="100" workbookViewId="0"/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37" t="s">
        <v>30</v>
      </c>
      <c r="B1" s="37" t="s">
        <v>84</v>
      </c>
      <c r="C1" s="40" t="s">
        <v>20</v>
      </c>
      <c r="D1" s="37" t="s">
        <v>9</v>
      </c>
      <c r="E1" s="40" t="s">
        <v>0</v>
      </c>
      <c r="F1" s="37" t="s">
        <v>28</v>
      </c>
      <c r="G1" s="37" t="s">
        <v>85</v>
      </c>
      <c r="H1" s="37" t="s">
        <v>86</v>
      </c>
      <c r="I1" s="37" t="s">
        <v>13</v>
      </c>
      <c r="J1" s="37" t="s">
        <v>87</v>
      </c>
      <c r="K1" s="37" t="s">
        <v>88</v>
      </c>
      <c r="L1" s="37" t="s">
        <v>89</v>
      </c>
    </row>
    <row r="2" spans="1:12" ht="15" x14ac:dyDescent="0.25">
      <c r="A2" s="38" t="s">
        <v>99</v>
      </c>
      <c r="B2" s="38" t="s">
        <v>16</v>
      </c>
      <c r="C2" s="41">
        <v>46058</v>
      </c>
      <c r="D2" s="38" t="s">
        <v>100</v>
      </c>
      <c r="E2" s="41">
        <v>46058</v>
      </c>
      <c r="F2" s="38">
        <v>9415</v>
      </c>
      <c r="G2" s="38" t="s">
        <v>27</v>
      </c>
      <c r="H2" s="39">
        <v>2312884</v>
      </c>
      <c r="I2" s="39">
        <v>208160</v>
      </c>
      <c r="J2" s="39">
        <v>168378</v>
      </c>
      <c r="K2" s="39">
        <v>2273102</v>
      </c>
      <c r="L2" s="38" t="s">
        <v>93</v>
      </c>
    </row>
    <row r="3" spans="1:12" ht="15" x14ac:dyDescent="0.25">
      <c r="A3" s="38" t="s">
        <v>99</v>
      </c>
      <c r="B3" s="38" t="s">
        <v>16</v>
      </c>
      <c r="C3" s="41">
        <v>46058</v>
      </c>
      <c r="D3" s="38" t="s">
        <v>101</v>
      </c>
      <c r="E3" s="41">
        <v>46058</v>
      </c>
      <c r="F3" s="38">
        <v>9416</v>
      </c>
      <c r="G3" s="38" t="s">
        <v>102</v>
      </c>
      <c r="H3" s="39">
        <v>4145510</v>
      </c>
      <c r="I3" s="39">
        <v>373096</v>
      </c>
      <c r="J3" s="39">
        <v>301793</v>
      </c>
      <c r="K3" s="39">
        <v>4074207</v>
      </c>
      <c r="L3" s="38" t="s">
        <v>93</v>
      </c>
    </row>
    <row r="4" spans="1:12" ht="15" x14ac:dyDescent="0.25">
      <c r="A4" s="38" t="s">
        <v>99</v>
      </c>
      <c r="B4" s="38" t="s">
        <v>16</v>
      </c>
      <c r="C4" s="41">
        <v>46063</v>
      </c>
      <c r="D4" s="38" t="s">
        <v>104</v>
      </c>
      <c r="E4" s="41">
        <v>46062</v>
      </c>
      <c r="F4" s="38"/>
      <c r="G4" s="38" t="s">
        <v>105</v>
      </c>
      <c r="H4" s="39">
        <v>-125580</v>
      </c>
      <c r="I4" s="39">
        <v>0</v>
      </c>
      <c r="J4" s="39">
        <v>-10046</v>
      </c>
      <c r="K4" s="39">
        <f>+H4+J4</f>
        <v>-135626</v>
      </c>
      <c r="L4" s="38" t="s">
        <v>103</v>
      </c>
    </row>
    <row r="5" spans="1:12" ht="15" x14ac:dyDescent="0.25">
      <c r="K5" s="39">
        <f>SUM(K2:K4)</f>
        <v>6211683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BF26-ECD5-42AD-BCD3-834DC899F604}">
  <sheetPr>
    <tabColor rgb="FFFFFF00"/>
    <outlinePr summaryBelow="0"/>
  </sheetPr>
  <dimension ref="A1:L4"/>
  <sheetViews>
    <sheetView zoomScaleNormal="100" workbookViewId="0"/>
  </sheetViews>
  <sheetFormatPr defaultColWidth="9.125" defaultRowHeight="14.25" x14ac:dyDescent="0.2"/>
  <cols>
    <col min="1" max="1" width="20.875" style="27" bestFit="1" customWidth="1"/>
    <col min="2" max="2" width="36.375" style="27" bestFit="1" customWidth="1"/>
    <col min="3" max="3" width="13.375" style="31" bestFit="1" customWidth="1"/>
    <col min="4" max="4" width="8.375" style="27" bestFit="1" customWidth="1"/>
    <col min="5" max="5" width="11.875" style="31" bestFit="1" customWidth="1"/>
    <col min="6" max="6" width="10" style="27" customWidth="1"/>
    <col min="7" max="7" width="36.375" style="27" bestFit="1" customWidth="1"/>
    <col min="8" max="8" width="9" style="27" bestFit="1" customWidth="1"/>
    <col min="9" max="9" width="9.125" style="27"/>
    <col min="10" max="10" width="8.75" style="27" bestFit="1" customWidth="1"/>
    <col min="11" max="11" width="9.125" style="27" customWidth="1"/>
    <col min="12" max="12" width="9" style="27" bestFit="1" customWidth="1"/>
    <col min="13" max="16384" width="9.125" style="27"/>
  </cols>
  <sheetData>
    <row r="1" spans="1:12" ht="28.5" x14ac:dyDescent="0.2">
      <c r="A1" s="37" t="s">
        <v>30</v>
      </c>
      <c r="B1" s="37" t="s">
        <v>84</v>
      </c>
      <c r="C1" s="40" t="s">
        <v>20</v>
      </c>
      <c r="D1" s="37" t="s">
        <v>9</v>
      </c>
      <c r="E1" s="40" t="s">
        <v>0</v>
      </c>
      <c r="F1" s="37" t="s">
        <v>28</v>
      </c>
      <c r="G1" s="37" t="s">
        <v>85</v>
      </c>
      <c r="H1" s="37" t="s">
        <v>86</v>
      </c>
      <c r="I1" s="37" t="s">
        <v>13</v>
      </c>
      <c r="J1" s="37" t="s">
        <v>87</v>
      </c>
      <c r="K1" s="37" t="s">
        <v>88</v>
      </c>
      <c r="L1" s="37" t="s">
        <v>89</v>
      </c>
    </row>
    <row r="2" spans="1:12" ht="15" x14ac:dyDescent="0.25">
      <c r="A2" s="38" t="s">
        <v>90</v>
      </c>
      <c r="B2" s="38" t="s">
        <v>27</v>
      </c>
      <c r="C2" s="41">
        <v>46030</v>
      </c>
      <c r="D2" s="38" t="s">
        <v>91</v>
      </c>
      <c r="E2" s="41">
        <v>46030</v>
      </c>
      <c r="F2" s="38" t="s">
        <v>92</v>
      </c>
      <c r="G2" s="38" t="s">
        <v>27</v>
      </c>
      <c r="H2" s="39">
        <v>2700101</v>
      </c>
      <c r="I2" s="39">
        <v>243010</v>
      </c>
      <c r="J2" s="39">
        <v>196567</v>
      </c>
      <c r="K2" s="39">
        <v>2653658</v>
      </c>
      <c r="L2" s="38" t="s">
        <v>93</v>
      </c>
    </row>
    <row r="3" spans="1:12" ht="15" x14ac:dyDescent="0.25">
      <c r="A3" s="38" t="s">
        <v>94</v>
      </c>
      <c r="B3" s="38" t="s">
        <v>24</v>
      </c>
      <c r="C3" s="41">
        <v>46030</v>
      </c>
      <c r="D3" s="38" t="s">
        <v>95</v>
      </c>
      <c r="E3" s="41">
        <v>46030</v>
      </c>
      <c r="F3" s="38" t="s">
        <v>96</v>
      </c>
      <c r="G3" s="38" t="s">
        <v>24</v>
      </c>
      <c r="H3" s="39">
        <v>3160122</v>
      </c>
      <c r="I3" s="39">
        <v>284411</v>
      </c>
      <c r="J3" s="39">
        <v>230057</v>
      </c>
      <c r="K3" s="39">
        <v>3105768</v>
      </c>
      <c r="L3" s="38" t="s">
        <v>93</v>
      </c>
    </row>
    <row r="4" spans="1:12" ht="15" x14ac:dyDescent="0.25">
      <c r="K4" s="39">
        <f>SUM(K2:K3)</f>
        <v>5759426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AEBB-11C3-462C-A3A5-94E16E805C32}">
  <sheetPr>
    <tabColor rgb="FFFFFF00"/>
    <outlinePr summaryBelow="0"/>
  </sheetPr>
  <dimension ref="A1:M7"/>
  <sheetViews>
    <sheetView zoomScaleNormal="100" workbookViewId="0">
      <selection activeCell="M7" sqref="M7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45992</v>
      </c>
      <c r="B3" s="23">
        <v>45992</v>
      </c>
      <c r="C3" s="24" t="s">
        <v>62</v>
      </c>
      <c r="D3" s="24" t="s">
        <v>37</v>
      </c>
      <c r="E3" s="24"/>
      <c r="F3" s="29" t="s">
        <v>34</v>
      </c>
      <c r="G3" s="29" t="s">
        <v>16</v>
      </c>
      <c r="H3" s="29" t="s">
        <v>22</v>
      </c>
      <c r="I3" s="24" t="s">
        <v>66</v>
      </c>
      <c r="J3" s="25">
        <v>-41860</v>
      </c>
      <c r="K3" s="25">
        <v>0</v>
      </c>
      <c r="L3" s="25">
        <v>-3349</v>
      </c>
      <c r="M3" s="30">
        <f>+J3-K3+L3</f>
        <v>-45209</v>
      </c>
    </row>
    <row r="4" spans="1:13" x14ac:dyDescent="0.2">
      <c r="A4" s="23">
        <v>45993</v>
      </c>
      <c r="B4" s="23">
        <v>45993</v>
      </c>
      <c r="C4" s="24" t="s">
        <v>63</v>
      </c>
      <c r="D4" s="24" t="s">
        <v>37</v>
      </c>
      <c r="E4" s="24"/>
      <c r="F4" s="29" t="s">
        <v>34</v>
      </c>
      <c r="G4" s="29" t="s">
        <v>16</v>
      </c>
      <c r="H4" s="29" t="s">
        <v>22</v>
      </c>
      <c r="I4" s="24" t="s">
        <v>67</v>
      </c>
      <c r="J4" s="25">
        <v>-50591</v>
      </c>
      <c r="K4" s="25">
        <v>0</v>
      </c>
      <c r="L4" s="25">
        <v>-4047</v>
      </c>
      <c r="M4" s="30">
        <f>+J4-K4+L4</f>
        <v>-54638</v>
      </c>
    </row>
    <row r="5" spans="1:13" x14ac:dyDescent="0.2">
      <c r="A5" s="23">
        <v>45994</v>
      </c>
      <c r="B5" s="23">
        <v>45918</v>
      </c>
      <c r="C5" s="24" t="s">
        <v>64</v>
      </c>
      <c r="D5" s="24" t="s">
        <v>37</v>
      </c>
      <c r="E5" s="24"/>
      <c r="F5" s="29" t="s">
        <v>34</v>
      </c>
      <c r="G5" s="29" t="s">
        <v>16</v>
      </c>
      <c r="H5" s="29" t="s">
        <v>22</v>
      </c>
      <c r="I5" s="24" t="s">
        <v>68</v>
      </c>
      <c r="J5" s="25">
        <v>-151653</v>
      </c>
      <c r="K5" s="25">
        <v>0</v>
      </c>
      <c r="L5" s="25">
        <v>-12132</v>
      </c>
      <c r="M5" s="30">
        <f t="shared" ref="M5:M6" si="0">+J5-K5+L5</f>
        <v>-163785</v>
      </c>
    </row>
    <row r="6" spans="1:13" x14ac:dyDescent="0.2">
      <c r="A6" s="23">
        <v>46015</v>
      </c>
      <c r="B6" s="23">
        <v>46003</v>
      </c>
      <c r="C6" s="24" t="s">
        <v>65</v>
      </c>
      <c r="D6" s="24" t="s">
        <v>37</v>
      </c>
      <c r="E6" s="24"/>
      <c r="F6" s="29" t="s">
        <v>34</v>
      </c>
      <c r="G6" s="29" t="s">
        <v>16</v>
      </c>
      <c r="H6" s="29" t="s">
        <v>22</v>
      </c>
      <c r="I6" s="24" t="s">
        <v>69</v>
      </c>
      <c r="J6" s="25">
        <v>-41860</v>
      </c>
      <c r="K6" s="25">
        <v>0</v>
      </c>
      <c r="L6" s="25">
        <v>-3349</v>
      </c>
      <c r="M6" s="30">
        <f t="shared" si="0"/>
        <v>-45209</v>
      </c>
    </row>
    <row r="7" spans="1:13" x14ac:dyDescent="0.2">
      <c r="M7" s="30">
        <f>SUM(M3:M6)</f>
        <v>-308841</v>
      </c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EDA7-F5CA-4914-BCDF-9DE93013BBBA}">
  <sheetPr>
    <tabColor rgb="FFFFFF00"/>
    <outlinePr summaryBelow="0"/>
  </sheetPr>
  <dimension ref="A1:M6"/>
  <sheetViews>
    <sheetView zoomScaleNormal="100" workbookViewId="0">
      <selection activeCell="M6" sqref="M6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7.875" style="27" bestFit="1" customWidth="1"/>
    <col min="6" max="6" width="11.125" style="27" bestFit="1" customWidth="1"/>
    <col min="7" max="7" width="11.5" style="32" bestFit="1" customWidth="1"/>
    <col min="8" max="8" width="9.125" style="32" bestFit="1" customWidth="1"/>
    <col min="9" max="9" width="27.75" style="32" bestFit="1" customWidth="1"/>
    <col min="10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45972</v>
      </c>
      <c r="B3" s="23">
        <v>45972</v>
      </c>
      <c r="C3" s="24" t="s">
        <v>56</v>
      </c>
      <c r="D3" s="24" t="s">
        <v>32</v>
      </c>
      <c r="E3" s="24" t="s">
        <v>59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2365294</v>
      </c>
      <c r="K3" s="25">
        <v>212876</v>
      </c>
      <c r="L3" s="25">
        <v>172193</v>
      </c>
      <c r="M3" s="30">
        <f>+J3-K3+L3</f>
        <v>2324611</v>
      </c>
    </row>
    <row r="4" spans="1:13" x14ac:dyDescent="0.2">
      <c r="A4" s="23">
        <v>45982</v>
      </c>
      <c r="B4" s="23">
        <v>45982</v>
      </c>
      <c r="C4" s="24" t="s">
        <v>57</v>
      </c>
      <c r="D4" s="24" t="s">
        <v>41</v>
      </c>
      <c r="E4" s="24" t="s">
        <v>60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1874004</v>
      </c>
      <c r="K4" s="25">
        <v>168661</v>
      </c>
      <c r="L4" s="25">
        <v>136427</v>
      </c>
      <c r="M4" s="30">
        <f t="shared" ref="M4:M5" si="0">+J4-K4+L4</f>
        <v>1841770</v>
      </c>
    </row>
    <row r="5" spans="1:13" x14ac:dyDescent="0.2">
      <c r="A5" s="23">
        <v>45982</v>
      </c>
      <c r="B5" s="23">
        <v>45982</v>
      </c>
      <c r="C5" s="24" t="s">
        <v>58</v>
      </c>
      <c r="D5" s="24" t="s">
        <v>37</v>
      </c>
      <c r="E5" s="24" t="s">
        <v>61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1906498</v>
      </c>
      <c r="K5" s="25">
        <v>171585</v>
      </c>
      <c r="L5" s="25">
        <v>138793</v>
      </c>
      <c r="M5" s="30">
        <f t="shared" si="0"/>
        <v>1873706</v>
      </c>
    </row>
    <row r="6" spans="1:13" x14ac:dyDescent="0.2">
      <c r="M6" s="30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AF3C-B130-4157-9822-71CD08DDD0A3}">
  <sheetPr>
    <tabColor rgb="FFFFFF00"/>
    <outlinePr summaryBelow="0"/>
  </sheetPr>
  <dimension ref="A1:M7"/>
  <sheetViews>
    <sheetView zoomScaleNormal="100" workbookViewId="0">
      <selection activeCell="M7" sqref="M7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3">
        <v>45951</v>
      </c>
      <c r="B3" s="23">
        <v>45951</v>
      </c>
      <c r="C3" s="24" t="s">
        <v>48</v>
      </c>
      <c r="D3" s="24" t="s">
        <v>32</v>
      </c>
      <c r="E3" s="24" t="s">
        <v>51</v>
      </c>
      <c r="F3" s="29" t="s">
        <v>34</v>
      </c>
      <c r="G3" s="29" t="s">
        <v>16</v>
      </c>
      <c r="H3" s="29" t="s">
        <v>22</v>
      </c>
      <c r="I3" s="24" t="s">
        <v>24</v>
      </c>
      <c r="J3" s="25">
        <v>2679667</v>
      </c>
      <c r="K3" s="25">
        <v>241171</v>
      </c>
      <c r="L3" s="25">
        <v>195080</v>
      </c>
      <c r="M3" s="30">
        <f>+J3-K3+L3</f>
        <v>2633576</v>
      </c>
    </row>
    <row r="4" spans="1:13" x14ac:dyDescent="0.2">
      <c r="A4" s="23">
        <v>45952</v>
      </c>
      <c r="B4" s="23">
        <v>45952</v>
      </c>
      <c r="C4" s="24" t="s">
        <v>49</v>
      </c>
      <c r="D4" s="24" t="s">
        <v>41</v>
      </c>
      <c r="E4" s="24" t="s">
        <v>52</v>
      </c>
      <c r="F4" s="29" t="s">
        <v>34</v>
      </c>
      <c r="G4" s="29" t="s">
        <v>16</v>
      </c>
      <c r="H4" s="29" t="s">
        <v>22</v>
      </c>
      <c r="I4" s="24" t="s">
        <v>26</v>
      </c>
      <c r="J4" s="25">
        <v>2675434</v>
      </c>
      <c r="K4" s="25">
        <v>240790</v>
      </c>
      <c r="L4" s="25">
        <v>194772</v>
      </c>
      <c r="M4" s="30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50</v>
      </c>
      <c r="D5" s="24" t="s">
        <v>37</v>
      </c>
      <c r="E5" s="24" t="s">
        <v>53</v>
      </c>
      <c r="F5" s="29" t="s">
        <v>34</v>
      </c>
      <c r="G5" s="29" t="s">
        <v>16</v>
      </c>
      <c r="H5" s="29" t="s">
        <v>22</v>
      </c>
      <c r="I5" s="24" t="s">
        <v>27</v>
      </c>
      <c r="J5" s="25">
        <v>1908949</v>
      </c>
      <c r="K5" s="25">
        <v>171806</v>
      </c>
      <c r="L5" s="25">
        <v>138971</v>
      </c>
      <c r="M5" s="30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54</v>
      </c>
      <c r="D6" s="24" t="s">
        <v>32</v>
      </c>
      <c r="E6" s="29"/>
      <c r="F6" s="29" t="s">
        <v>34</v>
      </c>
      <c r="G6" s="29" t="s">
        <v>16</v>
      </c>
      <c r="H6" s="29" t="s">
        <v>22</v>
      </c>
      <c r="I6" s="29" t="s">
        <v>55</v>
      </c>
      <c r="J6" s="30">
        <v>-101063</v>
      </c>
      <c r="K6" s="30">
        <v>0</v>
      </c>
      <c r="L6" s="30">
        <v>-8085</v>
      </c>
      <c r="M6" s="30">
        <f t="shared" si="0"/>
        <v>-109148</v>
      </c>
    </row>
    <row r="7" spans="1:13" x14ac:dyDescent="0.2">
      <c r="M7" s="30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1FC2-5274-4B04-975D-E0F444D8EC1F}">
  <sheetPr>
    <tabColor rgb="FFFFFF00"/>
    <outlinePr summaryBelow="0"/>
  </sheetPr>
  <dimension ref="A1:M8"/>
  <sheetViews>
    <sheetView zoomScaleNormal="100" workbookViewId="0">
      <selection sqref="A1:M1"/>
    </sheetView>
  </sheetViews>
  <sheetFormatPr defaultColWidth="9.125" defaultRowHeight="14.25" x14ac:dyDescent="0.2"/>
  <cols>
    <col min="1" max="1" width="10.75" style="31" bestFit="1" customWidth="1"/>
    <col min="2" max="2" width="9" style="31" bestFit="1" customWidth="1"/>
    <col min="3" max="3" width="8.75" style="27" bestFit="1" customWidth="1"/>
    <col min="4" max="4" width="14.875" style="27" customWidth="1"/>
    <col min="5" max="5" width="25.125" style="27" bestFit="1" customWidth="1"/>
    <col min="6" max="6" width="7.875" style="27" bestFit="1" customWidth="1"/>
    <col min="7" max="7" width="9.25" style="32" bestFit="1" customWidth="1"/>
    <col min="8" max="8" width="9.125" style="32" bestFit="1" customWidth="1"/>
    <col min="9" max="10" width="17.125" style="32" customWidth="1"/>
    <col min="11" max="13" width="9.125" style="27"/>
    <col min="14" max="14" width="10.75" style="27" bestFit="1" customWidth="1"/>
    <col min="15" max="16384" width="9.125" style="27"/>
  </cols>
  <sheetData>
    <row r="1" spans="1:13" ht="18.75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35" t="s">
        <v>20</v>
      </c>
      <c r="B2" s="35" t="s">
        <v>8</v>
      </c>
      <c r="C2" s="36" t="s">
        <v>9</v>
      </c>
      <c r="D2" s="36" t="s">
        <v>29</v>
      </c>
      <c r="E2" s="36" t="s">
        <v>28</v>
      </c>
      <c r="F2" s="36" t="s">
        <v>30</v>
      </c>
      <c r="G2" s="36" t="s">
        <v>10</v>
      </c>
      <c r="H2" s="36" t="s">
        <v>21</v>
      </c>
      <c r="I2" s="36" t="s">
        <v>11</v>
      </c>
      <c r="J2" s="34" t="s">
        <v>12</v>
      </c>
      <c r="K2" s="34" t="s">
        <v>13</v>
      </c>
      <c r="L2" s="34" t="s">
        <v>14</v>
      </c>
      <c r="M2" s="34" t="s">
        <v>15</v>
      </c>
    </row>
    <row r="3" spans="1:13" x14ac:dyDescent="0.2">
      <c r="A3" s="28">
        <v>45918</v>
      </c>
      <c r="B3" s="28">
        <v>45918</v>
      </c>
      <c r="C3" s="29" t="s">
        <v>31</v>
      </c>
      <c r="D3" s="29" t="s">
        <v>32</v>
      </c>
      <c r="E3" s="29" t="s">
        <v>33</v>
      </c>
      <c r="F3" s="29" t="s">
        <v>34</v>
      </c>
      <c r="G3" s="29" t="s">
        <v>16</v>
      </c>
      <c r="H3" s="29" t="s">
        <v>22</v>
      </c>
      <c r="I3" s="29" t="s">
        <v>35</v>
      </c>
      <c r="J3" s="30">
        <v>1934999</v>
      </c>
      <c r="K3" s="30">
        <v>174150</v>
      </c>
      <c r="L3" s="30">
        <v>140868</v>
      </c>
      <c r="M3" s="30">
        <v>1901717</v>
      </c>
    </row>
    <row r="4" spans="1:13" x14ac:dyDescent="0.2">
      <c r="A4" s="28">
        <v>45918</v>
      </c>
      <c r="B4" s="28">
        <v>45918</v>
      </c>
      <c r="C4" s="29" t="s">
        <v>36</v>
      </c>
      <c r="D4" s="29" t="s">
        <v>37</v>
      </c>
      <c r="E4" s="29" t="s">
        <v>38</v>
      </c>
      <c r="F4" s="29" t="s">
        <v>34</v>
      </c>
      <c r="G4" s="29" t="s">
        <v>16</v>
      </c>
      <c r="H4" s="29" t="s">
        <v>22</v>
      </c>
      <c r="I4" s="29" t="s">
        <v>39</v>
      </c>
      <c r="J4" s="30">
        <v>1701984</v>
      </c>
      <c r="K4" s="30">
        <v>153179</v>
      </c>
      <c r="L4" s="30">
        <v>123904</v>
      </c>
      <c r="M4" s="30">
        <v>1672709</v>
      </c>
    </row>
    <row r="5" spans="1:13" x14ac:dyDescent="0.2">
      <c r="A5" s="28">
        <v>45918</v>
      </c>
      <c r="B5" s="28">
        <v>45918</v>
      </c>
      <c r="C5" s="29" t="s">
        <v>40</v>
      </c>
      <c r="D5" s="29" t="s">
        <v>41</v>
      </c>
      <c r="E5" s="29" t="s">
        <v>42</v>
      </c>
      <c r="F5" s="29" t="s">
        <v>34</v>
      </c>
      <c r="G5" s="29" t="s">
        <v>16</v>
      </c>
      <c r="H5" s="29" t="s">
        <v>22</v>
      </c>
      <c r="I5" s="29" t="s">
        <v>43</v>
      </c>
      <c r="J5" s="30">
        <v>1639297</v>
      </c>
      <c r="K5" s="30">
        <v>147537</v>
      </c>
      <c r="L5" s="30">
        <v>119341</v>
      </c>
      <c r="M5" s="30">
        <v>1611101</v>
      </c>
    </row>
    <row r="6" spans="1:13" x14ac:dyDescent="0.2">
      <c r="A6" s="28">
        <v>45930</v>
      </c>
      <c r="B6" s="28">
        <v>45930</v>
      </c>
      <c r="C6" s="29" t="s">
        <v>44</v>
      </c>
      <c r="D6" s="29" t="s">
        <v>32</v>
      </c>
      <c r="E6" s="29" t="s">
        <v>45</v>
      </c>
      <c r="F6" s="29" t="s">
        <v>34</v>
      </c>
      <c r="G6" s="29" t="s">
        <v>16</v>
      </c>
      <c r="H6" s="29" t="s">
        <v>22</v>
      </c>
      <c r="I6" s="29" t="s">
        <v>24</v>
      </c>
      <c r="J6" s="30">
        <v>2237244</v>
      </c>
      <c r="K6" s="30">
        <v>201353</v>
      </c>
      <c r="L6" s="30">
        <v>162871</v>
      </c>
      <c r="M6" s="30">
        <v>2198762</v>
      </c>
    </row>
    <row r="7" spans="1:13" x14ac:dyDescent="0.2">
      <c r="A7" s="28">
        <v>45930</v>
      </c>
      <c r="B7" s="28">
        <v>45930</v>
      </c>
      <c r="C7" s="29" t="s">
        <v>46</v>
      </c>
      <c r="D7" s="29" t="s">
        <v>41</v>
      </c>
      <c r="E7" s="29" t="s">
        <v>47</v>
      </c>
      <c r="F7" s="29" t="s">
        <v>34</v>
      </c>
      <c r="G7" s="29" t="s">
        <v>16</v>
      </c>
      <c r="H7" s="29" t="s">
        <v>22</v>
      </c>
      <c r="I7" s="29" t="s">
        <v>26</v>
      </c>
      <c r="J7" s="30">
        <v>1639297</v>
      </c>
      <c r="K7" s="30">
        <v>147537</v>
      </c>
      <c r="L7" s="30">
        <v>119341</v>
      </c>
      <c r="M7" s="30">
        <v>1611101</v>
      </c>
    </row>
    <row r="8" spans="1:13" x14ac:dyDescent="0.2">
      <c r="M8" s="30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5938-C00E-46E8-A567-BDF2DEE2FF92}">
  <dimension ref="A1:D1"/>
  <sheetViews>
    <sheetView workbookViewId="0">
      <selection activeCell="A2" sqref="A2"/>
    </sheetView>
  </sheetViews>
  <sheetFormatPr defaultRowHeight="74.25" customHeight="1" x14ac:dyDescent="0.2"/>
  <cols>
    <col min="1" max="2" width="7.25" customWidth="1"/>
    <col min="4" max="4" width="11.125" bestFit="1" customWidth="1"/>
  </cols>
  <sheetData>
    <row r="1" spans="1:4" ht="74.25" customHeight="1" x14ac:dyDescent="0.25">
      <c r="A1" t="e" vm="1">
        <v>#VALUE!</v>
      </c>
      <c r="B1" t="e" vm="2">
        <v>#VALUE!</v>
      </c>
      <c r="C1" t="s">
        <v>72</v>
      </c>
      <c r="D1" s="7">
        <f>12326055+1178000</f>
        <v>13504055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 </vt:lpstr>
      <vt:lpstr>T03.26</vt:lpstr>
      <vt:lpstr>T02.26</vt:lpstr>
      <vt:lpstr>T01.26</vt:lpstr>
      <vt:lpstr>T12.25</vt:lpstr>
      <vt:lpstr>T11.25</vt:lpstr>
      <vt:lpstr>T10.25</vt:lpstr>
      <vt:lpstr>T09.25</vt:lpstr>
      <vt:lpstr>Thanh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2026-04-06T07:46:32Z</dcterms:modified>
</cp:coreProperties>
</file>