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 activeTab="1"/>
  </bookViews>
  <sheets>
    <sheet name="TH Công nợ " sheetId="1" r:id="rId1"/>
    <sheet name="T05.2025" sheetId="20" r:id="rId2"/>
    <sheet name="T06.2024" sheetId="13" state="hidden" r:id="rId3"/>
    <sheet name="T05.2024" sheetId="12" state="hidden" r:id="rId4"/>
    <sheet name="DS Q2.2024" sheetId="14" state="hidden" r:id="rId5"/>
  </sheets>
  <definedNames>
    <definedName name="_xlnm._FilterDatabase" localSheetId="4" hidden="1">'DS Q2.2024'!$A$1:$I$60</definedName>
    <definedName name="_xlnm._FilterDatabase" localSheetId="3" hidden="1">T05.2024!$B$3:$K$21</definedName>
    <definedName name="_xlnm._FilterDatabase" localSheetId="1" hidden="1">T05.2025!$A$1:$J$14</definedName>
    <definedName name="_xlnm._FilterDatabase" localSheetId="2" hidden="1">T06.2024!$A$1:$J$26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0" l="1"/>
  <c r="H4" i="20"/>
  <c r="H5" i="20"/>
  <c r="H6" i="20"/>
  <c r="H7" i="20"/>
  <c r="H8" i="20"/>
  <c r="H9" i="20"/>
  <c r="H10" i="20"/>
  <c r="H11" i="20"/>
  <c r="H12" i="20"/>
  <c r="H13" i="20"/>
  <c r="H2" i="20"/>
  <c r="F10" i="1"/>
  <c r="H14" i="20" l="1"/>
  <c r="E6" i="1"/>
  <c r="E61" i="14" l="1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I21" i="12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E9" i="1" l="1"/>
  <c r="D6" i="1"/>
  <c r="F12" i="1"/>
  <c r="F13" i="1" l="1"/>
</calcChain>
</file>

<file path=xl/sharedStrings.xml><?xml version="1.0" encoding="utf-8"?>
<sst xmlns="http://schemas.openxmlformats.org/spreadsheetml/2006/main" count="731" uniqueCount="143">
  <si>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</si>
  <si>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</si>
  <si>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</si>
  <si>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</si>
  <si>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</si>
  <si>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</si>
  <si>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</si>
  <si>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</si>
  <si>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</si>
  <si>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</si>
  <si>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</si>
  <si>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</si>
  <si>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</si>
  <si>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</si>
  <si>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</si>
  <si>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</si>
  <si>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</si>
  <si>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</si>
  <si>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</si>
  <si>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</si>
  <si>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</si>
  <si>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</si>
  <si>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</si>
  <si>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</si>
  <si>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</si>
  <si>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</si>
  <si>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</si>
  <si>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</si>
  <si>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</si>
  <si>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</si>
  <si>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</si>
  <si>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</si>
  <si>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</si>
  <si>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</si>
  <si>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</si>
  <si>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</si>
  <si>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</si>
  <si>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</si>
  <si>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</si>
  <si>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</si>
  <si>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</si>
  <si>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</si>
  <si>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</si>
  <si>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</si>
  <si>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</si>
  <si>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</si>
  <si>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</si>
  <si>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</si>
  <si>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</si>
  <si>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</si>
  <si>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</si>
  <si>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</si>
  <si>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</si>
  <si>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</si>
  <si>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</si>
  <si>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</si>
  <si>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</si>
  <si>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</si>
  <si>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</si>
  <si>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</si>
  <si>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</si>
  <si>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</si>
  <si>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</si>
  <si>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</si>
  <si>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</si>
  <si>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</si>
  <si>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</si>
  <si>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</si>
  <si>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</si>
  <si>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</si>
  <si>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</si>
  <si>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</si>
  <si>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</si>
  <si>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</si>
  <si>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</si>
  <si>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</si>
  <si>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</si>
  <si>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</si>
  <si>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</si>
  <si>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</si>
  <si>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</si>
  <si>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</si>
  <si>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</si>
  <si>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</si>
  <si>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</si>
  <si>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</si>
  <si>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</si>
  <si>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</si>
  <si>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</si>
  <si>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</si>
  <si>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</si>
  <si>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</si>
  <si>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</si>
  <si>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</si>
  <si>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</si>
  <si>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</si>
  <si>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</si>
  <si>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</si>
  <si>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</si>
  <si>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</si>
  <si>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</si>
  <si>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</si>
  <si>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</si>
  <si>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</si>
  <si>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</si>
  <si>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</si>
  <si>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</si>
  <si>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</si>
  <si>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</si>
  <si>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</si>
  <si>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</si>
  <si>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</si>
  <si>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</si>
  <si>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</si>
  <si>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</si>
  <si>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</si>
  <si>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</si>
  <si>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</si>
  <si>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</si>
  <si>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</si>
  <si>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</si>
  <si>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</si>
  <si>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</si>
  <si>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1C25TNN</t>
  </si>
  <si>
    <t>1C25TMT</t>
  </si>
  <si>
    <t>Thành tiền</t>
  </si>
  <si>
    <t>T05.2025</t>
  </si>
  <si>
    <t>00026890</t>
  </si>
  <si>
    <t>00026907</t>
  </si>
  <si>
    <t>00028064</t>
  </si>
  <si>
    <t>00029788</t>
  </si>
  <si>
    <t>Hàng trả - smart0002</t>
  </si>
  <si>
    <t>00001373</t>
  </si>
  <si>
    <t>Hàng trả - smart0005</t>
  </si>
  <si>
    <t>00001377</t>
  </si>
  <si>
    <t>00031101</t>
  </si>
  <si>
    <t>00031292</t>
  </si>
  <si>
    <t>Sunshine Mart S00502 - S-Mart City Saigon-S005020000218782</t>
  </si>
  <si>
    <t>00032286</t>
  </si>
  <si>
    <t>00001424</t>
  </si>
  <si>
    <t>Hàng trả - phiếu HT0008780 - smart0005</t>
  </si>
  <si>
    <t>00032941</t>
  </si>
  <si>
    <t>Sunshine Mart S00502 - S-Mart City Saigon- S005020000219822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</si>
</sst>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Border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Fill="1" applyBorder="1" applyAlignment="1">
      <alignment horizontal="right" vertical="center"/>
    </xf>
    <xf numFmtId="0" fontId="4" fillId="0" borderId="0" xfId="5" applyFill="1"/>
    <xf numFmtId="38" fontId="16" fillId="4" borderId="0" xfId="5" applyNumberFormat="1" applyFont="1" applyFill="1"/>
    <xf numFmtId="0" fontId="13" fillId="4" borderId="2" xfId="2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8">
    <cellStyle name="Comma" xfId="1" builtinId="3"/>
    <cellStyle name="Comma 2" xfId="7"/>
    <cellStyle name="Normal" xfId="0" builtinId="0"/>
    <cellStyle name="Normal 2" xfId="2"/>
    <cellStyle name="Normal 2 2" xfId="6"/>
    <cellStyle name="Normal 3" xfId="3"/>
    <cellStyle name="Normal 4" xfId="5"/>
    <cellStyle name="Percent" xfId="4" builtinId="5"/>
  </cellStyles>
  <dxfs count="2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"/>
  <sheetViews>
    <sheetView workbookViewId="0">
      <selection activeCell="F10" sqref="F10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8" width="19.42578125" bestFit="1" customWidth="1"/>
    <col min="9" max="9" width="11.5703125" bestFit="1" customWidth="1"/>
  </cols>
  <sheetData>
    <row r="1" spans="2:9" ht="19.5" x14ac:dyDescent="0.3">
      <c r="B1" s="57" t="s">
        <v>0</v>
      </c>
      <c r="C1" s="57"/>
      <c r="D1" s="57"/>
      <c r="E1" s="57"/>
      <c r="F1" s="57"/>
    </row>
    <row r="2" spans="2:9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9" ht="18.75" customHeight="1" x14ac:dyDescent="0.25">
      <c r="B3" s="2"/>
      <c r="C3" s="2" t="s">
        <v>5</v>
      </c>
      <c r="D3" s="3">
        <v>10724924</v>
      </c>
      <c r="E3" s="2"/>
      <c r="F3" s="2"/>
      <c r="G3" s="18"/>
    </row>
    <row r="4" spans="2:9" ht="15.75" x14ac:dyDescent="0.25">
      <c r="B4" s="20" t="s">
        <v>126</v>
      </c>
      <c r="C4" s="22" t="s">
        <v>6</v>
      </c>
      <c r="D4" s="5">
        <v>9191250</v>
      </c>
      <c r="E4" s="10"/>
      <c r="F4" s="6"/>
      <c r="H4" s="18"/>
    </row>
    <row r="5" spans="2:9" ht="15.75" x14ac:dyDescent="0.25">
      <c r="B5" s="20"/>
      <c r="C5" s="22"/>
      <c r="D5" s="5"/>
      <c r="E5" s="10"/>
      <c r="F5" s="6"/>
      <c r="H5" s="18"/>
    </row>
    <row r="6" spans="2:9" ht="15.75" x14ac:dyDescent="0.25">
      <c r="B6" s="58" t="s">
        <v>7</v>
      </c>
      <c r="C6" s="59"/>
      <c r="D6" s="7">
        <f>+SUM(D4:D4)</f>
        <v>9191250</v>
      </c>
      <c r="E6" s="7">
        <f>+SUM(E4:E4)</f>
        <v>0</v>
      </c>
      <c r="F6" s="9"/>
      <c r="G6" s="18"/>
      <c r="H6" s="18"/>
    </row>
    <row r="7" spans="2:9" ht="15.75" x14ac:dyDescent="0.25">
      <c r="B7" s="20" t="s">
        <v>126</v>
      </c>
      <c r="C7" s="29" t="s">
        <v>8</v>
      </c>
      <c r="D7" s="10"/>
      <c r="E7" s="4">
        <v>487233</v>
      </c>
      <c r="F7" s="6"/>
      <c r="G7" s="18"/>
      <c r="H7" s="18"/>
    </row>
    <row r="8" spans="2:9" ht="15.75" x14ac:dyDescent="0.25">
      <c r="B8" s="22"/>
      <c r="C8" s="29"/>
      <c r="D8" s="10"/>
      <c r="E8" s="4"/>
      <c r="F8" s="6"/>
      <c r="G8" s="18"/>
    </row>
    <row r="9" spans="2:9" ht="15.75" x14ac:dyDescent="0.25">
      <c r="B9" s="58" t="s">
        <v>9</v>
      </c>
      <c r="C9" s="59"/>
      <c r="D9" s="7"/>
      <c r="E9" s="8">
        <f>+SUM(E7:E7)</f>
        <v>487233</v>
      </c>
      <c r="F9" s="9"/>
    </row>
    <row r="10" spans="2:9" ht="15.75" x14ac:dyDescent="0.25">
      <c r="B10" s="21"/>
      <c r="C10" s="15" t="s">
        <v>57</v>
      </c>
      <c r="D10" s="10"/>
      <c r="E10" s="5"/>
      <c r="F10" s="4">
        <f>496431+10228493</f>
        <v>10724924</v>
      </c>
      <c r="H10" s="18"/>
      <c r="I10" s="18"/>
    </row>
    <row r="11" spans="2:9" ht="15.75" x14ac:dyDescent="0.25">
      <c r="B11" s="21"/>
      <c r="C11" s="15"/>
      <c r="D11" s="10"/>
      <c r="E11" s="5"/>
      <c r="F11" s="11"/>
    </row>
    <row r="12" spans="2:9" ht="15.75" x14ac:dyDescent="0.25">
      <c r="B12" s="58" t="s">
        <v>10</v>
      </c>
      <c r="C12" s="59"/>
      <c r="D12" s="12"/>
      <c r="E12" s="9"/>
      <c r="F12" s="13">
        <f>+SUM(F10:F11)</f>
        <v>10724924</v>
      </c>
      <c r="H12" s="19"/>
    </row>
    <row r="13" spans="2:9" ht="15.75" x14ac:dyDescent="0.25">
      <c r="B13" s="60" t="s">
        <v>11</v>
      </c>
      <c r="C13" s="61"/>
      <c r="D13" s="61"/>
      <c r="E13" s="62"/>
      <c r="F13" s="14">
        <f>+D3+D6-E6-E9-F12</f>
        <v>8704017</v>
      </c>
      <c r="G13" s="18"/>
      <c r="H13" s="18"/>
    </row>
    <row r="14" spans="2:9" x14ac:dyDescent="0.25">
      <c r="F14" s="17"/>
    </row>
    <row r="15" spans="2:9" x14ac:dyDescent="0.25">
      <c r="F15" s="18"/>
    </row>
    <row r="16" spans="2:9" x14ac:dyDescent="0.25">
      <c r="F16" s="18"/>
    </row>
  </sheetData>
  <mergeCells count="5">
    <mergeCell ref="B1:F1"/>
    <mergeCell ref="B6:C6"/>
    <mergeCell ref="B9:C9"/>
    <mergeCell ref="B12:C12"/>
    <mergeCell ref="B13:E13"/>
  </mergeCells>
  <conditionalFormatting sqref="B13">
    <cfRule type="duplicateValues" dxfId="1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"/>
  <sheetViews>
    <sheetView tabSelected="1"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125</v>
      </c>
      <c r="I1" s="24" t="s">
        <v>16</v>
      </c>
      <c r="J1" s="24" t="s">
        <v>17</v>
      </c>
    </row>
    <row r="2" spans="1:10" outlineLevel="1" x14ac:dyDescent="0.25">
      <c r="A2" s="31">
        <v>45779</v>
      </c>
      <c r="B2" s="32" t="s">
        <v>127</v>
      </c>
      <c r="C2" s="32" t="s">
        <v>123</v>
      </c>
      <c r="D2" s="32" t="s">
        <v>61</v>
      </c>
      <c r="E2" s="33">
        <v>1696473</v>
      </c>
      <c r="F2" s="34" t="s">
        <v>25</v>
      </c>
      <c r="G2" s="33">
        <v>135718</v>
      </c>
      <c r="H2" s="33">
        <f>+E2+G2</f>
        <v>1832191</v>
      </c>
      <c r="I2" s="32" t="s">
        <v>22</v>
      </c>
      <c r="J2" s="32" t="s">
        <v>23</v>
      </c>
    </row>
    <row r="3" spans="1:10" outlineLevel="1" x14ac:dyDescent="0.25">
      <c r="A3" s="31">
        <v>45779</v>
      </c>
      <c r="B3" s="32" t="s">
        <v>128</v>
      </c>
      <c r="C3" s="32" t="s">
        <v>123</v>
      </c>
      <c r="D3" s="32" t="s">
        <v>28</v>
      </c>
      <c r="E3" s="33">
        <v>1378760</v>
      </c>
      <c r="F3" s="34" t="s">
        <v>25</v>
      </c>
      <c r="G3" s="33">
        <v>110301</v>
      </c>
      <c r="H3" s="33">
        <f t="shared" ref="H3:H13" si="0">+E3+G3</f>
        <v>1489061</v>
      </c>
      <c r="I3" s="32" t="s">
        <v>22</v>
      </c>
      <c r="J3" s="32" t="s">
        <v>23</v>
      </c>
    </row>
    <row r="4" spans="1:10" outlineLevel="1" x14ac:dyDescent="0.25">
      <c r="A4" s="31">
        <v>45782</v>
      </c>
      <c r="B4" s="32" t="s">
        <v>129</v>
      </c>
      <c r="C4" s="32" t="s">
        <v>123</v>
      </c>
      <c r="D4" s="32" t="s">
        <v>24</v>
      </c>
      <c r="E4" s="33">
        <v>828322</v>
      </c>
      <c r="F4" s="34" t="s">
        <v>25</v>
      </c>
      <c r="G4" s="33">
        <v>66266</v>
      </c>
      <c r="H4" s="33">
        <f t="shared" si="0"/>
        <v>894588</v>
      </c>
      <c r="I4" s="32" t="s">
        <v>22</v>
      </c>
      <c r="J4" s="32" t="s">
        <v>23</v>
      </c>
    </row>
    <row r="5" spans="1:10" outlineLevel="1" x14ac:dyDescent="0.25">
      <c r="A5" s="31">
        <v>45789</v>
      </c>
      <c r="B5" s="32" t="s">
        <v>130</v>
      </c>
      <c r="C5" s="32" t="s">
        <v>123</v>
      </c>
      <c r="D5" s="32" t="s">
        <v>30</v>
      </c>
      <c r="E5" s="33">
        <v>922265</v>
      </c>
      <c r="F5" s="34" t="s">
        <v>25</v>
      </c>
      <c r="G5" s="33">
        <v>73781</v>
      </c>
      <c r="H5" s="33">
        <f t="shared" si="0"/>
        <v>996046</v>
      </c>
      <c r="I5" s="32" t="s">
        <v>22</v>
      </c>
      <c r="J5" s="32" t="s">
        <v>23</v>
      </c>
    </row>
    <row r="6" spans="1:10" outlineLevel="1" x14ac:dyDescent="0.25">
      <c r="A6" s="31">
        <v>45790</v>
      </c>
      <c r="B6" s="32" t="s">
        <v>89</v>
      </c>
      <c r="C6" s="32" t="s">
        <v>124</v>
      </c>
      <c r="D6" s="32" t="s">
        <v>131</v>
      </c>
      <c r="E6" s="33">
        <v>-263951</v>
      </c>
      <c r="F6" s="34" t="s">
        <v>25</v>
      </c>
      <c r="G6" s="33">
        <v>-21116</v>
      </c>
      <c r="H6" s="33">
        <f t="shared" si="0"/>
        <v>-285067</v>
      </c>
      <c r="I6" s="32" t="s">
        <v>22</v>
      </c>
      <c r="J6" s="32" t="s">
        <v>23</v>
      </c>
    </row>
    <row r="7" spans="1:10" outlineLevel="1" x14ac:dyDescent="0.25">
      <c r="A7" s="31">
        <v>45793</v>
      </c>
      <c r="B7" s="32" t="s">
        <v>132</v>
      </c>
      <c r="C7" s="32" t="s">
        <v>124</v>
      </c>
      <c r="D7" s="32" t="s">
        <v>133</v>
      </c>
      <c r="E7" s="33">
        <v>-69759</v>
      </c>
      <c r="F7" s="34" t="s">
        <v>25</v>
      </c>
      <c r="G7" s="33">
        <v>-5581</v>
      </c>
      <c r="H7" s="33">
        <f t="shared" si="0"/>
        <v>-75340</v>
      </c>
      <c r="I7" s="32" t="s">
        <v>22</v>
      </c>
      <c r="J7" s="32" t="s">
        <v>23</v>
      </c>
    </row>
    <row r="8" spans="1:10" outlineLevel="1" x14ac:dyDescent="0.25">
      <c r="A8" s="31">
        <v>45793</v>
      </c>
      <c r="B8" s="32" t="s">
        <v>134</v>
      </c>
      <c r="C8" s="32" t="s">
        <v>124</v>
      </c>
      <c r="D8" s="32" t="s">
        <v>133</v>
      </c>
      <c r="E8" s="33">
        <v>-47672</v>
      </c>
      <c r="F8" s="34" t="s">
        <v>25</v>
      </c>
      <c r="G8" s="33">
        <v>-3814</v>
      </c>
      <c r="H8" s="33">
        <f t="shared" si="0"/>
        <v>-51486</v>
      </c>
      <c r="I8" s="32" t="s">
        <v>22</v>
      </c>
      <c r="J8" s="32" t="s">
        <v>23</v>
      </c>
    </row>
    <row r="9" spans="1:10" outlineLevel="1" x14ac:dyDescent="0.25">
      <c r="A9" s="31">
        <v>45796</v>
      </c>
      <c r="B9" s="32" t="s">
        <v>135</v>
      </c>
      <c r="C9" s="32" t="s">
        <v>123</v>
      </c>
      <c r="D9" s="32" t="s">
        <v>61</v>
      </c>
      <c r="E9" s="33">
        <v>1616785</v>
      </c>
      <c r="F9" s="34" t="s">
        <v>25</v>
      </c>
      <c r="G9" s="33">
        <v>129343</v>
      </c>
      <c r="H9" s="33">
        <f t="shared" si="0"/>
        <v>1746128</v>
      </c>
      <c r="I9" s="32" t="s">
        <v>22</v>
      </c>
      <c r="J9" s="32" t="s">
        <v>23</v>
      </c>
    </row>
    <row r="10" spans="1:10" outlineLevel="1" x14ac:dyDescent="0.25">
      <c r="A10" s="31">
        <v>45798</v>
      </c>
      <c r="B10" s="32" t="s">
        <v>136</v>
      </c>
      <c r="C10" s="32" t="s">
        <v>123</v>
      </c>
      <c r="D10" s="56" t="s">
        <v>137</v>
      </c>
      <c r="E10" s="33">
        <v>523566</v>
      </c>
      <c r="F10" s="34" t="s">
        <v>25</v>
      </c>
      <c r="G10" s="33">
        <v>41885</v>
      </c>
      <c r="H10" s="33">
        <f t="shared" si="0"/>
        <v>565451</v>
      </c>
      <c r="I10" s="32" t="s">
        <v>22</v>
      </c>
      <c r="J10" s="32" t="s">
        <v>23</v>
      </c>
    </row>
    <row r="11" spans="1:10" outlineLevel="1" x14ac:dyDescent="0.25">
      <c r="A11" s="31">
        <v>45799</v>
      </c>
      <c r="B11" s="32" t="s">
        <v>138</v>
      </c>
      <c r="C11" s="32" t="s">
        <v>123</v>
      </c>
      <c r="D11" s="32" t="s">
        <v>24</v>
      </c>
      <c r="E11" s="33">
        <v>863261</v>
      </c>
      <c r="F11" s="34" t="s">
        <v>25</v>
      </c>
      <c r="G11" s="33">
        <v>69061</v>
      </c>
      <c r="H11" s="33">
        <f t="shared" si="0"/>
        <v>932322</v>
      </c>
      <c r="I11" s="32" t="s">
        <v>22</v>
      </c>
      <c r="J11" s="32" t="s">
        <v>23</v>
      </c>
    </row>
    <row r="12" spans="1:10" outlineLevel="1" x14ac:dyDescent="0.25">
      <c r="A12" s="31">
        <v>45803</v>
      </c>
      <c r="B12" s="32" t="s">
        <v>139</v>
      </c>
      <c r="C12" s="32" t="s">
        <v>124</v>
      </c>
      <c r="D12" s="32" t="s">
        <v>140</v>
      </c>
      <c r="E12" s="33">
        <v>-69759</v>
      </c>
      <c r="F12" s="34" t="s">
        <v>25</v>
      </c>
      <c r="G12" s="33">
        <v>-5581</v>
      </c>
      <c r="H12" s="33">
        <f t="shared" si="0"/>
        <v>-75340</v>
      </c>
      <c r="I12" s="32" t="s">
        <v>22</v>
      </c>
      <c r="J12" s="32" t="s">
        <v>23</v>
      </c>
    </row>
    <row r="13" spans="1:10" outlineLevel="1" x14ac:dyDescent="0.25">
      <c r="A13" s="31">
        <v>45805</v>
      </c>
      <c r="B13" s="32" t="s">
        <v>141</v>
      </c>
      <c r="C13" s="32" t="s">
        <v>123</v>
      </c>
      <c r="D13" s="56" t="s">
        <v>142</v>
      </c>
      <c r="E13" s="33">
        <v>680984</v>
      </c>
      <c r="F13" s="34" t="s">
        <v>25</v>
      </c>
      <c r="G13" s="33">
        <v>54479</v>
      </c>
      <c r="H13" s="33">
        <f t="shared" si="0"/>
        <v>735463</v>
      </c>
      <c r="I13" s="32" t="s">
        <v>22</v>
      </c>
      <c r="J13" s="32" t="s">
        <v>23</v>
      </c>
    </row>
    <row r="14" spans="1:10" x14ac:dyDescent="0.25">
      <c r="H14" s="33">
        <f>SUM(H2:H13)</f>
        <v>8704017</v>
      </c>
    </row>
  </sheetData>
  <autoFilter ref="A1:J1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5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5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5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5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5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5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5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5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5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5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5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5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5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5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5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5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5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5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5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5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5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5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5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5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63" t="s">
        <v>12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x14ac:dyDescent="0.25">
      <c r="A2" s="64" t="s">
        <v>31</v>
      </c>
      <c r="B2" s="64"/>
      <c r="C2" s="64"/>
      <c r="D2" s="64"/>
      <c r="E2" s="64"/>
      <c r="F2" s="64"/>
      <c r="G2" s="64"/>
      <c r="H2" s="64"/>
      <c r="I2" s="64"/>
      <c r="J2" s="64"/>
    </row>
    <row r="3" spans="1:11" ht="24.75" customHeight="1" x14ac:dyDescent="0.25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5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5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5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5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5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5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5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5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5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5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5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5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5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5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5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5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5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5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1" customWidth="1"/>
    <col min="6" max="6" width="11.42578125" style="44" customWidth="1"/>
    <col min="7" max="7" width="15.7109375" style="51" customWidth="1"/>
    <col min="8" max="8" width="50" style="44" customWidth="1"/>
    <col min="9" max="9" width="21.42578125" style="44" customWidth="1"/>
    <col min="10" max="16384" width="9.140625" style="44"/>
  </cols>
  <sheetData>
    <row r="1" spans="1:9" ht="24.75" customHeight="1" x14ac:dyDescent="0.25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5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5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5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5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5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5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5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5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5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5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5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5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5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5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5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5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5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5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5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5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5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5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5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5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5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5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5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5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5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5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5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5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5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5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5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5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5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5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5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5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5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5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5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5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5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5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5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5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5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5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5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5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5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5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5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5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5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5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5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5">
      <c r="E61" s="50">
        <f>SUM(E2:E60)</f>
        <v>25083691</v>
      </c>
    </row>
    <row r="62" spans="1:9" x14ac:dyDescent="0.25">
      <c r="D62" s="52">
        <v>5.0000000000000001E-3</v>
      </c>
      <c r="E62" s="53">
        <f>+D62*E61</f>
        <v>125418.455</v>
      </c>
      <c r="F62" s="54"/>
      <c r="G62" s="53">
        <f>+E62*0.08</f>
        <v>10033.4764</v>
      </c>
    </row>
    <row r="63" spans="1:9" x14ac:dyDescent="0.25">
      <c r="G63" s="55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 Công nợ </vt:lpstr>
      <vt:lpstr>T05.2025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2025-06-21T06:35:45Z</dcterms:modified>
</cp:coreProperties>
</file>