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03.2025" sheetId="19" r:id="rId2"/>
    <sheet name="DS Q01.2025" sheetId="20" r:id="rId3"/>
    <sheet name="T06.2024" sheetId="13" state="hidden" r:id="rId4"/>
    <sheet name="T05.2024" sheetId="12" state="hidden" r:id="rId5"/>
    <sheet name="DS Q2.2024" sheetId="14" state="hidden" r:id="rId6"/>
  </sheets>
  <definedNames>
    <definedName name="_xlnm._FilterDatabase" localSheetId="5" hidden="1">'DS Q2.2024'!$A$1:$I$60</definedName>
    <definedName name="_xlnm._FilterDatabase" localSheetId="1" hidden="1">T03.2025!$A$1:$J$15</definedName>
    <definedName name="_xlnm._FilterDatabase" localSheetId="4" hidden="1">T05.2024!$B$3:$K$21</definedName>
    <definedName name="_xlnm._FilterDatabase" localSheetId="3" hidden="1">T06.2024!$A$1:$J$26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20" l="1"/>
  <c r="G35" i="20"/>
  <c r="E35" i="20"/>
  <c r="E34" i="20"/>
  <c r="H14" i="19" l="1"/>
  <c r="H13" i="19"/>
  <c r="H12" i="19"/>
  <c r="H11" i="19"/>
  <c r="H10" i="19"/>
  <c r="H9" i="19"/>
  <c r="H8" i="19"/>
  <c r="H7" i="19"/>
  <c r="H6" i="19"/>
  <c r="H5" i="19"/>
  <c r="H4" i="19"/>
  <c r="H3" i="19"/>
  <c r="H2" i="19"/>
  <c r="H15" i="19" l="1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I21" i="12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E9" i="1" l="1"/>
  <c r="D6" i="1"/>
  <c r="F12" i="1"/>
  <c r="E6" i="1"/>
  <c r="F13" i="1" l="1"/>
</calcChain>
</file>

<file path=xl/sharedStrings.xml><?xml version="1.0" encoding="utf-8"?>
<sst xmlns="http://schemas.openxmlformats.org/spreadsheetml/2006/main" count="962" uniqueCount="173">
  <si>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</si>
  <si>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</si>
  <si>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</si>
  <si>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</si>
  <si>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</si>
  <si>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</si>
  <si>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</si>
  <si>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</si>
  <si>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</si>
  <si>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</si>
  <si>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</si>
  <si>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</si>
  <si>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</si>
  <si>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</si>
  <si>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</si>
  <si>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</si>
  <si>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</si>
  <si>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</si>
  <si>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</si>
  <si>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</si>
  <si>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</si>
  <si>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</si>
  <si>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</si>
  <si>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</si>
  <si>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</si>
  <si>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</si>
  <si>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</si>
  <si>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</si>
  <si>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</si>
  <si>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</si>
  <si>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</si>
  <si>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</si>
  <si>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</si>
  <si>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</si>
  <si>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</si>
  <si>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</si>
  <si>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</si>
  <si>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</si>
  <si>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</si>
  <si>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</si>
  <si>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</si>
  <si>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</si>
  <si>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</si>
  <si>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</si>
  <si>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</si>
  <si>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</si>
  <si>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</si>
  <si>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</si>
  <si>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</si>
  <si>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</si>
  <si>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</si>
  <si>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</si>
  <si>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</si>
  <si>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</si>
  <si>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</si>
  <si>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</si>
  <si>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</si>
  <si>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</si>
  <si>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</si>
  <si>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</si>
  <si>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</si>
  <si>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</si>
  <si>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</si>
  <si>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</si>
  <si>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</si>
  <si>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</si>
  <si>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</si>
  <si>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</si>
  <si>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</si>
  <si>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</si>
  <si>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</si>
  <si>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</si>
  <si>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</si>
  <si>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</si>
  <si>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</si>
  <si>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</si>
  <si>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</si>
  <si>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</si>
  <si>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</si>
  <si>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</si>
  <si>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</si>
  <si>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</si>
  <si>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</si>
  <si>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</si>
  <si>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</si>
  <si>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</si>
  <si>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</si>
  <si>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</si>
  <si>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</si>
  <si>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</si>
  <si>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</si>
  <si>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</si>
  <si>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</si>
  <si>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</si>
  <si>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</si>
  <si>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</si>
  <si>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</si>
  <si>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</si>
  <si>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</si>
  <si>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</si>
  <si>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</si>
  <si>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</si>
  <si>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</si>
  <si>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</si>
  <si>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</si>
  <si>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</si>
  <si>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</si>
  <si>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</si>
  <si>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</si>
  <si>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</si>
  <si>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</si>
  <si>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</si>
  <si>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</si>
  <si>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</si>
  <si>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</si>
  <si>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</si>
  <si>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</si>
  <si>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</si>
  <si>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</si>
  <si>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</si>
  <si>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</si>
  <si>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</si>
  <si>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</si>
  <si>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1C25TNN</t>
  </si>
  <si>
    <t>1C25TMT</t>
  </si>
  <si>
    <t>Thành tiền</t>
  </si>
  <si>
    <t>00008090</t>
  </si>
  <si>
    <t>00008091</t>
  </si>
  <si>
    <t>00000158</t>
  </si>
  <si>
    <t>Hàng trả - smart0003</t>
  </si>
  <si>
    <t>00000159</t>
  </si>
  <si>
    <t>00010751</t>
  </si>
  <si>
    <t>00012286</t>
  </si>
  <si>
    <t>00000308</t>
  </si>
  <si>
    <t>Hàng trả - phiếu HT00006956 - smart0002</t>
  </si>
  <si>
    <t>00012708</t>
  </si>
  <si>
    <t>00014263</t>
  </si>
  <si>
    <t>00014314</t>
  </si>
  <si>
    <t>00000394</t>
  </si>
  <si>
    <t>Hàng trả - phiếu HT0007498 - smart0005</t>
  </si>
  <si>
    <t>00000401</t>
  </si>
  <si>
    <t>Hàng trả - phiếu HT0007429 - smart0001</t>
  </si>
  <si>
    <t>00000402</t>
  </si>
  <si>
    <t>Hàng trả - phiếu HT0007499 - smart0005</t>
  </si>
  <si>
    <t>00015338</t>
  </si>
  <si>
    <t>00015609</t>
  </si>
  <si>
    <t>00016954</t>
  </si>
  <si>
    <t>00017416</t>
  </si>
  <si>
    <t>00017437</t>
  </si>
  <si>
    <t>00018960</t>
  </si>
  <si>
    <t>00000575</t>
  </si>
  <si>
    <t>Hàng trả - smart0005</t>
  </si>
  <si>
    <t>00000576</t>
  </si>
  <si>
    <t>T03.2035</t>
  </si>
  <si>
    <t>Note</t>
  </si>
  <si>
    <t>00000069</t>
  </si>
  <si>
    <t>đã TT 25.02.2025</t>
  </si>
  <si>
    <t>00000007</t>
  </si>
  <si>
    <t>Hàng trả - smart0004</t>
  </si>
  <si>
    <t>00000008</t>
  </si>
  <si>
    <t>Hàng trả - phiếu HT0006461 - smart0004</t>
  </si>
  <si>
    <t>00001467</t>
  </si>
  <si>
    <t>00001471</t>
  </si>
  <si>
    <t>00000031</t>
  </si>
  <si>
    <t>00000032</t>
  </si>
  <si>
    <t>Hàng trả - phiếu HT0006484 - smart0001</t>
  </si>
  <si>
    <t>00003085</t>
  </si>
  <si>
    <t>00004999</t>
  </si>
  <si>
    <t>00005194</t>
  </si>
  <si>
    <t>00005212</t>
  </si>
  <si>
    <t>đã TT 24.03.2025</t>
  </si>
  <si>
    <t>Tổng doanh số Q01.2025</t>
  </si>
  <si>
    <t>Hỗ trợ Q01.2025 (0.5%)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</si>
</sst>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43" fontId="4" fillId="0" borderId="0" applyFont="0" applyFill="0" applyBorder="0" applyAlignment="0" applyProtection="0"/>
  </cellStyleXfs>
  <cellXfs count="7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Border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Fill="1" applyBorder="1" applyAlignment="1">
      <alignment horizontal="right" vertical="center"/>
    </xf>
    <xf numFmtId="0" fontId="4" fillId="0" borderId="0" xfId="5" applyFill="1"/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0" fillId="4" borderId="0" xfId="0" applyFill="1"/>
    <xf numFmtId="0" fontId="13" fillId="4" borderId="9" xfId="2" applyFont="1" applyFill="1" applyBorder="1" applyAlignment="1">
      <alignment horizontal="left" vertical="center"/>
    </xf>
    <xf numFmtId="38" fontId="13" fillId="4" borderId="2" xfId="2" applyNumberFormat="1" applyFont="1" applyFill="1" applyBorder="1" applyAlignment="1">
      <alignment horizontal="right" vertical="center"/>
    </xf>
    <xf numFmtId="0" fontId="14" fillId="0" borderId="2" xfId="2" applyFont="1" applyBorder="1" applyAlignment="1">
      <alignment horizontal="left" vertical="center"/>
    </xf>
    <xf numFmtId="38" fontId="14" fillId="0" borderId="2" xfId="2" applyNumberFormat="1" applyFont="1" applyBorder="1" applyAlignment="1">
      <alignment horizontal="right" vertical="center"/>
    </xf>
    <xf numFmtId="0" fontId="14" fillId="0" borderId="2" xfId="2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8">
    <cellStyle name="Comma" xfId="1" builtinId="3"/>
    <cellStyle name="Comma 2" xfId="7"/>
    <cellStyle name="Normal" xfId="0" builtinId="0"/>
    <cellStyle name="Normal 2" xfId="2"/>
    <cellStyle name="Normal 2 2" xfId="6"/>
    <cellStyle name="Normal 3" xfId="3"/>
    <cellStyle name="Normal 4" xfId="5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"/>
  <sheetViews>
    <sheetView tabSelected="1" workbookViewId="0">
      <selection activeCell="F16" sqref="F16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8" width="19.42578125" bestFit="1" customWidth="1"/>
    <col min="9" max="9" width="11.5703125" bestFit="1" customWidth="1"/>
  </cols>
  <sheetData>
    <row r="1" spans="2:9" ht="19.5" x14ac:dyDescent="0.3">
      <c r="B1" s="66" t="s">
        <v>0</v>
      </c>
      <c r="C1" s="66"/>
      <c r="D1" s="66"/>
      <c r="E1" s="66"/>
      <c r="F1" s="66"/>
    </row>
    <row r="2" spans="2:9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9" ht="18.75" customHeight="1" x14ac:dyDescent="0.25">
      <c r="B3" s="2"/>
      <c r="C3" s="2" t="s">
        <v>5</v>
      </c>
      <c r="D3" s="3">
        <v>6072596</v>
      </c>
      <c r="E3" s="2"/>
      <c r="F3" s="2"/>
      <c r="G3" s="18"/>
      <c r="H3" s="18"/>
    </row>
    <row r="4" spans="2:9" ht="15.75" x14ac:dyDescent="0.25">
      <c r="B4" s="20" t="s">
        <v>153</v>
      </c>
      <c r="C4" s="22" t="s">
        <v>6</v>
      </c>
      <c r="D4" s="5">
        <v>8030885</v>
      </c>
      <c r="E4" s="10">
        <v>140252</v>
      </c>
      <c r="F4" s="6"/>
      <c r="H4" s="18"/>
    </row>
    <row r="5" spans="2:9" ht="15.75" x14ac:dyDescent="0.25">
      <c r="B5" s="20"/>
      <c r="C5" s="22"/>
      <c r="D5" s="5"/>
      <c r="E5" s="10"/>
      <c r="F5" s="6"/>
      <c r="H5" s="18"/>
    </row>
    <row r="6" spans="2:9" ht="15.75" x14ac:dyDescent="0.25">
      <c r="B6" s="67" t="s">
        <v>7</v>
      </c>
      <c r="C6" s="68"/>
      <c r="D6" s="7">
        <f>+SUM(D4:D4)</f>
        <v>8030885</v>
      </c>
      <c r="E6" s="7">
        <f>+SUM(E4:E4)</f>
        <v>140252</v>
      </c>
      <c r="F6" s="9"/>
      <c r="G6" s="18"/>
      <c r="H6" s="18"/>
    </row>
    <row r="7" spans="2:9" ht="15.75" x14ac:dyDescent="0.25">
      <c r="B7" s="20" t="s">
        <v>153</v>
      </c>
      <c r="C7" s="29" t="s">
        <v>8</v>
      </c>
      <c r="D7" s="10"/>
      <c r="E7" s="4">
        <v>1736430</v>
      </c>
      <c r="F7" s="6"/>
      <c r="G7" s="18"/>
      <c r="H7" s="18"/>
    </row>
    <row r="8" spans="2:9" ht="15.75" x14ac:dyDescent="0.25">
      <c r="B8" s="22"/>
      <c r="C8" s="29"/>
      <c r="D8" s="10"/>
      <c r="E8" s="4"/>
      <c r="F8" s="6"/>
      <c r="G8" s="18"/>
    </row>
    <row r="9" spans="2:9" ht="15.75" x14ac:dyDescent="0.25">
      <c r="B9" s="67" t="s">
        <v>9</v>
      </c>
      <c r="C9" s="68"/>
      <c r="D9" s="7"/>
      <c r="E9" s="8">
        <f>+SUM(E7:E7)</f>
        <v>1736430</v>
      </c>
      <c r="F9" s="9"/>
    </row>
    <row r="10" spans="2:9" ht="15.75" x14ac:dyDescent="0.25">
      <c r="B10" s="21"/>
      <c r="C10" s="15" t="s">
        <v>57</v>
      </c>
      <c r="D10" s="10"/>
      <c r="E10" s="5"/>
      <c r="F10" s="4">
        <v>6072596</v>
      </c>
      <c r="H10" s="18"/>
      <c r="I10" s="18"/>
    </row>
    <row r="11" spans="2:9" ht="15.75" x14ac:dyDescent="0.25">
      <c r="B11" s="21"/>
      <c r="C11" s="15"/>
      <c r="D11" s="10"/>
      <c r="E11" s="5"/>
      <c r="F11" s="11"/>
    </row>
    <row r="12" spans="2:9" ht="15.75" x14ac:dyDescent="0.25">
      <c r="B12" s="67" t="s">
        <v>10</v>
      </c>
      <c r="C12" s="68"/>
      <c r="D12" s="12"/>
      <c r="E12" s="9"/>
      <c r="F12" s="13">
        <f>+SUM(F10:F11)</f>
        <v>6072596</v>
      </c>
      <c r="H12" s="19"/>
    </row>
    <row r="13" spans="2:9" ht="15.75" x14ac:dyDescent="0.25">
      <c r="B13" s="69" t="s">
        <v>11</v>
      </c>
      <c r="C13" s="70"/>
      <c r="D13" s="70"/>
      <c r="E13" s="71"/>
      <c r="F13" s="14">
        <f>+D3+D6-E6-E9-F12</f>
        <v>6154203</v>
      </c>
      <c r="G13" s="18"/>
      <c r="H13" s="18"/>
    </row>
    <row r="14" spans="2:9" x14ac:dyDescent="0.25">
      <c r="F14" s="17"/>
    </row>
    <row r="15" spans="2:9" x14ac:dyDescent="0.25">
      <c r="F15" s="18"/>
    </row>
    <row r="16" spans="2:9" x14ac:dyDescent="0.25">
      <c r="F16" s="18"/>
    </row>
  </sheetData>
  <mergeCells count="5">
    <mergeCell ref="B1:F1"/>
    <mergeCell ref="B6:C6"/>
    <mergeCell ref="B9:C9"/>
    <mergeCell ref="B12:C12"/>
    <mergeCell ref="B13:E13"/>
  </mergeCells>
  <conditionalFormatting sqref="B13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125</v>
      </c>
      <c r="I1" s="24" t="s">
        <v>16</v>
      </c>
      <c r="J1" s="24" t="s">
        <v>17</v>
      </c>
    </row>
    <row r="2" spans="1:10" outlineLevel="1" x14ac:dyDescent="0.25">
      <c r="A2" s="31">
        <v>45719</v>
      </c>
      <c r="B2" s="32" t="s">
        <v>136</v>
      </c>
      <c r="C2" s="32" t="s">
        <v>123</v>
      </c>
      <c r="D2" s="32" t="s">
        <v>30</v>
      </c>
      <c r="E2" s="33">
        <v>712442</v>
      </c>
      <c r="F2" s="34" t="s">
        <v>25</v>
      </c>
      <c r="G2" s="33">
        <v>56995</v>
      </c>
      <c r="H2" s="33">
        <f t="shared" ref="H2:H14" si="0">+E2+G2</f>
        <v>769437</v>
      </c>
      <c r="I2" s="32" t="s">
        <v>22</v>
      </c>
      <c r="J2" s="32" t="s">
        <v>23</v>
      </c>
    </row>
    <row r="3" spans="1:10" outlineLevel="1" x14ac:dyDescent="0.25">
      <c r="A3" s="31">
        <v>45719</v>
      </c>
      <c r="B3" s="32" t="s">
        <v>137</v>
      </c>
      <c r="C3" s="32" t="s">
        <v>123</v>
      </c>
      <c r="D3" s="32" t="s">
        <v>24</v>
      </c>
      <c r="E3" s="33">
        <v>705323</v>
      </c>
      <c r="F3" s="34" t="s">
        <v>25</v>
      </c>
      <c r="G3" s="33">
        <v>56426</v>
      </c>
      <c r="H3" s="33">
        <f t="shared" si="0"/>
        <v>761749</v>
      </c>
      <c r="I3" s="32" t="s">
        <v>22</v>
      </c>
      <c r="J3" s="32" t="s">
        <v>23</v>
      </c>
    </row>
    <row r="4" spans="1:10" outlineLevel="1" x14ac:dyDescent="0.25">
      <c r="A4" s="31">
        <v>45722</v>
      </c>
      <c r="B4" s="32" t="s">
        <v>138</v>
      </c>
      <c r="C4" s="32" t="s">
        <v>124</v>
      </c>
      <c r="D4" s="32" t="s">
        <v>139</v>
      </c>
      <c r="E4" s="33">
        <v>-245338</v>
      </c>
      <c r="F4" s="34" t="s">
        <v>25</v>
      </c>
      <c r="G4" s="33">
        <v>-19627</v>
      </c>
      <c r="H4" s="33">
        <f t="shared" si="0"/>
        <v>-264965</v>
      </c>
      <c r="I4" s="32" t="s">
        <v>22</v>
      </c>
      <c r="J4" s="32" t="s">
        <v>23</v>
      </c>
    </row>
    <row r="5" spans="1:10" outlineLevel="1" x14ac:dyDescent="0.25">
      <c r="A5" s="31">
        <v>45722</v>
      </c>
      <c r="B5" s="32" t="s">
        <v>140</v>
      </c>
      <c r="C5" s="32" t="s">
        <v>124</v>
      </c>
      <c r="D5" s="32" t="s">
        <v>141</v>
      </c>
      <c r="E5" s="33">
        <v>-398148</v>
      </c>
      <c r="F5" s="34" t="s">
        <v>25</v>
      </c>
      <c r="G5" s="33">
        <v>-31852</v>
      </c>
      <c r="H5" s="33">
        <f t="shared" si="0"/>
        <v>-430000</v>
      </c>
      <c r="I5" s="32" t="s">
        <v>22</v>
      </c>
      <c r="J5" s="32" t="s">
        <v>23</v>
      </c>
    </row>
    <row r="6" spans="1:10" outlineLevel="1" x14ac:dyDescent="0.25">
      <c r="A6" s="31">
        <v>45722</v>
      </c>
      <c r="B6" s="32" t="s">
        <v>142</v>
      </c>
      <c r="C6" s="32" t="s">
        <v>124</v>
      </c>
      <c r="D6" s="32" t="s">
        <v>143</v>
      </c>
      <c r="E6" s="33">
        <v>-23322</v>
      </c>
      <c r="F6" s="34" t="s">
        <v>25</v>
      </c>
      <c r="G6" s="33">
        <v>-1866</v>
      </c>
      <c r="H6" s="33">
        <f t="shared" si="0"/>
        <v>-25188</v>
      </c>
      <c r="I6" s="32" t="s">
        <v>22</v>
      </c>
      <c r="J6" s="32" t="s">
        <v>23</v>
      </c>
    </row>
    <row r="7" spans="1:10" outlineLevel="1" x14ac:dyDescent="0.25">
      <c r="A7" s="31">
        <v>45723</v>
      </c>
      <c r="B7" s="32" t="s">
        <v>144</v>
      </c>
      <c r="C7" s="32" t="s">
        <v>123</v>
      </c>
      <c r="D7" s="32" t="s">
        <v>61</v>
      </c>
      <c r="E7" s="33">
        <v>1621031</v>
      </c>
      <c r="F7" s="34" t="s">
        <v>25</v>
      </c>
      <c r="G7" s="33">
        <v>129682</v>
      </c>
      <c r="H7" s="33">
        <f t="shared" si="0"/>
        <v>1750713</v>
      </c>
      <c r="I7" s="32" t="s">
        <v>22</v>
      </c>
      <c r="J7" s="32" t="s">
        <v>23</v>
      </c>
    </row>
    <row r="8" spans="1:10" outlineLevel="1" x14ac:dyDescent="0.25">
      <c r="A8" s="31">
        <v>45724</v>
      </c>
      <c r="B8" s="32" t="s">
        <v>145</v>
      </c>
      <c r="C8" s="32" t="s">
        <v>123</v>
      </c>
      <c r="D8" s="32" t="s">
        <v>28</v>
      </c>
      <c r="E8" s="33">
        <v>1336088</v>
      </c>
      <c r="F8" s="34" t="s">
        <v>25</v>
      </c>
      <c r="G8" s="33">
        <v>106887</v>
      </c>
      <c r="H8" s="33">
        <f t="shared" si="0"/>
        <v>1442975</v>
      </c>
      <c r="I8" s="32" t="s">
        <v>22</v>
      </c>
      <c r="J8" s="32" t="s">
        <v>23</v>
      </c>
    </row>
    <row r="9" spans="1:10" outlineLevel="1" x14ac:dyDescent="0.25">
      <c r="A9" s="31">
        <v>45730</v>
      </c>
      <c r="B9" s="32" t="s">
        <v>146</v>
      </c>
      <c r="C9" s="32" t="s">
        <v>123</v>
      </c>
      <c r="D9" s="32" t="s">
        <v>24</v>
      </c>
      <c r="E9" s="33">
        <v>693067</v>
      </c>
      <c r="F9" s="34" t="s">
        <v>25</v>
      </c>
      <c r="G9" s="33">
        <v>55445</v>
      </c>
      <c r="H9" s="33">
        <f t="shared" si="0"/>
        <v>748512</v>
      </c>
      <c r="I9" s="32" t="s">
        <v>22</v>
      </c>
      <c r="J9" s="32" t="s">
        <v>23</v>
      </c>
    </row>
    <row r="10" spans="1:10" outlineLevel="1" x14ac:dyDescent="0.25">
      <c r="A10" s="31">
        <v>45734</v>
      </c>
      <c r="B10" s="32" t="s">
        <v>147</v>
      </c>
      <c r="C10" s="32" t="s">
        <v>123</v>
      </c>
      <c r="D10" s="32" t="s">
        <v>28</v>
      </c>
      <c r="E10" s="33">
        <v>905634</v>
      </c>
      <c r="F10" s="34" t="s">
        <v>25</v>
      </c>
      <c r="G10" s="33">
        <v>72451</v>
      </c>
      <c r="H10" s="33">
        <f t="shared" si="0"/>
        <v>978085</v>
      </c>
      <c r="I10" s="32" t="s">
        <v>22</v>
      </c>
      <c r="J10" s="32" t="s">
        <v>23</v>
      </c>
    </row>
    <row r="11" spans="1:10" outlineLevel="1" x14ac:dyDescent="0.25">
      <c r="A11" s="31">
        <v>45735</v>
      </c>
      <c r="B11" s="32" t="s">
        <v>148</v>
      </c>
      <c r="C11" s="32" t="s">
        <v>123</v>
      </c>
      <c r="D11" s="32" t="s">
        <v>53</v>
      </c>
      <c r="E11" s="33">
        <v>852265</v>
      </c>
      <c r="F11" s="34" t="s">
        <v>25</v>
      </c>
      <c r="G11" s="33">
        <v>68181</v>
      </c>
      <c r="H11" s="33">
        <f t="shared" si="0"/>
        <v>920446</v>
      </c>
      <c r="I11" s="32" t="s">
        <v>22</v>
      </c>
      <c r="J11" s="32" t="s">
        <v>23</v>
      </c>
    </row>
    <row r="12" spans="1:10" outlineLevel="1" x14ac:dyDescent="0.25">
      <c r="A12" s="31">
        <v>45741</v>
      </c>
      <c r="B12" s="32" t="s">
        <v>149</v>
      </c>
      <c r="C12" s="32" t="s">
        <v>123</v>
      </c>
      <c r="D12" s="32" t="s">
        <v>24</v>
      </c>
      <c r="E12" s="33">
        <v>610156</v>
      </c>
      <c r="F12" s="34" t="s">
        <v>25</v>
      </c>
      <c r="G12" s="33">
        <v>48812</v>
      </c>
      <c r="H12" s="33">
        <f t="shared" si="0"/>
        <v>658968</v>
      </c>
      <c r="I12" s="32" t="s">
        <v>22</v>
      </c>
      <c r="J12" s="32" t="s">
        <v>23</v>
      </c>
    </row>
    <row r="13" spans="1:10" outlineLevel="1" x14ac:dyDescent="0.25">
      <c r="A13" s="31">
        <v>45743</v>
      </c>
      <c r="B13" s="32" t="s">
        <v>150</v>
      </c>
      <c r="C13" s="32" t="s">
        <v>124</v>
      </c>
      <c r="D13" s="32" t="s">
        <v>151</v>
      </c>
      <c r="E13" s="33">
        <v>-43700</v>
      </c>
      <c r="F13" s="34" t="s">
        <v>25</v>
      </c>
      <c r="G13" s="33">
        <v>-3496</v>
      </c>
      <c r="H13" s="33">
        <f t="shared" si="0"/>
        <v>-47196</v>
      </c>
      <c r="I13" s="32" t="s">
        <v>22</v>
      </c>
      <c r="J13" s="32" t="s">
        <v>23</v>
      </c>
    </row>
    <row r="14" spans="1:10" outlineLevel="1" x14ac:dyDescent="0.25">
      <c r="A14" s="31">
        <v>45743</v>
      </c>
      <c r="B14" s="32" t="s">
        <v>152</v>
      </c>
      <c r="C14" s="32" t="s">
        <v>124</v>
      </c>
      <c r="D14" s="32" t="s">
        <v>151</v>
      </c>
      <c r="E14" s="33">
        <v>-897297</v>
      </c>
      <c r="F14" s="34" t="s">
        <v>25</v>
      </c>
      <c r="G14" s="33">
        <v>-71784</v>
      </c>
      <c r="H14" s="33">
        <f t="shared" si="0"/>
        <v>-969081</v>
      </c>
      <c r="I14" s="32" t="s">
        <v>22</v>
      </c>
      <c r="J14" s="32" t="s">
        <v>23</v>
      </c>
    </row>
    <row r="15" spans="1:10" x14ac:dyDescent="0.25">
      <c r="H15" s="33">
        <f>SUM(H2:H14)</f>
        <v>6294455</v>
      </c>
    </row>
  </sheetData>
  <autoFilter ref="A1:J1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29" workbookViewId="0">
      <selection activeCell="A35" sqref="A35"/>
    </sheetView>
  </sheetViews>
  <sheetFormatPr defaultRowHeight="15" x14ac:dyDescent="0.25"/>
  <cols>
    <col min="1" max="1" width="12.28515625" customWidth="1"/>
    <col min="3" max="3" width="10.7109375" customWidth="1"/>
    <col min="4" max="4" width="48.42578125" bestFit="1" customWidth="1"/>
    <col min="5" max="5" width="11.85546875" customWidth="1"/>
    <col min="7" max="7" width="11.28515625" customWidth="1"/>
    <col min="8" max="8" width="13.28515625" customWidth="1"/>
    <col min="9" max="9" width="57.140625" bestFit="1" customWidth="1"/>
    <col min="10" max="10" width="12.42578125" customWidth="1"/>
  </cols>
  <sheetData>
    <row r="1" spans="1:11" ht="31.5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  <c r="K1" s="59" t="s">
        <v>154</v>
      </c>
    </row>
    <row r="2" spans="1:11" x14ac:dyDescent="0.25">
      <c r="A2" s="36">
        <v>45659</v>
      </c>
      <c r="B2" s="37" t="s">
        <v>155</v>
      </c>
      <c r="C2" s="37" t="s">
        <v>123</v>
      </c>
      <c r="D2" s="37" t="s">
        <v>61</v>
      </c>
      <c r="E2" s="38">
        <v>2434784</v>
      </c>
      <c r="F2" s="39" t="s">
        <v>25</v>
      </c>
      <c r="G2" s="38">
        <v>194783</v>
      </c>
      <c r="H2" s="33">
        <v>2629567</v>
      </c>
      <c r="I2" s="37" t="s">
        <v>22</v>
      </c>
      <c r="J2" s="37" t="s">
        <v>23</v>
      </c>
      <c r="K2" t="s">
        <v>156</v>
      </c>
    </row>
    <row r="3" spans="1:11" x14ac:dyDescent="0.25">
      <c r="A3" s="36">
        <v>45660</v>
      </c>
      <c r="B3" s="37" t="s">
        <v>157</v>
      </c>
      <c r="C3" s="37" t="s">
        <v>124</v>
      </c>
      <c r="D3" s="37" t="s">
        <v>158</v>
      </c>
      <c r="E3" s="38">
        <v>-193891</v>
      </c>
      <c r="F3" s="39" t="s">
        <v>25</v>
      </c>
      <c r="G3" s="38">
        <v>-15511</v>
      </c>
      <c r="H3" s="33">
        <v>-209402</v>
      </c>
      <c r="I3" s="37" t="s">
        <v>22</v>
      </c>
      <c r="J3" s="37" t="s">
        <v>23</v>
      </c>
      <c r="K3" t="s">
        <v>156</v>
      </c>
    </row>
    <row r="4" spans="1:11" x14ac:dyDescent="0.25">
      <c r="A4" s="36">
        <v>45660</v>
      </c>
      <c r="B4" s="37" t="s">
        <v>159</v>
      </c>
      <c r="C4" s="37" t="s">
        <v>124</v>
      </c>
      <c r="D4" s="37" t="s">
        <v>160</v>
      </c>
      <c r="E4" s="38">
        <v>-365991</v>
      </c>
      <c r="F4" s="39" t="s">
        <v>25</v>
      </c>
      <c r="G4" s="38">
        <v>-29279</v>
      </c>
      <c r="H4" s="33">
        <v>-395270</v>
      </c>
      <c r="I4" s="37" t="s">
        <v>22</v>
      </c>
      <c r="J4" s="37" t="s">
        <v>23</v>
      </c>
      <c r="K4" t="s">
        <v>156</v>
      </c>
    </row>
    <row r="5" spans="1:11" x14ac:dyDescent="0.25">
      <c r="A5" s="36">
        <v>45661</v>
      </c>
      <c r="B5" s="37" t="s">
        <v>161</v>
      </c>
      <c r="C5" s="37" t="s">
        <v>123</v>
      </c>
      <c r="D5" s="37" t="s">
        <v>28</v>
      </c>
      <c r="E5" s="38">
        <v>1123405</v>
      </c>
      <c r="F5" s="39" t="s">
        <v>25</v>
      </c>
      <c r="G5" s="38">
        <v>89872</v>
      </c>
      <c r="H5" s="33">
        <v>1213277</v>
      </c>
      <c r="I5" s="37" t="s">
        <v>22</v>
      </c>
      <c r="J5" s="37" t="s">
        <v>23</v>
      </c>
      <c r="K5" t="s">
        <v>156</v>
      </c>
    </row>
    <row r="6" spans="1:11" x14ac:dyDescent="0.25">
      <c r="A6" s="36">
        <v>45661</v>
      </c>
      <c r="B6" s="37" t="s">
        <v>162</v>
      </c>
      <c r="C6" s="37" t="s">
        <v>123</v>
      </c>
      <c r="D6" s="37" t="s">
        <v>53</v>
      </c>
      <c r="E6" s="38">
        <v>1453690</v>
      </c>
      <c r="F6" s="39" t="s">
        <v>25</v>
      </c>
      <c r="G6" s="38">
        <v>116295</v>
      </c>
      <c r="H6" s="33">
        <v>1569985</v>
      </c>
      <c r="I6" s="37" t="s">
        <v>22</v>
      </c>
      <c r="J6" s="37" t="s">
        <v>23</v>
      </c>
      <c r="K6" t="s">
        <v>156</v>
      </c>
    </row>
    <row r="7" spans="1:11" x14ac:dyDescent="0.25">
      <c r="A7" s="36">
        <v>45663</v>
      </c>
      <c r="B7" s="37" t="s">
        <v>163</v>
      </c>
      <c r="C7" s="37" t="s">
        <v>124</v>
      </c>
      <c r="D7" s="37" t="s">
        <v>158</v>
      </c>
      <c r="E7" s="38">
        <v>-94399</v>
      </c>
      <c r="F7" s="39" t="s">
        <v>25</v>
      </c>
      <c r="G7" s="38">
        <v>-7552</v>
      </c>
      <c r="H7" s="33">
        <v>-101951</v>
      </c>
      <c r="I7" s="37" t="s">
        <v>22</v>
      </c>
      <c r="J7" s="37" t="s">
        <v>23</v>
      </c>
      <c r="K7" t="s">
        <v>156</v>
      </c>
    </row>
    <row r="8" spans="1:11" x14ac:dyDescent="0.25">
      <c r="A8" s="36">
        <v>45663</v>
      </c>
      <c r="B8" s="37" t="s">
        <v>164</v>
      </c>
      <c r="C8" s="37" t="s">
        <v>124</v>
      </c>
      <c r="D8" s="37" t="s">
        <v>165</v>
      </c>
      <c r="E8" s="38">
        <v>-307715</v>
      </c>
      <c r="F8" s="39" t="s">
        <v>25</v>
      </c>
      <c r="G8" s="38">
        <v>-24617</v>
      </c>
      <c r="H8" s="33">
        <v>-332332</v>
      </c>
      <c r="I8" s="37" t="s">
        <v>22</v>
      </c>
      <c r="J8" s="37" t="s">
        <v>23</v>
      </c>
      <c r="K8" t="s">
        <v>156</v>
      </c>
    </row>
    <row r="9" spans="1:11" x14ac:dyDescent="0.25">
      <c r="A9" s="36">
        <v>45668</v>
      </c>
      <c r="B9" s="37" t="s">
        <v>166</v>
      </c>
      <c r="C9" s="37" t="s">
        <v>123</v>
      </c>
      <c r="D9" s="37" t="s">
        <v>24</v>
      </c>
      <c r="E9" s="38">
        <v>1318001</v>
      </c>
      <c r="F9" s="39" t="s">
        <v>25</v>
      </c>
      <c r="G9" s="38">
        <v>105440</v>
      </c>
      <c r="H9" s="33">
        <v>1423441</v>
      </c>
      <c r="I9" s="37" t="s">
        <v>22</v>
      </c>
      <c r="J9" s="37" t="s">
        <v>23</v>
      </c>
      <c r="K9" t="s">
        <v>156</v>
      </c>
    </row>
    <row r="10" spans="1:11" x14ac:dyDescent="0.25">
      <c r="A10" s="36">
        <v>45675</v>
      </c>
      <c r="B10" s="37" t="s">
        <v>167</v>
      </c>
      <c r="C10" s="37" t="s">
        <v>123</v>
      </c>
      <c r="D10" s="37" t="s">
        <v>28</v>
      </c>
      <c r="E10" s="38">
        <v>3029449</v>
      </c>
      <c r="F10" s="39" t="s">
        <v>25</v>
      </c>
      <c r="G10" s="38">
        <v>242356</v>
      </c>
      <c r="H10" s="33">
        <v>3271805</v>
      </c>
      <c r="I10" s="37" t="s">
        <v>22</v>
      </c>
      <c r="J10" s="37" t="s">
        <v>23</v>
      </c>
      <c r="K10" t="s">
        <v>156</v>
      </c>
    </row>
    <row r="11" spans="1:11" x14ac:dyDescent="0.25">
      <c r="A11" s="36">
        <v>45678</v>
      </c>
      <c r="B11" s="37" t="s">
        <v>168</v>
      </c>
      <c r="C11" s="37" t="s">
        <v>123</v>
      </c>
      <c r="D11" s="37" t="s">
        <v>24</v>
      </c>
      <c r="E11" s="38">
        <v>2990740</v>
      </c>
      <c r="F11" s="39" t="s">
        <v>25</v>
      </c>
      <c r="G11" s="38">
        <v>239259</v>
      </c>
      <c r="H11" s="33">
        <v>3229999</v>
      </c>
      <c r="I11" s="37" t="s">
        <v>22</v>
      </c>
      <c r="J11" s="37" t="s">
        <v>23</v>
      </c>
      <c r="K11" t="s">
        <v>156</v>
      </c>
    </row>
    <row r="12" spans="1:11" x14ac:dyDescent="0.25">
      <c r="A12" s="36">
        <v>45678</v>
      </c>
      <c r="B12" s="37" t="s">
        <v>169</v>
      </c>
      <c r="C12" s="37" t="s">
        <v>123</v>
      </c>
      <c r="D12" s="37" t="s">
        <v>53</v>
      </c>
      <c r="E12" s="38">
        <v>3133525</v>
      </c>
      <c r="F12" s="39" t="s">
        <v>25</v>
      </c>
      <c r="G12" s="38">
        <v>250682</v>
      </c>
      <c r="H12" s="33">
        <v>3384207</v>
      </c>
      <c r="I12" s="37" t="s">
        <v>22</v>
      </c>
      <c r="J12" s="37" t="s">
        <v>23</v>
      </c>
      <c r="K12" t="s">
        <v>156</v>
      </c>
    </row>
    <row r="13" spans="1:11" x14ac:dyDescent="0.25">
      <c r="A13" s="31">
        <v>45694</v>
      </c>
      <c r="B13" s="32" t="s">
        <v>126</v>
      </c>
      <c r="C13" s="32" t="s">
        <v>123</v>
      </c>
      <c r="D13" s="32" t="s">
        <v>61</v>
      </c>
      <c r="E13" s="33">
        <v>1772174</v>
      </c>
      <c r="F13" s="34" t="s">
        <v>25</v>
      </c>
      <c r="G13" s="33">
        <v>141774</v>
      </c>
      <c r="H13" s="33">
        <v>1913948</v>
      </c>
      <c r="I13" s="32" t="s">
        <v>22</v>
      </c>
      <c r="J13" s="32" t="s">
        <v>23</v>
      </c>
      <c r="K13" t="s">
        <v>170</v>
      </c>
    </row>
    <row r="14" spans="1:11" x14ac:dyDescent="0.25">
      <c r="A14" s="31">
        <v>45694</v>
      </c>
      <c r="B14" s="32" t="s">
        <v>127</v>
      </c>
      <c r="C14" s="32" t="s">
        <v>123</v>
      </c>
      <c r="D14" s="32" t="s">
        <v>28</v>
      </c>
      <c r="E14" s="33">
        <v>1697579</v>
      </c>
      <c r="F14" s="34" t="s">
        <v>25</v>
      </c>
      <c r="G14" s="33">
        <v>135806</v>
      </c>
      <c r="H14" s="33">
        <v>1833385</v>
      </c>
      <c r="I14" s="32" t="s">
        <v>22</v>
      </c>
      <c r="J14" s="32" t="s">
        <v>23</v>
      </c>
      <c r="K14" t="s">
        <v>170</v>
      </c>
    </row>
    <row r="15" spans="1:11" x14ac:dyDescent="0.25">
      <c r="A15" s="31">
        <v>45698</v>
      </c>
      <c r="B15" s="32" t="s">
        <v>128</v>
      </c>
      <c r="C15" s="32" t="s">
        <v>124</v>
      </c>
      <c r="D15" s="32" t="s">
        <v>129</v>
      </c>
      <c r="E15" s="33">
        <v>-731237</v>
      </c>
      <c r="F15" s="34" t="s">
        <v>25</v>
      </c>
      <c r="G15" s="33">
        <v>-58499</v>
      </c>
      <c r="H15" s="33">
        <v>-789736</v>
      </c>
      <c r="I15" s="32" t="s">
        <v>22</v>
      </c>
      <c r="J15" s="32" t="s">
        <v>23</v>
      </c>
      <c r="K15" t="s">
        <v>170</v>
      </c>
    </row>
    <row r="16" spans="1:11" x14ac:dyDescent="0.25">
      <c r="A16" s="31">
        <v>45698</v>
      </c>
      <c r="B16" s="32" t="s">
        <v>130</v>
      </c>
      <c r="C16" s="32" t="s">
        <v>124</v>
      </c>
      <c r="D16" s="32" t="s">
        <v>129</v>
      </c>
      <c r="E16" s="33">
        <v>-349383</v>
      </c>
      <c r="F16" s="34" t="s">
        <v>25</v>
      </c>
      <c r="G16" s="33">
        <v>-27951</v>
      </c>
      <c r="H16" s="33">
        <v>-377334</v>
      </c>
      <c r="I16" s="32" t="s">
        <v>22</v>
      </c>
      <c r="J16" s="32" t="s">
        <v>23</v>
      </c>
      <c r="K16" t="s">
        <v>170</v>
      </c>
    </row>
    <row r="17" spans="1:11" x14ac:dyDescent="0.25">
      <c r="A17" s="31">
        <v>45706</v>
      </c>
      <c r="B17" s="32" t="s">
        <v>131</v>
      </c>
      <c r="C17" s="32" t="s">
        <v>123</v>
      </c>
      <c r="D17" s="32" t="s">
        <v>24</v>
      </c>
      <c r="E17" s="33">
        <v>1020283</v>
      </c>
      <c r="F17" s="34" t="s">
        <v>25</v>
      </c>
      <c r="G17" s="33">
        <v>81623</v>
      </c>
      <c r="H17" s="33">
        <v>1101906</v>
      </c>
      <c r="I17" s="32" t="s">
        <v>22</v>
      </c>
      <c r="J17" s="32" t="s">
        <v>23</v>
      </c>
      <c r="K17" t="s">
        <v>170</v>
      </c>
    </row>
    <row r="18" spans="1:11" x14ac:dyDescent="0.25">
      <c r="A18" s="31">
        <v>45708</v>
      </c>
      <c r="B18" s="32" t="s">
        <v>132</v>
      </c>
      <c r="C18" s="32" t="s">
        <v>123</v>
      </c>
      <c r="D18" s="32" t="s">
        <v>28</v>
      </c>
      <c r="E18" s="33">
        <v>1365075</v>
      </c>
      <c r="F18" s="34" t="s">
        <v>25</v>
      </c>
      <c r="G18" s="33">
        <v>109206</v>
      </c>
      <c r="H18" s="33">
        <v>1474281</v>
      </c>
      <c r="I18" s="32" t="s">
        <v>22</v>
      </c>
      <c r="J18" s="32" t="s">
        <v>23</v>
      </c>
      <c r="K18" t="s">
        <v>170</v>
      </c>
    </row>
    <row r="19" spans="1:11" x14ac:dyDescent="0.25">
      <c r="A19" s="31">
        <v>45711</v>
      </c>
      <c r="B19" s="32" t="s">
        <v>133</v>
      </c>
      <c r="C19" s="32" t="s">
        <v>124</v>
      </c>
      <c r="D19" s="32" t="s">
        <v>134</v>
      </c>
      <c r="E19" s="33">
        <v>-198587</v>
      </c>
      <c r="F19" s="34" t="s">
        <v>25</v>
      </c>
      <c r="G19" s="33">
        <v>-15887</v>
      </c>
      <c r="H19" s="33">
        <v>-214474</v>
      </c>
      <c r="I19" s="32" t="s">
        <v>22</v>
      </c>
      <c r="J19" s="32" t="s">
        <v>23</v>
      </c>
      <c r="K19" t="s">
        <v>170</v>
      </c>
    </row>
    <row r="20" spans="1:11" x14ac:dyDescent="0.25">
      <c r="A20" s="31">
        <v>45714</v>
      </c>
      <c r="B20" s="32" t="s">
        <v>135</v>
      </c>
      <c r="C20" s="32" t="s">
        <v>123</v>
      </c>
      <c r="D20" s="32" t="s">
        <v>61</v>
      </c>
      <c r="E20" s="33">
        <v>1046870</v>
      </c>
      <c r="F20" s="34" t="s">
        <v>25</v>
      </c>
      <c r="G20" s="33">
        <v>83750</v>
      </c>
      <c r="H20" s="33">
        <v>1130620</v>
      </c>
      <c r="I20" s="32" t="s">
        <v>22</v>
      </c>
      <c r="J20" s="32" t="s">
        <v>23</v>
      </c>
      <c r="K20" t="s">
        <v>170</v>
      </c>
    </row>
    <row r="21" spans="1:11" x14ac:dyDescent="0.25">
      <c r="A21" s="31">
        <v>45719</v>
      </c>
      <c r="B21" s="32" t="s">
        <v>136</v>
      </c>
      <c r="C21" s="32" t="s">
        <v>123</v>
      </c>
      <c r="D21" s="32" t="s">
        <v>30</v>
      </c>
      <c r="E21" s="33">
        <v>712442</v>
      </c>
      <c r="F21" s="34" t="s">
        <v>25</v>
      </c>
      <c r="G21" s="33">
        <v>56995</v>
      </c>
      <c r="H21" s="33">
        <v>769437</v>
      </c>
      <c r="I21" s="32" t="s">
        <v>22</v>
      </c>
      <c r="J21" s="32" t="s">
        <v>23</v>
      </c>
    </row>
    <row r="22" spans="1:11" x14ac:dyDescent="0.25">
      <c r="A22" s="31">
        <v>45719</v>
      </c>
      <c r="B22" s="32" t="s">
        <v>137</v>
      </c>
      <c r="C22" s="32" t="s">
        <v>123</v>
      </c>
      <c r="D22" s="32" t="s">
        <v>24</v>
      </c>
      <c r="E22" s="33">
        <v>705323</v>
      </c>
      <c r="F22" s="34" t="s">
        <v>25</v>
      </c>
      <c r="G22" s="33">
        <v>56426</v>
      </c>
      <c r="H22" s="33">
        <v>761749</v>
      </c>
      <c r="I22" s="32" t="s">
        <v>22</v>
      </c>
      <c r="J22" s="32" t="s">
        <v>23</v>
      </c>
    </row>
    <row r="23" spans="1:11" x14ac:dyDescent="0.25">
      <c r="A23" s="31">
        <v>45722</v>
      </c>
      <c r="B23" s="32" t="s">
        <v>138</v>
      </c>
      <c r="C23" s="32" t="s">
        <v>124</v>
      </c>
      <c r="D23" s="32" t="s">
        <v>139</v>
      </c>
      <c r="E23" s="33">
        <v>-245338</v>
      </c>
      <c r="F23" s="34" t="s">
        <v>25</v>
      </c>
      <c r="G23" s="33">
        <v>-19627</v>
      </c>
      <c r="H23" s="33">
        <v>-264965</v>
      </c>
      <c r="I23" s="32" t="s">
        <v>22</v>
      </c>
      <c r="J23" s="32" t="s">
        <v>23</v>
      </c>
    </row>
    <row r="24" spans="1:11" x14ac:dyDescent="0.25">
      <c r="A24" s="31">
        <v>45722</v>
      </c>
      <c r="B24" s="32" t="s">
        <v>140</v>
      </c>
      <c r="C24" s="32" t="s">
        <v>124</v>
      </c>
      <c r="D24" s="32" t="s">
        <v>141</v>
      </c>
      <c r="E24" s="33">
        <v>-398148</v>
      </c>
      <c r="F24" s="34" t="s">
        <v>25</v>
      </c>
      <c r="G24" s="33">
        <v>-31852</v>
      </c>
      <c r="H24" s="33">
        <v>-430000</v>
      </c>
      <c r="I24" s="32" t="s">
        <v>22</v>
      </c>
      <c r="J24" s="32" t="s">
        <v>23</v>
      </c>
    </row>
    <row r="25" spans="1:11" x14ac:dyDescent="0.25">
      <c r="A25" s="31">
        <v>45722</v>
      </c>
      <c r="B25" s="32" t="s">
        <v>142</v>
      </c>
      <c r="C25" s="32" t="s">
        <v>124</v>
      </c>
      <c r="D25" s="32" t="s">
        <v>143</v>
      </c>
      <c r="E25" s="33">
        <v>-23322</v>
      </c>
      <c r="F25" s="34" t="s">
        <v>25</v>
      </c>
      <c r="G25" s="33">
        <v>-1866</v>
      </c>
      <c r="H25" s="33">
        <v>-25188</v>
      </c>
      <c r="I25" s="32" t="s">
        <v>22</v>
      </c>
      <c r="J25" s="32" t="s">
        <v>23</v>
      </c>
    </row>
    <row r="26" spans="1:11" x14ac:dyDescent="0.25">
      <c r="A26" s="31">
        <v>45723</v>
      </c>
      <c r="B26" s="32" t="s">
        <v>144</v>
      </c>
      <c r="C26" s="32" t="s">
        <v>123</v>
      </c>
      <c r="D26" s="32" t="s">
        <v>61</v>
      </c>
      <c r="E26" s="33">
        <v>1621031</v>
      </c>
      <c r="F26" s="34" t="s">
        <v>25</v>
      </c>
      <c r="G26" s="33">
        <v>129682</v>
      </c>
      <c r="H26" s="33">
        <v>1750713</v>
      </c>
      <c r="I26" s="32" t="s">
        <v>22</v>
      </c>
      <c r="J26" s="32" t="s">
        <v>23</v>
      </c>
    </row>
    <row r="27" spans="1:11" x14ac:dyDescent="0.25">
      <c r="A27" s="31">
        <v>45724</v>
      </c>
      <c r="B27" s="32" t="s">
        <v>145</v>
      </c>
      <c r="C27" s="32" t="s">
        <v>123</v>
      </c>
      <c r="D27" s="32" t="s">
        <v>28</v>
      </c>
      <c r="E27" s="33">
        <v>1336088</v>
      </c>
      <c r="F27" s="34" t="s">
        <v>25</v>
      </c>
      <c r="G27" s="33">
        <v>106887</v>
      </c>
      <c r="H27" s="33">
        <v>1442975</v>
      </c>
      <c r="I27" s="32" t="s">
        <v>22</v>
      </c>
      <c r="J27" s="32" t="s">
        <v>23</v>
      </c>
    </row>
    <row r="28" spans="1:11" x14ac:dyDescent="0.25">
      <c r="A28" s="31">
        <v>45730</v>
      </c>
      <c r="B28" s="32" t="s">
        <v>146</v>
      </c>
      <c r="C28" s="32" t="s">
        <v>123</v>
      </c>
      <c r="D28" s="32" t="s">
        <v>24</v>
      </c>
      <c r="E28" s="33">
        <v>693067</v>
      </c>
      <c r="F28" s="34" t="s">
        <v>25</v>
      </c>
      <c r="G28" s="33">
        <v>55445</v>
      </c>
      <c r="H28" s="33">
        <v>748512</v>
      </c>
      <c r="I28" s="32" t="s">
        <v>22</v>
      </c>
      <c r="J28" s="32" t="s">
        <v>23</v>
      </c>
    </row>
    <row r="29" spans="1:11" x14ac:dyDescent="0.25">
      <c r="A29" s="31">
        <v>45734</v>
      </c>
      <c r="B29" s="32" t="s">
        <v>147</v>
      </c>
      <c r="C29" s="32" t="s">
        <v>123</v>
      </c>
      <c r="D29" s="32" t="s">
        <v>28</v>
      </c>
      <c r="E29" s="33">
        <v>905634</v>
      </c>
      <c r="F29" s="34" t="s">
        <v>25</v>
      </c>
      <c r="G29" s="33">
        <v>72451</v>
      </c>
      <c r="H29" s="33">
        <v>978085</v>
      </c>
      <c r="I29" s="32" t="s">
        <v>22</v>
      </c>
      <c r="J29" s="32" t="s">
        <v>23</v>
      </c>
    </row>
    <row r="30" spans="1:11" x14ac:dyDescent="0.25">
      <c r="A30" s="31">
        <v>45735</v>
      </c>
      <c r="B30" s="32" t="s">
        <v>148</v>
      </c>
      <c r="C30" s="32" t="s">
        <v>123</v>
      </c>
      <c r="D30" s="32" t="s">
        <v>53</v>
      </c>
      <c r="E30" s="33">
        <v>852265</v>
      </c>
      <c r="F30" s="34" t="s">
        <v>25</v>
      </c>
      <c r="G30" s="33">
        <v>68181</v>
      </c>
      <c r="H30" s="33">
        <v>920446</v>
      </c>
      <c r="I30" s="32" t="s">
        <v>22</v>
      </c>
      <c r="J30" s="32" t="s">
        <v>23</v>
      </c>
    </row>
    <row r="31" spans="1:11" x14ac:dyDescent="0.25">
      <c r="A31" s="31">
        <v>45741</v>
      </c>
      <c r="B31" s="32" t="s">
        <v>149</v>
      </c>
      <c r="C31" s="32" t="s">
        <v>123</v>
      </c>
      <c r="D31" s="32" t="s">
        <v>24</v>
      </c>
      <c r="E31" s="33">
        <v>610156</v>
      </c>
      <c r="F31" s="34" t="s">
        <v>25</v>
      </c>
      <c r="G31" s="33">
        <v>48812</v>
      </c>
      <c r="H31" s="33">
        <v>658968</v>
      </c>
      <c r="I31" s="32" t="s">
        <v>22</v>
      </c>
      <c r="J31" s="32" t="s">
        <v>23</v>
      </c>
    </row>
    <row r="32" spans="1:11" x14ac:dyDescent="0.25">
      <c r="A32" s="31">
        <v>45743</v>
      </c>
      <c r="B32" s="32" t="s">
        <v>150</v>
      </c>
      <c r="C32" s="32" t="s">
        <v>124</v>
      </c>
      <c r="D32" s="32" t="s">
        <v>151</v>
      </c>
      <c r="E32" s="33">
        <v>-43700</v>
      </c>
      <c r="F32" s="34" t="s">
        <v>25</v>
      </c>
      <c r="G32" s="33">
        <v>-3496</v>
      </c>
      <c r="H32" s="33">
        <v>-47196</v>
      </c>
      <c r="I32" s="32" t="s">
        <v>22</v>
      </c>
      <c r="J32" s="32" t="s">
        <v>23</v>
      </c>
    </row>
    <row r="33" spans="1:10" x14ac:dyDescent="0.25">
      <c r="A33" s="31">
        <v>45743</v>
      </c>
      <c r="B33" s="32" t="s">
        <v>152</v>
      </c>
      <c r="C33" s="32" t="s">
        <v>124</v>
      </c>
      <c r="D33" s="32" t="s">
        <v>151</v>
      </c>
      <c r="E33" s="33">
        <v>-897297</v>
      </c>
      <c r="F33" s="34" t="s">
        <v>25</v>
      </c>
      <c r="G33" s="33">
        <v>-71784</v>
      </c>
      <c r="H33" s="33">
        <v>-969081</v>
      </c>
      <c r="I33" s="32" t="s">
        <v>22</v>
      </c>
      <c r="J33" s="32" t="s">
        <v>23</v>
      </c>
    </row>
    <row r="34" spans="1:10" s="60" customFormat="1" x14ac:dyDescent="0.25">
      <c r="D34" s="61" t="s">
        <v>171</v>
      </c>
      <c r="E34" s="62">
        <f>SUM(E2:E33)</f>
        <v>25972573</v>
      </c>
    </row>
    <row r="35" spans="1:10" x14ac:dyDescent="0.25">
      <c r="A35" s="31"/>
      <c r="B35" s="32"/>
      <c r="C35" s="32"/>
      <c r="D35" s="63" t="s">
        <v>172</v>
      </c>
      <c r="E35" s="64">
        <f>0.5%*E34</f>
        <v>129862.86500000001</v>
      </c>
      <c r="F35" s="65" t="s">
        <v>25</v>
      </c>
      <c r="G35" s="64">
        <f>+E35*0.08</f>
        <v>10389.029200000001</v>
      </c>
      <c r="H35" s="64">
        <f>+E35+G35</f>
        <v>140251.89420000001</v>
      </c>
      <c r="I35" s="32"/>
      <c r="J35" s="32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5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5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5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5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5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5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5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5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5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5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5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5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5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5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5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5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5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5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5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5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5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5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5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5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72" t="s">
        <v>12</v>
      </c>
      <c r="B1" s="72"/>
      <c r="C1" s="72"/>
      <c r="D1" s="72"/>
      <c r="E1" s="72"/>
      <c r="F1" s="72"/>
      <c r="G1" s="72"/>
      <c r="H1" s="72"/>
      <c r="I1" s="72"/>
      <c r="J1" s="72"/>
    </row>
    <row r="2" spans="1:11" x14ac:dyDescent="0.25">
      <c r="A2" s="73" t="s">
        <v>31</v>
      </c>
      <c r="B2" s="73"/>
      <c r="C2" s="73"/>
      <c r="D2" s="73"/>
      <c r="E2" s="73"/>
      <c r="F2" s="73"/>
      <c r="G2" s="73"/>
      <c r="H2" s="73"/>
      <c r="I2" s="73"/>
      <c r="J2" s="73"/>
    </row>
    <row r="3" spans="1:11" ht="24.75" customHeight="1" x14ac:dyDescent="0.25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5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5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5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5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5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5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5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5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5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5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5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5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5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5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5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5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5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5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1" customWidth="1"/>
    <col min="6" max="6" width="11.42578125" style="44" customWidth="1"/>
    <col min="7" max="7" width="15.7109375" style="51" customWidth="1"/>
    <col min="8" max="8" width="50" style="44" customWidth="1"/>
    <col min="9" max="9" width="21.42578125" style="44" customWidth="1"/>
    <col min="10" max="16384" width="9.140625" style="44"/>
  </cols>
  <sheetData>
    <row r="1" spans="1:9" ht="24.75" customHeight="1" x14ac:dyDescent="0.25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5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5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5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5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5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5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5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5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5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5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5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5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5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5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5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5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5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5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5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5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5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5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5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5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5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5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5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5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5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5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5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5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5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5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5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5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5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5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5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5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5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5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5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5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5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5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5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5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5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5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5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5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5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5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5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5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5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5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5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5">
      <c r="E61" s="50">
        <f>SUM(E2:E60)</f>
        <v>25083691</v>
      </c>
    </row>
    <row r="62" spans="1:9" x14ac:dyDescent="0.25">
      <c r="D62" s="52">
        <v>5.0000000000000001E-3</v>
      </c>
      <c r="E62" s="53">
        <f>+D62*E61</f>
        <v>125418.455</v>
      </c>
      <c r="F62" s="54"/>
      <c r="G62" s="53">
        <f>+E62*0.08</f>
        <v>10033.4764</v>
      </c>
    </row>
    <row r="63" spans="1:9" x14ac:dyDescent="0.25">
      <c r="G63" s="55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TH Công nợ </vt:lpstr>
      <vt:lpstr>T03.2025</vt:lpstr>
      <vt:lpstr>DS Q01.2025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2025-04-05T07:28:43Z</dcterms:modified>
</cp:coreProperties>
</file>